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13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ormaylim/Desktop/"/>
    </mc:Choice>
  </mc:AlternateContent>
  <xr:revisionPtr revIDLastSave="0" documentId="8_{E374B558-3F2D-5149-92A7-D7D8DBEB4CF3}" xr6:coauthVersionLast="47" xr6:coauthVersionMax="47" xr10:uidLastSave="{00000000-0000-0000-0000-000000000000}"/>
  <bookViews>
    <workbookView xWindow="2500" yWindow="1040" windowWidth="44960" windowHeight="25680" xr2:uid="{00000000-000D-0000-FFFF-FFFF00000000}"/>
  </bookViews>
  <sheets>
    <sheet name="Control" sheetId="6" r:id="rId1"/>
    <sheet name="0.1nM" sheetId="7" r:id="rId2"/>
    <sheet name="0.2nM" sheetId="8" r:id="rId3"/>
    <sheet name="0.5nM" sheetId="9" r:id="rId4"/>
    <sheet name="1nM" sheetId="10" r:id="rId5"/>
    <sheet name="2nM" sheetId="11" r:id="rId6"/>
    <sheet name="工作表4" sheetId="5" r:id="rId7"/>
    <sheet name="ValuesM61-control-1" sheetId="1" r:id="rId8"/>
    <sheet name="工作表2" sheetId="3" r:id="rId9"/>
    <sheet name="工作表3" sheetId="4" r:id="rId10"/>
    <sheet name="工作表5" sheetId="12" r:id="rId11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T242" i="6" l="1"/>
  <c r="U242" i="6"/>
  <c r="S242" i="6"/>
  <c r="N242" i="6"/>
  <c r="J242" i="6"/>
  <c r="AF3" i="11" l="1"/>
  <c r="AG3" i="11"/>
  <c r="AF4" i="11"/>
  <c r="AG4" i="11"/>
  <c r="AF5" i="11"/>
  <c r="AG5" i="11"/>
  <c r="AF6" i="11"/>
  <c r="AG6" i="11"/>
  <c r="AF7" i="11"/>
  <c r="AG7" i="11"/>
  <c r="AF8" i="11"/>
  <c r="AG8" i="11"/>
  <c r="AF9" i="11"/>
  <c r="AG9" i="11"/>
  <c r="AF10" i="11"/>
  <c r="AG10" i="11"/>
  <c r="AF11" i="11"/>
  <c r="AG11" i="11"/>
  <c r="AF12" i="11"/>
  <c r="AG12" i="11"/>
  <c r="AF13" i="11"/>
  <c r="AG13" i="11"/>
  <c r="AF14" i="11"/>
  <c r="AG14" i="11"/>
  <c r="AF15" i="11"/>
  <c r="AG15" i="11"/>
  <c r="AF16" i="11"/>
  <c r="AG16" i="11"/>
  <c r="AF17" i="11"/>
  <c r="AG17" i="11"/>
  <c r="AF18" i="11"/>
  <c r="AG18" i="11"/>
  <c r="AF19" i="11"/>
  <c r="AG19" i="11"/>
  <c r="AF20" i="11"/>
  <c r="AG20" i="11"/>
  <c r="AF21" i="11"/>
  <c r="AG21" i="11"/>
  <c r="AF22" i="11"/>
  <c r="AG22" i="11"/>
  <c r="AF23" i="11"/>
  <c r="AG23" i="11"/>
  <c r="AF24" i="11"/>
  <c r="AG24" i="11"/>
  <c r="AF25" i="11"/>
  <c r="AG25" i="11"/>
  <c r="AF26" i="11"/>
  <c r="AG26" i="11"/>
  <c r="AF27" i="11"/>
  <c r="AG27" i="11"/>
  <c r="AF28" i="11"/>
  <c r="AG28" i="11"/>
  <c r="AF29" i="11"/>
  <c r="AG29" i="11"/>
  <c r="AF30" i="11"/>
  <c r="AG30" i="11"/>
  <c r="AF31" i="11"/>
  <c r="AG31" i="11"/>
  <c r="AF32" i="11"/>
  <c r="AG32" i="11"/>
  <c r="AF33" i="11"/>
  <c r="AG33" i="11"/>
  <c r="AF34" i="11"/>
  <c r="AG34" i="11"/>
  <c r="AF35" i="11"/>
  <c r="AG35" i="11"/>
  <c r="AF36" i="11"/>
  <c r="AG36" i="11"/>
  <c r="AF37" i="11"/>
  <c r="AG37" i="11"/>
  <c r="AF38" i="11"/>
  <c r="AG38" i="11"/>
  <c r="AF39" i="11"/>
  <c r="AG39" i="11"/>
  <c r="AF40" i="11"/>
  <c r="AG40" i="11"/>
  <c r="AF41" i="11"/>
  <c r="AG41" i="11"/>
  <c r="AF42" i="11"/>
  <c r="AG42" i="11"/>
  <c r="AF43" i="11"/>
  <c r="AG43" i="11"/>
  <c r="AF44" i="11"/>
  <c r="AG44" i="11"/>
  <c r="AF45" i="11"/>
  <c r="AG45" i="11"/>
  <c r="AF46" i="11"/>
  <c r="AG46" i="11"/>
  <c r="AF47" i="11"/>
  <c r="AG47" i="11"/>
  <c r="AF48" i="11"/>
  <c r="AG48" i="11"/>
  <c r="AF49" i="11"/>
  <c r="AG49" i="11"/>
  <c r="AF50" i="11"/>
  <c r="AG50" i="11"/>
  <c r="AF51" i="11"/>
  <c r="AG51" i="11"/>
  <c r="AF52" i="11"/>
  <c r="AG52" i="11"/>
  <c r="AF53" i="11"/>
  <c r="AG53" i="11"/>
  <c r="AF54" i="11"/>
  <c r="AG54" i="11"/>
  <c r="AF55" i="11"/>
  <c r="AG55" i="11"/>
  <c r="AF56" i="11"/>
  <c r="AG56" i="11"/>
  <c r="AF57" i="11"/>
  <c r="AG57" i="11"/>
  <c r="AF58" i="11"/>
  <c r="AG58" i="11"/>
  <c r="AF59" i="11"/>
  <c r="AG59" i="11"/>
  <c r="AF60" i="11"/>
  <c r="AG60" i="11"/>
  <c r="AF61" i="11"/>
  <c r="AG61" i="11"/>
  <c r="AF62" i="11"/>
  <c r="AG62" i="11"/>
  <c r="AF63" i="11"/>
  <c r="AG63" i="11"/>
  <c r="AF64" i="11"/>
  <c r="AG64" i="11"/>
  <c r="AF65" i="11"/>
  <c r="AG65" i="11"/>
  <c r="AF66" i="11"/>
  <c r="AG66" i="11"/>
  <c r="AF67" i="11"/>
  <c r="AG67" i="11"/>
  <c r="AF68" i="11"/>
  <c r="AG68" i="11"/>
  <c r="AF69" i="11"/>
  <c r="AG69" i="11"/>
  <c r="AF70" i="11"/>
  <c r="AG70" i="11"/>
  <c r="AF71" i="11"/>
  <c r="AG71" i="11"/>
  <c r="AF72" i="11"/>
  <c r="AG72" i="11"/>
  <c r="AF73" i="11"/>
  <c r="AG73" i="11"/>
  <c r="AF74" i="11"/>
  <c r="AG74" i="11"/>
  <c r="AF75" i="11"/>
  <c r="AG75" i="11"/>
  <c r="AF76" i="11"/>
  <c r="AG76" i="11"/>
  <c r="AF77" i="11"/>
  <c r="AG77" i="11"/>
  <c r="AF78" i="11"/>
  <c r="AG78" i="11"/>
  <c r="AF79" i="11"/>
  <c r="AG79" i="11"/>
  <c r="AF80" i="11"/>
  <c r="AG80" i="11"/>
  <c r="AF81" i="11"/>
  <c r="AG81" i="11"/>
  <c r="AF82" i="11"/>
  <c r="AG82" i="11"/>
  <c r="AF83" i="11"/>
  <c r="AG83" i="11"/>
  <c r="AF84" i="11"/>
  <c r="AG84" i="11"/>
  <c r="AF85" i="11"/>
  <c r="AG85" i="11"/>
  <c r="AF86" i="11"/>
  <c r="AG86" i="11"/>
  <c r="AF87" i="11"/>
  <c r="AG87" i="11"/>
  <c r="AF88" i="11"/>
  <c r="AG88" i="11"/>
  <c r="AF89" i="11"/>
  <c r="AG89" i="11"/>
  <c r="AF90" i="11"/>
  <c r="AG90" i="11"/>
  <c r="AF91" i="11"/>
  <c r="AG91" i="11"/>
  <c r="AF92" i="11"/>
  <c r="AG92" i="11"/>
  <c r="AF93" i="11"/>
  <c r="AG93" i="11"/>
  <c r="AF94" i="11"/>
  <c r="AG94" i="11"/>
  <c r="AF95" i="11"/>
  <c r="AG95" i="11"/>
  <c r="AF96" i="11"/>
  <c r="AG96" i="11"/>
  <c r="AF97" i="11"/>
  <c r="AG97" i="11"/>
  <c r="AF98" i="11"/>
  <c r="AG98" i="11"/>
  <c r="AF99" i="11"/>
  <c r="AG99" i="11"/>
  <c r="AF100" i="11"/>
  <c r="AG100" i="11"/>
  <c r="AF101" i="11"/>
  <c r="AG101" i="11"/>
  <c r="AF102" i="11"/>
  <c r="AG102" i="11"/>
  <c r="AF103" i="11"/>
  <c r="AG103" i="11"/>
  <c r="AF104" i="11"/>
  <c r="AG104" i="11"/>
  <c r="AF105" i="11"/>
  <c r="AG105" i="11"/>
  <c r="AF106" i="11"/>
  <c r="AG106" i="11"/>
  <c r="AF107" i="11"/>
  <c r="AG107" i="11"/>
  <c r="AF108" i="11"/>
  <c r="AG108" i="11"/>
  <c r="AF109" i="11"/>
  <c r="AG109" i="11"/>
  <c r="AF110" i="11"/>
  <c r="AG110" i="11"/>
  <c r="AF111" i="11"/>
  <c r="AG111" i="11"/>
  <c r="AF112" i="11"/>
  <c r="AG112" i="11"/>
  <c r="AF113" i="11"/>
  <c r="AG113" i="11"/>
  <c r="AF114" i="11"/>
  <c r="AG114" i="11"/>
  <c r="AF115" i="11"/>
  <c r="AG115" i="11"/>
  <c r="AF116" i="11"/>
  <c r="AG116" i="11"/>
  <c r="AF117" i="11"/>
  <c r="AG117" i="11"/>
  <c r="AF118" i="11"/>
  <c r="AG118" i="11"/>
  <c r="AF119" i="11"/>
  <c r="AG119" i="11"/>
  <c r="AF120" i="11"/>
  <c r="AG120" i="11"/>
  <c r="AF121" i="11"/>
  <c r="AG121" i="11"/>
  <c r="AF122" i="11"/>
  <c r="AG122" i="11"/>
  <c r="AF123" i="11"/>
  <c r="AG123" i="11"/>
  <c r="AF124" i="11"/>
  <c r="AG124" i="11"/>
  <c r="AF125" i="11"/>
  <c r="AG125" i="11"/>
  <c r="AF126" i="11"/>
  <c r="AG126" i="11"/>
  <c r="AF127" i="11"/>
  <c r="AG127" i="11"/>
  <c r="AF128" i="11"/>
  <c r="AG128" i="11"/>
  <c r="AF129" i="11"/>
  <c r="AG129" i="11"/>
  <c r="AF130" i="11"/>
  <c r="AG130" i="11"/>
  <c r="AF131" i="11"/>
  <c r="AG131" i="11"/>
  <c r="AF132" i="11"/>
  <c r="AG132" i="11"/>
  <c r="AF133" i="11"/>
  <c r="AG133" i="11"/>
  <c r="AF134" i="11"/>
  <c r="AG134" i="11"/>
  <c r="AF135" i="11"/>
  <c r="AG135" i="11"/>
  <c r="AF136" i="11"/>
  <c r="AG136" i="11"/>
  <c r="AF137" i="11"/>
  <c r="AG137" i="11"/>
  <c r="AF138" i="11"/>
  <c r="AG138" i="11"/>
  <c r="AF139" i="11"/>
  <c r="AG139" i="11"/>
  <c r="AF140" i="11"/>
  <c r="AG140" i="11"/>
  <c r="AF141" i="11"/>
  <c r="AG141" i="11"/>
  <c r="AF142" i="11"/>
  <c r="AG142" i="11"/>
  <c r="AF143" i="11"/>
  <c r="AG143" i="11"/>
  <c r="AF144" i="11"/>
  <c r="AG144" i="11"/>
  <c r="AF145" i="11"/>
  <c r="AG145" i="11"/>
  <c r="AF146" i="11"/>
  <c r="AG146" i="11"/>
  <c r="AF147" i="11"/>
  <c r="AG147" i="11"/>
  <c r="AF148" i="11"/>
  <c r="AG148" i="11"/>
  <c r="AF149" i="11"/>
  <c r="AG149" i="11"/>
  <c r="AF150" i="11"/>
  <c r="AG150" i="11"/>
  <c r="AF151" i="11"/>
  <c r="AG151" i="11"/>
  <c r="AF152" i="11"/>
  <c r="AG152" i="11"/>
  <c r="AF153" i="11"/>
  <c r="AG153" i="11"/>
  <c r="AF154" i="11"/>
  <c r="AG154" i="11"/>
  <c r="AF155" i="11"/>
  <c r="AG155" i="11"/>
  <c r="AF156" i="11"/>
  <c r="AG156" i="11"/>
  <c r="AF157" i="11"/>
  <c r="AG157" i="11"/>
  <c r="AF158" i="11"/>
  <c r="AG158" i="11"/>
  <c r="AF159" i="11"/>
  <c r="AG159" i="11"/>
  <c r="AF160" i="11"/>
  <c r="AG160" i="11"/>
  <c r="AF161" i="11"/>
  <c r="AG161" i="11"/>
  <c r="AF162" i="11"/>
  <c r="AG162" i="11"/>
  <c r="AF163" i="11"/>
  <c r="AG163" i="11"/>
  <c r="AF164" i="11"/>
  <c r="AG164" i="11"/>
  <c r="AF165" i="11"/>
  <c r="AG165" i="11"/>
  <c r="AF166" i="11"/>
  <c r="AG166" i="11"/>
  <c r="AF167" i="11"/>
  <c r="AG167" i="11"/>
  <c r="AF168" i="11"/>
  <c r="AG168" i="11"/>
  <c r="AF169" i="11"/>
  <c r="AG169" i="11"/>
  <c r="AF170" i="11"/>
  <c r="AG170" i="11"/>
  <c r="AF171" i="11"/>
  <c r="AG171" i="11"/>
  <c r="AF172" i="11"/>
  <c r="AG172" i="11"/>
  <c r="AF173" i="11"/>
  <c r="AG173" i="11"/>
  <c r="AF174" i="11"/>
  <c r="AG174" i="11"/>
  <c r="AF175" i="11"/>
  <c r="AG175" i="11"/>
  <c r="AF176" i="11"/>
  <c r="AG176" i="11"/>
  <c r="AF177" i="11"/>
  <c r="AG177" i="11"/>
  <c r="AF178" i="11"/>
  <c r="AG178" i="11"/>
  <c r="AF179" i="11"/>
  <c r="AG179" i="11"/>
  <c r="AF180" i="11"/>
  <c r="AG180" i="11"/>
  <c r="AF181" i="11"/>
  <c r="AG181" i="11"/>
  <c r="AF182" i="11"/>
  <c r="AG182" i="11"/>
  <c r="AF183" i="11"/>
  <c r="AG183" i="11"/>
  <c r="AF184" i="11"/>
  <c r="AG184" i="11"/>
  <c r="AF185" i="11"/>
  <c r="AG185" i="11"/>
  <c r="AF186" i="11"/>
  <c r="AG186" i="11"/>
  <c r="AF187" i="11"/>
  <c r="AG187" i="11"/>
  <c r="AF188" i="11"/>
  <c r="AG188" i="11"/>
  <c r="AF189" i="11"/>
  <c r="AG189" i="11"/>
  <c r="AF190" i="11"/>
  <c r="AG190" i="11"/>
  <c r="AF191" i="11"/>
  <c r="AG191" i="11"/>
  <c r="AF192" i="11"/>
  <c r="AG192" i="11"/>
  <c r="AF193" i="11"/>
  <c r="AG193" i="11"/>
  <c r="AF194" i="11"/>
  <c r="AG194" i="11"/>
  <c r="AF195" i="11"/>
  <c r="AG195" i="11"/>
  <c r="AF196" i="11"/>
  <c r="AG196" i="11"/>
  <c r="AF197" i="11"/>
  <c r="AG197" i="11"/>
  <c r="AF198" i="11"/>
  <c r="AG198" i="11"/>
  <c r="AF199" i="11"/>
  <c r="AG199" i="11"/>
  <c r="AF200" i="11"/>
  <c r="AG200" i="11"/>
  <c r="AF201" i="11"/>
  <c r="AG201" i="11"/>
  <c r="AF202" i="11"/>
  <c r="AG202" i="11"/>
  <c r="AF203" i="11"/>
  <c r="AG203" i="11"/>
  <c r="AF204" i="11"/>
  <c r="AG204" i="11"/>
  <c r="AF205" i="11"/>
  <c r="AG205" i="11"/>
  <c r="AF206" i="11"/>
  <c r="AG206" i="11"/>
  <c r="AF207" i="11"/>
  <c r="AG207" i="11"/>
  <c r="AF208" i="11"/>
  <c r="AG208" i="11"/>
  <c r="AF209" i="11"/>
  <c r="AG209" i="11"/>
  <c r="AF210" i="11"/>
  <c r="AG210" i="11"/>
  <c r="AF211" i="11"/>
  <c r="AG211" i="11"/>
  <c r="AF212" i="11"/>
  <c r="AG212" i="11"/>
  <c r="AF213" i="11"/>
  <c r="AG213" i="11"/>
  <c r="AF214" i="11"/>
  <c r="AG214" i="11"/>
  <c r="AF215" i="11"/>
  <c r="AG215" i="11"/>
  <c r="AF216" i="11"/>
  <c r="AG216" i="11"/>
  <c r="AF217" i="11"/>
  <c r="AG217" i="11"/>
  <c r="AF218" i="11"/>
  <c r="AG218" i="11"/>
  <c r="AF219" i="11"/>
  <c r="AG219" i="11"/>
  <c r="AF220" i="11"/>
  <c r="AG220" i="11"/>
  <c r="AF221" i="11"/>
  <c r="AG221" i="11"/>
  <c r="AF222" i="11"/>
  <c r="AG222" i="11"/>
  <c r="AF223" i="11"/>
  <c r="AG223" i="11"/>
  <c r="AF224" i="11"/>
  <c r="AG224" i="11"/>
  <c r="AF225" i="11"/>
  <c r="AG225" i="11"/>
  <c r="AF226" i="11"/>
  <c r="AG226" i="11"/>
  <c r="AF227" i="11"/>
  <c r="AG227" i="11"/>
  <c r="AF228" i="11"/>
  <c r="AG228" i="11"/>
  <c r="AF229" i="11"/>
  <c r="AG229" i="11"/>
  <c r="AF230" i="11"/>
  <c r="AG230" i="11"/>
  <c r="AF231" i="11"/>
  <c r="AG231" i="11"/>
  <c r="AF232" i="11"/>
  <c r="AG232" i="11"/>
  <c r="AF233" i="11"/>
  <c r="AG233" i="11"/>
  <c r="AF234" i="11"/>
  <c r="AG234" i="11"/>
  <c r="AF235" i="11"/>
  <c r="AG235" i="11"/>
  <c r="AF236" i="11"/>
  <c r="AG236" i="11"/>
  <c r="AF237" i="11"/>
  <c r="AG237" i="11"/>
  <c r="AF238" i="11"/>
  <c r="AG238" i="11"/>
  <c r="AF239" i="11"/>
  <c r="AG239" i="11"/>
  <c r="AF240" i="11"/>
  <c r="AG240" i="11"/>
  <c r="AF241" i="11"/>
  <c r="AG241" i="11"/>
  <c r="AG2" i="11"/>
  <c r="AF2" i="11"/>
  <c r="Z242" i="11"/>
  <c r="AA242" i="11"/>
  <c r="AB242" i="11"/>
  <c r="AC242" i="11"/>
  <c r="J242" i="11"/>
  <c r="K242" i="11"/>
  <c r="N242" i="11"/>
  <c r="O242" i="11"/>
  <c r="R242" i="11"/>
  <c r="S242" i="11"/>
  <c r="V242" i="11"/>
  <c r="W242" i="11"/>
  <c r="H3" i="11"/>
  <c r="I3" i="11" s="1"/>
  <c r="H4" i="11"/>
  <c r="I4" i="11" s="1"/>
  <c r="H5" i="11"/>
  <c r="I5" i="11" s="1"/>
  <c r="H6" i="11"/>
  <c r="I6" i="11" s="1"/>
  <c r="H7" i="11"/>
  <c r="I7" i="11" s="1"/>
  <c r="H8" i="11"/>
  <c r="I8" i="11" s="1"/>
  <c r="H9" i="11"/>
  <c r="I9" i="11" s="1"/>
  <c r="H10" i="11"/>
  <c r="I10" i="11"/>
  <c r="H11" i="11"/>
  <c r="I11" i="11" s="1"/>
  <c r="H12" i="11"/>
  <c r="I12" i="11" s="1"/>
  <c r="H13" i="11"/>
  <c r="I13" i="11" s="1"/>
  <c r="H14" i="11"/>
  <c r="I14" i="11" s="1"/>
  <c r="H15" i="11"/>
  <c r="I15" i="11"/>
  <c r="H16" i="11"/>
  <c r="I16" i="11" s="1"/>
  <c r="H17" i="11"/>
  <c r="I17" i="11" s="1"/>
  <c r="H18" i="11"/>
  <c r="I18" i="11" s="1"/>
  <c r="H19" i="11"/>
  <c r="I19" i="11"/>
  <c r="H20" i="11"/>
  <c r="I20" i="11" s="1"/>
  <c r="H21" i="11"/>
  <c r="I21" i="11" s="1"/>
  <c r="H22" i="11"/>
  <c r="I22" i="11"/>
  <c r="H23" i="11"/>
  <c r="I23" i="11" s="1"/>
  <c r="H24" i="11"/>
  <c r="I24" i="11" s="1"/>
  <c r="H25" i="11"/>
  <c r="I25" i="11" s="1"/>
  <c r="H26" i="11"/>
  <c r="I26" i="11" s="1"/>
  <c r="H27" i="11"/>
  <c r="I27" i="11"/>
  <c r="H28" i="11"/>
  <c r="I28" i="11"/>
  <c r="H29" i="11"/>
  <c r="I29" i="11" s="1"/>
  <c r="H30" i="11"/>
  <c r="I30" i="11"/>
  <c r="H31" i="11"/>
  <c r="I31" i="11" s="1"/>
  <c r="H32" i="11"/>
  <c r="I32" i="11" s="1"/>
  <c r="H33" i="11"/>
  <c r="I33" i="11" s="1"/>
  <c r="H34" i="11"/>
  <c r="I34" i="11"/>
  <c r="H35" i="11"/>
  <c r="I35" i="11" s="1"/>
  <c r="H36" i="11"/>
  <c r="I36" i="11" s="1"/>
  <c r="H37" i="11"/>
  <c r="I37" i="11" s="1"/>
  <c r="H38" i="11"/>
  <c r="I38" i="11" s="1"/>
  <c r="H39" i="11"/>
  <c r="I39" i="11"/>
  <c r="H40" i="11"/>
  <c r="I40" i="11"/>
  <c r="H41" i="11"/>
  <c r="I41" i="11" s="1"/>
  <c r="H42" i="11"/>
  <c r="I42" i="11" s="1"/>
  <c r="H43" i="11"/>
  <c r="I43" i="11" s="1"/>
  <c r="H44" i="11"/>
  <c r="I44" i="11" s="1"/>
  <c r="H45" i="11"/>
  <c r="I45" i="11"/>
  <c r="H46" i="11"/>
  <c r="I46" i="11" s="1"/>
  <c r="H47" i="11"/>
  <c r="I47" i="11" s="1"/>
  <c r="H48" i="11"/>
  <c r="I48" i="11" s="1"/>
  <c r="H49" i="11"/>
  <c r="I49" i="11" s="1"/>
  <c r="H50" i="11"/>
  <c r="I50" i="11" s="1"/>
  <c r="H51" i="11"/>
  <c r="I51" i="11" s="1"/>
  <c r="H52" i="11"/>
  <c r="I52" i="11" s="1"/>
  <c r="H53" i="11"/>
  <c r="I53" i="11" s="1"/>
  <c r="H54" i="11"/>
  <c r="I54" i="11"/>
  <c r="H55" i="11"/>
  <c r="I55" i="11" s="1"/>
  <c r="H56" i="11"/>
  <c r="I56" i="11" s="1"/>
  <c r="H57" i="11"/>
  <c r="I57" i="11" s="1"/>
  <c r="H58" i="11"/>
  <c r="I58" i="11" s="1"/>
  <c r="H59" i="11"/>
  <c r="I59" i="11" s="1"/>
  <c r="H60" i="11"/>
  <c r="I60" i="11" s="1"/>
  <c r="H61" i="11"/>
  <c r="I61" i="11" s="1"/>
  <c r="H62" i="11"/>
  <c r="I62" i="11" s="1"/>
  <c r="H63" i="11"/>
  <c r="I63" i="11" s="1"/>
  <c r="H64" i="11"/>
  <c r="I64" i="11"/>
  <c r="H65" i="11"/>
  <c r="I65" i="11" s="1"/>
  <c r="H66" i="11"/>
  <c r="I66" i="11" s="1"/>
  <c r="H67" i="11"/>
  <c r="I67" i="11" s="1"/>
  <c r="H68" i="11"/>
  <c r="I68" i="11" s="1"/>
  <c r="H69" i="11"/>
  <c r="I69" i="11" s="1"/>
  <c r="H70" i="11"/>
  <c r="I70" i="11" s="1"/>
  <c r="H71" i="11"/>
  <c r="I71" i="11" s="1"/>
  <c r="H72" i="11"/>
  <c r="I72" i="11" s="1"/>
  <c r="H73" i="11"/>
  <c r="I73" i="11" s="1"/>
  <c r="H74" i="11"/>
  <c r="I74" i="11" s="1"/>
  <c r="H75" i="11"/>
  <c r="I75" i="11"/>
  <c r="H76" i="11"/>
  <c r="I76" i="11" s="1"/>
  <c r="H77" i="11"/>
  <c r="I77" i="11" s="1"/>
  <c r="H78" i="11"/>
  <c r="I78" i="11" s="1"/>
  <c r="H79" i="11"/>
  <c r="I79" i="11" s="1"/>
  <c r="H80" i="11"/>
  <c r="I80" i="11" s="1"/>
  <c r="H81" i="11"/>
  <c r="I81" i="11" s="1"/>
  <c r="H82" i="11"/>
  <c r="I82" i="11" s="1"/>
  <c r="H83" i="11"/>
  <c r="I83" i="11" s="1"/>
  <c r="H84" i="11"/>
  <c r="I84" i="11"/>
  <c r="H85" i="11"/>
  <c r="I85" i="11" s="1"/>
  <c r="H86" i="11"/>
  <c r="I86" i="11" s="1"/>
  <c r="H87" i="11"/>
  <c r="I87" i="11" s="1"/>
  <c r="H88" i="11"/>
  <c r="I88" i="11" s="1"/>
  <c r="H89" i="11"/>
  <c r="I89" i="11" s="1"/>
  <c r="H90" i="11"/>
  <c r="I90" i="11" s="1"/>
  <c r="H91" i="11"/>
  <c r="I91" i="11" s="1"/>
  <c r="H92" i="11"/>
  <c r="I92" i="11" s="1"/>
  <c r="H93" i="11"/>
  <c r="I93" i="11" s="1"/>
  <c r="H94" i="11"/>
  <c r="I94" i="11" s="1"/>
  <c r="H95" i="11"/>
  <c r="I95" i="11" s="1"/>
  <c r="H96" i="11"/>
  <c r="I96" i="11" s="1"/>
  <c r="H97" i="11"/>
  <c r="I97" i="11" s="1"/>
  <c r="H98" i="11"/>
  <c r="I98" i="11" s="1"/>
  <c r="H99" i="11"/>
  <c r="I99" i="11" s="1"/>
  <c r="H100" i="11"/>
  <c r="I100" i="11" s="1"/>
  <c r="H101" i="11"/>
  <c r="I101" i="11" s="1"/>
  <c r="H102" i="11"/>
  <c r="I102" i="11"/>
  <c r="H103" i="11"/>
  <c r="I103" i="11" s="1"/>
  <c r="H104" i="11"/>
  <c r="I104" i="11" s="1"/>
  <c r="H105" i="11"/>
  <c r="I105" i="11" s="1"/>
  <c r="H106" i="11"/>
  <c r="I106" i="11" s="1"/>
  <c r="H107" i="11"/>
  <c r="I107" i="11" s="1"/>
  <c r="H108" i="11"/>
  <c r="I108" i="11" s="1"/>
  <c r="H109" i="11"/>
  <c r="I109" i="11" s="1"/>
  <c r="H110" i="11"/>
  <c r="I110" i="11" s="1"/>
  <c r="H111" i="11"/>
  <c r="I111" i="11"/>
  <c r="H112" i="11"/>
  <c r="I112" i="11" s="1"/>
  <c r="H113" i="11"/>
  <c r="I113" i="11" s="1"/>
  <c r="H114" i="11"/>
  <c r="I114" i="11" s="1"/>
  <c r="H115" i="11"/>
  <c r="I115" i="11" s="1"/>
  <c r="H116" i="11"/>
  <c r="I116" i="11" s="1"/>
  <c r="H117" i="11"/>
  <c r="I117" i="11" s="1"/>
  <c r="H118" i="11"/>
  <c r="I118" i="11" s="1"/>
  <c r="H119" i="11"/>
  <c r="I119" i="11" s="1"/>
  <c r="H120" i="11"/>
  <c r="I120" i="11" s="1"/>
  <c r="H121" i="11"/>
  <c r="I121" i="11" s="1"/>
  <c r="H122" i="11"/>
  <c r="I122" i="11" s="1"/>
  <c r="H123" i="11"/>
  <c r="I123" i="11" s="1"/>
  <c r="H124" i="11"/>
  <c r="I124" i="11" s="1"/>
  <c r="H125" i="11"/>
  <c r="I125" i="11" s="1"/>
  <c r="H126" i="11"/>
  <c r="I126" i="11" s="1"/>
  <c r="H127" i="11"/>
  <c r="I127" i="11" s="1"/>
  <c r="H128" i="11"/>
  <c r="I128" i="11" s="1"/>
  <c r="H129" i="11"/>
  <c r="I129" i="11"/>
  <c r="H130" i="11"/>
  <c r="I130" i="11" s="1"/>
  <c r="H131" i="11"/>
  <c r="I131" i="11" s="1"/>
  <c r="H132" i="11"/>
  <c r="I132" i="11" s="1"/>
  <c r="H133" i="11"/>
  <c r="I133" i="11" s="1"/>
  <c r="H134" i="11"/>
  <c r="I134" i="11" s="1"/>
  <c r="H135" i="11"/>
  <c r="I135" i="11" s="1"/>
  <c r="H136" i="11"/>
  <c r="I136" i="11" s="1"/>
  <c r="H137" i="11"/>
  <c r="I137" i="11" s="1"/>
  <c r="H138" i="11"/>
  <c r="I138" i="11"/>
  <c r="H139" i="11"/>
  <c r="I139" i="11" s="1"/>
  <c r="H140" i="11"/>
  <c r="I140" i="11" s="1"/>
  <c r="H141" i="11"/>
  <c r="I141" i="11" s="1"/>
  <c r="H142" i="11"/>
  <c r="I142" i="11" s="1"/>
  <c r="H143" i="11"/>
  <c r="I143" i="11" s="1"/>
  <c r="H144" i="11"/>
  <c r="I144" i="11" s="1"/>
  <c r="H145" i="11"/>
  <c r="I145" i="11" s="1"/>
  <c r="H146" i="11"/>
  <c r="I146" i="11" s="1"/>
  <c r="H147" i="11"/>
  <c r="I147" i="11" s="1"/>
  <c r="H148" i="11"/>
  <c r="I148" i="11" s="1"/>
  <c r="H149" i="11"/>
  <c r="I149" i="11" s="1"/>
  <c r="H150" i="11"/>
  <c r="I150" i="11" s="1"/>
  <c r="H151" i="11"/>
  <c r="I151" i="11" s="1"/>
  <c r="H152" i="11"/>
  <c r="I152" i="11" s="1"/>
  <c r="H153" i="11"/>
  <c r="I153" i="11" s="1"/>
  <c r="H154" i="11"/>
  <c r="I154" i="11" s="1"/>
  <c r="H155" i="11"/>
  <c r="I155" i="11" s="1"/>
  <c r="H156" i="11"/>
  <c r="I156" i="11"/>
  <c r="H157" i="11"/>
  <c r="I157" i="11" s="1"/>
  <c r="H158" i="11"/>
  <c r="I158" i="11" s="1"/>
  <c r="H159" i="11"/>
  <c r="I159" i="11" s="1"/>
  <c r="H160" i="11"/>
  <c r="I160" i="11" s="1"/>
  <c r="H161" i="11"/>
  <c r="I161" i="11" s="1"/>
  <c r="H162" i="11"/>
  <c r="I162" i="11" s="1"/>
  <c r="H163" i="11"/>
  <c r="I163" i="11" s="1"/>
  <c r="H164" i="11"/>
  <c r="I164" i="11" s="1"/>
  <c r="H165" i="11"/>
  <c r="I165" i="11"/>
  <c r="H166" i="11"/>
  <c r="I166" i="11" s="1"/>
  <c r="H167" i="11"/>
  <c r="I167" i="11" s="1"/>
  <c r="H168" i="11"/>
  <c r="I168" i="11" s="1"/>
  <c r="H169" i="11"/>
  <c r="I169" i="11" s="1"/>
  <c r="H170" i="11"/>
  <c r="I170" i="11" s="1"/>
  <c r="H171" i="11"/>
  <c r="I171" i="11" s="1"/>
  <c r="H172" i="11"/>
  <c r="I172" i="11" s="1"/>
  <c r="H173" i="11"/>
  <c r="I173" i="11" s="1"/>
  <c r="H174" i="11"/>
  <c r="I174" i="11" s="1"/>
  <c r="H175" i="11"/>
  <c r="I175" i="11" s="1"/>
  <c r="H176" i="11"/>
  <c r="I176" i="11" s="1"/>
  <c r="H177" i="11"/>
  <c r="I177" i="11" s="1"/>
  <c r="H178" i="11"/>
  <c r="I178" i="11" s="1"/>
  <c r="H179" i="11"/>
  <c r="I179" i="11" s="1"/>
  <c r="H180" i="11"/>
  <c r="I180" i="11" s="1"/>
  <c r="H181" i="11"/>
  <c r="I181" i="11" s="1"/>
  <c r="H182" i="11"/>
  <c r="I182" i="11" s="1"/>
  <c r="H183" i="11"/>
  <c r="I183" i="11"/>
  <c r="H184" i="11"/>
  <c r="I184" i="11" s="1"/>
  <c r="H185" i="11"/>
  <c r="I185" i="11" s="1"/>
  <c r="H186" i="11"/>
  <c r="I186" i="11" s="1"/>
  <c r="H187" i="11"/>
  <c r="I187" i="11" s="1"/>
  <c r="H188" i="11"/>
  <c r="I188" i="11" s="1"/>
  <c r="H189" i="11"/>
  <c r="I189" i="11" s="1"/>
  <c r="H190" i="11"/>
  <c r="I190" i="11" s="1"/>
  <c r="H191" i="11"/>
  <c r="I191" i="11" s="1"/>
  <c r="H192" i="11"/>
  <c r="I192" i="11"/>
  <c r="H193" i="11"/>
  <c r="I193" i="11" s="1"/>
  <c r="H194" i="11"/>
  <c r="I194" i="11" s="1"/>
  <c r="H195" i="11"/>
  <c r="I195" i="11" s="1"/>
  <c r="H196" i="11"/>
  <c r="I196" i="11" s="1"/>
  <c r="H197" i="11"/>
  <c r="I197" i="11" s="1"/>
  <c r="H198" i="11"/>
  <c r="I198" i="11" s="1"/>
  <c r="H199" i="11"/>
  <c r="I199" i="11" s="1"/>
  <c r="H200" i="11"/>
  <c r="I200" i="11" s="1"/>
  <c r="H201" i="11"/>
  <c r="I201" i="11" s="1"/>
  <c r="H202" i="11"/>
  <c r="I202" i="11" s="1"/>
  <c r="H203" i="11"/>
  <c r="I203" i="11" s="1"/>
  <c r="H204" i="11"/>
  <c r="I204" i="11" s="1"/>
  <c r="H205" i="11"/>
  <c r="I205" i="11" s="1"/>
  <c r="H206" i="11"/>
  <c r="I206" i="11" s="1"/>
  <c r="H207" i="11"/>
  <c r="I207" i="11" s="1"/>
  <c r="H208" i="11"/>
  <c r="I208" i="11" s="1"/>
  <c r="H209" i="11"/>
  <c r="I209" i="11" s="1"/>
  <c r="H210" i="11"/>
  <c r="I210" i="11"/>
  <c r="H211" i="11"/>
  <c r="I211" i="11" s="1"/>
  <c r="H212" i="11"/>
  <c r="I212" i="11" s="1"/>
  <c r="H213" i="11"/>
  <c r="I213" i="11" s="1"/>
  <c r="H214" i="11"/>
  <c r="I214" i="11" s="1"/>
  <c r="H215" i="11"/>
  <c r="I215" i="11" s="1"/>
  <c r="H216" i="11"/>
  <c r="I216" i="11" s="1"/>
  <c r="H217" i="11"/>
  <c r="I217" i="11" s="1"/>
  <c r="H218" i="11"/>
  <c r="I218" i="11" s="1"/>
  <c r="H219" i="11"/>
  <c r="I219" i="11"/>
  <c r="H220" i="11"/>
  <c r="I220" i="11" s="1"/>
  <c r="H221" i="11"/>
  <c r="I221" i="11" s="1"/>
  <c r="H222" i="11"/>
  <c r="I222" i="11" s="1"/>
  <c r="H223" i="11"/>
  <c r="I223" i="11" s="1"/>
  <c r="H224" i="11"/>
  <c r="I224" i="11" s="1"/>
  <c r="H225" i="11"/>
  <c r="I225" i="11" s="1"/>
  <c r="H226" i="11"/>
  <c r="I226" i="11" s="1"/>
  <c r="H227" i="11"/>
  <c r="I227" i="11" s="1"/>
  <c r="H228" i="11"/>
  <c r="I228" i="11" s="1"/>
  <c r="H229" i="11"/>
  <c r="I229" i="11" s="1"/>
  <c r="H230" i="11"/>
  <c r="I230" i="11" s="1"/>
  <c r="H231" i="11"/>
  <c r="I231" i="11" s="1"/>
  <c r="H232" i="11"/>
  <c r="I232" i="11" s="1"/>
  <c r="H233" i="11"/>
  <c r="I233" i="11" s="1"/>
  <c r="H234" i="11"/>
  <c r="I234" i="11" s="1"/>
  <c r="H235" i="11"/>
  <c r="I235" i="11" s="1"/>
  <c r="H236" i="11"/>
  <c r="I236" i="11" s="1"/>
  <c r="H237" i="11"/>
  <c r="I237" i="11"/>
  <c r="H238" i="11"/>
  <c r="I238" i="11" s="1"/>
  <c r="H239" i="11"/>
  <c r="I239" i="11" s="1"/>
  <c r="H240" i="11"/>
  <c r="I240" i="11" s="1"/>
  <c r="H241" i="11"/>
  <c r="I241" i="11" s="1"/>
  <c r="H2" i="11"/>
  <c r="I2" i="11" s="1"/>
  <c r="P3" i="11"/>
  <c r="Q3" i="11"/>
  <c r="P4" i="11"/>
  <c r="Q4" i="11" s="1"/>
  <c r="P5" i="11"/>
  <c r="Q5" i="11" s="1"/>
  <c r="P6" i="11"/>
  <c r="Q6" i="11"/>
  <c r="P7" i="11"/>
  <c r="Q7" i="11"/>
  <c r="P8" i="11"/>
  <c r="Q8" i="11" s="1"/>
  <c r="P9" i="11"/>
  <c r="Q9" i="11"/>
  <c r="P10" i="11"/>
  <c r="Q10" i="11" s="1"/>
  <c r="P11" i="11"/>
  <c r="Q11" i="11" s="1"/>
  <c r="P12" i="11"/>
  <c r="Q12" i="11" s="1"/>
  <c r="P13" i="11"/>
  <c r="Q13" i="11"/>
  <c r="P14" i="11"/>
  <c r="Q14" i="11" s="1"/>
  <c r="P15" i="11"/>
  <c r="Q15" i="11" s="1"/>
  <c r="P16" i="11"/>
  <c r="Q16" i="11" s="1"/>
  <c r="P17" i="11"/>
  <c r="Q17" i="11" s="1"/>
  <c r="P18" i="11"/>
  <c r="Q18" i="11"/>
  <c r="P19" i="11"/>
  <c r="Q19" i="11"/>
  <c r="P20" i="11"/>
  <c r="Q20" i="11" s="1"/>
  <c r="P21" i="11"/>
  <c r="Q21" i="11" s="1"/>
  <c r="P22" i="11"/>
  <c r="Q22" i="11" s="1"/>
  <c r="P23" i="11"/>
  <c r="Q23" i="11" s="1"/>
  <c r="P24" i="11"/>
  <c r="Q24" i="11"/>
  <c r="P25" i="11"/>
  <c r="Q25" i="11" s="1"/>
  <c r="P26" i="11"/>
  <c r="Q26" i="11" s="1"/>
  <c r="P27" i="11"/>
  <c r="Q27" i="11"/>
  <c r="P28" i="11"/>
  <c r="Q28" i="11" s="1"/>
  <c r="P29" i="11"/>
  <c r="Q29" i="11" s="1"/>
  <c r="P30" i="11"/>
  <c r="Q30" i="11"/>
  <c r="P31" i="11"/>
  <c r="Q31" i="11"/>
  <c r="P32" i="11"/>
  <c r="Q32" i="11" s="1"/>
  <c r="P33" i="11"/>
  <c r="Q33" i="11" s="1"/>
  <c r="P34" i="11"/>
  <c r="Q34" i="11"/>
  <c r="P35" i="11"/>
  <c r="Q35" i="11" s="1"/>
  <c r="P36" i="11"/>
  <c r="Q36" i="11"/>
  <c r="P37" i="11"/>
  <c r="Q37" i="11" s="1"/>
  <c r="P38" i="11"/>
  <c r="Q38" i="11" s="1"/>
  <c r="P39" i="11"/>
  <c r="Q39" i="11" s="1"/>
  <c r="P40" i="11"/>
  <c r="Q40" i="11" s="1"/>
  <c r="P41" i="11"/>
  <c r="Q41" i="11" s="1"/>
  <c r="P42" i="11"/>
  <c r="Q42" i="11" s="1"/>
  <c r="P43" i="11"/>
  <c r="Q43" i="11"/>
  <c r="P44" i="11"/>
  <c r="Q44" i="11" s="1"/>
  <c r="P45" i="11"/>
  <c r="Q45" i="11" s="1"/>
  <c r="P46" i="11"/>
  <c r="Q46" i="11" s="1"/>
  <c r="P47" i="11"/>
  <c r="Q47" i="11" s="1"/>
  <c r="P48" i="11"/>
  <c r="Q48" i="11"/>
  <c r="P49" i="11"/>
  <c r="Q49" i="11" s="1"/>
  <c r="P50" i="11"/>
  <c r="Q50" i="11" s="1"/>
  <c r="P51" i="11"/>
  <c r="Q51" i="11" s="1"/>
  <c r="P52" i="11"/>
  <c r="Q52" i="11"/>
  <c r="P53" i="11"/>
  <c r="Q53" i="11" s="1"/>
  <c r="P54" i="11"/>
  <c r="Q54" i="11"/>
  <c r="P55" i="11"/>
  <c r="Q55" i="11"/>
  <c r="P56" i="11"/>
  <c r="Q56" i="11" s="1"/>
  <c r="P57" i="11"/>
  <c r="Q57" i="11" s="1"/>
  <c r="P58" i="11"/>
  <c r="Q58" i="11" s="1"/>
  <c r="P59" i="11"/>
  <c r="Q59" i="11" s="1"/>
  <c r="P60" i="11"/>
  <c r="Q60" i="11"/>
  <c r="P61" i="11"/>
  <c r="Q61" i="11"/>
  <c r="P62" i="11"/>
  <c r="Q62" i="11" s="1"/>
  <c r="P63" i="11"/>
  <c r="Q63" i="11"/>
  <c r="P64" i="11"/>
  <c r="Q64" i="11" s="1"/>
  <c r="P65" i="11"/>
  <c r="Q65" i="11" s="1"/>
  <c r="P66" i="11"/>
  <c r="Q66" i="11" s="1"/>
  <c r="P67" i="11"/>
  <c r="Q67" i="11"/>
  <c r="P68" i="11"/>
  <c r="Q68" i="11" s="1"/>
  <c r="P69" i="11"/>
  <c r="Q69" i="11" s="1"/>
  <c r="P70" i="11"/>
  <c r="Q70" i="11" s="1"/>
  <c r="P71" i="11"/>
  <c r="Q71" i="11" s="1"/>
  <c r="P72" i="11"/>
  <c r="Q72" i="11"/>
  <c r="P73" i="11"/>
  <c r="Q73" i="11"/>
  <c r="P74" i="11"/>
  <c r="Q74" i="11" s="1"/>
  <c r="P75" i="11"/>
  <c r="Q75" i="11" s="1"/>
  <c r="P76" i="11"/>
  <c r="Q76" i="11" s="1"/>
  <c r="P77" i="11"/>
  <c r="Q77" i="11" s="1"/>
  <c r="P78" i="11"/>
  <c r="Q78" i="11"/>
  <c r="P79" i="11"/>
  <c r="Q79" i="11" s="1"/>
  <c r="P80" i="11"/>
  <c r="Q80" i="11" s="1"/>
  <c r="P81" i="11"/>
  <c r="Q81" i="11"/>
  <c r="P82" i="11"/>
  <c r="Q82" i="11" s="1"/>
  <c r="P83" i="11"/>
  <c r="Q83" i="11" s="1"/>
  <c r="P84" i="11"/>
  <c r="Q84" i="11"/>
  <c r="P85" i="11"/>
  <c r="Q85" i="11"/>
  <c r="P86" i="11"/>
  <c r="Q86" i="11" s="1"/>
  <c r="P87" i="11"/>
  <c r="Q87" i="11" s="1"/>
  <c r="P88" i="11"/>
  <c r="Q88" i="11"/>
  <c r="P89" i="11"/>
  <c r="Q89" i="11" s="1"/>
  <c r="P90" i="11"/>
  <c r="Q90" i="11"/>
  <c r="P91" i="11"/>
  <c r="Q91" i="11" s="1"/>
  <c r="P92" i="11"/>
  <c r="Q92" i="11" s="1"/>
  <c r="P93" i="11"/>
  <c r="Q93" i="11" s="1"/>
  <c r="P94" i="11"/>
  <c r="Q94" i="11" s="1"/>
  <c r="P95" i="11"/>
  <c r="Q95" i="11" s="1"/>
  <c r="P96" i="11"/>
  <c r="Q96" i="11" s="1"/>
  <c r="P97" i="11"/>
  <c r="Q97" i="11"/>
  <c r="P98" i="11"/>
  <c r="Q98" i="11" s="1"/>
  <c r="P99" i="11"/>
  <c r="Q99" i="11" s="1"/>
  <c r="P100" i="11"/>
  <c r="Q100" i="11" s="1"/>
  <c r="P101" i="11"/>
  <c r="Q101" i="11" s="1"/>
  <c r="P102" i="11"/>
  <c r="Q102" i="11" s="1"/>
  <c r="P103" i="11"/>
  <c r="Q103" i="11"/>
  <c r="P104" i="11"/>
  <c r="Q104" i="11" s="1"/>
  <c r="P105" i="11"/>
  <c r="Q105" i="11" s="1"/>
  <c r="P106" i="11"/>
  <c r="Q106" i="11"/>
  <c r="P107" i="11"/>
  <c r="Q107" i="11" s="1"/>
  <c r="P108" i="11"/>
  <c r="Q108" i="11" s="1"/>
  <c r="P109" i="11"/>
  <c r="Q109" i="11" s="1"/>
  <c r="P110" i="11"/>
  <c r="Q110" i="11" s="1"/>
  <c r="P111" i="11"/>
  <c r="Q111" i="11" s="1"/>
  <c r="P112" i="11"/>
  <c r="Q112" i="11" s="1"/>
  <c r="P113" i="11"/>
  <c r="Q113" i="11" s="1"/>
  <c r="P114" i="11"/>
  <c r="Q114" i="11" s="1"/>
  <c r="P115" i="11"/>
  <c r="Q115" i="11"/>
  <c r="P116" i="11"/>
  <c r="Q116" i="11" s="1"/>
  <c r="P117" i="11"/>
  <c r="Q117" i="11" s="1"/>
  <c r="P118" i="11"/>
  <c r="Q118" i="11" s="1"/>
  <c r="P119" i="11"/>
  <c r="Q119" i="11" s="1"/>
  <c r="P120" i="11"/>
  <c r="Q120" i="11" s="1"/>
  <c r="P121" i="11"/>
  <c r="Q121" i="11"/>
  <c r="P122" i="11"/>
  <c r="Q122" i="11" s="1"/>
  <c r="P123" i="11"/>
  <c r="Q123" i="11" s="1"/>
  <c r="P124" i="11"/>
  <c r="Q124" i="11"/>
  <c r="P125" i="11"/>
  <c r="Q125" i="11" s="1"/>
  <c r="P126" i="11"/>
  <c r="Q126" i="11" s="1"/>
  <c r="P127" i="11"/>
  <c r="Q127" i="11" s="1"/>
  <c r="P128" i="11"/>
  <c r="Q128" i="11" s="1"/>
  <c r="P129" i="11"/>
  <c r="Q129" i="11" s="1"/>
  <c r="P130" i="11"/>
  <c r="Q130" i="11" s="1"/>
  <c r="P131" i="11"/>
  <c r="Q131" i="11" s="1"/>
  <c r="P132" i="11"/>
  <c r="Q132" i="11"/>
  <c r="P133" i="11"/>
  <c r="Q133" i="11"/>
  <c r="P134" i="11"/>
  <c r="Q134" i="11" s="1"/>
  <c r="P135" i="11"/>
  <c r="Q135" i="11" s="1"/>
  <c r="P136" i="11"/>
  <c r="Q136" i="11" s="1"/>
  <c r="P137" i="11"/>
  <c r="Q137" i="11" s="1"/>
  <c r="P138" i="11"/>
  <c r="Q138" i="11"/>
  <c r="P139" i="11"/>
  <c r="Q139" i="11" s="1"/>
  <c r="P140" i="11"/>
  <c r="Q140" i="11" s="1"/>
  <c r="P141" i="11"/>
  <c r="Q141" i="11" s="1"/>
  <c r="P142" i="11"/>
  <c r="Q142" i="11"/>
  <c r="P143" i="11"/>
  <c r="Q143" i="11" s="1"/>
  <c r="P144" i="11"/>
  <c r="Q144" i="11"/>
  <c r="P145" i="11"/>
  <c r="Q145" i="11"/>
  <c r="P146" i="11"/>
  <c r="Q146" i="11" s="1"/>
  <c r="P147" i="11"/>
  <c r="Q147" i="11" s="1"/>
  <c r="P148" i="11"/>
  <c r="Q148" i="11" s="1"/>
  <c r="P149" i="11"/>
  <c r="Q149" i="11" s="1"/>
  <c r="P150" i="11"/>
  <c r="Q150" i="11"/>
  <c r="P151" i="11"/>
  <c r="Q151" i="11"/>
  <c r="P152" i="11"/>
  <c r="Q152" i="11" s="1"/>
  <c r="P153" i="11"/>
  <c r="Q153" i="11"/>
  <c r="P154" i="11"/>
  <c r="Q154" i="11" s="1"/>
  <c r="P155" i="11"/>
  <c r="Q155" i="11" s="1"/>
  <c r="P156" i="11"/>
  <c r="Q156" i="11" s="1"/>
  <c r="P157" i="11"/>
  <c r="Q157" i="11"/>
  <c r="P158" i="11"/>
  <c r="Q158" i="11" s="1"/>
  <c r="P159" i="11"/>
  <c r="Q159" i="11" s="1"/>
  <c r="P160" i="11"/>
  <c r="Q160" i="11" s="1"/>
  <c r="P161" i="11"/>
  <c r="Q161" i="11" s="1"/>
  <c r="P162" i="11"/>
  <c r="Q162" i="11"/>
  <c r="P163" i="11"/>
  <c r="Q163" i="11"/>
  <c r="P164" i="11"/>
  <c r="Q164" i="11" s="1"/>
  <c r="P165" i="11"/>
  <c r="Q165" i="11" s="1"/>
  <c r="P166" i="11"/>
  <c r="Q166" i="11" s="1"/>
  <c r="P167" i="11"/>
  <c r="Q167" i="11" s="1"/>
  <c r="P168" i="11"/>
  <c r="Q168" i="11"/>
  <c r="P169" i="11"/>
  <c r="Q169" i="11"/>
  <c r="P170" i="11"/>
  <c r="Q170" i="11" s="1"/>
  <c r="P171" i="11"/>
  <c r="Q171" i="11"/>
  <c r="P172" i="11"/>
  <c r="Q172" i="11" s="1"/>
  <c r="P173" i="11"/>
  <c r="Q173" i="11" s="1"/>
  <c r="P174" i="11"/>
  <c r="Q174" i="11"/>
  <c r="P175" i="11"/>
  <c r="Q175" i="11"/>
  <c r="P176" i="11"/>
  <c r="Q176" i="11" s="1"/>
  <c r="P177" i="11"/>
  <c r="Q177" i="11" s="1"/>
  <c r="P178" i="11"/>
  <c r="Q178" i="11"/>
  <c r="P179" i="11"/>
  <c r="Q179" i="11" s="1"/>
  <c r="P180" i="11"/>
  <c r="Q180" i="11"/>
  <c r="P181" i="11"/>
  <c r="Q181" i="11" s="1"/>
  <c r="P182" i="11"/>
  <c r="Q182" i="11" s="1"/>
  <c r="P183" i="11"/>
  <c r="Q183" i="11" s="1"/>
  <c r="P184" i="11"/>
  <c r="Q184" i="11" s="1"/>
  <c r="P185" i="11"/>
  <c r="Q185" i="11" s="1"/>
  <c r="P186" i="11"/>
  <c r="Q186" i="11" s="1"/>
  <c r="P187" i="11"/>
  <c r="Q187" i="11"/>
  <c r="P188" i="11"/>
  <c r="Q188" i="11" s="1"/>
  <c r="P189" i="11"/>
  <c r="Q189" i="11" s="1"/>
  <c r="P190" i="11"/>
  <c r="Q190" i="11" s="1"/>
  <c r="P191" i="11"/>
  <c r="Q191" i="11" s="1"/>
  <c r="P192" i="11"/>
  <c r="Q192" i="11"/>
  <c r="P193" i="11"/>
  <c r="Q193" i="11" s="1"/>
  <c r="P194" i="11"/>
  <c r="Q194" i="11" s="1"/>
  <c r="P195" i="11"/>
  <c r="Q195" i="11" s="1"/>
  <c r="P196" i="11"/>
  <c r="Q196" i="11"/>
  <c r="P197" i="11"/>
  <c r="Q197" i="11" s="1"/>
  <c r="P198" i="11"/>
  <c r="Q198" i="11"/>
  <c r="P199" i="11"/>
  <c r="Q199" i="11"/>
  <c r="P200" i="11"/>
  <c r="Q200" i="11" s="1"/>
  <c r="P201" i="11"/>
  <c r="Q201" i="11" s="1"/>
  <c r="P202" i="11"/>
  <c r="Q202" i="11" s="1"/>
  <c r="P203" i="11"/>
  <c r="Q203" i="11" s="1"/>
  <c r="P204" i="11"/>
  <c r="Q204" i="11"/>
  <c r="P205" i="11"/>
  <c r="Q205" i="11"/>
  <c r="P206" i="11"/>
  <c r="Q206" i="11" s="1"/>
  <c r="P207" i="11"/>
  <c r="Q207" i="11"/>
  <c r="P208" i="11"/>
  <c r="Q208" i="11" s="1"/>
  <c r="P209" i="11"/>
  <c r="Q209" i="11" s="1"/>
  <c r="P210" i="11"/>
  <c r="Q210" i="11" s="1"/>
  <c r="P211" i="11"/>
  <c r="Q211" i="11"/>
  <c r="P212" i="11"/>
  <c r="Q212" i="11" s="1"/>
  <c r="P213" i="11"/>
  <c r="Q213" i="11" s="1"/>
  <c r="P214" i="11"/>
  <c r="Q214" i="11" s="1"/>
  <c r="P215" i="11"/>
  <c r="Q215" i="11" s="1"/>
  <c r="P216" i="11"/>
  <c r="Q216" i="11"/>
  <c r="P217" i="11"/>
  <c r="Q217" i="11"/>
  <c r="P218" i="11"/>
  <c r="Q218" i="11" s="1"/>
  <c r="P219" i="11"/>
  <c r="Q219" i="11" s="1"/>
  <c r="P220" i="11"/>
  <c r="Q220" i="11" s="1"/>
  <c r="P221" i="11"/>
  <c r="Q221" i="11" s="1"/>
  <c r="P222" i="11"/>
  <c r="Q222" i="11"/>
  <c r="P223" i="11"/>
  <c r="Q223" i="11" s="1"/>
  <c r="P224" i="11"/>
  <c r="Q224" i="11" s="1"/>
  <c r="P225" i="11"/>
  <c r="Q225" i="11" s="1"/>
  <c r="P226" i="11"/>
  <c r="Q226" i="11" s="1"/>
  <c r="P227" i="11"/>
  <c r="Q227" i="11" s="1"/>
  <c r="P228" i="11"/>
  <c r="Q228" i="11" s="1"/>
  <c r="P229" i="11"/>
  <c r="Q229" i="11" s="1"/>
  <c r="P230" i="11"/>
  <c r="Q230" i="11" s="1"/>
  <c r="P231" i="11"/>
  <c r="Q231" i="11"/>
  <c r="P232" i="11"/>
  <c r="Q232" i="11" s="1"/>
  <c r="P233" i="11"/>
  <c r="Q233" i="11" s="1"/>
  <c r="P234" i="11"/>
  <c r="Q234" i="11" s="1"/>
  <c r="P235" i="11"/>
  <c r="Q235" i="11" s="1"/>
  <c r="P236" i="11"/>
  <c r="Q236" i="11" s="1"/>
  <c r="P237" i="11"/>
  <c r="Q237" i="11" s="1"/>
  <c r="P238" i="11"/>
  <c r="Q238" i="11" s="1"/>
  <c r="P239" i="11"/>
  <c r="Q239" i="11" s="1"/>
  <c r="P240" i="11"/>
  <c r="Q240" i="11"/>
  <c r="P241" i="11"/>
  <c r="Q241" i="11" s="1"/>
  <c r="P2" i="11"/>
  <c r="X3" i="11"/>
  <c r="Y3" i="11"/>
  <c r="X4" i="11"/>
  <c r="Y4" i="11" s="1"/>
  <c r="X5" i="11"/>
  <c r="Y5" i="11" s="1"/>
  <c r="X6" i="11"/>
  <c r="Y6" i="11" s="1"/>
  <c r="X7" i="11"/>
  <c r="Y7" i="11"/>
  <c r="X8" i="11"/>
  <c r="Y8" i="11" s="1"/>
  <c r="X9" i="11"/>
  <c r="Y9" i="11" s="1"/>
  <c r="X10" i="11"/>
  <c r="Y10" i="11"/>
  <c r="X11" i="11"/>
  <c r="Y11" i="11" s="1"/>
  <c r="X12" i="11"/>
  <c r="Y12" i="11" s="1"/>
  <c r="X13" i="11"/>
  <c r="Y13" i="11" s="1"/>
  <c r="X14" i="11"/>
  <c r="Y14" i="11" s="1"/>
  <c r="X15" i="11"/>
  <c r="Y15" i="11" s="1"/>
  <c r="X16" i="11"/>
  <c r="Y16" i="11"/>
  <c r="X17" i="11"/>
  <c r="Y17" i="11" s="1"/>
  <c r="X18" i="11"/>
  <c r="Y18" i="11" s="1"/>
  <c r="X19" i="11"/>
  <c r="Y19" i="11"/>
  <c r="X20" i="11"/>
  <c r="Y20" i="11" s="1"/>
  <c r="X21" i="11"/>
  <c r="Y21" i="11" s="1"/>
  <c r="X22" i="11"/>
  <c r="Y22" i="11"/>
  <c r="X23" i="11"/>
  <c r="Y23" i="11" s="1"/>
  <c r="X24" i="11"/>
  <c r="Y24" i="11" s="1"/>
  <c r="X25" i="11"/>
  <c r="Y25" i="11"/>
  <c r="X26" i="11"/>
  <c r="Y26" i="11" s="1"/>
  <c r="X27" i="11"/>
  <c r="Y27" i="11" s="1"/>
  <c r="X28" i="11"/>
  <c r="Y28" i="11"/>
  <c r="X29" i="11"/>
  <c r="Y29" i="11" s="1"/>
  <c r="X30" i="11"/>
  <c r="Y30" i="11" s="1"/>
  <c r="X31" i="11"/>
  <c r="Y31" i="11" s="1"/>
  <c r="X32" i="11"/>
  <c r="Y32" i="11" s="1"/>
  <c r="X33" i="11"/>
  <c r="Y33" i="11" s="1"/>
  <c r="X34" i="11"/>
  <c r="Y34" i="11"/>
  <c r="X35" i="11"/>
  <c r="Y35" i="11" s="1"/>
  <c r="X36" i="11"/>
  <c r="Y36" i="11" s="1"/>
  <c r="X37" i="11"/>
  <c r="Y37" i="11"/>
  <c r="X38" i="11"/>
  <c r="Y38" i="11" s="1"/>
  <c r="X39" i="11"/>
  <c r="Y39" i="11" s="1"/>
  <c r="X40" i="11"/>
  <c r="Y40" i="11" s="1"/>
  <c r="X41" i="11"/>
  <c r="Y41" i="11" s="1"/>
  <c r="X42" i="11"/>
  <c r="Y42" i="11" s="1"/>
  <c r="X43" i="11"/>
  <c r="Y43" i="11"/>
  <c r="X44" i="11"/>
  <c r="Y44" i="11" s="1"/>
  <c r="X45" i="11"/>
  <c r="Y45" i="11" s="1"/>
  <c r="X46" i="11"/>
  <c r="Y46" i="11"/>
  <c r="X47" i="11"/>
  <c r="Y47" i="11" s="1"/>
  <c r="X48" i="11"/>
  <c r="Y48" i="11" s="1"/>
  <c r="X49" i="11"/>
  <c r="Y49" i="11" s="1"/>
  <c r="X50" i="11"/>
  <c r="Y50" i="11" s="1"/>
  <c r="X51" i="11"/>
  <c r="Y51" i="11" s="1"/>
  <c r="X52" i="11"/>
  <c r="Y52" i="11"/>
  <c r="X53" i="11"/>
  <c r="Y53" i="11" s="1"/>
  <c r="X54" i="11"/>
  <c r="Y54" i="11" s="1"/>
  <c r="X55" i="11"/>
  <c r="Y55" i="11"/>
  <c r="X56" i="11"/>
  <c r="Y56" i="11" s="1"/>
  <c r="X57" i="11"/>
  <c r="Y57" i="11" s="1"/>
  <c r="X58" i="11"/>
  <c r="Y58" i="11" s="1"/>
  <c r="X59" i="11"/>
  <c r="Y59" i="11" s="1"/>
  <c r="X60" i="11"/>
  <c r="Y60" i="11" s="1"/>
  <c r="X61" i="11"/>
  <c r="Y61" i="11"/>
  <c r="X62" i="11"/>
  <c r="Y62" i="11" s="1"/>
  <c r="X63" i="11"/>
  <c r="Y63" i="11" s="1"/>
  <c r="X64" i="11"/>
  <c r="Y64" i="11"/>
  <c r="X65" i="11"/>
  <c r="Y65" i="11" s="1"/>
  <c r="X66" i="11"/>
  <c r="Y66" i="11" s="1"/>
  <c r="X67" i="11"/>
  <c r="Y67" i="11"/>
  <c r="X68" i="11"/>
  <c r="Y68" i="11" s="1"/>
  <c r="X69" i="11"/>
  <c r="Y69" i="11" s="1"/>
  <c r="X70" i="11"/>
  <c r="Y70" i="11" s="1"/>
  <c r="X71" i="11"/>
  <c r="Y71" i="11" s="1"/>
  <c r="X72" i="11"/>
  <c r="Y72" i="11"/>
  <c r="X73" i="11"/>
  <c r="Y73" i="11"/>
  <c r="X74" i="11"/>
  <c r="Y74" i="11" s="1"/>
  <c r="X75" i="11"/>
  <c r="Y75" i="11" s="1"/>
  <c r="X76" i="11"/>
  <c r="Y76" i="11" s="1"/>
  <c r="X77" i="11"/>
  <c r="Y77" i="11" s="1"/>
  <c r="X78" i="11"/>
  <c r="Y78" i="11"/>
  <c r="X79" i="11"/>
  <c r="Y79" i="11" s="1"/>
  <c r="X80" i="11"/>
  <c r="Y80" i="11" s="1"/>
  <c r="X81" i="11"/>
  <c r="Y81" i="11" s="1"/>
  <c r="X82" i="11"/>
  <c r="Y82" i="11"/>
  <c r="X83" i="11"/>
  <c r="Y83" i="11" s="1"/>
  <c r="X84" i="11"/>
  <c r="Y84" i="11"/>
  <c r="X85" i="11"/>
  <c r="Y85" i="11"/>
  <c r="X86" i="11"/>
  <c r="Y86" i="11" s="1"/>
  <c r="X87" i="11"/>
  <c r="Y87" i="11" s="1"/>
  <c r="X88" i="11"/>
  <c r="Y88" i="11" s="1"/>
  <c r="X89" i="11"/>
  <c r="Y89" i="11" s="1"/>
  <c r="X90" i="11"/>
  <c r="Y90" i="11"/>
  <c r="X91" i="11"/>
  <c r="Y91" i="11" s="1"/>
  <c r="X92" i="11"/>
  <c r="Y92" i="11" s="1"/>
  <c r="X93" i="11"/>
  <c r="Y93" i="11"/>
  <c r="X94" i="11"/>
  <c r="Y94" i="11" s="1"/>
  <c r="X95" i="11"/>
  <c r="Y95" i="11" s="1"/>
  <c r="X96" i="11"/>
  <c r="Y96" i="11" s="1"/>
  <c r="X97" i="11"/>
  <c r="Y97" i="11" s="1"/>
  <c r="X98" i="11"/>
  <c r="Y98" i="11" s="1"/>
  <c r="X99" i="11"/>
  <c r="Y99" i="11"/>
  <c r="X100" i="11"/>
  <c r="Y100" i="11" s="1"/>
  <c r="X101" i="11"/>
  <c r="Y101" i="11" s="1"/>
  <c r="X102" i="11"/>
  <c r="Y102" i="11" s="1"/>
  <c r="X103" i="11"/>
  <c r="Y103" i="11"/>
  <c r="X104" i="11"/>
  <c r="Y104" i="11" s="1"/>
  <c r="X105" i="11"/>
  <c r="Y105" i="11"/>
  <c r="X106" i="11"/>
  <c r="Y106" i="11"/>
  <c r="X107" i="11"/>
  <c r="Y107" i="11" s="1"/>
  <c r="X108" i="11"/>
  <c r="Y108" i="11" s="1"/>
  <c r="X109" i="11"/>
  <c r="Y109" i="11" s="1"/>
  <c r="X110" i="11"/>
  <c r="Y110" i="11" s="1"/>
  <c r="X111" i="11"/>
  <c r="Y111" i="11"/>
  <c r="X112" i="11"/>
  <c r="Y112" i="11" s="1"/>
  <c r="X113" i="11"/>
  <c r="Y113" i="11" s="1"/>
  <c r="X114" i="11"/>
  <c r="Y114" i="11"/>
  <c r="X115" i="11"/>
  <c r="Y115" i="11" s="1"/>
  <c r="X116" i="11"/>
  <c r="Y116" i="11" s="1"/>
  <c r="X117" i="11"/>
  <c r="Y117" i="11" s="1"/>
  <c r="X118" i="11"/>
  <c r="Y118" i="11"/>
  <c r="X119" i="11"/>
  <c r="Y119" i="11" s="1"/>
  <c r="X120" i="11"/>
  <c r="Y120" i="11" s="1"/>
  <c r="X121" i="11"/>
  <c r="Y121" i="11" s="1"/>
  <c r="X122" i="11"/>
  <c r="Y122" i="11" s="1"/>
  <c r="X123" i="11"/>
  <c r="Y123" i="11"/>
  <c r="X124" i="11"/>
  <c r="Y124" i="11" s="1"/>
  <c r="X125" i="11"/>
  <c r="Y125" i="11" s="1"/>
  <c r="X126" i="11"/>
  <c r="Y126" i="11" s="1"/>
  <c r="X127" i="11"/>
  <c r="Y127" i="11" s="1"/>
  <c r="X128" i="11"/>
  <c r="Y128" i="11" s="1"/>
  <c r="X129" i="11"/>
  <c r="Y129" i="11" s="1"/>
  <c r="X130" i="11"/>
  <c r="Y130" i="11"/>
  <c r="X131" i="11"/>
  <c r="Y131" i="11" s="1"/>
  <c r="X132" i="11"/>
  <c r="Y132" i="11"/>
  <c r="X133" i="11"/>
  <c r="Y133" i="11" s="1"/>
  <c r="X134" i="11"/>
  <c r="Y134" i="11" s="1"/>
  <c r="X135" i="11"/>
  <c r="Y135" i="11"/>
  <c r="X136" i="11"/>
  <c r="Y136" i="11"/>
  <c r="X137" i="11"/>
  <c r="Y137" i="11" s="1"/>
  <c r="X138" i="11"/>
  <c r="Y138" i="11" s="1"/>
  <c r="X139" i="11"/>
  <c r="Y139" i="11"/>
  <c r="X140" i="11"/>
  <c r="Y140" i="11" s="1"/>
  <c r="X141" i="11"/>
  <c r="Y141" i="11" s="1"/>
  <c r="X142" i="11"/>
  <c r="Y142" i="11"/>
  <c r="X143" i="11"/>
  <c r="Y143" i="11" s="1"/>
  <c r="X144" i="11"/>
  <c r="Y144" i="11" s="1"/>
  <c r="X145" i="11"/>
  <c r="Y145" i="11" s="1"/>
  <c r="X146" i="11"/>
  <c r="Y146" i="11" s="1"/>
  <c r="X147" i="11"/>
  <c r="Y147" i="11"/>
  <c r="X148" i="11"/>
  <c r="Y148" i="11"/>
  <c r="X149" i="11"/>
  <c r="Y149" i="11" s="1"/>
  <c r="X150" i="11"/>
  <c r="Y150" i="11" s="1"/>
  <c r="X151" i="11"/>
  <c r="Y151" i="11"/>
  <c r="X152" i="11"/>
  <c r="Y152" i="11" s="1"/>
  <c r="X153" i="11"/>
  <c r="Y153" i="11" s="1"/>
  <c r="X154" i="11"/>
  <c r="Y154" i="11"/>
  <c r="X155" i="11"/>
  <c r="Y155" i="11" s="1"/>
  <c r="X156" i="11"/>
  <c r="Y156" i="11" s="1"/>
  <c r="X157" i="11"/>
  <c r="Y157" i="11" s="1"/>
  <c r="X158" i="11"/>
  <c r="Y158" i="11" s="1"/>
  <c r="X159" i="11"/>
  <c r="Y159" i="11"/>
  <c r="X160" i="11"/>
  <c r="Y160" i="11"/>
  <c r="X161" i="11"/>
  <c r="Y161" i="11" s="1"/>
  <c r="X162" i="11"/>
  <c r="Y162" i="11"/>
  <c r="X163" i="11"/>
  <c r="Y163" i="11" s="1"/>
  <c r="X164" i="11"/>
  <c r="Y164" i="11" s="1"/>
  <c r="X165" i="11"/>
  <c r="Y165" i="11" s="1"/>
  <c r="X166" i="11"/>
  <c r="Y166" i="11"/>
  <c r="X167" i="11"/>
  <c r="Y167" i="11" s="1"/>
  <c r="X168" i="11"/>
  <c r="Y168" i="11"/>
  <c r="X169" i="11"/>
  <c r="Y169" i="11" s="1"/>
  <c r="X170" i="11"/>
  <c r="Y170" i="11" s="1"/>
  <c r="X171" i="11"/>
  <c r="Y171" i="11"/>
  <c r="X172" i="11"/>
  <c r="Y172" i="11" s="1"/>
  <c r="X173" i="11"/>
  <c r="Y173" i="11" s="1"/>
  <c r="X174" i="11"/>
  <c r="Y174" i="11" s="1"/>
  <c r="X175" i="11"/>
  <c r="Y175" i="11"/>
  <c r="X176" i="11"/>
  <c r="Y176" i="11" s="1"/>
  <c r="X177" i="11"/>
  <c r="Y177" i="11" s="1"/>
  <c r="X178" i="11"/>
  <c r="Y178" i="11"/>
  <c r="X179" i="11"/>
  <c r="Y179" i="11" s="1"/>
  <c r="X180" i="11"/>
  <c r="Y180" i="11" s="1"/>
  <c r="X181" i="11"/>
  <c r="Y181" i="11" s="1"/>
  <c r="X182" i="11"/>
  <c r="Y182" i="11" s="1"/>
  <c r="X183" i="11"/>
  <c r="Y183" i="11"/>
  <c r="X184" i="11"/>
  <c r="Y184" i="11" s="1"/>
  <c r="X185" i="11"/>
  <c r="Y185" i="11" s="1"/>
  <c r="X186" i="11"/>
  <c r="Y186" i="11" s="1"/>
  <c r="X187" i="11"/>
  <c r="Y187" i="11" s="1"/>
  <c r="X188" i="11"/>
  <c r="Y188" i="11" s="1"/>
  <c r="X189" i="11"/>
  <c r="Y189" i="11"/>
  <c r="X190" i="11"/>
  <c r="Y190" i="11" s="1"/>
  <c r="X191" i="11"/>
  <c r="Y191" i="11" s="1"/>
  <c r="X192" i="11"/>
  <c r="Y192" i="11" s="1"/>
  <c r="X193" i="11"/>
  <c r="Y193" i="11"/>
  <c r="X194" i="11"/>
  <c r="Y194" i="11" s="1"/>
  <c r="X195" i="11"/>
  <c r="Y195" i="11"/>
  <c r="X196" i="11"/>
  <c r="Y196" i="11"/>
  <c r="X197" i="11"/>
  <c r="Y197" i="11" s="1"/>
  <c r="X198" i="11"/>
  <c r="Y198" i="11" s="1"/>
  <c r="X199" i="11"/>
  <c r="Y199" i="11" s="1"/>
  <c r="X200" i="11"/>
  <c r="Y200" i="11" s="1"/>
  <c r="X201" i="11"/>
  <c r="Y201" i="11"/>
  <c r="X202" i="11"/>
  <c r="Y202" i="11" s="1"/>
  <c r="X203" i="11"/>
  <c r="Y203" i="11" s="1"/>
  <c r="X204" i="11"/>
  <c r="Y204" i="11"/>
  <c r="X205" i="11"/>
  <c r="Y205" i="11" s="1"/>
  <c r="X206" i="11"/>
  <c r="Y206" i="11" s="1"/>
  <c r="X207" i="11"/>
  <c r="Y207" i="11"/>
  <c r="X208" i="11"/>
  <c r="Y208" i="11"/>
  <c r="X209" i="11"/>
  <c r="Y209" i="11" s="1"/>
  <c r="X210" i="11"/>
  <c r="Y210" i="11" s="1"/>
  <c r="X211" i="11"/>
  <c r="Y211" i="11"/>
  <c r="X212" i="11"/>
  <c r="Y212" i="11" s="1"/>
  <c r="X213" i="11"/>
  <c r="Y213" i="11" s="1"/>
  <c r="X214" i="11"/>
  <c r="Y214" i="11"/>
  <c r="X215" i="11"/>
  <c r="Y215" i="11" s="1"/>
  <c r="X216" i="11"/>
  <c r="Y216" i="11"/>
  <c r="X217" i="11"/>
  <c r="Y217" i="11" s="1"/>
  <c r="X218" i="11"/>
  <c r="Y218" i="11" s="1"/>
  <c r="X219" i="11"/>
  <c r="Y219" i="11"/>
  <c r="X220" i="11"/>
  <c r="Y220" i="11"/>
  <c r="X221" i="11"/>
  <c r="Y221" i="11" s="1"/>
  <c r="X222" i="11"/>
  <c r="Y222" i="11"/>
  <c r="X223" i="11"/>
  <c r="Y223" i="11"/>
  <c r="X224" i="11"/>
  <c r="Y224" i="11" s="1"/>
  <c r="X225" i="11"/>
  <c r="Y225" i="11"/>
  <c r="X226" i="11"/>
  <c r="Y226" i="11"/>
  <c r="X227" i="11"/>
  <c r="Y227" i="11" s="1"/>
  <c r="X228" i="11"/>
  <c r="Y228" i="11" s="1"/>
  <c r="X229" i="11"/>
  <c r="Y229" i="11"/>
  <c r="X230" i="11"/>
  <c r="Y230" i="11" s="1"/>
  <c r="X231" i="11"/>
  <c r="Y231" i="11"/>
  <c r="X232" i="11"/>
  <c r="Y232" i="11" s="1"/>
  <c r="X233" i="11"/>
  <c r="Y233" i="11" s="1"/>
  <c r="X234" i="11"/>
  <c r="Y234" i="11" s="1"/>
  <c r="X235" i="11"/>
  <c r="Y235" i="11" s="1"/>
  <c r="X236" i="11"/>
  <c r="Y236" i="11" s="1"/>
  <c r="X237" i="11"/>
  <c r="Y237" i="11" s="1"/>
  <c r="X238" i="11"/>
  <c r="Y238" i="11" s="1"/>
  <c r="X239" i="11"/>
  <c r="Y239" i="11" s="1"/>
  <c r="X240" i="11"/>
  <c r="Y240" i="11"/>
  <c r="X241" i="11"/>
  <c r="Y241" i="11" s="1"/>
  <c r="X2" i="11"/>
  <c r="Y2" i="11" s="1"/>
  <c r="T3" i="11"/>
  <c r="U3" i="11"/>
  <c r="T4" i="11"/>
  <c r="U4" i="11" s="1"/>
  <c r="T5" i="11"/>
  <c r="U5" i="11" s="1"/>
  <c r="T6" i="11"/>
  <c r="U6" i="11"/>
  <c r="T7" i="11"/>
  <c r="U7" i="11"/>
  <c r="T8" i="11"/>
  <c r="U8" i="11" s="1"/>
  <c r="T9" i="11"/>
  <c r="U9" i="11" s="1"/>
  <c r="T10" i="11"/>
  <c r="U10" i="11"/>
  <c r="T11" i="11"/>
  <c r="U11" i="11" s="1"/>
  <c r="T12" i="11"/>
  <c r="U12" i="11" s="1"/>
  <c r="T13" i="11"/>
  <c r="U13" i="11"/>
  <c r="T14" i="11"/>
  <c r="U14" i="11" s="1"/>
  <c r="T15" i="11"/>
  <c r="U15" i="11"/>
  <c r="T16" i="11"/>
  <c r="U16" i="11" s="1"/>
  <c r="T17" i="11"/>
  <c r="U17" i="11" s="1"/>
  <c r="T18" i="11"/>
  <c r="U18" i="11" s="1"/>
  <c r="T19" i="11"/>
  <c r="U19" i="11"/>
  <c r="T20" i="11"/>
  <c r="U20" i="11" s="1"/>
  <c r="T21" i="11"/>
  <c r="U21" i="11"/>
  <c r="T22" i="11"/>
  <c r="U22" i="11"/>
  <c r="T23" i="11"/>
  <c r="U23" i="11" s="1"/>
  <c r="T24" i="11"/>
  <c r="U24" i="11"/>
  <c r="T25" i="11"/>
  <c r="U25" i="11" s="1"/>
  <c r="T26" i="11"/>
  <c r="U26" i="11" s="1"/>
  <c r="T27" i="11"/>
  <c r="U27" i="11" s="1"/>
  <c r="T28" i="11"/>
  <c r="U28" i="11"/>
  <c r="T29" i="11"/>
  <c r="U29" i="11" s="1"/>
  <c r="T30" i="11"/>
  <c r="U30" i="11"/>
  <c r="T31" i="11"/>
  <c r="U31" i="11"/>
  <c r="T32" i="11"/>
  <c r="U32" i="11" s="1"/>
  <c r="T33" i="11"/>
  <c r="U33" i="11" s="1"/>
  <c r="T34" i="11"/>
  <c r="U34" i="11" s="1"/>
  <c r="T35" i="11"/>
  <c r="U35" i="11" s="1"/>
  <c r="T36" i="11"/>
  <c r="U36" i="11"/>
  <c r="T37" i="11"/>
  <c r="U37" i="11" s="1"/>
  <c r="T38" i="11"/>
  <c r="U38" i="11" s="1"/>
  <c r="T39" i="11"/>
  <c r="U39" i="11"/>
  <c r="T40" i="11"/>
  <c r="U40" i="11"/>
  <c r="T41" i="11"/>
  <c r="U41" i="11" s="1"/>
  <c r="T42" i="11"/>
  <c r="U42" i="11"/>
  <c r="T43" i="11"/>
  <c r="U43" i="11"/>
  <c r="T44" i="11"/>
  <c r="U44" i="11" s="1"/>
  <c r="T45" i="11"/>
  <c r="U45" i="11" s="1"/>
  <c r="T46" i="11"/>
  <c r="U46" i="11"/>
  <c r="T47" i="11"/>
  <c r="U47" i="11" s="1"/>
  <c r="T48" i="11"/>
  <c r="U48" i="11"/>
  <c r="T49" i="11"/>
  <c r="U49" i="11"/>
  <c r="T50" i="11"/>
  <c r="U50" i="11" s="1"/>
  <c r="T51" i="11"/>
  <c r="U51" i="11" s="1"/>
  <c r="T52" i="11"/>
  <c r="U52" i="11" s="1"/>
  <c r="T53" i="11"/>
  <c r="U53" i="11" s="1"/>
  <c r="T54" i="11"/>
  <c r="U54" i="11"/>
  <c r="T55" i="11"/>
  <c r="U55" i="11" s="1"/>
  <c r="T56" i="11"/>
  <c r="U56" i="11" s="1"/>
  <c r="T57" i="11"/>
  <c r="U57" i="11"/>
  <c r="T58" i="11"/>
  <c r="U58" i="11" s="1"/>
  <c r="T59" i="11"/>
  <c r="U59" i="11" s="1"/>
  <c r="T60" i="11"/>
  <c r="U60" i="11"/>
  <c r="T61" i="11"/>
  <c r="U61" i="11"/>
  <c r="T62" i="11"/>
  <c r="U62" i="11" s="1"/>
  <c r="T63" i="11"/>
  <c r="U63" i="11" s="1"/>
  <c r="T64" i="11"/>
  <c r="U64" i="11"/>
  <c r="T65" i="11"/>
  <c r="U65" i="11" s="1"/>
  <c r="T66" i="11"/>
  <c r="U66" i="11" s="1"/>
  <c r="T67" i="11"/>
  <c r="U67" i="11"/>
  <c r="T68" i="11"/>
  <c r="U68" i="11" s="1"/>
  <c r="T69" i="11"/>
  <c r="U69" i="11"/>
  <c r="T70" i="11"/>
  <c r="U70" i="11" s="1"/>
  <c r="T71" i="11"/>
  <c r="U71" i="11" s="1"/>
  <c r="T72" i="11"/>
  <c r="U72" i="11"/>
  <c r="T73" i="11"/>
  <c r="U73" i="11"/>
  <c r="T74" i="11"/>
  <c r="U74" i="11" s="1"/>
  <c r="T75" i="11"/>
  <c r="U75" i="11"/>
  <c r="T76" i="11"/>
  <c r="U76" i="11"/>
  <c r="T77" i="11"/>
  <c r="U77" i="11" s="1"/>
  <c r="T78" i="11"/>
  <c r="U78" i="11" s="1"/>
  <c r="T79" i="11"/>
  <c r="U79" i="11"/>
  <c r="T80" i="11"/>
  <c r="U80" i="11" s="1"/>
  <c r="T81" i="11"/>
  <c r="U81" i="11" s="1"/>
  <c r="T82" i="11"/>
  <c r="U82" i="11" s="1"/>
  <c r="T83" i="11"/>
  <c r="U83" i="11" s="1"/>
  <c r="T84" i="11"/>
  <c r="U84" i="11"/>
  <c r="T85" i="11"/>
  <c r="U85" i="11"/>
  <c r="T86" i="11"/>
  <c r="U86" i="11" s="1"/>
  <c r="T87" i="11"/>
  <c r="U87" i="11"/>
  <c r="T88" i="11"/>
  <c r="U88" i="11" s="1"/>
  <c r="T89" i="11"/>
  <c r="U89" i="11" s="1"/>
  <c r="T90" i="11"/>
  <c r="U90" i="11" s="1"/>
  <c r="T91" i="11"/>
  <c r="U91" i="11" s="1"/>
  <c r="T92" i="11"/>
  <c r="U92" i="11" s="1"/>
  <c r="T93" i="11"/>
  <c r="U93" i="11"/>
  <c r="T94" i="11"/>
  <c r="U94" i="11" s="1"/>
  <c r="T95" i="11"/>
  <c r="U95" i="11" s="1"/>
  <c r="T96" i="11"/>
  <c r="U96" i="11"/>
  <c r="T97" i="11"/>
  <c r="U97" i="11" s="1"/>
  <c r="T98" i="11"/>
  <c r="U98" i="11" s="1"/>
  <c r="T99" i="11"/>
  <c r="U99" i="11" s="1"/>
  <c r="T100" i="11"/>
  <c r="U100" i="11"/>
  <c r="T101" i="11"/>
  <c r="U101" i="11" s="1"/>
  <c r="T102" i="11"/>
  <c r="U102" i="11" s="1"/>
  <c r="T103" i="11"/>
  <c r="U103" i="11" s="1"/>
  <c r="T104" i="11"/>
  <c r="U104" i="11" s="1"/>
  <c r="T105" i="11"/>
  <c r="U105" i="11" s="1"/>
  <c r="T106" i="11"/>
  <c r="U106" i="11" s="1"/>
  <c r="T107" i="11"/>
  <c r="U107" i="11" s="1"/>
  <c r="T108" i="11"/>
  <c r="U108" i="11" s="1"/>
  <c r="T109" i="11"/>
  <c r="U109" i="11" s="1"/>
  <c r="T110" i="11"/>
  <c r="U110" i="11" s="1"/>
  <c r="T111" i="11"/>
  <c r="U111" i="11"/>
  <c r="T112" i="11"/>
  <c r="U112" i="11" s="1"/>
  <c r="T113" i="11"/>
  <c r="U113" i="11" s="1"/>
  <c r="T114" i="11"/>
  <c r="U114" i="11"/>
  <c r="T115" i="11"/>
  <c r="U115" i="11"/>
  <c r="T116" i="11"/>
  <c r="U116" i="11" s="1"/>
  <c r="T117" i="11"/>
  <c r="U117" i="11" s="1"/>
  <c r="T118" i="11"/>
  <c r="U118" i="11"/>
  <c r="T119" i="11"/>
  <c r="U119" i="11" s="1"/>
  <c r="T120" i="11"/>
  <c r="U120" i="11" s="1"/>
  <c r="T121" i="11"/>
  <c r="U121" i="11"/>
  <c r="T122" i="11"/>
  <c r="U122" i="11" s="1"/>
  <c r="T123" i="11"/>
  <c r="U123" i="11"/>
  <c r="T124" i="11"/>
  <c r="U124" i="11" s="1"/>
  <c r="T125" i="11"/>
  <c r="U125" i="11" s="1"/>
  <c r="T126" i="11"/>
  <c r="U126" i="11"/>
  <c r="T127" i="11"/>
  <c r="U127" i="11" s="1"/>
  <c r="T128" i="11"/>
  <c r="U128" i="11" s="1"/>
  <c r="T129" i="11"/>
  <c r="U129" i="11" s="1"/>
  <c r="T130" i="11"/>
  <c r="U130" i="11"/>
  <c r="T131" i="11"/>
  <c r="U131" i="11" s="1"/>
  <c r="T132" i="11"/>
  <c r="U132" i="11"/>
  <c r="T133" i="11"/>
  <c r="U133" i="11" s="1"/>
  <c r="T134" i="11"/>
  <c r="U134" i="11" s="1"/>
  <c r="T135" i="11"/>
  <c r="U135" i="11" s="1"/>
  <c r="T136" i="11"/>
  <c r="U136" i="11"/>
  <c r="T137" i="11"/>
  <c r="U137" i="11" s="1"/>
  <c r="T138" i="11"/>
  <c r="U138" i="11" s="1"/>
  <c r="T139" i="11"/>
  <c r="U139" i="11"/>
  <c r="T140" i="11"/>
  <c r="U140" i="11" s="1"/>
  <c r="T141" i="11"/>
  <c r="U141" i="11" s="1"/>
  <c r="T142" i="11"/>
  <c r="U142" i="11" s="1"/>
  <c r="T143" i="11"/>
  <c r="U143" i="11" s="1"/>
  <c r="T144" i="11"/>
  <c r="U144" i="11"/>
  <c r="T145" i="11"/>
  <c r="U145" i="11" s="1"/>
  <c r="T146" i="11"/>
  <c r="U146" i="11" s="1"/>
  <c r="T147" i="11"/>
  <c r="U147" i="11"/>
  <c r="T148" i="11"/>
  <c r="U148" i="11"/>
  <c r="T149" i="11"/>
  <c r="U149" i="11" s="1"/>
  <c r="T150" i="11"/>
  <c r="U150" i="11" s="1"/>
  <c r="T151" i="11"/>
  <c r="U151" i="11"/>
  <c r="T152" i="11"/>
  <c r="U152" i="11" s="1"/>
  <c r="T153" i="11"/>
  <c r="U153" i="11" s="1"/>
  <c r="T154" i="11"/>
  <c r="U154" i="11" s="1"/>
  <c r="T155" i="11"/>
  <c r="U155" i="11" s="1"/>
  <c r="T156" i="11"/>
  <c r="U156" i="11" s="1"/>
  <c r="T157" i="11"/>
  <c r="U157" i="11" s="1"/>
  <c r="T158" i="11"/>
  <c r="U158" i="11" s="1"/>
  <c r="T159" i="11"/>
  <c r="U159" i="11"/>
  <c r="T160" i="11"/>
  <c r="U160" i="11" s="1"/>
  <c r="T161" i="11"/>
  <c r="U161" i="11" s="1"/>
  <c r="T162" i="11"/>
  <c r="U162" i="11" s="1"/>
  <c r="T163" i="11"/>
  <c r="U163" i="11" s="1"/>
  <c r="T164" i="11"/>
  <c r="U164" i="11" s="1"/>
  <c r="T165" i="11"/>
  <c r="U165" i="11"/>
  <c r="T166" i="11"/>
  <c r="U166" i="11" s="1"/>
  <c r="T167" i="11"/>
  <c r="U167" i="11" s="1"/>
  <c r="T168" i="11"/>
  <c r="U168" i="11"/>
  <c r="T169" i="11"/>
  <c r="U169" i="11" s="1"/>
  <c r="T170" i="11"/>
  <c r="U170" i="11" s="1"/>
  <c r="T171" i="11"/>
  <c r="U171" i="11" s="1"/>
  <c r="T172" i="11"/>
  <c r="U172" i="11"/>
  <c r="T173" i="11"/>
  <c r="U173" i="11" s="1"/>
  <c r="T174" i="11"/>
  <c r="U174" i="11" s="1"/>
  <c r="T175" i="11"/>
  <c r="U175" i="11"/>
  <c r="T176" i="11"/>
  <c r="U176" i="11" s="1"/>
  <c r="T177" i="11"/>
  <c r="U177" i="11"/>
  <c r="T178" i="11"/>
  <c r="U178" i="11" s="1"/>
  <c r="T179" i="11"/>
  <c r="U179" i="11" s="1"/>
  <c r="T180" i="11"/>
  <c r="U180" i="11"/>
  <c r="T181" i="11"/>
  <c r="U181" i="11" s="1"/>
  <c r="T182" i="11"/>
  <c r="U182" i="11" s="1"/>
  <c r="T183" i="11"/>
  <c r="U183" i="11" s="1"/>
  <c r="T184" i="11"/>
  <c r="U184" i="11"/>
  <c r="T185" i="11"/>
  <c r="U185" i="11" s="1"/>
  <c r="T186" i="11"/>
  <c r="U186" i="11"/>
  <c r="T187" i="11"/>
  <c r="U187" i="11" s="1"/>
  <c r="T188" i="11"/>
  <c r="U188" i="11" s="1"/>
  <c r="T189" i="11"/>
  <c r="U189" i="11" s="1"/>
  <c r="T190" i="11"/>
  <c r="U190" i="11" s="1"/>
  <c r="T191" i="11"/>
  <c r="U191" i="11" s="1"/>
  <c r="T192" i="11"/>
  <c r="U192" i="11" s="1"/>
  <c r="T193" i="11"/>
  <c r="U193" i="11"/>
  <c r="T194" i="11"/>
  <c r="U194" i="11" s="1"/>
  <c r="T195" i="11"/>
  <c r="U195" i="11" s="1"/>
  <c r="T196" i="11"/>
  <c r="U196" i="11" s="1"/>
  <c r="T197" i="11"/>
  <c r="U197" i="11" s="1"/>
  <c r="T198" i="11"/>
  <c r="U198" i="11"/>
  <c r="T199" i="11"/>
  <c r="U199" i="11" s="1"/>
  <c r="T200" i="11"/>
  <c r="U200" i="11" s="1"/>
  <c r="T201" i="11"/>
  <c r="U201" i="11"/>
  <c r="T202" i="11"/>
  <c r="U202" i="11"/>
  <c r="T203" i="11"/>
  <c r="U203" i="11" s="1"/>
  <c r="T204" i="11"/>
  <c r="U204" i="11" s="1"/>
  <c r="T205" i="11"/>
  <c r="U205" i="11"/>
  <c r="T206" i="11"/>
  <c r="U206" i="11" s="1"/>
  <c r="T207" i="11"/>
  <c r="U207" i="11" s="1"/>
  <c r="T208" i="11"/>
  <c r="U208" i="11" s="1"/>
  <c r="T209" i="11"/>
  <c r="U209" i="11" s="1"/>
  <c r="T210" i="11"/>
  <c r="U210" i="11" s="1"/>
  <c r="T211" i="11"/>
  <c r="U211" i="11" s="1"/>
  <c r="T212" i="11"/>
  <c r="U212" i="11" s="1"/>
  <c r="T213" i="11"/>
  <c r="U213" i="11"/>
  <c r="T214" i="11"/>
  <c r="U214" i="11" s="1"/>
  <c r="T215" i="11"/>
  <c r="U215" i="11" s="1"/>
  <c r="T216" i="11"/>
  <c r="U216" i="11" s="1"/>
  <c r="T217" i="11"/>
  <c r="U217" i="11" s="1"/>
  <c r="T218" i="11"/>
  <c r="U218" i="11" s="1"/>
  <c r="T219" i="11"/>
  <c r="U219" i="11"/>
  <c r="T220" i="11"/>
  <c r="U220" i="11" s="1"/>
  <c r="T221" i="11"/>
  <c r="U221" i="11" s="1"/>
  <c r="T222" i="11"/>
  <c r="U222" i="11"/>
  <c r="T223" i="11"/>
  <c r="U223" i="11"/>
  <c r="T224" i="11"/>
  <c r="U224" i="11" s="1"/>
  <c r="T225" i="11"/>
  <c r="U225" i="11" s="1"/>
  <c r="T226" i="11"/>
  <c r="U226" i="11"/>
  <c r="T227" i="11"/>
  <c r="U227" i="11" s="1"/>
  <c r="T228" i="11"/>
  <c r="U228" i="11" s="1"/>
  <c r="T229" i="11"/>
  <c r="U229" i="11" s="1"/>
  <c r="T230" i="11"/>
  <c r="U230" i="11" s="1"/>
  <c r="T231" i="11"/>
  <c r="U231" i="11"/>
  <c r="T232" i="11"/>
  <c r="U232" i="11" s="1"/>
  <c r="T233" i="11"/>
  <c r="U233" i="11" s="1"/>
  <c r="T234" i="11"/>
  <c r="U234" i="11"/>
  <c r="T235" i="11"/>
  <c r="U235" i="11" s="1"/>
  <c r="T236" i="11"/>
  <c r="U236" i="11" s="1"/>
  <c r="T237" i="11"/>
  <c r="U237" i="11" s="1"/>
  <c r="T238" i="11"/>
  <c r="U238" i="11"/>
  <c r="T239" i="11"/>
  <c r="U239" i="11" s="1"/>
  <c r="T240" i="11"/>
  <c r="U240" i="11" s="1"/>
  <c r="T241" i="11"/>
  <c r="U241" i="11" s="1"/>
  <c r="T2" i="11"/>
  <c r="L3" i="11"/>
  <c r="M3" i="11" s="1"/>
  <c r="L4" i="11"/>
  <c r="M4" i="11" s="1"/>
  <c r="L5" i="11"/>
  <c r="M5" i="11" s="1"/>
  <c r="L6" i="11"/>
  <c r="M6" i="11"/>
  <c r="L7" i="11"/>
  <c r="M7" i="11" s="1"/>
  <c r="L8" i="11"/>
  <c r="M8" i="11" s="1"/>
  <c r="L9" i="11"/>
  <c r="M9" i="11"/>
  <c r="L10" i="11"/>
  <c r="M10" i="11" s="1"/>
  <c r="L11" i="11"/>
  <c r="M11" i="11" s="1"/>
  <c r="L12" i="11"/>
  <c r="M12" i="11" s="1"/>
  <c r="L13" i="11"/>
  <c r="M13" i="11"/>
  <c r="L14" i="11"/>
  <c r="M14" i="11" s="1"/>
  <c r="L15" i="11"/>
  <c r="M15" i="11"/>
  <c r="L16" i="11"/>
  <c r="M16" i="11" s="1"/>
  <c r="L17" i="11"/>
  <c r="M17" i="11" s="1"/>
  <c r="L18" i="11"/>
  <c r="M18" i="11"/>
  <c r="L19" i="11"/>
  <c r="M19" i="11" s="1"/>
  <c r="L20" i="11"/>
  <c r="M20" i="11" s="1"/>
  <c r="L21" i="11"/>
  <c r="M21" i="11" s="1"/>
  <c r="L22" i="11"/>
  <c r="M22" i="11"/>
  <c r="L23" i="11"/>
  <c r="M23" i="11" s="1"/>
  <c r="L24" i="11"/>
  <c r="M24" i="11" s="1"/>
  <c r="L25" i="11"/>
  <c r="M25" i="11"/>
  <c r="L26" i="11"/>
  <c r="M26" i="11" s="1"/>
  <c r="L27" i="11"/>
  <c r="M27" i="11" s="1"/>
  <c r="L28" i="11"/>
  <c r="M28" i="11" s="1"/>
  <c r="L29" i="11"/>
  <c r="M29" i="11" s="1"/>
  <c r="L30" i="11"/>
  <c r="M30" i="11"/>
  <c r="L31" i="11"/>
  <c r="M31" i="11" s="1"/>
  <c r="L32" i="11"/>
  <c r="M32" i="11" s="1"/>
  <c r="L33" i="11"/>
  <c r="M33" i="11"/>
  <c r="L34" i="11"/>
  <c r="M34" i="11" s="1"/>
  <c r="L35" i="11"/>
  <c r="M35" i="11" s="1"/>
  <c r="L36" i="11"/>
  <c r="M36" i="11"/>
  <c r="L37" i="11"/>
  <c r="M37" i="11"/>
  <c r="L38" i="11"/>
  <c r="M38" i="11" s="1"/>
  <c r="L39" i="11"/>
  <c r="M39" i="11" s="1"/>
  <c r="L40" i="11"/>
  <c r="M40" i="11"/>
  <c r="L41" i="11"/>
  <c r="M41" i="11" s="1"/>
  <c r="L42" i="11"/>
  <c r="M42" i="11"/>
  <c r="L43" i="11"/>
  <c r="M43" i="11" s="1"/>
  <c r="L44" i="11"/>
  <c r="M44" i="11" s="1"/>
  <c r="L45" i="11"/>
  <c r="M45" i="11"/>
  <c r="L46" i="11"/>
  <c r="M46" i="11" s="1"/>
  <c r="L47" i="11"/>
  <c r="M47" i="11" s="1"/>
  <c r="L48" i="11"/>
  <c r="M48" i="11"/>
  <c r="L49" i="11"/>
  <c r="M49" i="11"/>
  <c r="L50" i="11"/>
  <c r="M50" i="11" s="1"/>
  <c r="L51" i="11"/>
  <c r="M51" i="11" s="1"/>
  <c r="L52" i="11"/>
  <c r="M52" i="11"/>
  <c r="L53" i="11"/>
  <c r="M53" i="11" s="1"/>
  <c r="L54" i="11"/>
  <c r="M54" i="11" s="1"/>
  <c r="L55" i="11"/>
  <c r="M55" i="11"/>
  <c r="L56" i="11"/>
  <c r="M56" i="11" s="1"/>
  <c r="L57" i="11"/>
  <c r="M57" i="11" s="1"/>
  <c r="L58" i="11"/>
  <c r="M58" i="11" s="1"/>
  <c r="L59" i="11"/>
  <c r="M59" i="11" s="1"/>
  <c r="L60" i="11"/>
  <c r="M60" i="11"/>
  <c r="L61" i="11"/>
  <c r="M61" i="11" s="1"/>
  <c r="L62" i="11"/>
  <c r="M62" i="11" s="1"/>
  <c r="L63" i="11"/>
  <c r="M63" i="11"/>
  <c r="L64" i="11"/>
  <c r="M64" i="11" s="1"/>
  <c r="L65" i="11"/>
  <c r="M65" i="11" s="1"/>
  <c r="L66" i="11"/>
  <c r="M66" i="11" s="1"/>
  <c r="L67" i="11"/>
  <c r="M67" i="11"/>
  <c r="L68" i="11"/>
  <c r="M68" i="11" s="1"/>
  <c r="L69" i="11"/>
  <c r="M69" i="11" s="1"/>
  <c r="L70" i="11"/>
  <c r="M70" i="11" s="1"/>
  <c r="L71" i="11"/>
  <c r="M71" i="11" s="1"/>
  <c r="L72" i="11"/>
  <c r="M72" i="11"/>
  <c r="L73" i="11"/>
  <c r="M73" i="11" s="1"/>
  <c r="L74" i="11"/>
  <c r="M74" i="11" s="1"/>
  <c r="L75" i="11"/>
  <c r="M75" i="11" s="1"/>
  <c r="L76" i="11"/>
  <c r="M76" i="11"/>
  <c r="L77" i="11"/>
  <c r="M77" i="11" s="1"/>
  <c r="L78" i="11"/>
  <c r="M78" i="11" s="1"/>
  <c r="L79" i="11"/>
  <c r="M79" i="11"/>
  <c r="L80" i="11"/>
  <c r="M80" i="11" s="1"/>
  <c r="L81" i="11"/>
  <c r="M81" i="11" s="1"/>
  <c r="L82" i="11"/>
  <c r="M82" i="11" s="1"/>
  <c r="L83" i="11"/>
  <c r="M83" i="11" s="1"/>
  <c r="L84" i="11"/>
  <c r="M84" i="11"/>
  <c r="L85" i="11"/>
  <c r="M85" i="11" s="1"/>
  <c r="L86" i="11"/>
  <c r="M86" i="11" s="1"/>
  <c r="L87" i="11"/>
  <c r="M87" i="11"/>
  <c r="L88" i="11"/>
  <c r="M88" i="11" s="1"/>
  <c r="L89" i="11"/>
  <c r="M89" i="11" s="1"/>
  <c r="L90" i="11"/>
  <c r="M90" i="11"/>
  <c r="L91" i="11"/>
  <c r="M91" i="11"/>
  <c r="L92" i="11"/>
  <c r="M92" i="11" s="1"/>
  <c r="L93" i="11"/>
  <c r="M93" i="11" s="1"/>
  <c r="L94" i="11"/>
  <c r="M94" i="11"/>
  <c r="L95" i="11"/>
  <c r="M95" i="11" s="1"/>
  <c r="L96" i="11"/>
  <c r="M96" i="11" s="1"/>
  <c r="L97" i="11"/>
  <c r="M97" i="11" s="1"/>
  <c r="L98" i="11"/>
  <c r="M98" i="11" s="1"/>
  <c r="L99" i="11"/>
  <c r="M99" i="11"/>
  <c r="L100" i="11"/>
  <c r="M100" i="11" s="1"/>
  <c r="L101" i="11"/>
  <c r="M101" i="11" s="1"/>
  <c r="L102" i="11"/>
  <c r="M102" i="11"/>
  <c r="L103" i="11"/>
  <c r="M103" i="11"/>
  <c r="L104" i="11"/>
  <c r="M104" i="11" s="1"/>
  <c r="L105" i="11"/>
  <c r="M105" i="11" s="1"/>
  <c r="L106" i="11"/>
  <c r="M106" i="11"/>
  <c r="L107" i="11"/>
  <c r="M107" i="11" s="1"/>
  <c r="L108" i="11"/>
  <c r="M108" i="11" s="1"/>
  <c r="L109" i="11"/>
  <c r="M109" i="11"/>
  <c r="L110" i="11"/>
  <c r="M110" i="11" s="1"/>
  <c r="L111" i="11"/>
  <c r="M111" i="11" s="1"/>
  <c r="L112" i="11"/>
  <c r="M112" i="11" s="1"/>
  <c r="L113" i="11"/>
  <c r="M113" i="11" s="1"/>
  <c r="L114" i="11"/>
  <c r="M114" i="11"/>
  <c r="L115" i="11"/>
  <c r="M115" i="11"/>
  <c r="L116" i="11"/>
  <c r="M116" i="11" s="1"/>
  <c r="L117" i="11"/>
  <c r="M117" i="11"/>
  <c r="L118" i="11"/>
  <c r="M118" i="11" s="1"/>
  <c r="L119" i="11"/>
  <c r="M119" i="11" s="1"/>
  <c r="L120" i="11"/>
  <c r="M120" i="11" s="1"/>
  <c r="L121" i="11"/>
  <c r="M121" i="11"/>
  <c r="L122" i="11"/>
  <c r="M122" i="11" s="1"/>
  <c r="L123" i="11"/>
  <c r="M123" i="11" s="1"/>
  <c r="L124" i="11"/>
  <c r="M124" i="11" s="1"/>
  <c r="L125" i="11"/>
  <c r="M125" i="11" s="1"/>
  <c r="L126" i="11"/>
  <c r="M126" i="11" s="1"/>
  <c r="L127" i="11"/>
  <c r="M127" i="11" s="1"/>
  <c r="L128" i="11"/>
  <c r="M128" i="11" s="1"/>
  <c r="L129" i="11"/>
  <c r="M129" i="11" s="1"/>
  <c r="L130" i="11"/>
  <c r="M130" i="11"/>
  <c r="L131" i="11"/>
  <c r="M131" i="11" s="1"/>
  <c r="L132" i="11"/>
  <c r="M132" i="11" s="1"/>
  <c r="L133" i="11"/>
  <c r="M133" i="11"/>
  <c r="L134" i="11"/>
  <c r="M134" i="11" s="1"/>
  <c r="L135" i="11"/>
  <c r="M135" i="11" s="1"/>
  <c r="L136" i="11"/>
  <c r="M136" i="11" s="1"/>
  <c r="L137" i="11"/>
  <c r="M137" i="11" s="1"/>
  <c r="L138" i="11"/>
  <c r="M138" i="11"/>
  <c r="L139" i="11"/>
  <c r="M139" i="11" s="1"/>
  <c r="L140" i="11"/>
  <c r="M140" i="11" s="1"/>
  <c r="L141" i="11"/>
  <c r="M141" i="11"/>
  <c r="L142" i="11"/>
  <c r="M142" i="11"/>
  <c r="L143" i="11"/>
  <c r="M143" i="11" s="1"/>
  <c r="L144" i="11"/>
  <c r="M144" i="11"/>
  <c r="L145" i="11"/>
  <c r="M145" i="11" s="1"/>
  <c r="L146" i="11"/>
  <c r="M146" i="11" s="1"/>
  <c r="L147" i="11"/>
  <c r="M147" i="11" s="1"/>
  <c r="L148" i="11"/>
  <c r="M148" i="11"/>
  <c r="L149" i="11"/>
  <c r="M149" i="11" s="1"/>
  <c r="L150" i="11"/>
  <c r="M150" i="11"/>
  <c r="L151" i="11"/>
  <c r="M151" i="11" s="1"/>
  <c r="L152" i="11"/>
  <c r="M152" i="11" s="1"/>
  <c r="L153" i="11"/>
  <c r="M153" i="11" s="1"/>
  <c r="L154" i="11"/>
  <c r="M154" i="11" s="1"/>
  <c r="L155" i="11"/>
  <c r="M155" i="11" s="1"/>
  <c r="L156" i="11"/>
  <c r="M156" i="11"/>
  <c r="L157" i="11"/>
  <c r="M157" i="11" s="1"/>
  <c r="L158" i="11"/>
  <c r="M158" i="11" s="1"/>
  <c r="L159" i="11"/>
  <c r="M159" i="11" s="1"/>
  <c r="L160" i="11"/>
  <c r="M160" i="11"/>
  <c r="L161" i="11"/>
  <c r="M161" i="11" s="1"/>
  <c r="L162" i="11"/>
  <c r="M162" i="11" s="1"/>
  <c r="L163" i="11"/>
  <c r="M163" i="11"/>
  <c r="L164" i="11"/>
  <c r="M164" i="11" s="1"/>
  <c r="L165" i="11"/>
  <c r="M165" i="11" s="1"/>
  <c r="L166" i="11"/>
  <c r="M166" i="11" s="1"/>
  <c r="L167" i="11"/>
  <c r="M167" i="11" s="1"/>
  <c r="L168" i="11"/>
  <c r="M168" i="11"/>
  <c r="L169" i="11"/>
  <c r="M169" i="11" s="1"/>
  <c r="L170" i="11"/>
  <c r="M170" i="11" s="1"/>
  <c r="L171" i="11"/>
  <c r="M171" i="11"/>
  <c r="L172" i="11"/>
  <c r="M172" i="11" s="1"/>
  <c r="L173" i="11"/>
  <c r="M173" i="11" s="1"/>
  <c r="L174" i="11"/>
  <c r="M174" i="11" s="1"/>
  <c r="L175" i="11"/>
  <c r="M175" i="11"/>
  <c r="L176" i="11"/>
  <c r="M176" i="11" s="1"/>
  <c r="L177" i="11"/>
  <c r="M177" i="11"/>
  <c r="L178" i="11"/>
  <c r="M178" i="11" s="1"/>
  <c r="L179" i="11"/>
  <c r="M179" i="11" s="1"/>
  <c r="L180" i="11"/>
  <c r="M180" i="11" s="1"/>
  <c r="L181" i="11"/>
  <c r="M181" i="11" s="1"/>
  <c r="L182" i="11"/>
  <c r="M182" i="11" s="1"/>
  <c r="L183" i="11"/>
  <c r="M183" i="11" s="1"/>
  <c r="L184" i="11"/>
  <c r="M184" i="11" s="1"/>
  <c r="L185" i="11"/>
  <c r="M185" i="11" s="1"/>
  <c r="L186" i="11"/>
  <c r="M186" i="11" s="1"/>
  <c r="L187" i="11"/>
  <c r="M187" i="11"/>
  <c r="L188" i="11"/>
  <c r="M188" i="11" s="1"/>
  <c r="L189" i="11"/>
  <c r="M189" i="11" s="1"/>
  <c r="L190" i="11"/>
  <c r="M190" i="11" s="1"/>
  <c r="L191" i="11"/>
  <c r="M191" i="11" s="1"/>
  <c r="L192" i="11"/>
  <c r="M192" i="11" s="1"/>
  <c r="L193" i="11"/>
  <c r="M193" i="11" s="1"/>
  <c r="L194" i="11"/>
  <c r="M194" i="11" s="1"/>
  <c r="L195" i="11"/>
  <c r="M195" i="11"/>
  <c r="L196" i="11"/>
  <c r="M196" i="11" s="1"/>
  <c r="L197" i="11"/>
  <c r="M197" i="11" s="1"/>
  <c r="L198" i="11"/>
  <c r="M198" i="11"/>
  <c r="L199" i="11"/>
  <c r="M199" i="11"/>
  <c r="L200" i="11"/>
  <c r="M200" i="11" s="1"/>
  <c r="L201" i="11"/>
  <c r="M201" i="11" s="1"/>
  <c r="L202" i="11"/>
  <c r="M202" i="11"/>
  <c r="L203" i="11"/>
  <c r="M203" i="11" s="1"/>
  <c r="L204" i="11"/>
  <c r="M204" i="11"/>
  <c r="L205" i="11"/>
  <c r="M205" i="11" s="1"/>
  <c r="L206" i="11"/>
  <c r="M206" i="11" s="1"/>
  <c r="L207" i="11"/>
  <c r="M207" i="11"/>
  <c r="L208" i="11"/>
  <c r="M208" i="11" s="1"/>
  <c r="L209" i="11"/>
  <c r="M209" i="11" s="1"/>
  <c r="L210" i="11"/>
  <c r="M210" i="11"/>
  <c r="L211" i="11"/>
  <c r="M211" i="11"/>
  <c r="L212" i="11"/>
  <c r="M212" i="11" s="1"/>
  <c r="L213" i="11"/>
  <c r="M213" i="11" s="1"/>
  <c r="L214" i="11"/>
  <c r="M214" i="11"/>
  <c r="L215" i="11"/>
  <c r="M215" i="11" s="1"/>
  <c r="L216" i="11"/>
  <c r="M216" i="11" s="1"/>
  <c r="L217" i="11"/>
  <c r="M217" i="11"/>
  <c r="L218" i="11"/>
  <c r="M218" i="11" s="1"/>
  <c r="L219" i="11"/>
  <c r="M219" i="11" s="1"/>
  <c r="L220" i="11"/>
  <c r="M220" i="11" s="1"/>
  <c r="L221" i="11"/>
  <c r="M221" i="11" s="1"/>
  <c r="L222" i="11"/>
  <c r="M222" i="11"/>
  <c r="L223" i="11"/>
  <c r="M223" i="11" s="1"/>
  <c r="L224" i="11"/>
  <c r="M224" i="11" s="1"/>
  <c r="L225" i="11"/>
  <c r="M225" i="11"/>
  <c r="L226" i="11"/>
  <c r="M226" i="11" s="1"/>
  <c r="L227" i="11"/>
  <c r="M227" i="11" s="1"/>
  <c r="L228" i="11"/>
  <c r="M228" i="11" s="1"/>
  <c r="L229" i="11"/>
  <c r="M229" i="11"/>
  <c r="L230" i="11"/>
  <c r="M230" i="11" s="1"/>
  <c r="L231" i="11"/>
  <c r="M231" i="11" s="1"/>
  <c r="L232" i="11"/>
  <c r="M232" i="11" s="1"/>
  <c r="L233" i="11"/>
  <c r="M233" i="11" s="1"/>
  <c r="L234" i="11"/>
  <c r="M234" i="11"/>
  <c r="L235" i="11"/>
  <c r="M235" i="11" s="1"/>
  <c r="L236" i="11"/>
  <c r="M236" i="11" s="1"/>
  <c r="L237" i="11"/>
  <c r="M237" i="11" s="1"/>
  <c r="L238" i="11"/>
  <c r="M238" i="11"/>
  <c r="L239" i="11"/>
  <c r="M239" i="11" s="1"/>
  <c r="L240" i="11"/>
  <c r="M240" i="11" s="1"/>
  <c r="L241" i="11"/>
  <c r="M241" i="11"/>
  <c r="L2" i="11"/>
  <c r="X64" i="10"/>
  <c r="Y64" i="10"/>
  <c r="X65" i="10"/>
  <c r="Y65" i="10"/>
  <c r="X66" i="10"/>
  <c r="Y66" i="10"/>
  <c r="X67" i="10"/>
  <c r="Y67" i="10"/>
  <c r="X68" i="10"/>
  <c r="Y68" i="10"/>
  <c r="X69" i="10"/>
  <c r="Y69" i="10"/>
  <c r="X70" i="10"/>
  <c r="Y70" i="10"/>
  <c r="X71" i="10"/>
  <c r="Y71" i="10"/>
  <c r="X72" i="10"/>
  <c r="Y72" i="10"/>
  <c r="X73" i="10"/>
  <c r="Y73" i="10"/>
  <c r="X74" i="10"/>
  <c r="Y74" i="10"/>
  <c r="X75" i="10"/>
  <c r="Y75" i="10"/>
  <c r="X76" i="10"/>
  <c r="Y76" i="10"/>
  <c r="X77" i="10"/>
  <c r="Y77" i="10"/>
  <c r="X78" i="10"/>
  <c r="Y78" i="10"/>
  <c r="X79" i="10"/>
  <c r="Y79" i="10"/>
  <c r="X80" i="10"/>
  <c r="Y80" i="10"/>
  <c r="X81" i="10"/>
  <c r="Y81" i="10"/>
  <c r="X82" i="10"/>
  <c r="Y82" i="10"/>
  <c r="X83" i="10"/>
  <c r="Y83" i="10"/>
  <c r="X84" i="10"/>
  <c r="Y84" i="10"/>
  <c r="X85" i="10"/>
  <c r="Y85" i="10"/>
  <c r="X86" i="10"/>
  <c r="Y86" i="10"/>
  <c r="X87" i="10"/>
  <c r="Y87" i="10"/>
  <c r="X88" i="10"/>
  <c r="Y88" i="10"/>
  <c r="X89" i="10"/>
  <c r="Y89" i="10"/>
  <c r="X90" i="10"/>
  <c r="Y90" i="10"/>
  <c r="X91" i="10"/>
  <c r="Y91" i="10"/>
  <c r="X92" i="10"/>
  <c r="Y92" i="10"/>
  <c r="X93" i="10"/>
  <c r="Y93" i="10"/>
  <c r="X94" i="10"/>
  <c r="Y94" i="10"/>
  <c r="X95" i="10"/>
  <c r="Y95" i="10"/>
  <c r="X96" i="10"/>
  <c r="Y96" i="10"/>
  <c r="X97" i="10"/>
  <c r="Y97" i="10"/>
  <c r="X98" i="10"/>
  <c r="Y98" i="10"/>
  <c r="X99" i="10"/>
  <c r="Y99" i="10"/>
  <c r="X100" i="10"/>
  <c r="Y100" i="10"/>
  <c r="X101" i="10"/>
  <c r="Y101" i="10"/>
  <c r="X102" i="10"/>
  <c r="Y102" i="10"/>
  <c r="X103" i="10"/>
  <c r="Y103" i="10"/>
  <c r="X104" i="10"/>
  <c r="Y104" i="10"/>
  <c r="X105" i="10"/>
  <c r="Y105" i="10"/>
  <c r="X106" i="10"/>
  <c r="Y106" i="10"/>
  <c r="X107" i="10"/>
  <c r="Y107" i="10"/>
  <c r="X108" i="10"/>
  <c r="Y108" i="10"/>
  <c r="X109" i="10"/>
  <c r="Y109" i="10"/>
  <c r="X110" i="10"/>
  <c r="Y110" i="10"/>
  <c r="X111" i="10"/>
  <c r="Y111" i="10"/>
  <c r="X112" i="10"/>
  <c r="Y112" i="10"/>
  <c r="X113" i="10"/>
  <c r="Y113" i="10"/>
  <c r="X114" i="10"/>
  <c r="Y114" i="10"/>
  <c r="X115" i="10"/>
  <c r="Y115" i="10"/>
  <c r="X116" i="10"/>
  <c r="Y116" i="10"/>
  <c r="X117" i="10"/>
  <c r="Y117" i="10"/>
  <c r="X118" i="10"/>
  <c r="Y118" i="10"/>
  <c r="X119" i="10"/>
  <c r="Y119" i="10"/>
  <c r="X120" i="10"/>
  <c r="Y120" i="10"/>
  <c r="X121" i="10"/>
  <c r="Y121" i="10"/>
  <c r="X122" i="10"/>
  <c r="Y122" i="10"/>
  <c r="X123" i="10"/>
  <c r="Y123" i="10"/>
  <c r="X124" i="10"/>
  <c r="Y124" i="10"/>
  <c r="X125" i="10"/>
  <c r="Y125" i="10"/>
  <c r="X126" i="10"/>
  <c r="Y126" i="10"/>
  <c r="X127" i="10"/>
  <c r="Y127" i="10"/>
  <c r="X128" i="10"/>
  <c r="Y128" i="10"/>
  <c r="X129" i="10"/>
  <c r="Y129" i="10"/>
  <c r="X130" i="10"/>
  <c r="Y130" i="10"/>
  <c r="X131" i="10"/>
  <c r="Y131" i="10"/>
  <c r="X132" i="10"/>
  <c r="Y132" i="10"/>
  <c r="X133" i="10"/>
  <c r="Y133" i="10"/>
  <c r="X134" i="10"/>
  <c r="Y134" i="10"/>
  <c r="X135" i="10"/>
  <c r="Y135" i="10"/>
  <c r="X136" i="10"/>
  <c r="Y136" i="10"/>
  <c r="X137" i="10"/>
  <c r="Y137" i="10"/>
  <c r="X138" i="10"/>
  <c r="Y138" i="10"/>
  <c r="X139" i="10"/>
  <c r="Y139" i="10"/>
  <c r="X140" i="10"/>
  <c r="Y140" i="10"/>
  <c r="X141" i="10"/>
  <c r="Y141" i="10"/>
  <c r="X142" i="10"/>
  <c r="Y142" i="10"/>
  <c r="X143" i="10"/>
  <c r="Y143" i="10"/>
  <c r="X144" i="10"/>
  <c r="Y144" i="10"/>
  <c r="X145" i="10"/>
  <c r="Y145" i="10"/>
  <c r="X146" i="10"/>
  <c r="Y146" i="10"/>
  <c r="X147" i="10"/>
  <c r="Y147" i="10"/>
  <c r="X148" i="10"/>
  <c r="Y148" i="10"/>
  <c r="X149" i="10"/>
  <c r="Y149" i="10"/>
  <c r="X150" i="10"/>
  <c r="Y150" i="10"/>
  <c r="X151" i="10"/>
  <c r="Y151" i="10"/>
  <c r="X152" i="10"/>
  <c r="Y152" i="10"/>
  <c r="X153" i="10"/>
  <c r="Y153" i="10"/>
  <c r="X154" i="10"/>
  <c r="Y154" i="10"/>
  <c r="X155" i="10"/>
  <c r="Y155" i="10"/>
  <c r="X156" i="10"/>
  <c r="Y156" i="10"/>
  <c r="X157" i="10"/>
  <c r="Y157" i="10"/>
  <c r="X158" i="10"/>
  <c r="Y158" i="10"/>
  <c r="X159" i="10"/>
  <c r="Y159" i="10"/>
  <c r="X160" i="10"/>
  <c r="Y160" i="10"/>
  <c r="X161" i="10"/>
  <c r="Y161" i="10"/>
  <c r="X162" i="10"/>
  <c r="Y162" i="10"/>
  <c r="X163" i="10"/>
  <c r="Y163" i="10"/>
  <c r="X164" i="10"/>
  <c r="Y164" i="10"/>
  <c r="X165" i="10"/>
  <c r="Y165" i="10"/>
  <c r="X166" i="10"/>
  <c r="Y166" i="10"/>
  <c r="X167" i="10"/>
  <c r="Y167" i="10"/>
  <c r="X168" i="10"/>
  <c r="Y168" i="10"/>
  <c r="X169" i="10"/>
  <c r="Y169" i="10"/>
  <c r="X170" i="10"/>
  <c r="Y170" i="10"/>
  <c r="X171" i="10"/>
  <c r="Y171" i="10"/>
  <c r="X172" i="10"/>
  <c r="Y172" i="10"/>
  <c r="X173" i="10"/>
  <c r="Y173" i="10"/>
  <c r="X174" i="10"/>
  <c r="Y174" i="10"/>
  <c r="X175" i="10"/>
  <c r="Y175" i="10"/>
  <c r="X176" i="10"/>
  <c r="Y176" i="10"/>
  <c r="X177" i="10"/>
  <c r="Y177" i="10"/>
  <c r="X178" i="10"/>
  <c r="Y178" i="10"/>
  <c r="X179" i="10"/>
  <c r="Y179" i="10"/>
  <c r="X180" i="10"/>
  <c r="Y180" i="10"/>
  <c r="X181" i="10"/>
  <c r="Y181" i="10"/>
  <c r="X182" i="10"/>
  <c r="Y182" i="10"/>
  <c r="X183" i="10"/>
  <c r="Y183" i="10"/>
  <c r="X184" i="10"/>
  <c r="Y184" i="10"/>
  <c r="X185" i="10"/>
  <c r="Y185" i="10"/>
  <c r="X186" i="10"/>
  <c r="Y186" i="10"/>
  <c r="X187" i="10"/>
  <c r="Y187" i="10"/>
  <c r="X188" i="10"/>
  <c r="Y188" i="10"/>
  <c r="X189" i="10"/>
  <c r="Y189" i="10"/>
  <c r="X190" i="10"/>
  <c r="Y190" i="10"/>
  <c r="X191" i="10"/>
  <c r="Y191" i="10"/>
  <c r="X192" i="10"/>
  <c r="Y192" i="10"/>
  <c r="X193" i="10"/>
  <c r="Y193" i="10"/>
  <c r="X194" i="10"/>
  <c r="Y194" i="10"/>
  <c r="X195" i="10"/>
  <c r="Y195" i="10"/>
  <c r="X196" i="10"/>
  <c r="Y196" i="10"/>
  <c r="X197" i="10"/>
  <c r="Y197" i="10"/>
  <c r="X198" i="10"/>
  <c r="Y198" i="10"/>
  <c r="X199" i="10"/>
  <c r="Y199" i="10"/>
  <c r="X200" i="10"/>
  <c r="Y200" i="10"/>
  <c r="X201" i="10"/>
  <c r="Y201" i="10"/>
  <c r="X202" i="10"/>
  <c r="Y202" i="10"/>
  <c r="X203" i="10"/>
  <c r="Y203" i="10"/>
  <c r="X204" i="10"/>
  <c r="Y204" i="10"/>
  <c r="X205" i="10"/>
  <c r="Y205" i="10"/>
  <c r="X206" i="10"/>
  <c r="Y206" i="10"/>
  <c r="X207" i="10"/>
  <c r="Y207" i="10"/>
  <c r="X208" i="10"/>
  <c r="Y208" i="10"/>
  <c r="X209" i="10"/>
  <c r="Y209" i="10"/>
  <c r="X210" i="10"/>
  <c r="Y210" i="10"/>
  <c r="X211" i="10"/>
  <c r="Y211" i="10"/>
  <c r="X212" i="10"/>
  <c r="Y212" i="10"/>
  <c r="X213" i="10"/>
  <c r="Y213" i="10"/>
  <c r="X214" i="10"/>
  <c r="Y214" i="10"/>
  <c r="X215" i="10"/>
  <c r="Y215" i="10"/>
  <c r="X216" i="10"/>
  <c r="Y216" i="10"/>
  <c r="X217" i="10"/>
  <c r="Y217" i="10"/>
  <c r="X218" i="10"/>
  <c r="Y218" i="10"/>
  <c r="X219" i="10"/>
  <c r="Y219" i="10"/>
  <c r="X220" i="10"/>
  <c r="Y220" i="10"/>
  <c r="X221" i="10"/>
  <c r="Y221" i="10"/>
  <c r="X222" i="10"/>
  <c r="Y222" i="10"/>
  <c r="X223" i="10"/>
  <c r="Y223" i="10"/>
  <c r="X224" i="10"/>
  <c r="Y224" i="10"/>
  <c r="X225" i="10"/>
  <c r="Y225" i="10"/>
  <c r="X226" i="10"/>
  <c r="Y226" i="10"/>
  <c r="X227" i="10"/>
  <c r="Y227" i="10"/>
  <c r="X228" i="10"/>
  <c r="Y228" i="10"/>
  <c r="X229" i="10"/>
  <c r="Y229" i="10"/>
  <c r="X230" i="10"/>
  <c r="Y230" i="10"/>
  <c r="X231" i="10"/>
  <c r="Y231" i="10"/>
  <c r="X232" i="10"/>
  <c r="Y232" i="10"/>
  <c r="X233" i="10"/>
  <c r="Y233" i="10"/>
  <c r="X234" i="10"/>
  <c r="Y234" i="10"/>
  <c r="X235" i="10"/>
  <c r="Y235" i="10"/>
  <c r="X236" i="10"/>
  <c r="Y236" i="10"/>
  <c r="X237" i="10"/>
  <c r="Y237" i="10"/>
  <c r="X238" i="10"/>
  <c r="Y238" i="10"/>
  <c r="X239" i="10"/>
  <c r="Y239" i="10"/>
  <c r="X240" i="10"/>
  <c r="Y240" i="10"/>
  <c r="X241" i="10"/>
  <c r="Y241" i="10"/>
  <c r="X3" i="10"/>
  <c r="Y3" i="10"/>
  <c r="X4" i="10"/>
  <c r="Y4" i="10"/>
  <c r="X5" i="10"/>
  <c r="Y5" i="10"/>
  <c r="X6" i="10"/>
  <c r="Y6" i="10"/>
  <c r="X7" i="10"/>
  <c r="Y7" i="10"/>
  <c r="X8" i="10"/>
  <c r="Y8" i="10"/>
  <c r="X9" i="10"/>
  <c r="Y9" i="10"/>
  <c r="X10" i="10"/>
  <c r="Y10" i="10"/>
  <c r="X11" i="10"/>
  <c r="Y11" i="10"/>
  <c r="X12" i="10"/>
  <c r="Y12" i="10"/>
  <c r="X13" i="10"/>
  <c r="Y13" i="10"/>
  <c r="X14" i="10"/>
  <c r="Y14" i="10"/>
  <c r="X15" i="10"/>
  <c r="Y15" i="10"/>
  <c r="X16" i="10"/>
  <c r="Y16" i="10"/>
  <c r="X17" i="10"/>
  <c r="Y17" i="10"/>
  <c r="X18" i="10"/>
  <c r="Y18" i="10"/>
  <c r="X19" i="10"/>
  <c r="Y19" i="10"/>
  <c r="X20" i="10"/>
  <c r="Y20" i="10"/>
  <c r="X21" i="10"/>
  <c r="Y21" i="10"/>
  <c r="X22" i="10"/>
  <c r="Y22" i="10"/>
  <c r="X23" i="10"/>
  <c r="Y23" i="10"/>
  <c r="X24" i="10"/>
  <c r="Y24" i="10"/>
  <c r="X25" i="10"/>
  <c r="Y25" i="10"/>
  <c r="X26" i="10"/>
  <c r="Y26" i="10"/>
  <c r="X27" i="10"/>
  <c r="Y27" i="10"/>
  <c r="X28" i="10"/>
  <c r="Y28" i="10"/>
  <c r="X29" i="10"/>
  <c r="Y29" i="10"/>
  <c r="X30" i="10"/>
  <c r="Y30" i="10"/>
  <c r="X31" i="10"/>
  <c r="Y31" i="10"/>
  <c r="X32" i="10"/>
  <c r="Y32" i="10"/>
  <c r="X33" i="10"/>
  <c r="Y33" i="10"/>
  <c r="X34" i="10"/>
  <c r="Y34" i="10"/>
  <c r="X35" i="10"/>
  <c r="Y35" i="10"/>
  <c r="X36" i="10"/>
  <c r="Y36" i="10"/>
  <c r="X37" i="10"/>
  <c r="Y37" i="10"/>
  <c r="X38" i="10"/>
  <c r="Y38" i="10"/>
  <c r="X39" i="10"/>
  <c r="Y39" i="10"/>
  <c r="X40" i="10"/>
  <c r="Y40" i="10"/>
  <c r="X41" i="10"/>
  <c r="Y41" i="10"/>
  <c r="X42" i="10"/>
  <c r="Y42" i="10"/>
  <c r="X43" i="10"/>
  <c r="Y43" i="10"/>
  <c r="X44" i="10"/>
  <c r="Y44" i="10"/>
  <c r="X45" i="10"/>
  <c r="Y45" i="10"/>
  <c r="X46" i="10"/>
  <c r="Y46" i="10"/>
  <c r="X47" i="10"/>
  <c r="Y47" i="10"/>
  <c r="X48" i="10"/>
  <c r="Y48" i="10"/>
  <c r="X49" i="10"/>
  <c r="Y49" i="10"/>
  <c r="X50" i="10"/>
  <c r="Y50" i="10"/>
  <c r="X51" i="10"/>
  <c r="Y51" i="10"/>
  <c r="X52" i="10"/>
  <c r="Y52" i="10"/>
  <c r="X53" i="10"/>
  <c r="Y53" i="10"/>
  <c r="X54" i="10"/>
  <c r="Y54" i="10"/>
  <c r="X55" i="10"/>
  <c r="Y55" i="10"/>
  <c r="X56" i="10"/>
  <c r="Y56" i="10"/>
  <c r="X57" i="10"/>
  <c r="Y57" i="10"/>
  <c r="X58" i="10"/>
  <c r="Y58" i="10"/>
  <c r="X59" i="10"/>
  <c r="Y59" i="10"/>
  <c r="X60" i="10"/>
  <c r="Y60" i="10"/>
  <c r="X61" i="10"/>
  <c r="Y61" i="10"/>
  <c r="X62" i="10"/>
  <c r="Y62" i="10"/>
  <c r="X63" i="10"/>
  <c r="Y63" i="10"/>
  <c r="Y2" i="10"/>
  <c r="X2" i="10"/>
  <c r="R3" i="10"/>
  <c r="S3" i="10"/>
  <c r="R4" i="10"/>
  <c r="S4" i="10" s="1"/>
  <c r="R5" i="10"/>
  <c r="S5" i="10" s="1"/>
  <c r="R6" i="10"/>
  <c r="S6" i="10"/>
  <c r="R7" i="10"/>
  <c r="S7" i="10"/>
  <c r="R8" i="10"/>
  <c r="S8" i="10" s="1"/>
  <c r="R9" i="10"/>
  <c r="S9" i="10"/>
  <c r="R10" i="10"/>
  <c r="S10" i="10" s="1"/>
  <c r="R11" i="10"/>
  <c r="S11" i="10" s="1"/>
  <c r="R12" i="10"/>
  <c r="S12" i="10" s="1"/>
  <c r="R13" i="10"/>
  <c r="S13" i="10"/>
  <c r="R14" i="10"/>
  <c r="S14" i="10" s="1"/>
  <c r="R15" i="10"/>
  <c r="S15" i="10" s="1"/>
  <c r="R16" i="10"/>
  <c r="S16" i="10"/>
  <c r="R17" i="10"/>
  <c r="S17" i="10" s="1"/>
  <c r="R18" i="10"/>
  <c r="S18" i="10"/>
  <c r="R19" i="10"/>
  <c r="S19" i="10" s="1"/>
  <c r="R20" i="10"/>
  <c r="S20" i="10" s="1"/>
  <c r="R21" i="10"/>
  <c r="S21" i="10" s="1"/>
  <c r="R22" i="10"/>
  <c r="S22" i="10" s="1"/>
  <c r="R23" i="10"/>
  <c r="S23" i="10" s="1"/>
  <c r="R24" i="10"/>
  <c r="S24" i="10"/>
  <c r="R25" i="10"/>
  <c r="S25" i="10"/>
  <c r="R26" i="10"/>
  <c r="S26" i="10" s="1"/>
  <c r="R27" i="10"/>
  <c r="S27" i="10"/>
  <c r="R28" i="10"/>
  <c r="S28" i="10" s="1"/>
  <c r="R29" i="10"/>
  <c r="S29" i="10" s="1"/>
  <c r="R30" i="10"/>
  <c r="S30" i="10" s="1"/>
  <c r="R31" i="10"/>
  <c r="S31" i="10"/>
  <c r="R32" i="10"/>
  <c r="S32" i="10" s="1"/>
  <c r="R33" i="10"/>
  <c r="S33" i="10" s="1"/>
  <c r="R34" i="10"/>
  <c r="S34" i="10"/>
  <c r="R35" i="10"/>
  <c r="S35" i="10" s="1"/>
  <c r="R36" i="10"/>
  <c r="S36" i="10"/>
  <c r="R37" i="10"/>
  <c r="S37" i="10" s="1"/>
  <c r="R38" i="10"/>
  <c r="S38" i="10" s="1"/>
  <c r="R39" i="10"/>
  <c r="S39" i="10" s="1"/>
  <c r="R40" i="10"/>
  <c r="S40" i="10" s="1"/>
  <c r="R41" i="10"/>
  <c r="S41" i="10" s="1"/>
  <c r="R42" i="10"/>
  <c r="S42" i="10"/>
  <c r="R43" i="10"/>
  <c r="S43" i="10"/>
  <c r="R44" i="10"/>
  <c r="S44" i="10" s="1"/>
  <c r="R45" i="10"/>
  <c r="S45" i="10"/>
  <c r="R46" i="10"/>
  <c r="S46" i="10" s="1"/>
  <c r="R47" i="10"/>
  <c r="S47" i="10" s="1"/>
  <c r="R48" i="10"/>
  <c r="S48" i="10" s="1"/>
  <c r="R49" i="10"/>
  <c r="S49" i="10"/>
  <c r="R50" i="10"/>
  <c r="S50" i="10" s="1"/>
  <c r="R51" i="10"/>
  <c r="S51" i="10" s="1"/>
  <c r="R52" i="10"/>
  <c r="S52" i="10"/>
  <c r="R53" i="10"/>
  <c r="S53" i="10" s="1"/>
  <c r="R54" i="10"/>
  <c r="S54" i="10"/>
  <c r="R55" i="10"/>
  <c r="S55" i="10" s="1"/>
  <c r="R56" i="10"/>
  <c r="S56" i="10" s="1"/>
  <c r="R57" i="10"/>
  <c r="S57" i="10" s="1"/>
  <c r="R58" i="10"/>
  <c r="S58" i="10" s="1"/>
  <c r="R59" i="10"/>
  <c r="S59" i="10" s="1"/>
  <c r="R60" i="10"/>
  <c r="S60" i="10" s="1"/>
  <c r="R61" i="10"/>
  <c r="S61" i="10" s="1"/>
  <c r="R62" i="10"/>
  <c r="S62" i="10" s="1"/>
  <c r="R63" i="10"/>
  <c r="S63" i="10"/>
  <c r="R64" i="10"/>
  <c r="S64" i="10" s="1"/>
  <c r="R65" i="10"/>
  <c r="S65" i="10" s="1"/>
  <c r="R66" i="10"/>
  <c r="S66" i="10" s="1"/>
  <c r="R67" i="10"/>
  <c r="S67" i="10" s="1"/>
  <c r="R68" i="10"/>
  <c r="S68" i="10" s="1"/>
  <c r="R69" i="10"/>
  <c r="S69" i="10" s="1"/>
  <c r="R70" i="10"/>
  <c r="S70" i="10" s="1"/>
  <c r="R71" i="10"/>
  <c r="S71" i="10" s="1"/>
  <c r="R72" i="10"/>
  <c r="S72" i="10"/>
  <c r="R73" i="10"/>
  <c r="S73" i="10" s="1"/>
  <c r="R74" i="10"/>
  <c r="S74" i="10" s="1"/>
  <c r="R75" i="10"/>
  <c r="S75" i="10" s="1"/>
  <c r="R76" i="10"/>
  <c r="S76" i="10" s="1"/>
  <c r="R77" i="10"/>
  <c r="S77" i="10" s="1"/>
  <c r="R78" i="10"/>
  <c r="S78" i="10" s="1"/>
  <c r="R79" i="10"/>
  <c r="S79" i="10" s="1"/>
  <c r="R80" i="10"/>
  <c r="S80" i="10" s="1"/>
  <c r="R81" i="10"/>
  <c r="S81" i="10" s="1"/>
  <c r="R82" i="10"/>
  <c r="S82" i="10" s="1"/>
  <c r="R83" i="10"/>
  <c r="S83" i="10" s="1"/>
  <c r="R84" i="10"/>
  <c r="S84" i="10" s="1"/>
  <c r="R85" i="10"/>
  <c r="S85" i="10" s="1"/>
  <c r="R86" i="10"/>
  <c r="S86" i="10" s="1"/>
  <c r="R87" i="10"/>
  <c r="S87" i="10" s="1"/>
  <c r="R88" i="10"/>
  <c r="S88" i="10" s="1"/>
  <c r="R89" i="10"/>
  <c r="S89" i="10" s="1"/>
  <c r="R90" i="10"/>
  <c r="S90" i="10" s="1"/>
  <c r="R91" i="10"/>
  <c r="S91" i="10" s="1"/>
  <c r="R92" i="10"/>
  <c r="S92" i="10" s="1"/>
  <c r="R93" i="10"/>
  <c r="S93" i="10" s="1"/>
  <c r="R94" i="10"/>
  <c r="S94" i="10" s="1"/>
  <c r="R95" i="10"/>
  <c r="S95" i="10" s="1"/>
  <c r="R96" i="10"/>
  <c r="S96" i="10" s="1"/>
  <c r="R97" i="10"/>
  <c r="S97" i="10" s="1"/>
  <c r="R98" i="10"/>
  <c r="S98" i="10" s="1"/>
  <c r="R99" i="10"/>
  <c r="S99" i="10" s="1"/>
  <c r="R100" i="10"/>
  <c r="S100" i="10" s="1"/>
  <c r="R101" i="10"/>
  <c r="S101" i="10" s="1"/>
  <c r="R102" i="10"/>
  <c r="S102" i="10"/>
  <c r="R103" i="10"/>
  <c r="S103" i="10" s="1"/>
  <c r="R104" i="10"/>
  <c r="S104" i="10" s="1"/>
  <c r="R105" i="10"/>
  <c r="S105" i="10" s="1"/>
  <c r="R106" i="10"/>
  <c r="S106" i="10" s="1"/>
  <c r="R107" i="10"/>
  <c r="S107" i="10" s="1"/>
  <c r="R108" i="10"/>
  <c r="S108" i="10" s="1"/>
  <c r="R109" i="10"/>
  <c r="S109" i="10" s="1"/>
  <c r="R110" i="10"/>
  <c r="S110" i="10" s="1"/>
  <c r="R111" i="10"/>
  <c r="S111" i="10" s="1"/>
  <c r="R112" i="10"/>
  <c r="S112" i="10" s="1"/>
  <c r="R113" i="10"/>
  <c r="S113" i="10" s="1"/>
  <c r="R114" i="10"/>
  <c r="S114" i="10" s="1"/>
  <c r="R115" i="10"/>
  <c r="S115" i="10" s="1"/>
  <c r="R116" i="10"/>
  <c r="S116" i="10" s="1"/>
  <c r="R117" i="10"/>
  <c r="S117" i="10" s="1"/>
  <c r="R118" i="10"/>
  <c r="S118" i="10" s="1"/>
  <c r="R119" i="10"/>
  <c r="S119" i="10" s="1"/>
  <c r="R120" i="10"/>
  <c r="S120" i="10" s="1"/>
  <c r="R121" i="10"/>
  <c r="S121" i="10" s="1"/>
  <c r="R122" i="10"/>
  <c r="S122" i="10" s="1"/>
  <c r="R123" i="10"/>
  <c r="S123" i="10" s="1"/>
  <c r="R124" i="10"/>
  <c r="S124" i="10" s="1"/>
  <c r="R125" i="10"/>
  <c r="S125" i="10" s="1"/>
  <c r="R126" i="10"/>
  <c r="S126" i="10" s="1"/>
  <c r="R127" i="10"/>
  <c r="S127" i="10"/>
  <c r="R128" i="10"/>
  <c r="S128" i="10" s="1"/>
  <c r="R129" i="10"/>
  <c r="S129" i="10" s="1"/>
  <c r="R130" i="10"/>
  <c r="S130" i="10" s="1"/>
  <c r="R131" i="10"/>
  <c r="S131" i="10" s="1"/>
  <c r="R132" i="10"/>
  <c r="S132" i="10"/>
  <c r="R133" i="10"/>
  <c r="S133" i="10" s="1"/>
  <c r="R134" i="10"/>
  <c r="S134" i="10" s="1"/>
  <c r="R135" i="10"/>
  <c r="S135" i="10" s="1"/>
  <c r="R136" i="10"/>
  <c r="S136" i="10" s="1"/>
  <c r="R137" i="10"/>
  <c r="S137" i="10" s="1"/>
  <c r="R138" i="10"/>
  <c r="S138" i="10" s="1"/>
  <c r="R139" i="10"/>
  <c r="S139" i="10" s="1"/>
  <c r="R140" i="10"/>
  <c r="S140" i="10" s="1"/>
  <c r="R141" i="10"/>
  <c r="S141" i="10" s="1"/>
  <c r="R142" i="10"/>
  <c r="S142" i="10" s="1"/>
  <c r="R143" i="10"/>
  <c r="S143" i="10" s="1"/>
  <c r="R144" i="10"/>
  <c r="S144" i="10" s="1"/>
  <c r="R145" i="10"/>
  <c r="S145" i="10" s="1"/>
  <c r="R146" i="10"/>
  <c r="S146" i="10" s="1"/>
  <c r="R147" i="10"/>
  <c r="S147" i="10" s="1"/>
  <c r="R148" i="10"/>
  <c r="S148" i="10" s="1"/>
  <c r="R149" i="10"/>
  <c r="S149" i="10" s="1"/>
  <c r="R150" i="10"/>
  <c r="S150" i="10" s="1"/>
  <c r="R151" i="10"/>
  <c r="S151" i="10" s="1"/>
  <c r="R152" i="10"/>
  <c r="S152" i="10" s="1"/>
  <c r="R153" i="10"/>
  <c r="S153" i="10" s="1"/>
  <c r="R154" i="10"/>
  <c r="S154" i="10" s="1"/>
  <c r="R155" i="10"/>
  <c r="S155" i="10" s="1"/>
  <c r="R156" i="10"/>
  <c r="S156" i="10" s="1"/>
  <c r="R157" i="10"/>
  <c r="S157" i="10" s="1"/>
  <c r="R158" i="10"/>
  <c r="S158" i="10" s="1"/>
  <c r="R159" i="10"/>
  <c r="S159" i="10" s="1"/>
  <c r="R160" i="10"/>
  <c r="S160" i="10" s="1"/>
  <c r="R161" i="10"/>
  <c r="S161" i="10" s="1"/>
  <c r="R162" i="10"/>
  <c r="S162" i="10" s="1"/>
  <c r="R163" i="10"/>
  <c r="S163" i="10" s="1"/>
  <c r="R164" i="10"/>
  <c r="S164" i="10" s="1"/>
  <c r="R165" i="10"/>
  <c r="S165" i="10" s="1"/>
  <c r="R166" i="10"/>
  <c r="S166" i="10" s="1"/>
  <c r="R167" i="10"/>
  <c r="S167" i="10" s="1"/>
  <c r="R168" i="10"/>
  <c r="S168" i="10" s="1"/>
  <c r="R169" i="10"/>
  <c r="S169" i="10" s="1"/>
  <c r="R170" i="10"/>
  <c r="S170" i="10" s="1"/>
  <c r="R171" i="10"/>
  <c r="S171" i="10" s="1"/>
  <c r="R172" i="10"/>
  <c r="S172" i="10" s="1"/>
  <c r="R173" i="10"/>
  <c r="S173" i="10" s="1"/>
  <c r="R174" i="10"/>
  <c r="S174" i="10" s="1"/>
  <c r="R175" i="10"/>
  <c r="S175" i="10"/>
  <c r="R176" i="10"/>
  <c r="S176" i="10" s="1"/>
  <c r="R177" i="10"/>
  <c r="S177" i="10" s="1"/>
  <c r="R178" i="10"/>
  <c r="S178" i="10" s="1"/>
  <c r="R179" i="10"/>
  <c r="S179" i="10" s="1"/>
  <c r="R180" i="10"/>
  <c r="S180" i="10" s="1"/>
  <c r="R181" i="10"/>
  <c r="S181" i="10"/>
  <c r="R182" i="10"/>
  <c r="S182" i="10" s="1"/>
  <c r="R183" i="10"/>
  <c r="S183" i="10" s="1"/>
  <c r="R184" i="10"/>
  <c r="S184" i="10" s="1"/>
  <c r="R185" i="10"/>
  <c r="S185" i="10" s="1"/>
  <c r="R186" i="10"/>
  <c r="S186" i="10"/>
  <c r="R187" i="10"/>
  <c r="S187" i="10" s="1"/>
  <c r="R188" i="10"/>
  <c r="S188" i="10" s="1"/>
  <c r="R189" i="10"/>
  <c r="S189" i="10" s="1"/>
  <c r="R190" i="10"/>
  <c r="S190" i="10" s="1"/>
  <c r="R191" i="10"/>
  <c r="S191" i="10" s="1"/>
  <c r="R192" i="10"/>
  <c r="S192" i="10" s="1"/>
  <c r="R193" i="10"/>
  <c r="S193" i="10" s="1"/>
  <c r="R194" i="10"/>
  <c r="S194" i="10" s="1"/>
  <c r="R195" i="10"/>
  <c r="S195" i="10" s="1"/>
  <c r="R196" i="10"/>
  <c r="S196" i="10" s="1"/>
  <c r="R197" i="10"/>
  <c r="S197" i="10" s="1"/>
  <c r="R198" i="10"/>
  <c r="S198" i="10" s="1"/>
  <c r="R199" i="10"/>
  <c r="S199" i="10" s="1"/>
  <c r="R200" i="10"/>
  <c r="S200" i="10" s="1"/>
  <c r="R201" i="10"/>
  <c r="S201" i="10" s="1"/>
  <c r="R202" i="10"/>
  <c r="S202" i="10" s="1"/>
  <c r="R203" i="10"/>
  <c r="S203" i="10" s="1"/>
  <c r="R204" i="10"/>
  <c r="S204" i="10" s="1"/>
  <c r="R205" i="10"/>
  <c r="S205" i="10" s="1"/>
  <c r="R206" i="10"/>
  <c r="S206" i="10" s="1"/>
  <c r="R207" i="10"/>
  <c r="S207" i="10" s="1"/>
  <c r="R208" i="10"/>
  <c r="S208" i="10" s="1"/>
  <c r="R209" i="10"/>
  <c r="S209" i="10" s="1"/>
  <c r="R210" i="10"/>
  <c r="S210" i="10" s="1"/>
  <c r="R211" i="10"/>
  <c r="S211" i="10" s="1"/>
  <c r="R212" i="10"/>
  <c r="S212" i="10" s="1"/>
  <c r="R213" i="10"/>
  <c r="S213" i="10" s="1"/>
  <c r="R214" i="10"/>
  <c r="S214" i="10" s="1"/>
  <c r="R215" i="10"/>
  <c r="S215" i="10" s="1"/>
  <c r="R216" i="10"/>
  <c r="S216" i="10" s="1"/>
  <c r="R217" i="10"/>
  <c r="S217" i="10" s="1"/>
  <c r="R218" i="10"/>
  <c r="S218" i="10" s="1"/>
  <c r="R219" i="10"/>
  <c r="S219" i="10" s="1"/>
  <c r="R220" i="10"/>
  <c r="S220" i="10" s="1"/>
  <c r="R221" i="10"/>
  <c r="S221" i="10" s="1"/>
  <c r="R222" i="10"/>
  <c r="S222" i="10" s="1"/>
  <c r="R223" i="10"/>
  <c r="S223" i="10" s="1"/>
  <c r="R224" i="10"/>
  <c r="S224" i="10" s="1"/>
  <c r="R225" i="10"/>
  <c r="S225" i="10" s="1"/>
  <c r="R226" i="10"/>
  <c r="S226" i="10" s="1"/>
  <c r="R227" i="10"/>
  <c r="S227" i="10" s="1"/>
  <c r="R228" i="10"/>
  <c r="S228" i="10" s="1"/>
  <c r="R229" i="10"/>
  <c r="S229" i="10"/>
  <c r="R230" i="10"/>
  <c r="S230" i="10" s="1"/>
  <c r="R231" i="10"/>
  <c r="S231" i="10" s="1"/>
  <c r="R232" i="10"/>
  <c r="S232" i="10" s="1"/>
  <c r="R233" i="10"/>
  <c r="S233" i="10" s="1"/>
  <c r="R234" i="10"/>
  <c r="S234" i="10" s="1"/>
  <c r="R235" i="10"/>
  <c r="S235" i="10"/>
  <c r="R236" i="10"/>
  <c r="S236" i="10" s="1"/>
  <c r="R237" i="10"/>
  <c r="S237" i="10" s="1"/>
  <c r="R238" i="10"/>
  <c r="S238" i="10" s="1"/>
  <c r="R239" i="10"/>
  <c r="S239" i="10" s="1"/>
  <c r="R240" i="10"/>
  <c r="S240" i="10"/>
  <c r="R241" i="10"/>
  <c r="S241" i="10" s="1"/>
  <c r="R2" i="10"/>
  <c r="S2" i="10" s="1"/>
  <c r="N3" i="10"/>
  <c r="O3" i="10" s="1"/>
  <c r="N4" i="10"/>
  <c r="O4" i="10" s="1"/>
  <c r="N5" i="10"/>
  <c r="O5" i="10" s="1"/>
  <c r="N6" i="10"/>
  <c r="O6" i="10" s="1"/>
  <c r="N7" i="10"/>
  <c r="O7" i="10" s="1"/>
  <c r="N8" i="10"/>
  <c r="O8" i="10" s="1"/>
  <c r="N9" i="10"/>
  <c r="O9" i="10"/>
  <c r="N10" i="10"/>
  <c r="O10" i="10" s="1"/>
  <c r="N11" i="10"/>
  <c r="O11" i="10" s="1"/>
  <c r="N12" i="10"/>
  <c r="O12" i="10"/>
  <c r="N13" i="10"/>
  <c r="O13" i="10"/>
  <c r="N14" i="10"/>
  <c r="O14" i="10" s="1"/>
  <c r="N15" i="10"/>
  <c r="O15" i="10" s="1"/>
  <c r="N16" i="10"/>
  <c r="O16" i="10"/>
  <c r="N17" i="10"/>
  <c r="O17" i="10" s="1"/>
  <c r="N18" i="10"/>
  <c r="O18" i="10" s="1"/>
  <c r="N19" i="10"/>
  <c r="O19" i="10" s="1"/>
  <c r="N20" i="10"/>
  <c r="O20" i="10" s="1"/>
  <c r="N21" i="10"/>
  <c r="O21" i="10" s="1"/>
  <c r="N22" i="10"/>
  <c r="O22" i="10" s="1"/>
  <c r="N23" i="10"/>
  <c r="O23" i="10" s="1"/>
  <c r="N24" i="10"/>
  <c r="O24" i="10"/>
  <c r="N25" i="10"/>
  <c r="O25" i="10"/>
  <c r="N26" i="10"/>
  <c r="O26" i="10" s="1"/>
  <c r="N27" i="10"/>
  <c r="O27" i="10" s="1"/>
  <c r="N28" i="10"/>
  <c r="O28" i="10" s="1"/>
  <c r="N29" i="10"/>
  <c r="O29" i="10" s="1"/>
  <c r="N30" i="10"/>
  <c r="O30" i="10" s="1"/>
  <c r="N31" i="10"/>
  <c r="O31" i="10" s="1"/>
  <c r="N32" i="10"/>
  <c r="O32" i="10" s="1"/>
  <c r="N33" i="10"/>
  <c r="O33" i="10" s="1"/>
  <c r="N34" i="10"/>
  <c r="O34" i="10" s="1"/>
  <c r="N35" i="10"/>
  <c r="O35" i="10" s="1"/>
  <c r="N36" i="10"/>
  <c r="O36" i="10" s="1"/>
  <c r="N37" i="10"/>
  <c r="O37" i="10"/>
  <c r="N38" i="10"/>
  <c r="O38" i="10" s="1"/>
  <c r="N39" i="10"/>
  <c r="O39" i="10" s="1"/>
  <c r="N40" i="10"/>
  <c r="O40" i="10"/>
  <c r="N41" i="10"/>
  <c r="O41" i="10" s="1"/>
  <c r="N42" i="10"/>
  <c r="O42" i="10" s="1"/>
  <c r="N43" i="10"/>
  <c r="O43" i="10" s="1"/>
  <c r="N44" i="10"/>
  <c r="O44" i="10" s="1"/>
  <c r="N45" i="10"/>
  <c r="O45" i="10"/>
  <c r="N46" i="10"/>
  <c r="O46" i="10" s="1"/>
  <c r="N47" i="10"/>
  <c r="O47" i="10" s="1"/>
  <c r="N48" i="10"/>
  <c r="O48" i="10"/>
  <c r="N49" i="10"/>
  <c r="O49" i="10" s="1"/>
  <c r="N50" i="10"/>
  <c r="O50" i="10" s="1"/>
  <c r="N51" i="10"/>
  <c r="O51" i="10" s="1"/>
  <c r="N52" i="10"/>
  <c r="O52" i="10"/>
  <c r="N53" i="10"/>
  <c r="O53" i="10" s="1"/>
  <c r="N54" i="10"/>
  <c r="O54" i="10" s="1"/>
  <c r="N55" i="10"/>
  <c r="O55" i="10" s="1"/>
  <c r="N56" i="10"/>
  <c r="O56" i="10" s="1"/>
  <c r="N57" i="10"/>
  <c r="O57" i="10" s="1"/>
  <c r="N58" i="10"/>
  <c r="O58" i="10" s="1"/>
  <c r="N59" i="10"/>
  <c r="O59" i="10" s="1"/>
  <c r="N60" i="10"/>
  <c r="O60" i="10" s="1"/>
  <c r="N61" i="10"/>
  <c r="O61" i="10" s="1"/>
  <c r="N62" i="10"/>
  <c r="O62" i="10" s="1"/>
  <c r="N63" i="10"/>
  <c r="O63" i="10" s="1"/>
  <c r="N64" i="10"/>
  <c r="O64" i="10" s="1"/>
  <c r="N65" i="10"/>
  <c r="O65" i="10" s="1"/>
  <c r="N66" i="10"/>
  <c r="O66" i="10" s="1"/>
  <c r="N67" i="10"/>
  <c r="O67" i="10" s="1"/>
  <c r="N68" i="10"/>
  <c r="O68" i="10" s="1"/>
  <c r="N69" i="10"/>
  <c r="O69" i="10" s="1"/>
  <c r="N70" i="10"/>
  <c r="O70" i="10" s="1"/>
  <c r="N71" i="10"/>
  <c r="O71" i="10" s="1"/>
  <c r="N72" i="10"/>
  <c r="O72" i="10" s="1"/>
  <c r="N73" i="10"/>
  <c r="O73" i="10" s="1"/>
  <c r="N74" i="10"/>
  <c r="O74" i="10" s="1"/>
  <c r="N75" i="10"/>
  <c r="O75" i="10" s="1"/>
  <c r="N76" i="10"/>
  <c r="O76" i="10"/>
  <c r="N77" i="10"/>
  <c r="O77" i="10" s="1"/>
  <c r="N78" i="10"/>
  <c r="O78" i="10" s="1"/>
  <c r="N79" i="10"/>
  <c r="O79" i="10" s="1"/>
  <c r="N80" i="10"/>
  <c r="O80" i="10" s="1"/>
  <c r="N81" i="10"/>
  <c r="O81" i="10" s="1"/>
  <c r="N82" i="10"/>
  <c r="O82" i="10"/>
  <c r="N83" i="10"/>
  <c r="O83" i="10" s="1"/>
  <c r="N84" i="10"/>
  <c r="O84" i="10" s="1"/>
  <c r="N85" i="10"/>
  <c r="O85" i="10" s="1"/>
  <c r="N86" i="10"/>
  <c r="O86" i="10" s="1"/>
  <c r="N87" i="10"/>
  <c r="O87" i="10"/>
  <c r="N88" i="10"/>
  <c r="O88" i="10" s="1"/>
  <c r="N89" i="10"/>
  <c r="O89" i="10" s="1"/>
  <c r="N90" i="10"/>
  <c r="O90" i="10" s="1"/>
  <c r="N91" i="10"/>
  <c r="O91" i="10"/>
  <c r="N92" i="10"/>
  <c r="O92" i="10" s="1"/>
  <c r="N93" i="10"/>
  <c r="O93" i="10" s="1"/>
  <c r="N94" i="10"/>
  <c r="O94" i="10" s="1"/>
  <c r="N95" i="10"/>
  <c r="O95" i="10" s="1"/>
  <c r="N96" i="10"/>
  <c r="O96" i="10" s="1"/>
  <c r="N97" i="10"/>
  <c r="O97" i="10" s="1"/>
  <c r="N98" i="10"/>
  <c r="O98" i="10" s="1"/>
  <c r="N99" i="10"/>
  <c r="O99" i="10" s="1"/>
  <c r="N100" i="10"/>
  <c r="O100" i="10" s="1"/>
  <c r="N101" i="10"/>
  <c r="O101" i="10" s="1"/>
  <c r="N102" i="10"/>
  <c r="O102" i="10" s="1"/>
  <c r="N103" i="10"/>
  <c r="O103" i="10" s="1"/>
  <c r="N104" i="10"/>
  <c r="O104" i="10" s="1"/>
  <c r="N105" i="10"/>
  <c r="O105" i="10" s="1"/>
  <c r="N106" i="10"/>
  <c r="O106" i="10" s="1"/>
  <c r="N107" i="10"/>
  <c r="O107" i="10" s="1"/>
  <c r="N108" i="10"/>
  <c r="O108" i="10" s="1"/>
  <c r="N109" i="10"/>
  <c r="O109" i="10" s="1"/>
  <c r="N110" i="10"/>
  <c r="O110" i="10" s="1"/>
  <c r="N111" i="10"/>
  <c r="O111" i="10" s="1"/>
  <c r="N112" i="10"/>
  <c r="O112" i="10" s="1"/>
  <c r="N113" i="10"/>
  <c r="O113" i="10" s="1"/>
  <c r="N114" i="10"/>
  <c r="O114" i="10" s="1"/>
  <c r="N115" i="10"/>
  <c r="O115" i="10" s="1"/>
  <c r="N116" i="10"/>
  <c r="O116" i="10" s="1"/>
  <c r="N117" i="10"/>
  <c r="O117" i="10" s="1"/>
  <c r="N118" i="10"/>
  <c r="O118" i="10" s="1"/>
  <c r="N119" i="10"/>
  <c r="O119" i="10" s="1"/>
  <c r="N120" i="10"/>
  <c r="O120" i="10" s="1"/>
  <c r="N121" i="10"/>
  <c r="O121" i="10" s="1"/>
  <c r="N122" i="10"/>
  <c r="O122" i="10" s="1"/>
  <c r="N123" i="10"/>
  <c r="O123" i="10" s="1"/>
  <c r="N124" i="10"/>
  <c r="O124" i="10" s="1"/>
  <c r="N125" i="10"/>
  <c r="O125" i="10" s="1"/>
  <c r="N126" i="10"/>
  <c r="O126" i="10" s="1"/>
  <c r="N127" i="10"/>
  <c r="O127" i="10"/>
  <c r="N128" i="10"/>
  <c r="O128" i="10" s="1"/>
  <c r="N129" i="10"/>
  <c r="O129" i="10" s="1"/>
  <c r="N130" i="10"/>
  <c r="O130" i="10"/>
  <c r="N131" i="10"/>
  <c r="O131" i="10" s="1"/>
  <c r="N132" i="10"/>
  <c r="O132" i="10" s="1"/>
  <c r="N133" i="10"/>
  <c r="O133" i="10" s="1"/>
  <c r="N134" i="10"/>
  <c r="O134" i="10" s="1"/>
  <c r="N135" i="10"/>
  <c r="O135" i="10" s="1"/>
  <c r="N136" i="10"/>
  <c r="O136" i="10" s="1"/>
  <c r="N137" i="10"/>
  <c r="O137" i="10" s="1"/>
  <c r="N138" i="10"/>
  <c r="O138" i="10" s="1"/>
  <c r="N139" i="10"/>
  <c r="O139" i="10" s="1"/>
  <c r="N140" i="10"/>
  <c r="O140" i="10" s="1"/>
  <c r="N141" i="10"/>
  <c r="O141" i="10" s="1"/>
  <c r="N142" i="10"/>
  <c r="O142" i="10" s="1"/>
  <c r="N143" i="10"/>
  <c r="O143" i="10" s="1"/>
  <c r="N144" i="10"/>
  <c r="O144" i="10" s="1"/>
  <c r="N145" i="10"/>
  <c r="O145" i="10"/>
  <c r="N146" i="10"/>
  <c r="O146" i="10" s="1"/>
  <c r="N147" i="10"/>
  <c r="O147" i="10" s="1"/>
  <c r="N148" i="10"/>
  <c r="O148" i="10" s="1"/>
  <c r="N149" i="10"/>
  <c r="O149" i="10" s="1"/>
  <c r="N150" i="10"/>
  <c r="O150" i="10" s="1"/>
  <c r="N151" i="10"/>
  <c r="O151" i="10" s="1"/>
  <c r="N152" i="10"/>
  <c r="O152" i="10" s="1"/>
  <c r="N153" i="10"/>
  <c r="O153" i="10" s="1"/>
  <c r="N154" i="10"/>
  <c r="O154" i="10"/>
  <c r="N155" i="10"/>
  <c r="O155" i="10" s="1"/>
  <c r="N156" i="10"/>
  <c r="O156" i="10" s="1"/>
  <c r="N157" i="10"/>
  <c r="O157" i="10" s="1"/>
  <c r="N158" i="10"/>
  <c r="O158" i="10" s="1"/>
  <c r="N159" i="10"/>
  <c r="O159" i="10"/>
  <c r="N160" i="10"/>
  <c r="O160" i="10" s="1"/>
  <c r="N161" i="10"/>
  <c r="O161" i="10" s="1"/>
  <c r="N162" i="10"/>
  <c r="O162" i="10" s="1"/>
  <c r="N163" i="10"/>
  <c r="O163" i="10" s="1"/>
  <c r="N164" i="10"/>
  <c r="O164" i="10" s="1"/>
  <c r="N165" i="10"/>
  <c r="O165" i="10" s="1"/>
  <c r="N166" i="10"/>
  <c r="O166" i="10"/>
  <c r="N167" i="10"/>
  <c r="O167" i="10" s="1"/>
  <c r="N168" i="10"/>
  <c r="O168" i="10" s="1"/>
  <c r="N169" i="10"/>
  <c r="O169" i="10" s="1"/>
  <c r="N170" i="10"/>
  <c r="O170" i="10" s="1"/>
  <c r="N171" i="10"/>
  <c r="O171" i="10" s="1"/>
  <c r="N172" i="10"/>
  <c r="O172" i="10" s="1"/>
  <c r="N173" i="10"/>
  <c r="O173" i="10" s="1"/>
  <c r="N174" i="10"/>
  <c r="O174" i="10" s="1"/>
  <c r="N175" i="10"/>
  <c r="O175" i="10" s="1"/>
  <c r="N176" i="10"/>
  <c r="O176" i="10" s="1"/>
  <c r="N177" i="10"/>
  <c r="O177" i="10" s="1"/>
  <c r="N178" i="10"/>
  <c r="O178" i="10" s="1"/>
  <c r="N179" i="10"/>
  <c r="O179" i="10" s="1"/>
  <c r="N180" i="10"/>
  <c r="O180" i="10" s="1"/>
  <c r="N181" i="10"/>
  <c r="O181" i="10"/>
  <c r="N182" i="10"/>
  <c r="O182" i="10" s="1"/>
  <c r="N183" i="10"/>
  <c r="O183" i="10" s="1"/>
  <c r="N184" i="10"/>
  <c r="O184" i="10" s="1"/>
  <c r="N185" i="10"/>
  <c r="O185" i="10" s="1"/>
  <c r="N186" i="10"/>
  <c r="O186" i="10" s="1"/>
  <c r="N187" i="10"/>
  <c r="O187" i="10" s="1"/>
  <c r="N188" i="10"/>
  <c r="O188" i="10" s="1"/>
  <c r="N189" i="10"/>
  <c r="O189" i="10" s="1"/>
  <c r="N190" i="10"/>
  <c r="O190" i="10"/>
  <c r="N191" i="10"/>
  <c r="O191" i="10" s="1"/>
  <c r="N192" i="10"/>
  <c r="O192" i="10" s="1"/>
  <c r="N193" i="10"/>
  <c r="O193" i="10" s="1"/>
  <c r="N194" i="10"/>
  <c r="O194" i="10" s="1"/>
  <c r="N195" i="10"/>
  <c r="O195" i="10"/>
  <c r="N196" i="10"/>
  <c r="O196" i="10" s="1"/>
  <c r="N197" i="10"/>
  <c r="O197" i="10" s="1"/>
  <c r="N198" i="10"/>
  <c r="O198" i="10" s="1"/>
  <c r="N199" i="10"/>
  <c r="O199" i="10"/>
  <c r="N200" i="10"/>
  <c r="O200" i="10" s="1"/>
  <c r="N201" i="10"/>
  <c r="O201" i="10" s="1"/>
  <c r="N202" i="10"/>
  <c r="O202" i="10"/>
  <c r="N203" i="10"/>
  <c r="O203" i="10" s="1"/>
  <c r="N204" i="10"/>
  <c r="O204" i="10" s="1"/>
  <c r="N205" i="10"/>
  <c r="O205" i="10" s="1"/>
  <c r="N206" i="10"/>
  <c r="O206" i="10" s="1"/>
  <c r="N207" i="10"/>
  <c r="O207" i="10" s="1"/>
  <c r="N208" i="10"/>
  <c r="O208" i="10" s="1"/>
  <c r="N209" i="10"/>
  <c r="O209" i="10" s="1"/>
  <c r="N210" i="10"/>
  <c r="O210" i="10" s="1"/>
  <c r="N211" i="10"/>
  <c r="O211" i="10" s="1"/>
  <c r="N212" i="10"/>
  <c r="O212" i="10" s="1"/>
  <c r="N213" i="10"/>
  <c r="O213" i="10" s="1"/>
  <c r="N214" i="10"/>
  <c r="O214" i="10" s="1"/>
  <c r="N215" i="10"/>
  <c r="O215" i="10" s="1"/>
  <c r="N216" i="10"/>
  <c r="O216" i="10" s="1"/>
  <c r="N217" i="10"/>
  <c r="O217" i="10"/>
  <c r="N218" i="10"/>
  <c r="O218" i="10" s="1"/>
  <c r="N219" i="10"/>
  <c r="O219" i="10" s="1"/>
  <c r="N220" i="10"/>
  <c r="O220" i="10" s="1"/>
  <c r="N221" i="10"/>
  <c r="O221" i="10" s="1"/>
  <c r="N222" i="10"/>
  <c r="O222" i="10" s="1"/>
  <c r="N223" i="10"/>
  <c r="O223" i="10" s="1"/>
  <c r="N224" i="10"/>
  <c r="O224" i="10" s="1"/>
  <c r="N225" i="10"/>
  <c r="O225" i="10" s="1"/>
  <c r="N226" i="10"/>
  <c r="O226" i="10" s="1"/>
  <c r="N227" i="10"/>
  <c r="O227" i="10" s="1"/>
  <c r="N228" i="10"/>
  <c r="O228" i="10" s="1"/>
  <c r="N229" i="10"/>
  <c r="O229" i="10" s="1"/>
  <c r="N230" i="10"/>
  <c r="O230" i="10" s="1"/>
  <c r="N231" i="10"/>
  <c r="O231" i="10" s="1"/>
  <c r="N232" i="10"/>
  <c r="O232" i="10" s="1"/>
  <c r="N233" i="10"/>
  <c r="O233" i="10" s="1"/>
  <c r="N234" i="10"/>
  <c r="O234" i="10" s="1"/>
  <c r="N235" i="10"/>
  <c r="O235" i="10" s="1"/>
  <c r="N236" i="10"/>
  <c r="O236" i="10" s="1"/>
  <c r="N237" i="10"/>
  <c r="O237" i="10" s="1"/>
  <c r="N238" i="10"/>
  <c r="O238" i="10" s="1"/>
  <c r="N239" i="10"/>
  <c r="O239" i="10" s="1"/>
  <c r="N240" i="10"/>
  <c r="O240" i="10" s="1"/>
  <c r="N241" i="10"/>
  <c r="O241" i="10" s="1"/>
  <c r="N2" i="10"/>
  <c r="O2" i="10" s="1"/>
  <c r="I3" i="10"/>
  <c r="J3" i="10" s="1"/>
  <c r="I4" i="10"/>
  <c r="J4" i="10" s="1"/>
  <c r="I5" i="10"/>
  <c r="J5" i="10" s="1"/>
  <c r="I6" i="10"/>
  <c r="J6" i="10" s="1"/>
  <c r="I7" i="10"/>
  <c r="J7" i="10" s="1"/>
  <c r="I8" i="10"/>
  <c r="J8" i="10" s="1"/>
  <c r="I9" i="10"/>
  <c r="J9" i="10"/>
  <c r="I10" i="10"/>
  <c r="J10" i="10" s="1"/>
  <c r="I11" i="10"/>
  <c r="J11" i="10" s="1"/>
  <c r="I12" i="10"/>
  <c r="J12" i="10" s="1"/>
  <c r="I13" i="10"/>
  <c r="J13" i="10" s="1"/>
  <c r="I14" i="10"/>
  <c r="J14" i="10" s="1"/>
  <c r="I15" i="10"/>
  <c r="J15" i="10"/>
  <c r="I16" i="10"/>
  <c r="J16" i="10" s="1"/>
  <c r="I17" i="10"/>
  <c r="J17" i="10" s="1"/>
  <c r="I18" i="10"/>
  <c r="J18" i="10" s="1"/>
  <c r="I19" i="10"/>
  <c r="J19" i="10" s="1"/>
  <c r="I20" i="10"/>
  <c r="J20" i="10" s="1"/>
  <c r="I21" i="10"/>
  <c r="J21" i="10" s="1"/>
  <c r="I22" i="10"/>
  <c r="J22" i="10"/>
  <c r="I23" i="10"/>
  <c r="J23" i="10" s="1"/>
  <c r="I24" i="10"/>
  <c r="J24" i="10" s="1"/>
  <c r="I25" i="10"/>
  <c r="J25" i="10" s="1"/>
  <c r="I26" i="10"/>
  <c r="J26" i="10" s="1"/>
  <c r="I27" i="10"/>
  <c r="J27" i="10" s="1"/>
  <c r="I28" i="10"/>
  <c r="J28" i="10" s="1"/>
  <c r="I29" i="10"/>
  <c r="J29" i="10" s="1"/>
  <c r="I30" i="10"/>
  <c r="J30" i="10" s="1"/>
  <c r="I31" i="10"/>
  <c r="J31" i="10"/>
  <c r="I32" i="10"/>
  <c r="J32" i="10" s="1"/>
  <c r="I33" i="10"/>
  <c r="J33" i="10" s="1"/>
  <c r="I34" i="10"/>
  <c r="J34" i="10" s="1"/>
  <c r="I35" i="10"/>
  <c r="J35" i="10" s="1"/>
  <c r="I36" i="10"/>
  <c r="J36" i="10" s="1"/>
  <c r="I37" i="10"/>
  <c r="J37" i="10" s="1"/>
  <c r="I38" i="10"/>
  <c r="J38" i="10" s="1"/>
  <c r="I39" i="10"/>
  <c r="J39" i="10" s="1"/>
  <c r="I40" i="10"/>
  <c r="J40" i="10" s="1"/>
  <c r="I41" i="10"/>
  <c r="J41" i="10" s="1"/>
  <c r="I42" i="10"/>
  <c r="J42" i="10" s="1"/>
  <c r="I43" i="10"/>
  <c r="J43" i="10" s="1"/>
  <c r="I44" i="10"/>
  <c r="J44" i="10" s="1"/>
  <c r="I45" i="10"/>
  <c r="J45" i="10"/>
  <c r="I46" i="10"/>
  <c r="J46" i="10" s="1"/>
  <c r="I47" i="10"/>
  <c r="J47" i="10" s="1"/>
  <c r="I48" i="10"/>
  <c r="J48" i="10" s="1"/>
  <c r="I49" i="10"/>
  <c r="J49" i="10" s="1"/>
  <c r="I50" i="10"/>
  <c r="J50" i="10" s="1"/>
  <c r="I51" i="10"/>
  <c r="J51" i="10" s="1"/>
  <c r="I52" i="10"/>
  <c r="J52" i="10" s="1"/>
  <c r="I53" i="10"/>
  <c r="J53" i="10" s="1"/>
  <c r="I54" i="10"/>
  <c r="J54" i="10" s="1"/>
  <c r="I55" i="10"/>
  <c r="J55" i="10" s="1"/>
  <c r="I56" i="10"/>
  <c r="J56" i="10" s="1"/>
  <c r="I57" i="10"/>
  <c r="J57" i="10" s="1"/>
  <c r="I58" i="10"/>
  <c r="J58" i="10" s="1"/>
  <c r="I59" i="10"/>
  <c r="J59" i="10" s="1"/>
  <c r="I60" i="10"/>
  <c r="J60" i="10" s="1"/>
  <c r="I61" i="10"/>
  <c r="J61" i="10" s="1"/>
  <c r="I62" i="10"/>
  <c r="J62" i="10" s="1"/>
  <c r="I63" i="10"/>
  <c r="J63" i="10" s="1"/>
  <c r="I64" i="10"/>
  <c r="J64" i="10" s="1"/>
  <c r="I65" i="10"/>
  <c r="J65" i="10" s="1"/>
  <c r="I66" i="10"/>
  <c r="J66" i="10" s="1"/>
  <c r="I67" i="10"/>
  <c r="J67" i="10" s="1"/>
  <c r="I68" i="10"/>
  <c r="J68" i="10" s="1"/>
  <c r="I69" i="10"/>
  <c r="J69" i="10" s="1"/>
  <c r="I70" i="10"/>
  <c r="J70" i="10" s="1"/>
  <c r="I71" i="10"/>
  <c r="J71" i="10" s="1"/>
  <c r="I72" i="10"/>
  <c r="J72" i="10"/>
  <c r="I73" i="10"/>
  <c r="J73" i="10" s="1"/>
  <c r="I74" i="10"/>
  <c r="J74" i="10" s="1"/>
  <c r="I75" i="10"/>
  <c r="J75" i="10" s="1"/>
  <c r="I76" i="10"/>
  <c r="J76" i="10" s="1"/>
  <c r="I77" i="10"/>
  <c r="J77" i="10" s="1"/>
  <c r="I78" i="10"/>
  <c r="J78" i="10" s="1"/>
  <c r="I79" i="10"/>
  <c r="J79" i="10" s="1"/>
  <c r="I80" i="10"/>
  <c r="J80" i="10" s="1"/>
  <c r="I81" i="10"/>
  <c r="J81" i="10" s="1"/>
  <c r="I82" i="10"/>
  <c r="J82" i="10" s="1"/>
  <c r="I83" i="10"/>
  <c r="J83" i="10" s="1"/>
  <c r="I84" i="10"/>
  <c r="J84" i="10"/>
  <c r="I85" i="10"/>
  <c r="J85" i="10" s="1"/>
  <c r="I86" i="10"/>
  <c r="J86" i="10" s="1"/>
  <c r="I87" i="10"/>
  <c r="J87" i="10" s="1"/>
  <c r="I88" i="10"/>
  <c r="J88" i="10" s="1"/>
  <c r="I89" i="10"/>
  <c r="J89" i="10" s="1"/>
  <c r="I90" i="10"/>
  <c r="J90" i="10" s="1"/>
  <c r="I91" i="10"/>
  <c r="J91" i="10" s="1"/>
  <c r="I92" i="10"/>
  <c r="J92" i="10" s="1"/>
  <c r="I93" i="10"/>
  <c r="J93" i="10" s="1"/>
  <c r="I94" i="10"/>
  <c r="J94" i="10" s="1"/>
  <c r="I95" i="10"/>
  <c r="J95" i="10" s="1"/>
  <c r="I96" i="10"/>
  <c r="J96" i="10" s="1"/>
  <c r="I97" i="10"/>
  <c r="J97" i="10" s="1"/>
  <c r="I98" i="10"/>
  <c r="J98" i="10" s="1"/>
  <c r="I99" i="10"/>
  <c r="J99" i="10"/>
  <c r="I100" i="10"/>
  <c r="J100" i="10" s="1"/>
  <c r="I101" i="10"/>
  <c r="J101" i="10" s="1"/>
  <c r="I102" i="10"/>
  <c r="J102" i="10" s="1"/>
  <c r="I103" i="10"/>
  <c r="J103" i="10" s="1"/>
  <c r="I104" i="10"/>
  <c r="J104" i="10" s="1"/>
  <c r="I105" i="10"/>
  <c r="J105" i="10" s="1"/>
  <c r="I106" i="10"/>
  <c r="J106" i="10" s="1"/>
  <c r="I107" i="10"/>
  <c r="J107" i="10" s="1"/>
  <c r="I108" i="10"/>
  <c r="J108" i="10" s="1"/>
  <c r="I109" i="10"/>
  <c r="J109" i="10" s="1"/>
  <c r="I110" i="10"/>
  <c r="J110" i="10" s="1"/>
  <c r="I111" i="10"/>
  <c r="J111" i="10" s="1"/>
  <c r="I112" i="10"/>
  <c r="J112" i="10" s="1"/>
  <c r="I113" i="10"/>
  <c r="J113" i="10" s="1"/>
  <c r="I114" i="10"/>
  <c r="J114" i="10" s="1"/>
  <c r="I115" i="10"/>
  <c r="J115" i="10" s="1"/>
  <c r="I116" i="10"/>
  <c r="J116" i="10" s="1"/>
  <c r="I117" i="10"/>
  <c r="J117" i="10" s="1"/>
  <c r="I118" i="10"/>
  <c r="J118" i="10" s="1"/>
  <c r="I119" i="10"/>
  <c r="J119" i="10" s="1"/>
  <c r="I120" i="10"/>
  <c r="J120" i="10"/>
  <c r="I121" i="10"/>
  <c r="J121" i="10" s="1"/>
  <c r="I122" i="10"/>
  <c r="J122" i="10" s="1"/>
  <c r="I123" i="10"/>
  <c r="J123" i="10" s="1"/>
  <c r="I124" i="10"/>
  <c r="J124" i="10" s="1"/>
  <c r="I125" i="10"/>
  <c r="J125" i="10" s="1"/>
  <c r="I126" i="10"/>
  <c r="J126" i="10"/>
  <c r="I127" i="10"/>
  <c r="J127" i="10" s="1"/>
  <c r="I128" i="10"/>
  <c r="J128" i="10" s="1"/>
  <c r="I129" i="10"/>
  <c r="J129" i="10" s="1"/>
  <c r="I130" i="10"/>
  <c r="J130" i="10" s="1"/>
  <c r="I131" i="10"/>
  <c r="J131" i="10" s="1"/>
  <c r="I132" i="10"/>
  <c r="J132" i="10" s="1"/>
  <c r="I133" i="10"/>
  <c r="J133" i="10" s="1"/>
  <c r="I134" i="10"/>
  <c r="J134" i="10" s="1"/>
  <c r="I135" i="10"/>
  <c r="J135" i="10"/>
  <c r="I136" i="10"/>
  <c r="J136" i="10" s="1"/>
  <c r="I137" i="10"/>
  <c r="J137" i="10" s="1"/>
  <c r="I138" i="10"/>
  <c r="J138" i="10"/>
  <c r="I139" i="10"/>
  <c r="J139" i="10" s="1"/>
  <c r="I140" i="10"/>
  <c r="J140" i="10" s="1"/>
  <c r="I141" i="10"/>
  <c r="J141" i="10" s="1"/>
  <c r="I142" i="10"/>
  <c r="J142" i="10" s="1"/>
  <c r="I143" i="10"/>
  <c r="J143" i="10" s="1"/>
  <c r="I144" i="10"/>
  <c r="J144" i="10" s="1"/>
  <c r="I145" i="10"/>
  <c r="J145" i="10" s="1"/>
  <c r="I146" i="10"/>
  <c r="J146" i="10" s="1"/>
  <c r="I147" i="10"/>
  <c r="J147" i="10" s="1"/>
  <c r="I148" i="10"/>
  <c r="J148" i="10" s="1"/>
  <c r="I149" i="10"/>
  <c r="J149" i="10" s="1"/>
  <c r="I150" i="10"/>
  <c r="J150" i="10" s="1"/>
  <c r="I151" i="10"/>
  <c r="J151" i="10" s="1"/>
  <c r="I152" i="10"/>
  <c r="J152" i="10" s="1"/>
  <c r="I153" i="10"/>
  <c r="J153" i="10" s="1"/>
  <c r="I154" i="10"/>
  <c r="J154" i="10" s="1"/>
  <c r="I155" i="10"/>
  <c r="J155" i="10" s="1"/>
  <c r="I156" i="10"/>
  <c r="J156" i="10" s="1"/>
  <c r="I157" i="10"/>
  <c r="J157" i="10" s="1"/>
  <c r="I158" i="10"/>
  <c r="J158" i="10" s="1"/>
  <c r="I159" i="10"/>
  <c r="J159" i="10" s="1"/>
  <c r="I160" i="10"/>
  <c r="J160" i="10" s="1"/>
  <c r="I161" i="10"/>
  <c r="J161" i="10" s="1"/>
  <c r="I162" i="10"/>
  <c r="J162" i="10" s="1"/>
  <c r="I163" i="10"/>
  <c r="J163" i="10" s="1"/>
  <c r="I164" i="10"/>
  <c r="J164" i="10" s="1"/>
  <c r="I165" i="10"/>
  <c r="J165" i="10"/>
  <c r="I166" i="10"/>
  <c r="J166" i="10" s="1"/>
  <c r="I167" i="10"/>
  <c r="J167" i="10" s="1"/>
  <c r="I168" i="10"/>
  <c r="J168" i="10" s="1"/>
  <c r="I169" i="10"/>
  <c r="J169" i="10" s="1"/>
  <c r="I170" i="10"/>
  <c r="J170" i="10" s="1"/>
  <c r="I171" i="10"/>
  <c r="J171" i="10" s="1"/>
  <c r="I172" i="10"/>
  <c r="J172" i="10" s="1"/>
  <c r="I173" i="10"/>
  <c r="J173" i="10" s="1"/>
  <c r="I174" i="10"/>
  <c r="J174" i="10"/>
  <c r="I175" i="10"/>
  <c r="J175" i="10" s="1"/>
  <c r="I176" i="10"/>
  <c r="J176" i="10" s="1"/>
  <c r="I177" i="10"/>
  <c r="J177" i="10" s="1"/>
  <c r="I178" i="10"/>
  <c r="J178" i="10" s="1"/>
  <c r="I179" i="10"/>
  <c r="J179" i="10" s="1"/>
  <c r="I180" i="10"/>
  <c r="J180" i="10" s="1"/>
  <c r="I181" i="10"/>
  <c r="J181" i="10" s="1"/>
  <c r="I182" i="10"/>
  <c r="J182" i="10" s="1"/>
  <c r="I183" i="10"/>
  <c r="J183" i="10"/>
  <c r="I184" i="10"/>
  <c r="J184" i="10" s="1"/>
  <c r="I185" i="10"/>
  <c r="J185" i="10" s="1"/>
  <c r="I186" i="10"/>
  <c r="J186" i="10" s="1"/>
  <c r="I187" i="10"/>
  <c r="J187" i="10" s="1"/>
  <c r="I188" i="10"/>
  <c r="J188" i="10" s="1"/>
  <c r="I189" i="10"/>
  <c r="J189" i="10" s="1"/>
  <c r="I190" i="10"/>
  <c r="J190" i="10" s="1"/>
  <c r="I191" i="10"/>
  <c r="J191" i="10" s="1"/>
  <c r="I192" i="10"/>
  <c r="J192" i="10" s="1"/>
  <c r="I193" i="10"/>
  <c r="J193" i="10" s="1"/>
  <c r="I194" i="10"/>
  <c r="J194" i="10" s="1"/>
  <c r="I195" i="10"/>
  <c r="J195" i="10" s="1"/>
  <c r="I196" i="10"/>
  <c r="J196" i="10" s="1"/>
  <c r="I197" i="10"/>
  <c r="J197" i="10" s="1"/>
  <c r="I198" i="10"/>
  <c r="J198" i="10"/>
  <c r="I199" i="10"/>
  <c r="J199" i="10" s="1"/>
  <c r="I200" i="10"/>
  <c r="J200" i="10" s="1"/>
  <c r="I201" i="10"/>
  <c r="J201" i="10" s="1"/>
  <c r="I202" i="10"/>
  <c r="J202" i="10" s="1"/>
  <c r="I203" i="10"/>
  <c r="J203" i="10" s="1"/>
  <c r="I204" i="10"/>
  <c r="J204" i="10" s="1"/>
  <c r="I205" i="10"/>
  <c r="J205" i="10" s="1"/>
  <c r="I206" i="10"/>
  <c r="J206" i="10" s="1"/>
  <c r="I207" i="10"/>
  <c r="J207" i="10" s="1"/>
  <c r="I208" i="10"/>
  <c r="J208" i="10" s="1"/>
  <c r="I209" i="10"/>
  <c r="J209" i="10" s="1"/>
  <c r="I210" i="10"/>
  <c r="J210" i="10" s="1"/>
  <c r="I211" i="10"/>
  <c r="J211" i="10" s="1"/>
  <c r="I212" i="10"/>
  <c r="J212" i="10" s="1"/>
  <c r="I213" i="10"/>
  <c r="J213" i="10" s="1"/>
  <c r="I214" i="10"/>
  <c r="J214" i="10" s="1"/>
  <c r="I215" i="10"/>
  <c r="J215" i="10" s="1"/>
  <c r="I216" i="10"/>
  <c r="J216" i="10" s="1"/>
  <c r="I217" i="10"/>
  <c r="J217" i="10" s="1"/>
  <c r="I218" i="10"/>
  <c r="J218" i="10" s="1"/>
  <c r="I219" i="10"/>
  <c r="J219" i="10"/>
  <c r="I220" i="10"/>
  <c r="J220" i="10" s="1"/>
  <c r="I221" i="10"/>
  <c r="J221" i="10" s="1"/>
  <c r="I222" i="10"/>
  <c r="J222" i="10" s="1"/>
  <c r="I223" i="10"/>
  <c r="J223" i="10" s="1"/>
  <c r="I224" i="10"/>
  <c r="J224" i="10" s="1"/>
  <c r="I225" i="10"/>
  <c r="J225" i="10" s="1"/>
  <c r="I226" i="10"/>
  <c r="J226" i="10" s="1"/>
  <c r="I227" i="10"/>
  <c r="J227" i="10" s="1"/>
  <c r="I228" i="10"/>
  <c r="J228" i="10"/>
  <c r="I229" i="10"/>
  <c r="J229" i="10" s="1"/>
  <c r="I230" i="10"/>
  <c r="J230" i="10" s="1"/>
  <c r="I231" i="10"/>
  <c r="J231" i="10" s="1"/>
  <c r="I232" i="10"/>
  <c r="J232" i="10" s="1"/>
  <c r="I233" i="10"/>
  <c r="J233" i="10" s="1"/>
  <c r="I234" i="10"/>
  <c r="J234" i="10" s="1"/>
  <c r="I235" i="10"/>
  <c r="J235" i="10" s="1"/>
  <c r="I236" i="10"/>
  <c r="J236" i="10" s="1"/>
  <c r="I237" i="10"/>
  <c r="J237" i="10" s="1"/>
  <c r="I238" i="10"/>
  <c r="J238" i="10" s="1"/>
  <c r="I239" i="10"/>
  <c r="J239" i="10" s="1"/>
  <c r="I240" i="10"/>
  <c r="J240" i="10" s="1"/>
  <c r="I241" i="10"/>
  <c r="J241" i="10" s="1"/>
  <c r="I2" i="10"/>
  <c r="J2" i="10" s="1"/>
  <c r="W3" i="9"/>
  <c r="X3" i="9"/>
  <c r="W4" i="9"/>
  <c r="X4" i="9"/>
  <c r="W5" i="9"/>
  <c r="X5" i="9"/>
  <c r="W6" i="9"/>
  <c r="X6" i="9"/>
  <c r="W7" i="9"/>
  <c r="X7" i="9"/>
  <c r="W8" i="9"/>
  <c r="X8" i="9"/>
  <c r="W9" i="9"/>
  <c r="X9" i="9"/>
  <c r="W10" i="9"/>
  <c r="X10" i="9"/>
  <c r="W11" i="9"/>
  <c r="X11" i="9"/>
  <c r="W12" i="9"/>
  <c r="X12" i="9"/>
  <c r="W13" i="9"/>
  <c r="X13" i="9"/>
  <c r="W14" i="9"/>
  <c r="X14" i="9"/>
  <c r="W15" i="9"/>
  <c r="X15" i="9"/>
  <c r="W16" i="9"/>
  <c r="X16" i="9"/>
  <c r="W17" i="9"/>
  <c r="X17" i="9"/>
  <c r="W18" i="9"/>
  <c r="X18" i="9"/>
  <c r="W19" i="9"/>
  <c r="X19" i="9"/>
  <c r="W20" i="9"/>
  <c r="X20" i="9"/>
  <c r="W21" i="9"/>
  <c r="X21" i="9"/>
  <c r="W22" i="9"/>
  <c r="X22" i="9"/>
  <c r="W23" i="9"/>
  <c r="X23" i="9"/>
  <c r="W24" i="9"/>
  <c r="X24" i="9"/>
  <c r="W25" i="9"/>
  <c r="X25" i="9"/>
  <c r="W26" i="9"/>
  <c r="X26" i="9"/>
  <c r="W27" i="9"/>
  <c r="X27" i="9"/>
  <c r="W28" i="9"/>
  <c r="X28" i="9"/>
  <c r="W29" i="9"/>
  <c r="X29" i="9"/>
  <c r="W30" i="9"/>
  <c r="X30" i="9"/>
  <c r="W31" i="9"/>
  <c r="X31" i="9"/>
  <c r="W32" i="9"/>
  <c r="X32" i="9"/>
  <c r="W33" i="9"/>
  <c r="X33" i="9"/>
  <c r="W34" i="9"/>
  <c r="X34" i="9"/>
  <c r="W35" i="9"/>
  <c r="X35" i="9"/>
  <c r="W36" i="9"/>
  <c r="X36" i="9"/>
  <c r="W37" i="9"/>
  <c r="X37" i="9"/>
  <c r="W38" i="9"/>
  <c r="X38" i="9"/>
  <c r="W39" i="9"/>
  <c r="X39" i="9"/>
  <c r="W40" i="9"/>
  <c r="X40" i="9"/>
  <c r="W41" i="9"/>
  <c r="X41" i="9"/>
  <c r="W42" i="9"/>
  <c r="X42" i="9"/>
  <c r="W43" i="9"/>
  <c r="X43" i="9"/>
  <c r="W44" i="9"/>
  <c r="X44" i="9"/>
  <c r="W45" i="9"/>
  <c r="X45" i="9"/>
  <c r="W46" i="9"/>
  <c r="X46" i="9"/>
  <c r="W47" i="9"/>
  <c r="X47" i="9"/>
  <c r="W48" i="9"/>
  <c r="X48" i="9"/>
  <c r="W49" i="9"/>
  <c r="X49" i="9"/>
  <c r="W50" i="9"/>
  <c r="X50" i="9"/>
  <c r="W51" i="9"/>
  <c r="X51" i="9"/>
  <c r="W52" i="9"/>
  <c r="X52" i="9"/>
  <c r="W53" i="9"/>
  <c r="X53" i="9"/>
  <c r="W54" i="9"/>
  <c r="X54" i="9"/>
  <c r="W55" i="9"/>
  <c r="X55" i="9"/>
  <c r="W56" i="9"/>
  <c r="X56" i="9"/>
  <c r="W57" i="9"/>
  <c r="X57" i="9"/>
  <c r="W58" i="9"/>
  <c r="X58" i="9"/>
  <c r="W59" i="9"/>
  <c r="X59" i="9"/>
  <c r="W60" i="9"/>
  <c r="X60" i="9"/>
  <c r="W61" i="9"/>
  <c r="X61" i="9"/>
  <c r="W62" i="9"/>
  <c r="X62" i="9"/>
  <c r="W63" i="9"/>
  <c r="X63" i="9"/>
  <c r="W64" i="9"/>
  <c r="X64" i="9"/>
  <c r="W65" i="9"/>
  <c r="X65" i="9"/>
  <c r="W66" i="9"/>
  <c r="X66" i="9"/>
  <c r="W67" i="9"/>
  <c r="X67" i="9"/>
  <c r="W68" i="9"/>
  <c r="X68" i="9"/>
  <c r="W69" i="9"/>
  <c r="X69" i="9"/>
  <c r="W70" i="9"/>
  <c r="X70" i="9"/>
  <c r="W71" i="9"/>
  <c r="X71" i="9"/>
  <c r="W72" i="9"/>
  <c r="X72" i="9"/>
  <c r="W73" i="9"/>
  <c r="X73" i="9"/>
  <c r="W74" i="9"/>
  <c r="X74" i="9"/>
  <c r="W75" i="9"/>
  <c r="X75" i="9"/>
  <c r="W76" i="9"/>
  <c r="X76" i="9"/>
  <c r="W77" i="9"/>
  <c r="X77" i="9"/>
  <c r="W78" i="9"/>
  <c r="X78" i="9"/>
  <c r="W79" i="9"/>
  <c r="X79" i="9"/>
  <c r="W80" i="9"/>
  <c r="X80" i="9"/>
  <c r="W81" i="9"/>
  <c r="X81" i="9"/>
  <c r="W82" i="9"/>
  <c r="X82" i="9"/>
  <c r="W83" i="9"/>
  <c r="X83" i="9"/>
  <c r="W84" i="9"/>
  <c r="X84" i="9"/>
  <c r="W85" i="9"/>
  <c r="X85" i="9"/>
  <c r="W86" i="9"/>
  <c r="X86" i="9"/>
  <c r="W87" i="9"/>
  <c r="X87" i="9"/>
  <c r="W88" i="9"/>
  <c r="X88" i="9"/>
  <c r="W89" i="9"/>
  <c r="X89" i="9"/>
  <c r="W90" i="9"/>
  <c r="X90" i="9"/>
  <c r="W91" i="9"/>
  <c r="X91" i="9"/>
  <c r="W92" i="9"/>
  <c r="X92" i="9"/>
  <c r="W93" i="9"/>
  <c r="X93" i="9"/>
  <c r="W94" i="9"/>
  <c r="X94" i="9"/>
  <c r="W95" i="9"/>
  <c r="X95" i="9"/>
  <c r="W96" i="9"/>
  <c r="X96" i="9"/>
  <c r="W97" i="9"/>
  <c r="X97" i="9"/>
  <c r="W98" i="9"/>
  <c r="X98" i="9"/>
  <c r="W99" i="9"/>
  <c r="X99" i="9"/>
  <c r="W100" i="9"/>
  <c r="X100" i="9"/>
  <c r="W101" i="9"/>
  <c r="X101" i="9"/>
  <c r="W102" i="9"/>
  <c r="X102" i="9"/>
  <c r="W103" i="9"/>
  <c r="X103" i="9"/>
  <c r="W104" i="9"/>
  <c r="X104" i="9"/>
  <c r="W105" i="9"/>
  <c r="X105" i="9"/>
  <c r="W106" i="9"/>
  <c r="X106" i="9"/>
  <c r="W107" i="9"/>
  <c r="X107" i="9"/>
  <c r="W108" i="9"/>
  <c r="X108" i="9"/>
  <c r="W109" i="9"/>
  <c r="X109" i="9"/>
  <c r="W110" i="9"/>
  <c r="X110" i="9"/>
  <c r="W111" i="9"/>
  <c r="X111" i="9"/>
  <c r="W112" i="9"/>
  <c r="X112" i="9"/>
  <c r="W113" i="9"/>
  <c r="X113" i="9"/>
  <c r="W114" i="9"/>
  <c r="X114" i="9"/>
  <c r="W115" i="9"/>
  <c r="X115" i="9"/>
  <c r="W116" i="9"/>
  <c r="X116" i="9"/>
  <c r="W117" i="9"/>
  <c r="X117" i="9"/>
  <c r="W118" i="9"/>
  <c r="X118" i="9"/>
  <c r="W119" i="9"/>
  <c r="X119" i="9"/>
  <c r="W120" i="9"/>
  <c r="X120" i="9"/>
  <c r="W121" i="9"/>
  <c r="X121" i="9"/>
  <c r="W122" i="9"/>
  <c r="X122" i="9"/>
  <c r="W123" i="9"/>
  <c r="X123" i="9"/>
  <c r="W124" i="9"/>
  <c r="X124" i="9"/>
  <c r="W125" i="9"/>
  <c r="X125" i="9"/>
  <c r="W126" i="9"/>
  <c r="X126" i="9"/>
  <c r="W127" i="9"/>
  <c r="X127" i="9"/>
  <c r="W128" i="9"/>
  <c r="X128" i="9"/>
  <c r="W129" i="9"/>
  <c r="X129" i="9"/>
  <c r="W130" i="9"/>
  <c r="X130" i="9"/>
  <c r="W131" i="9"/>
  <c r="X131" i="9"/>
  <c r="W132" i="9"/>
  <c r="X132" i="9"/>
  <c r="W133" i="9"/>
  <c r="X133" i="9"/>
  <c r="W134" i="9"/>
  <c r="X134" i="9"/>
  <c r="W135" i="9"/>
  <c r="X135" i="9"/>
  <c r="W136" i="9"/>
  <c r="X136" i="9"/>
  <c r="W137" i="9"/>
  <c r="X137" i="9"/>
  <c r="W138" i="9"/>
  <c r="X138" i="9"/>
  <c r="W139" i="9"/>
  <c r="X139" i="9"/>
  <c r="W140" i="9"/>
  <c r="X140" i="9"/>
  <c r="W141" i="9"/>
  <c r="X141" i="9"/>
  <c r="W142" i="9"/>
  <c r="X142" i="9"/>
  <c r="W143" i="9"/>
  <c r="X143" i="9"/>
  <c r="W144" i="9"/>
  <c r="X144" i="9"/>
  <c r="W145" i="9"/>
  <c r="X145" i="9"/>
  <c r="W146" i="9"/>
  <c r="X146" i="9"/>
  <c r="W147" i="9"/>
  <c r="X147" i="9"/>
  <c r="W148" i="9"/>
  <c r="X148" i="9"/>
  <c r="W149" i="9"/>
  <c r="X149" i="9"/>
  <c r="W150" i="9"/>
  <c r="X150" i="9"/>
  <c r="W151" i="9"/>
  <c r="X151" i="9"/>
  <c r="W152" i="9"/>
  <c r="X152" i="9"/>
  <c r="W153" i="9"/>
  <c r="X153" i="9"/>
  <c r="W154" i="9"/>
  <c r="X154" i="9"/>
  <c r="W155" i="9"/>
  <c r="X155" i="9"/>
  <c r="W156" i="9"/>
  <c r="X156" i="9"/>
  <c r="W157" i="9"/>
  <c r="X157" i="9"/>
  <c r="W158" i="9"/>
  <c r="X158" i="9"/>
  <c r="W159" i="9"/>
  <c r="X159" i="9"/>
  <c r="W160" i="9"/>
  <c r="X160" i="9"/>
  <c r="W161" i="9"/>
  <c r="X161" i="9"/>
  <c r="W162" i="9"/>
  <c r="X162" i="9"/>
  <c r="W163" i="9"/>
  <c r="X163" i="9"/>
  <c r="W164" i="9"/>
  <c r="X164" i="9"/>
  <c r="W165" i="9"/>
  <c r="X165" i="9"/>
  <c r="W166" i="9"/>
  <c r="X166" i="9"/>
  <c r="W167" i="9"/>
  <c r="X167" i="9"/>
  <c r="W168" i="9"/>
  <c r="X168" i="9"/>
  <c r="W169" i="9"/>
  <c r="X169" i="9"/>
  <c r="W170" i="9"/>
  <c r="X170" i="9"/>
  <c r="W171" i="9"/>
  <c r="X171" i="9"/>
  <c r="W172" i="9"/>
  <c r="X172" i="9"/>
  <c r="W173" i="9"/>
  <c r="X173" i="9"/>
  <c r="W174" i="9"/>
  <c r="X174" i="9"/>
  <c r="W175" i="9"/>
  <c r="X175" i="9"/>
  <c r="W176" i="9"/>
  <c r="X176" i="9"/>
  <c r="W177" i="9"/>
  <c r="X177" i="9"/>
  <c r="W178" i="9"/>
  <c r="X178" i="9"/>
  <c r="W179" i="9"/>
  <c r="X179" i="9"/>
  <c r="W180" i="9"/>
  <c r="X180" i="9"/>
  <c r="W181" i="9"/>
  <c r="X181" i="9"/>
  <c r="W182" i="9"/>
  <c r="X182" i="9"/>
  <c r="W183" i="9"/>
  <c r="X183" i="9"/>
  <c r="W184" i="9"/>
  <c r="X184" i="9"/>
  <c r="W185" i="9"/>
  <c r="X185" i="9"/>
  <c r="W186" i="9"/>
  <c r="X186" i="9"/>
  <c r="W187" i="9"/>
  <c r="X187" i="9"/>
  <c r="W188" i="9"/>
  <c r="X188" i="9"/>
  <c r="W189" i="9"/>
  <c r="X189" i="9"/>
  <c r="W190" i="9"/>
  <c r="X190" i="9"/>
  <c r="W191" i="9"/>
  <c r="X191" i="9"/>
  <c r="W192" i="9"/>
  <c r="X192" i="9"/>
  <c r="W193" i="9"/>
  <c r="X193" i="9"/>
  <c r="W194" i="9"/>
  <c r="X194" i="9"/>
  <c r="W195" i="9"/>
  <c r="X195" i="9"/>
  <c r="W196" i="9"/>
  <c r="X196" i="9"/>
  <c r="W197" i="9"/>
  <c r="X197" i="9"/>
  <c r="W198" i="9"/>
  <c r="X198" i="9"/>
  <c r="W199" i="9"/>
  <c r="X199" i="9"/>
  <c r="W200" i="9"/>
  <c r="X200" i="9"/>
  <c r="W201" i="9"/>
  <c r="X201" i="9"/>
  <c r="W202" i="9"/>
  <c r="X202" i="9"/>
  <c r="W203" i="9"/>
  <c r="X203" i="9"/>
  <c r="W204" i="9"/>
  <c r="X204" i="9"/>
  <c r="W205" i="9"/>
  <c r="X205" i="9"/>
  <c r="W206" i="9"/>
  <c r="X206" i="9"/>
  <c r="W207" i="9"/>
  <c r="X207" i="9"/>
  <c r="W208" i="9"/>
  <c r="X208" i="9"/>
  <c r="W209" i="9"/>
  <c r="X209" i="9"/>
  <c r="W210" i="9"/>
  <c r="X210" i="9"/>
  <c r="W211" i="9"/>
  <c r="X211" i="9"/>
  <c r="W212" i="9"/>
  <c r="X212" i="9"/>
  <c r="W213" i="9"/>
  <c r="X213" i="9"/>
  <c r="W214" i="9"/>
  <c r="X214" i="9"/>
  <c r="W215" i="9"/>
  <c r="X215" i="9"/>
  <c r="W216" i="9"/>
  <c r="X216" i="9"/>
  <c r="W217" i="9"/>
  <c r="X217" i="9"/>
  <c r="W218" i="9"/>
  <c r="X218" i="9"/>
  <c r="W219" i="9"/>
  <c r="X219" i="9"/>
  <c r="W220" i="9"/>
  <c r="X220" i="9"/>
  <c r="W221" i="9"/>
  <c r="X221" i="9"/>
  <c r="W222" i="9"/>
  <c r="X222" i="9"/>
  <c r="W223" i="9"/>
  <c r="X223" i="9"/>
  <c r="W224" i="9"/>
  <c r="X224" i="9"/>
  <c r="W225" i="9"/>
  <c r="X225" i="9"/>
  <c r="W226" i="9"/>
  <c r="X226" i="9"/>
  <c r="W227" i="9"/>
  <c r="X227" i="9"/>
  <c r="W228" i="9"/>
  <c r="X228" i="9"/>
  <c r="W229" i="9"/>
  <c r="X229" i="9"/>
  <c r="W230" i="9"/>
  <c r="X230" i="9"/>
  <c r="W231" i="9"/>
  <c r="X231" i="9"/>
  <c r="W232" i="9"/>
  <c r="X232" i="9"/>
  <c r="W233" i="9"/>
  <c r="X233" i="9"/>
  <c r="W234" i="9"/>
  <c r="X234" i="9"/>
  <c r="W235" i="9"/>
  <c r="X235" i="9"/>
  <c r="W236" i="9"/>
  <c r="X236" i="9"/>
  <c r="W237" i="9"/>
  <c r="X237" i="9"/>
  <c r="W238" i="9"/>
  <c r="X238" i="9"/>
  <c r="W239" i="9"/>
  <c r="X239" i="9"/>
  <c r="W240" i="9"/>
  <c r="X240" i="9"/>
  <c r="W241" i="9"/>
  <c r="X241" i="9"/>
  <c r="X2" i="9"/>
  <c r="W2" i="9"/>
  <c r="Q3" i="9"/>
  <c r="R3" i="9" s="1"/>
  <c r="Q4" i="9"/>
  <c r="R4" i="9" s="1"/>
  <c r="Q5" i="9"/>
  <c r="R5" i="9" s="1"/>
  <c r="Q6" i="9"/>
  <c r="R6" i="9"/>
  <c r="Q7" i="9"/>
  <c r="R7" i="9" s="1"/>
  <c r="Q8" i="9"/>
  <c r="R8" i="9" s="1"/>
  <c r="Q9" i="9"/>
  <c r="R9" i="9" s="1"/>
  <c r="Q10" i="9"/>
  <c r="R10" i="9" s="1"/>
  <c r="Q11" i="9"/>
  <c r="R11" i="9" s="1"/>
  <c r="Q12" i="9"/>
  <c r="R12" i="9" s="1"/>
  <c r="Q13" i="9"/>
  <c r="R13" i="9" s="1"/>
  <c r="Q14" i="9"/>
  <c r="R14" i="9" s="1"/>
  <c r="Q15" i="9"/>
  <c r="R15" i="9"/>
  <c r="Q16" i="9"/>
  <c r="R16" i="9"/>
  <c r="Q17" i="9"/>
  <c r="R17" i="9" s="1"/>
  <c r="Q18" i="9"/>
  <c r="R18" i="9" s="1"/>
  <c r="Q19" i="9"/>
  <c r="R19" i="9"/>
  <c r="Q20" i="9"/>
  <c r="R20" i="9" s="1"/>
  <c r="Q21" i="9"/>
  <c r="R21" i="9" s="1"/>
  <c r="Q22" i="9"/>
  <c r="R22" i="9" s="1"/>
  <c r="Q23" i="9"/>
  <c r="R23" i="9" s="1"/>
  <c r="Q24" i="9"/>
  <c r="R24" i="9" s="1"/>
  <c r="Q25" i="9"/>
  <c r="R25" i="9" s="1"/>
  <c r="Q26" i="9"/>
  <c r="R26" i="9" s="1"/>
  <c r="Q27" i="9"/>
  <c r="R27" i="9" s="1"/>
  <c r="Q28" i="9"/>
  <c r="R28" i="9" s="1"/>
  <c r="Q29" i="9"/>
  <c r="R29" i="9" s="1"/>
  <c r="Q30" i="9"/>
  <c r="R30" i="9"/>
  <c r="Q31" i="9"/>
  <c r="R31" i="9" s="1"/>
  <c r="Q32" i="9"/>
  <c r="R32" i="9" s="1"/>
  <c r="Q33" i="9"/>
  <c r="R33" i="9" s="1"/>
  <c r="Q34" i="9"/>
  <c r="R34" i="9" s="1"/>
  <c r="Q35" i="9"/>
  <c r="R35" i="9" s="1"/>
  <c r="Q36" i="9"/>
  <c r="R36" i="9" s="1"/>
  <c r="Q37" i="9"/>
  <c r="R37" i="9" s="1"/>
  <c r="Q38" i="9"/>
  <c r="R38" i="9" s="1"/>
  <c r="Q39" i="9"/>
  <c r="R39" i="9" s="1"/>
  <c r="Q40" i="9"/>
  <c r="R40" i="9"/>
  <c r="Q41" i="9"/>
  <c r="R41" i="9" s="1"/>
  <c r="Q42" i="9"/>
  <c r="R42" i="9"/>
  <c r="Q43" i="9"/>
  <c r="R43" i="9" s="1"/>
  <c r="Q44" i="9"/>
  <c r="R44" i="9" s="1"/>
  <c r="Q45" i="9"/>
  <c r="R45" i="9" s="1"/>
  <c r="Q46" i="9"/>
  <c r="R46" i="9" s="1"/>
  <c r="Q47" i="9"/>
  <c r="R47" i="9" s="1"/>
  <c r="Q48" i="9"/>
  <c r="R48" i="9" s="1"/>
  <c r="Q49" i="9"/>
  <c r="R49" i="9" s="1"/>
  <c r="Q50" i="9"/>
  <c r="R50" i="9" s="1"/>
  <c r="Q51" i="9"/>
  <c r="R51" i="9" s="1"/>
  <c r="Q52" i="9"/>
  <c r="R52" i="9" s="1"/>
  <c r="Q53" i="9"/>
  <c r="R53" i="9" s="1"/>
  <c r="Q54" i="9"/>
  <c r="R54" i="9" s="1"/>
  <c r="Q55" i="9"/>
  <c r="R55" i="9" s="1"/>
  <c r="Q56" i="9"/>
  <c r="R56" i="9" s="1"/>
  <c r="Q57" i="9"/>
  <c r="R57" i="9" s="1"/>
  <c r="Q58" i="9"/>
  <c r="R58" i="9"/>
  <c r="Q59" i="9"/>
  <c r="R59" i="9" s="1"/>
  <c r="Q60" i="9"/>
  <c r="R60" i="9"/>
  <c r="Q61" i="9"/>
  <c r="R61" i="9" s="1"/>
  <c r="Q62" i="9"/>
  <c r="R62" i="9" s="1"/>
  <c r="Q63" i="9"/>
  <c r="R63" i="9" s="1"/>
  <c r="Q64" i="9"/>
  <c r="R64" i="9" s="1"/>
  <c r="Q65" i="9"/>
  <c r="R65" i="9" s="1"/>
  <c r="Q66" i="9"/>
  <c r="R66" i="9" s="1"/>
  <c r="Q67" i="9"/>
  <c r="R67" i="9" s="1"/>
  <c r="Q68" i="9"/>
  <c r="R68" i="9" s="1"/>
  <c r="Q69" i="9"/>
  <c r="R69" i="9" s="1"/>
  <c r="Q70" i="9"/>
  <c r="R70" i="9" s="1"/>
  <c r="Q71" i="9"/>
  <c r="R71" i="9" s="1"/>
  <c r="Q72" i="9"/>
  <c r="R72" i="9" s="1"/>
  <c r="Q73" i="9"/>
  <c r="R73" i="9" s="1"/>
  <c r="Q74" i="9"/>
  <c r="R74" i="9" s="1"/>
  <c r="Q75" i="9"/>
  <c r="R75" i="9" s="1"/>
  <c r="Q76" i="9"/>
  <c r="R76" i="9" s="1"/>
  <c r="Q77" i="9"/>
  <c r="R77" i="9" s="1"/>
  <c r="Q78" i="9"/>
  <c r="R78" i="9"/>
  <c r="Q79" i="9"/>
  <c r="R79" i="9" s="1"/>
  <c r="Q80" i="9"/>
  <c r="R80" i="9" s="1"/>
  <c r="Q81" i="9"/>
  <c r="R81" i="9" s="1"/>
  <c r="Q82" i="9"/>
  <c r="R82" i="9" s="1"/>
  <c r="Q83" i="9"/>
  <c r="R83" i="9" s="1"/>
  <c r="Q84" i="9"/>
  <c r="R84" i="9" s="1"/>
  <c r="Q85" i="9"/>
  <c r="R85" i="9" s="1"/>
  <c r="Q86" i="9"/>
  <c r="R86" i="9" s="1"/>
  <c r="Q87" i="9"/>
  <c r="R87" i="9" s="1"/>
  <c r="Q88" i="9"/>
  <c r="R88" i="9" s="1"/>
  <c r="Q89" i="9"/>
  <c r="R89" i="9" s="1"/>
  <c r="Q90" i="9"/>
  <c r="R90" i="9" s="1"/>
  <c r="Q91" i="9"/>
  <c r="R91" i="9" s="1"/>
  <c r="Q92" i="9"/>
  <c r="R92" i="9" s="1"/>
  <c r="Q93" i="9"/>
  <c r="R93" i="9" s="1"/>
  <c r="Q94" i="9"/>
  <c r="R94" i="9"/>
  <c r="Q95" i="9"/>
  <c r="R95" i="9" s="1"/>
  <c r="Q96" i="9"/>
  <c r="R96" i="9"/>
  <c r="Q97" i="9"/>
  <c r="R97" i="9" s="1"/>
  <c r="Q98" i="9"/>
  <c r="R98" i="9" s="1"/>
  <c r="Q99" i="9"/>
  <c r="R99" i="9" s="1"/>
  <c r="Q100" i="9"/>
  <c r="R100" i="9" s="1"/>
  <c r="Q101" i="9"/>
  <c r="R101" i="9" s="1"/>
  <c r="Q102" i="9"/>
  <c r="R102" i="9" s="1"/>
  <c r="Q103" i="9"/>
  <c r="R103" i="9" s="1"/>
  <c r="Q104" i="9"/>
  <c r="R104" i="9" s="1"/>
  <c r="Q105" i="9"/>
  <c r="R105" i="9" s="1"/>
  <c r="Q106" i="9"/>
  <c r="R106" i="9" s="1"/>
  <c r="Q107" i="9"/>
  <c r="R107" i="9" s="1"/>
  <c r="Q108" i="9"/>
  <c r="R108" i="9" s="1"/>
  <c r="Q109" i="9"/>
  <c r="R109" i="9" s="1"/>
  <c r="Q110" i="9"/>
  <c r="R110" i="9" s="1"/>
  <c r="Q111" i="9"/>
  <c r="R111" i="9" s="1"/>
  <c r="Q112" i="9"/>
  <c r="R112" i="9" s="1"/>
  <c r="Q113" i="9"/>
  <c r="R113" i="9" s="1"/>
  <c r="Q114" i="9"/>
  <c r="R114" i="9" s="1"/>
  <c r="Q115" i="9"/>
  <c r="R115" i="9" s="1"/>
  <c r="Q116" i="9"/>
  <c r="R116" i="9" s="1"/>
  <c r="Q117" i="9"/>
  <c r="R117" i="9" s="1"/>
  <c r="Q118" i="9"/>
  <c r="R118" i="9" s="1"/>
  <c r="Q119" i="9"/>
  <c r="R119" i="9" s="1"/>
  <c r="Q120" i="9"/>
  <c r="R120" i="9" s="1"/>
  <c r="Q121" i="9"/>
  <c r="R121" i="9" s="1"/>
  <c r="Q122" i="9"/>
  <c r="R122" i="9" s="1"/>
  <c r="Q123" i="9"/>
  <c r="R123" i="9" s="1"/>
  <c r="Q124" i="9"/>
  <c r="R124" i="9" s="1"/>
  <c r="Q125" i="9"/>
  <c r="R125" i="9" s="1"/>
  <c r="Q126" i="9"/>
  <c r="R126" i="9" s="1"/>
  <c r="Q127" i="9"/>
  <c r="R127" i="9" s="1"/>
  <c r="Q128" i="9"/>
  <c r="R128" i="9" s="1"/>
  <c r="Q129" i="9"/>
  <c r="R129" i="9" s="1"/>
  <c r="Q130" i="9"/>
  <c r="R130" i="9" s="1"/>
  <c r="Q131" i="9"/>
  <c r="R131" i="9" s="1"/>
  <c r="Q132" i="9"/>
  <c r="R132" i="9"/>
  <c r="Q133" i="9"/>
  <c r="R133" i="9" s="1"/>
  <c r="Q134" i="9"/>
  <c r="R134" i="9" s="1"/>
  <c r="Q135" i="9"/>
  <c r="R135" i="9" s="1"/>
  <c r="Q136" i="9"/>
  <c r="R136" i="9" s="1"/>
  <c r="Q137" i="9"/>
  <c r="R137" i="9" s="1"/>
  <c r="Q138" i="9"/>
  <c r="R138" i="9" s="1"/>
  <c r="Q139" i="9"/>
  <c r="R139" i="9" s="1"/>
  <c r="Q140" i="9"/>
  <c r="R140" i="9" s="1"/>
  <c r="Q141" i="9"/>
  <c r="R141" i="9" s="1"/>
  <c r="Q142" i="9"/>
  <c r="R142" i="9" s="1"/>
  <c r="Q143" i="9"/>
  <c r="R143" i="9" s="1"/>
  <c r="Q144" i="9"/>
  <c r="R144" i="9" s="1"/>
  <c r="Q145" i="9"/>
  <c r="R145" i="9" s="1"/>
  <c r="Q146" i="9"/>
  <c r="R146" i="9" s="1"/>
  <c r="Q147" i="9"/>
  <c r="R147" i="9" s="1"/>
  <c r="Q148" i="9"/>
  <c r="R148" i="9" s="1"/>
  <c r="Q149" i="9"/>
  <c r="R149" i="9" s="1"/>
  <c r="Q150" i="9"/>
  <c r="R150" i="9" s="1"/>
  <c r="Q151" i="9"/>
  <c r="R151" i="9" s="1"/>
  <c r="Q152" i="9"/>
  <c r="R152" i="9" s="1"/>
  <c r="Q153" i="9"/>
  <c r="R153" i="9" s="1"/>
  <c r="Q154" i="9"/>
  <c r="R154" i="9" s="1"/>
  <c r="Q155" i="9"/>
  <c r="R155" i="9" s="1"/>
  <c r="Q156" i="9"/>
  <c r="R156" i="9" s="1"/>
  <c r="Q157" i="9"/>
  <c r="R157" i="9" s="1"/>
  <c r="Q158" i="9"/>
  <c r="R158" i="9" s="1"/>
  <c r="Q159" i="9"/>
  <c r="R159" i="9" s="1"/>
  <c r="Q160" i="9"/>
  <c r="R160" i="9" s="1"/>
  <c r="Q161" i="9"/>
  <c r="R161" i="9" s="1"/>
  <c r="Q162" i="9"/>
  <c r="R162" i="9" s="1"/>
  <c r="Q163" i="9"/>
  <c r="R163" i="9"/>
  <c r="Q164" i="9"/>
  <c r="R164" i="9" s="1"/>
  <c r="Q165" i="9"/>
  <c r="R165" i="9" s="1"/>
  <c r="Q166" i="9"/>
  <c r="R166" i="9" s="1"/>
  <c r="Q167" i="9"/>
  <c r="R167" i="9" s="1"/>
  <c r="Q168" i="9"/>
  <c r="R168" i="9"/>
  <c r="Q169" i="9"/>
  <c r="R169" i="9" s="1"/>
  <c r="Q170" i="9"/>
  <c r="R170" i="9" s="1"/>
  <c r="Q171" i="9"/>
  <c r="R171" i="9" s="1"/>
  <c r="Q172" i="9"/>
  <c r="R172" i="9" s="1"/>
  <c r="Q173" i="9"/>
  <c r="R173" i="9" s="1"/>
  <c r="Q174" i="9"/>
  <c r="R174" i="9" s="1"/>
  <c r="Q175" i="9"/>
  <c r="R175" i="9" s="1"/>
  <c r="Q176" i="9"/>
  <c r="R176" i="9" s="1"/>
  <c r="Q177" i="9"/>
  <c r="R177" i="9" s="1"/>
  <c r="Q178" i="9"/>
  <c r="R178" i="9" s="1"/>
  <c r="Q179" i="9"/>
  <c r="R179" i="9" s="1"/>
  <c r="Q180" i="9"/>
  <c r="R180" i="9" s="1"/>
  <c r="Q181" i="9"/>
  <c r="R181" i="9" s="1"/>
  <c r="Q182" i="9"/>
  <c r="R182" i="9" s="1"/>
  <c r="Q183" i="9"/>
  <c r="R183" i="9" s="1"/>
  <c r="Q184" i="9"/>
  <c r="R184" i="9" s="1"/>
  <c r="Q185" i="9"/>
  <c r="R185" i="9" s="1"/>
  <c r="Q186" i="9"/>
  <c r="R186" i="9" s="1"/>
  <c r="Q187" i="9"/>
  <c r="R187" i="9" s="1"/>
  <c r="Q188" i="9"/>
  <c r="R188" i="9" s="1"/>
  <c r="Q189" i="9"/>
  <c r="R189" i="9" s="1"/>
  <c r="Q190" i="9"/>
  <c r="R190" i="9" s="1"/>
  <c r="Q191" i="9"/>
  <c r="R191" i="9" s="1"/>
  <c r="Q192" i="9"/>
  <c r="R192" i="9"/>
  <c r="Q193" i="9"/>
  <c r="R193" i="9"/>
  <c r="Q194" i="9"/>
  <c r="R194" i="9" s="1"/>
  <c r="Q195" i="9"/>
  <c r="R195" i="9" s="1"/>
  <c r="Q196" i="9"/>
  <c r="R196" i="9" s="1"/>
  <c r="Q197" i="9"/>
  <c r="R197" i="9" s="1"/>
  <c r="Q198" i="9"/>
  <c r="R198" i="9" s="1"/>
  <c r="Q199" i="9"/>
  <c r="R199" i="9" s="1"/>
  <c r="Q200" i="9"/>
  <c r="R200" i="9" s="1"/>
  <c r="Q201" i="9"/>
  <c r="R201" i="9" s="1"/>
  <c r="Q202" i="9"/>
  <c r="R202" i="9" s="1"/>
  <c r="Q203" i="9"/>
  <c r="R203" i="9" s="1"/>
  <c r="Q204" i="9"/>
  <c r="R204" i="9" s="1"/>
  <c r="Q205" i="9"/>
  <c r="R205" i="9" s="1"/>
  <c r="Q206" i="9"/>
  <c r="R206" i="9" s="1"/>
  <c r="Q207" i="9"/>
  <c r="R207" i="9" s="1"/>
  <c r="Q208" i="9"/>
  <c r="R208" i="9" s="1"/>
  <c r="Q209" i="9"/>
  <c r="R209" i="9" s="1"/>
  <c r="Q210" i="9"/>
  <c r="R210" i="9"/>
  <c r="Q211" i="9"/>
  <c r="R211" i="9"/>
  <c r="Q212" i="9"/>
  <c r="R212" i="9" s="1"/>
  <c r="Q213" i="9"/>
  <c r="R213" i="9" s="1"/>
  <c r="Q214" i="9"/>
  <c r="R214" i="9" s="1"/>
  <c r="Q215" i="9"/>
  <c r="R215" i="9" s="1"/>
  <c r="Q216" i="9"/>
  <c r="R216" i="9" s="1"/>
  <c r="Q217" i="9"/>
  <c r="R217" i="9" s="1"/>
  <c r="Q218" i="9"/>
  <c r="R218" i="9" s="1"/>
  <c r="Q219" i="9"/>
  <c r="R219" i="9" s="1"/>
  <c r="Q220" i="9"/>
  <c r="R220" i="9" s="1"/>
  <c r="Q221" i="9"/>
  <c r="R221" i="9" s="1"/>
  <c r="Q222" i="9"/>
  <c r="R222" i="9" s="1"/>
  <c r="Q223" i="9"/>
  <c r="R223" i="9" s="1"/>
  <c r="Q224" i="9"/>
  <c r="R224" i="9" s="1"/>
  <c r="Q225" i="9"/>
  <c r="R225" i="9" s="1"/>
  <c r="Q226" i="9"/>
  <c r="R226" i="9" s="1"/>
  <c r="Q227" i="9"/>
  <c r="R227" i="9" s="1"/>
  <c r="Q228" i="9"/>
  <c r="R228" i="9"/>
  <c r="Q229" i="9"/>
  <c r="R229" i="9" s="1"/>
  <c r="Q230" i="9"/>
  <c r="R230" i="9" s="1"/>
  <c r="Q231" i="9"/>
  <c r="R231" i="9" s="1"/>
  <c r="Q232" i="9"/>
  <c r="R232" i="9" s="1"/>
  <c r="Q233" i="9"/>
  <c r="R233" i="9" s="1"/>
  <c r="Q234" i="9"/>
  <c r="R234" i="9" s="1"/>
  <c r="Q235" i="9"/>
  <c r="R235" i="9" s="1"/>
  <c r="Q236" i="9"/>
  <c r="R236" i="9" s="1"/>
  <c r="Q237" i="9"/>
  <c r="R237" i="9" s="1"/>
  <c r="Q238" i="9"/>
  <c r="R238" i="9" s="1"/>
  <c r="Q239" i="9"/>
  <c r="R239" i="9" s="1"/>
  <c r="Q240" i="9"/>
  <c r="R240" i="9" s="1"/>
  <c r="Q241" i="9"/>
  <c r="R241" i="9" s="1"/>
  <c r="R2" i="9"/>
  <c r="Q2" i="9"/>
  <c r="M3" i="9"/>
  <c r="N3" i="9" s="1"/>
  <c r="M4" i="9"/>
  <c r="N4" i="9" s="1"/>
  <c r="M5" i="9"/>
  <c r="N5" i="9" s="1"/>
  <c r="M6" i="9"/>
  <c r="N6" i="9" s="1"/>
  <c r="M7" i="9"/>
  <c r="N7" i="9" s="1"/>
  <c r="M8" i="9"/>
  <c r="N8" i="9" s="1"/>
  <c r="M9" i="9"/>
  <c r="N9" i="9" s="1"/>
  <c r="M10" i="9"/>
  <c r="N10" i="9"/>
  <c r="M11" i="9"/>
  <c r="N11" i="9" s="1"/>
  <c r="M12" i="9"/>
  <c r="N12" i="9" s="1"/>
  <c r="M13" i="9"/>
  <c r="N13" i="9" s="1"/>
  <c r="M14" i="9"/>
  <c r="N14" i="9" s="1"/>
  <c r="M15" i="9"/>
  <c r="N15" i="9" s="1"/>
  <c r="M16" i="9"/>
  <c r="N16" i="9"/>
  <c r="M17" i="9"/>
  <c r="N17" i="9" s="1"/>
  <c r="M18" i="9"/>
  <c r="N18" i="9" s="1"/>
  <c r="M19" i="9"/>
  <c r="N19" i="9" s="1"/>
  <c r="M20" i="9"/>
  <c r="N20" i="9" s="1"/>
  <c r="M21" i="9"/>
  <c r="N21" i="9"/>
  <c r="M22" i="9"/>
  <c r="N22" i="9" s="1"/>
  <c r="M23" i="9"/>
  <c r="N23" i="9" s="1"/>
  <c r="M24" i="9"/>
  <c r="N24" i="9" s="1"/>
  <c r="M25" i="9"/>
  <c r="N25" i="9" s="1"/>
  <c r="M26" i="9"/>
  <c r="N26" i="9" s="1"/>
  <c r="M27" i="9"/>
  <c r="N27" i="9" s="1"/>
  <c r="M28" i="9"/>
  <c r="N28" i="9" s="1"/>
  <c r="M29" i="9"/>
  <c r="N29" i="9" s="1"/>
  <c r="M30" i="9"/>
  <c r="N30" i="9" s="1"/>
  <c r="M31" i="9"/>
  <c r="N31" i="9" s="1"/>
  <c r="M32" i="9"/>
  <c r="N32" i="9" s="1"/>
  <c r="M33" i="9"/>
  <c r="N33" i="9" s="1"/>
  <c r="M34" i="9"/>
  <c r="N34" i="9" s="1"/>
  <c r="M35" i="9"/>
  <c r="N35" i="9" s="1"/>
  <c r="M36" i="9"/>
  <c r="N36" i="9" s="1"/>
  <c r="M37" i="9"/>
  <c r="N37" i="9" s="1"/>
  <c r="M38" i="9"/>
  <c r="N38" i="9" s="1"/>
  <c r="M39" i="9"/>
  <c r="N39" i="9"/>
  <c r="M40" i="9"/>
  <c r="N40" i="9" s="1"/>
  <c r="M41" i="9"/>
  <c r="N41" i="9" s="1"/>
  <c r="M42" i="9"/>
  <c r="N42" i="9" s="1"/>
  <c r="M43" i="9"/>
  <c r="N43" i="9" s="1"/>
  <c r="M44" i="9"/>
  <c r="N44" i="9" s="1"/>
  <c r="M45" i="9"/>
  <c r="N45" i="9"/>
  <c r="M46" i="9"/>
  <c r="N46" i="9" s="1"/>
  <c r="M47" i="9"/>
  <c r="N47" i="9" s="1"/>
  <c r="M48" i="9"/>
  <c r="N48" i="9" s="1"/>
  <c r="M49" i="9"/>
  <c r="N49" i="9" s="1"/>
  <c r="M50" i="9"/>
  <c r="N50" i="9" s="1"/>
  <c r="M51" i="9"/>
  <c r="N51" i="9" s="1"/>
  <c r="M52" i="9"/>
  <c r="N52" i="9"/>
  <c r="M53" i="9"/>
  <c r="N53" i="9" s="1"/>
  <c r="M54" i="9"/>
  <c r="N54" i="9" s="1"/>
  <c r="M55" i="9"/>
  <c r="N55" i="9" s="1"/>
  <c r="M56" i="9"/>
  <c r="N56" i="9" s="1"/>
  <c r="M57" i="9"/>
  <c r="N57" i="9"/>
  <c r="M58" i="9"/>
  <c r="N58" i="9" s="1"/>
  <c r="M59" i="9"/>
  <c r="N59" i="9" s="1"/>
  <c r="M60" i="9"/>
  <c r="N60" i="9" s="1"/>
  <c r="M61" i="9"/>
  <c r="N61" i="9" s="1"/>
  <c r="M62" i="9"/>
  <c r="N62" i="9" s="1"/>
  <c r="M63" i="9"/>
  <c r="N63" i="9" s="1"/>
  <c r="M64" i="9"/>
  <c r="N64" i="9"/>
  <c r="M65" i="9"/>
  <c r="N65" i="9" s="1"/>
  <c r="M66" i="9"/>
  <c r="N66" i="9" s="1"/>
  <c r="M67" i="9"/>
  <c r="N67" i="9" s="1"/>
  <c r="M68" i="9"/>
  <c r="N68" i="9" s="1"/>
  <c r="M69" i="9"/>
  <c r="N69" i="9" s="1"/>
  <c r="M70" i="9"/>
  <c r="N70" i="9"/>
  <c r="M71" i="9"/>
  <c r="N71" i="9" s="1"/>
  <c r="M72" i="9"/>
  <c r="N72" i="9" s="1"/>
  <c r="M73" i="9"/>
  <c r="N73" i="9" s="1"/>
  <c r="M74" i="9"/>
  <c r="N74" i="9" s="1"/>
  <c r="M75" i="9"/>
  <c r="N75" i="9"/>
  <c r="M76" i="9"/>
  <c r="N76" i="9"/>
  <c r="M77" i="9"/>
  <c r="N77" i="9" s="1"/>
  <c r="M78" i="9"/>
  <c r="N78" i="9" s="1"/>
  <c r="M79" i="9"/>
  <c r="N79" i="9" s="1"/>
  <c r="M80" i="9"/>
  <c r="N80" i="9" s="1"/>
  <c r="M81" i="9"/>
  <c r="N81" i="9"/>
  <c r="M82" i="9"/>
  <c r="N82" i="9"/>
  <c r="M83" i="9"/>
  <c r="N83" i="9" s="1"/>
  <c r="M84" i="9"/>
  <c r="N84" i="9" s="1"/>
  <c r="M85" i="9"/>
  <c r="N85" i="9" s="1"/>
  <c r="M86" i="9"/>
  <c r="N86" i="9" s="1"/>
  <c r="M87" i="9"/>
  <c r="N87" i="9"/>
  <c r="M88" i="9"/>
  <c r="N88" i="9"/>
  <c r="M89" i="9"/>
  <c r="N89" i="9" s="1"/>
  <c r="M90" i="9"/>
  <c r="N90" i="9" s="1"/>
  <c r="M91" i="9"/>
  <c r="N91" i="9" s="1"/>
  <c r="M92" i="9"/>
  <c r="N92" i="9" s="1"/>
  <c r="M93" i="9"/>
  <c r="N93" i="9"/>
  <c r="M94" i="9"/>
  <c r="N94" i="9"/>
  <c r="M95" i="9"/>
  <c r="N95" i="9" s="1"/>
  <c r="M96" i="9"/>
  <c r="N96" i="9" s="1"/>
  <c r="M97" i="9"/>
  <c r="N97" i="9" s="1"/>
  <c r="M98" i="9"/>
  <c r="N98" i="9" s="1"/>
  <c r="M99" i="9"/>
  <c r="N99" i="9"/>
  <c r="M100" i="9"/>
  <c r="N100" i="9" s="1"/>
  <c r="M101" i="9"/>
  <c r="N101" i="9" s="1"/>
  <c r="M102" i="9"/>
  <c r="N102" i="9" s="1"/>
  <c r="M103" i="9"/>
  <c r="N103" i="9" s="1"/>
  <c r="M104" i="9"/>
  <c r="N104" i="9" s="1"/>
  <c r="M105" i="9"/>
  <c r="N105" i="9" s="1"/>
  <c r="M106" i="9"/>
  <c r="N106" i="9"/>
  <c r="M107" i="9"/>
  <c r="N107" i="9" s="1"/>
  <c r="M108" i="9"/>
  <c r="N108" i="9" s="1"/>
  <c r="M109" i="9"/>
  <c r="N109" i="9" s="1"/>
  <c r="M110" i="9"/>
  <c r="N110" i="9" s="1"/>
  <c r="M111" i="9"/>
  <c r="N111" i="9"/>
  <c r="M112" i="9"/>
  <c r="N112" i="9" s="1"/>
  <c r="M113" i="9"/>
  <c r="N113" i="9" s="1"/>
  <c r="M114" i="9"/>
  <c r="N114" i="9" s="1"/>
  <c r="M115" i="9"/>
  <c r="N115" i="9" s="1"/>
  <c r="M116" i="9"/>
  <c r="N116" i="9" s="1"/>
  <c r="M117" i="9"/>
  <c r="N117" i="9" s="1"/>
  <c r="M118" i="9"/>
  <c r="N118" i="9" s="1"/>
  <c r="M119" i="9"/>
  <c r="N119" i="9" s="1"/>
  <c r="M120" i="9"/>
  <c r="N120" i="9" s="1"/>
  <c r="M121" i="9"/>
  <c r="N121" i="9" s="1"/>
  <c r="M122" i="9"/>
  <c r="N122" i="9" s="1"/>
  <c r="M123" i="9"/>
  <c r="N123" i="9" s="1"/>
  <c r="M124" i="9"/>
  <c r="N124" i="9" s="1"/>
  <c r="M125" i="9"/>
  <c r="N125" i="9" s="1"/>
  <c r="M126" i="9"/>
  <c r="N126" i="9" s="1"/>
  <c r="M127" i="9"/>
  <c r="N127" i="9" s="1"/>
  <c r="M128" i="9"/>
  <c r="N128" i="9" s="1"/>
  <c r="M129" i="9"/>
  <c r="N129" i="9"/>
  <c r="M130" i="9"/>
  <c r="N130" i="9" s="1"/>
  <c r="M131" i="9"/>
  <c r="N131" i="9" s="1"/>
  <c r="M132" i="9"/>
  <c r="N132" i="9" s="1"/>
  <c r="M133" i="9"/>
  <c r="N133" i="9" s="1"/>
  <c r="M134" i="9"/>
  <c r="N134" i="9" s="1"/>
  <c r="M135" i="9"/>
  <c r="N135" i="9" s="1"/>
  <c r="M136" i="9"/>
  <c r="N136" i="9" s="1"/>
  <c r="M137" i="9"/>
  <c r="N137" i="9" s="1"/>
  <c r="M138" i="9"/>
  <c r="N138" i="9" s="1"/>
  <c r="M139" i="9"/>
  <c r="N139" i="9" s="1"/>
  <c r="M140" i="9"/>
  <c r="N140" i="9" s="1"/>
  <c r="M141" i="9"/>
  <c r="N141" i="9" s="1"/>
  <c r="M142" i="9"/>
  <c r="N142" i="9"/>
  <c r="M143" i="9"/>
  <c r="N143" i="9" s="1"/>
  <c r="M144" i="9"/>
  <c r="N144" i="9" s="1"/>
  <c r="M145" i="9"/>
  <c r="N145" i="9" s="1"/>
  <c r="M146" i="9"/>
  <c r="N146" i="9" s="1"/>
  <c r="M147" i="9"/>
  <c r="N147" i="9"/>
  <c r="M148" i="9"/>
  <c r="N148" i="9" s="1"/>
  <c r="M149" i="9"/>
  <c r="N149" i="9" s="1"/>
  <c r="M150" i="9"/>
  <c r="N150" i="9" s="1"/>
  <c r="M151" i="9"/>
  <c r="N151" i="9"/>
  <c r="M152" i="9"/>
  <c r="N152" i="9" s="1"/>
  <c r="M153" i="9"/>
  <c r="N153" i="9" s="1"/>
  <c r="M154" i="9"/>
  <c r="N154" i="9" s="1"/>
  <c r="M155" i="9"/>
  <c r="N155" i="9" s="1"/>
  <c r="M156" i="9"/>
  <c r="N156" i="9" s="1"/>
  <c r="M157" i="9"/>
  <c r="N157" i="9" s="1"/>
  <c r="M158" i="9"/>
  <c r="N158" i="9" s="1"/>
  <c r="M159" i="9"/>
  <c r="N159" i="9" s="1"/>
  <c r="M160" i="9"/>
  <c r="N160" i="9"/>
  <c r="M161" i="9"/>
  <c r="N161" i="9" s="1"/>
  <c r="M162" i="9"/>
  <c r="N162" i="9" s="1"/>
  <c r="M163" i="9"/>
  <c r="N163" i="9" s="1"/>
  <c r="M164" i="9"/>
  <c r="N164" i="9" s="1"/>
  <c r="M165" i="9"/>
  <c r="N165" i="9" s="1"/>
  <c r="M166" i="9"/>
  <c r="N166" i="9"/>
  <c r="M167" i="9"/>
  <c r="N167" i="9" s="1"/>
  <c r="M168" i="9"/>
  <c r="N168" i="9" s="1"/>
  <c r="M169" i="9"/>
  <c r="N169" i="9" s="1"/>
  <c r="M170" i="9"/>
  <c r="N170" i="9" s="1"/>
  <c r="M171" i="9"/>
  <c r="N171" i="9" s="1"/>
  <c r="M172" i="9"/>
  <c r="N172" i="9" s="1"/>
  <c r="M173" i="9"/>
  <c r="N173" i="9" s="1"/>
  <c r="M174" i="9"/>
  <c r="N174" i="9" s="1"/>
  <c r="M175" i="9"/>
  <c r="N175" i="9" s="1"/>
  <c r="M176" i="9"/>
  <c r="N176" i="9" s="1"/>
  <c r="M177" i="9"/>
  <c r="N177" i="9" s="1"/>
  <c r="M178" i="9"/>
  <c r="N178" i="9" s="1"/>
  <c r="M179" i="9"/>
  <c r="N179" i="9" s="1"/>
  <c r="M180" i="9"/>
  <c r="N180" i="9" s="1"/>
  <c r="M181" i="9"/>
  <c r="N181" i="9" s="1"/>
  <c r="M182" i="9"/>
  <c r="N182" i="9" s="1"/>
  <c r="M183" i="9"/>
  <c r="N183" i="9" s="1"/>
  <c r="M184" i="9"/>
  <c r="N184" i="9"/>
  <c r="M185" i="9"/>
  <c r="N185" i="9" s="1"/>
  <c r="M186" i="9"/>
  <c r="N186" i="9" s="1"/>
  <c r="M187" i="9"/>
  <c r="N187" i="9" s="1"/>
  <c r="M188" i="9"/>
  <c r="N188" i="9" s="1"/>
  <c r="M189" i="9"/>
  <c r="N189" i="9" s="1"/>
  <c r="M190" i="9"/>
  <c r="N190" i="9" s="1"/>
  <c r="M191" i="9"/>
  <c r="N191" i="9" s="1"/>
  <c r="M192" i="9"/>
  <c r="N192" i="9" s="1"/>
  <c r="M193" i="9"/>
  <c r="N193" i="9"/>
  <c r="M194" i="9"/>
  <c r="N194" i="9" s="1"/>
  <c r="M195" i="9"/>
  <c r="N195" i="9" s="1"/>
  <c r="M196" i="9"/>
  <c r="N196" i="9" s="1"/>
  <c r="M197" i="9"/>
  <c r="N197" i="9" s="1"/>
  <c r="M198" i="9"/>
  <c r="N198" i="9" s="1"/>
  <c r="M199" i="9"/>
  <c r="N199" i="9" s="1"/>
  <c r="M200" i="9"/>
  <c r="N200" i="9" s="1"/>
  <c r="M201" i="9"/>
  <c r="N201" i="9" s="1"/>
  <c r="M202" i="9"/>
  <c r="N202" i="9" s="1"/>
  <c r="M203" i="9"/>
  <c r="N203" i="9" s="1"/>
  <c r="M204" i="9"/>
  <c r="N204" i="9" s="1"/>
  <c r="M205" i="9"/>
  <c r="N205" i="9" s="1"/>
  <c r="M206" i="9"/>
  <c r="N206" i="9" s="1"/>
  <c r="M207" i="9"/>
  <c r="N207" i="9" s="1"/>
  <c r="M208" i="9"/>
  <c r="N208" i="9" s="1"/>
  <c r="M209" i="9"/>
  <c r="N209" i="9" s="1"/>
  <c r="M210" i="9"/>
  <c r="N210" i="9" s="1"/>
  <c r="M211" i="9"/>
  <c r="N211" i="9"/>
  <c r="M212" i="9"/>
  <c r="N212" i="9" s="1"/>
  <c r="M213" i="9"/>
  <c r="N213" i="9" s="1"/>
  <c r="M214" i="9"/>
  <c r="N214" i="9" s="1"/>
  <c r="M215" i="9"/>
  <c r="N215" i="9" s="1"/>
  <c r="M216" i="9"/>
  <c r="N216" i="9" s="1"/>
  <c r="M217" i="9"/>
  <c r="N217" i="9" s="1"/>
  <c r="M218" i="9"/>
  <c r="N218" i="9" s="1"/>
  <c r="M219" i="9"/>
  <c r="N219" i="9" s="1"/>
  <c r="M220" i="9"/>
  <c r="N220" i="9"/>
  <c r="M221" i="9"/>
  <c r="N221" i="9" s="1"/>
  <c r="M222" i="9"/>
  <c r="N222" i="9" s="1"/>
  <c r="M223" i="9"/>
  <c r="N223" i="9" s="1"/>
  <c r="M224" i="9"/>
  <c r="N224" i="9" s="1"/>
  <c r="M225" i="9"/>
  <c r="N225" i="9" s="1"/>
  <c r="M226" i="9"/>
  <c r="N226" i="9" s="1"/>
  <c r="M227" i="9"/>
  <c r="N227" i="9" s="1"/>
  <c r="M228" i="9"/>
  <c r="N228" i="9" s="1"/>
  <c r="M229" i="9"/>
  <c r="N229" i="9" s="1"/>
  <c r="M230" i="9"/>
  <c r="N230" i="9" s="1"/>
  <c r="M231" i="9"/>
  <c r="N231" i="9" s="1"/>
  <c r="M232" i="9"/>
  <c r="N232" i="9" s="1"/>
  <c r="M233" i="9"/>
  <c r="N233" i="9" s="1"/>
  <c r="M234" i="9"/>
  <c r="N234" i="9" s="1"/>
  <c r="M235" i="9"/>
  <c r="N235" i="9" s="1"/>
  <c r="M236" i="9"/>
  <c r="N236" i="9" s="1"/>
  <c r="M237" i="9"/>
  <c r="N237" i="9" s="1"/>
  <c r="M238" i="9"/>
  <c r="N238" i="9"/>
  <c r="M239" i="9"/>
  <c r="N239" i="9" s="1"/>
  <c r="M240" i="9"/>
  <c r="N240" i="9" s="1"/>
  <c r="M241" i="9"/>
  <c r="N241" i="9" s="1"/>
  <c r="M2" i="9"/>
  <c r="N2" i="9" s="1"/>
  <c r="I3" i="9"/>
  <c r="J3" i="9" s="1"/>
  <c r="I4" i="9"/>
  <c r="J4" i="9" s="1"/>
  <c r="I5" i="9"/>
  <c r="J5" i="9" s="1"/>
  <c r="I6" i="9"/>
  <c r="J6" i="9"/>
  <c r="I7" i="9"/>
  <c r="J7" i="9" s="1"/>
  <c r="I8" i="9"/>
  <c r="J8" i="9" s="1"/>
  <c r="I9" i="9"/>
  <c r="J9" i="9" s="1"/>
  <c r="I10" i="9"/>
  <c r="J10" i="9" s="1"/>
  <c r="I11" i="9"/>
  <c r="J11" i="9" s="1"/>
  <c r="I12" i="9"/>
  <c r="J12" i="9" s="1"/>
  <c r="I13" i="9"/>
  <c r="J13" i="9"/>
  <c r="I14" i="9"/>
  <c r="J14" i="9" s="1"/>
  <c r="I15" i="9"/>
  <c r="J15" i="9"/>
  <c r="I16" i="9"/>
  <c r="J16" i="9" s="1"/>
  <c r="I17" i="9"/>
  <c r="J17" i="9" s="1"/>
  <c r="I18" i="9"/>
  <c r="J18" i="9" s="1"/>
  <c r="I19" i="9"/>
  <c r="J19" i="9" s="1"/>
  <c r="I20" i="9"/>
  <c r="J20" i="9" s="1"/>
  <c r="I21" i="9"/>
  <c r="J21" i="9" s="1"/>
  <c r="I22" i="9"/>
  <c r="J22" i="9"/>
  <c r="I23" i="9"/>
  <c r="J23" i="9" s="1"/>
  <c r="I24" i="9"/>
  <c r="J24" i="9"/>
  <c r="I25" i="9"/>
  <c r="J25" i="9" s="1"/>
  <c r="I26" i="9"/>
  <c r="J26" i="9" s="1"/>
  <c r="I27" i="9"/>
  <c r="J27" i="9" s="1"/>
  <c r="I28" i="9"/>
  <c r="J28" i="9" s="1"/>
  <c r="I29" i="9"/>
  <c r="J29" i="9" s="1"/>
  <c r="I30" i="9"/>
  <c r="J30" i="9" s="1"/>
  <c r="I31" i="9"/>
  <c r="J31" i="9"/>
  <c r="I32" i="9"/>
  <c r="J32" i="9" s="1"/>
  <c r="I33" i="9"/>
  <c r="J33" i="9"/>
  <c r="I34" i="9"/>
  <c r="J34" i="9" s="1"/>
  <c r="I35" i="9"/>
  <c r="J35" i="9" s="1"/>
  <c r="I36" i="9"/>
  <c r="J36" i="9" s="1"/>
  <c r="I37" i="9"/>
  <c r="J37" i="9" s="1"/>
  <c r="I38" i="9"/>
  <c r="J38" i="9" s="1"/>
  <c r="I39" i="9"/>
  <c r="J39" i="9" s="1"/>
  <c r="I40" i="9"/>
  <c r="J40" i="9"/>
  <c r="I41" i="9"/>
  <c r="J41" i="9" s="1"/>
  <c r="I42" i="9"/>
  <c r="J42" i="9"/>
  <c r="I43" i="9"/>
  <c r="J43" i="9" s="1"/>
  <c r="I44" i="9"/>
  <c r="J44" i="9" s="1"/>
  <c r="I45" i="9"/>
  <c r="J45" i="9" s="1"/>
  <c r="I46" i="9"/>
  <c r="J46" i="9" s="1"/>
  <c r="I47" i="9"/>
  <c r="J47" i="9" s="1"/>
  <c r="I48" i="9"/>
  <c r="J48" i="9" s="1"/>
  <c r="I49" i="9"/>
  <c r="J49" i="9"/>
  <c r="I50" i="9"/>
  <c r="J50" i="9" s="1"/>
  <c r="I51" i="9"/>
  <c r="J51" i="9"/>
  <c r="I52" i="9"/>
  <c r="J52" i="9" s="1"/>
  <c r="I53" i="9"/>
  <c r="J53" i="9" s="1"/>
  <c r="I54" i="9"/>
  <c r="J54" i="9" s="1"/>
  <c r="I55" i="9"/>
  <c r="J55" i="9" s="1"/>
  <c r="I56" i="9"/>
  <c r="J56" i="9" s="1"/>
  <c r="I57" i="9"/>
  <c r="J57" i="9" s="1"/>
  <c r="I58" i="9"/>
  <c r="J58" i="9"/>
  <c r="I59" i="9"/>
  <c r="J59" i="9" s="1"/>
  <c r="I60" i="9"/>
  <c r="J60" i="9"/>
  <c r="I61" i="9"/>
  <c r="J61" i="9" s="1"/>
  <c r="I62" i="9"/>
  <c r="J62" i="9" s="1"/>
  <c r="I63" i="9"/>
  <c r="J63" i="9" s="1"/>
  <c r="I64" i="9"/>
  <c r="J64" i="9" s="1"/>
  <c r="I65" i="9"/>
  <c r="J65" i="9" s="1"/>
  <c r="I66" i="9"/>
  <c r="J66" i="9" s="1"/>
  <c r="I67" i="9"/>
  <c r="J67" i="9"/>
  <c r="I68" i="9"/>
  <c r="J68" i="9" s="1"/>
  <c r="I69" i="9"/>
  <c r="J69" i="9"/>
  <c r="I70" i="9"/>
  <c r="J70" i="9" s="1"/>
  <c r="I71" i="9"/>
  <c r="J71" i="9" s="1"/>
  <c r="I72" i="9"/>
  <c r="J72" i="9" s="1"/>
  <c r="I73" i="9"/>
  <c r="J73" i="9" s="1"/>
  <c r="I74" i="9"/>
  <c r="J74" i="9" s="1"/>
  <c r="I75" i="9"/>
  <c r="J75" i="9" s="1"/>
  <c r="I76" i="9"/>
  <c r="J76" i="9"/>
  <c r="I77" i="9"/>
  <c r="J77" i="9" s="1"/>
  <c r="I78" i="9"/>
  <c r="J78" i="9"/>
  <c r="I79" i="9"/>
  <c r="J79" i="9" s="1"/>
  <c r="I80" i="9"/>
  <c r="J80" i="9" s="1"/>
  <c r="I81" i="9"/>
  <c r="J81" i="9" s="1"/>
  <c r="I82" i="9"/>
  <c r="J82" i="9" s="1"/>
  <c r="I83" i="9"/>
  <c r="J83" i="9" s="1"/>
  <c r="I84" i="9"/>
  <c r="J84" i="9" s="1"/>
  <c r="I85" i="9"/>
  <c r="J85" i="9"/>
  <c r="I86" i="9"/>
  <c r="J86" i="9" s="1"/>
  <c r="I87" i="9"/>
  <c r="J87" i="9"/>
  <c r="I88" i="9"/>
  <c r="J88" i="9" s="1"/>
  <c r="I89" i="9"/>
  <c r="J89" i="9" s="1"/>
  <c r="I90" i="9"/>
  <c r="J90" i="9" s="1"/>
  <c r="I91" i="9"/>
  <c r="J91" i="9" s="1"/>
  <c r="I92" i="9"/>
  <c r="J92" i="9" s="1"/>
  <c r="I93" i="9"/>
  <c r="J93" i="9" s="1"/>
  <c r="I94" i="9"/>
  <c r="J94" i="9"/>
  <c r="I95" i="9"/>
  <c r="J95" i="9" s="1"/>
  <c r="I96" i="9"/>
  <c r="J96" i="9"/>
  <c r="I97" i="9"/>
  <c r="J97" i="9" s="1"/>
  <c r="I98" i="9"/>
  <c r="J98" i="9" s="1"/>
  <c r="I99" i="9"/>
  <c r="J99" i="9" s="1"/>
  <c r="I100" i="9"/>
  <c r="J100" i="9" s="1"/>
  <c r="I101" i="9"/>
  <c r="J101" i="9" s="1"/>
  <c r="I102" i="9"/>
  <c r="J102" i="9" s="1"/>
  <c r="I103" i="9"/>
  <c r="J103" i="9"/>
  <c r="I104" i="9"/>
  <c r="J104" i="9" s="1"/>
  <c r="I105" i="9"/>
  <c r="J105" i="9"/>
  <c r="I106" i="9"/>
  <c r="J106" i="9" s="1"/>
  <c r="I107" i="9"/>
  <c r="J107" i="9" s="1"/>
  <c r="I108" i="9"/>
  <c r="J108" i="9" s="1"/>
  <c r="I109" i="9"/>
  <c r="J109" i="9" s="1"/>
  <c r="I110" i="9"/>
  <c r="J110" i="9" s="1"/>
  <c r="I111" i="9"/>
  <c r="J111" i="9" s="1"/>
  <c r="I112" i="9"/>
  <c r="J112" i="9"/>
  <c r="I113" i="9"/>
  <c r="J113" i="9" s="1"/>
  <c r="I114" i="9"/>
  <c r="J114" i="9"/>
  <c r="I115" i="9"/>
  <c r="J115" i="9" s="1"/>
  <c r="I116" i="9"/>
  <c r="J116" i="9" s="1"/>
  <c r="I117" i="9"/>
  <c r="J117" i="9" s="1"/>
  <c r="I118" i="9"/>
  <c r="J118" i="9" s="1"/>
  <c r="I119" i="9"/>
  <c r="J119" i="9" s="1"/>
  <c r="I120" i="9"/>
  <c r="J120" i="9" s="1"/>
  <c r="I121" i="9"/>
  <c r="J121" i="9"/>
  <c r="I122" i="9"/>
  <c r="J122" i="9" s="1"/>
  <c r="I123" i="9"/>
  <c r="J123" i="9" s="1"/>
  <c r="I124" i="9"/>
  <c r="J124" i="9" s="1"/>
  <c r="I125" i="9"/>
  <c r="J125" i="9" s="1"/>
  <c r="I126" i="9"/>
  <c r="J126" i="9" s="1"/>
  <c r="I127" i="9"/>
  <c r="J127" i="9" s="1"/>
  <c r="I128" i="9"/>
  <c r="J128" i="9" s="1"/>
  <c r="I129" i="9"/>
  <c r="J129" i="9" s="1"/>
  <c r="I130" i="9"/>
  <c r="J130" i="9"/>
  <c r="I131" i="9"/>
  <c r="J131" i="9" s="1"/>
  <c r="I132" i="9"/>
  <c r="J132" i="9"/>
  <c r="I133" i="9"/>
  <c r="J133" i="9" s="1"/>
  <c r="I134" i="9"/>
  <c r="J134" i="9" s="1"/>
  <c r="I135" i="9"/>
  <c r="J135" i="9" s="1"/>
  <c r="I136" i="9"/>
  <c r="J136" i="9" s="1"/>
  <c r="I137" i="9"/>
  <c r="J137" i="9" s="1"/>
  <c r="I138" i="9"/>
  <c r="J138" i="9" s="1"/>
  <c r="I139" i="9"/>
  <c r="J139" i="9"/>
  <c r="I140" i="9"/>
  <c r="J140" i="9" s="1"/>
  <c r="I141" i="9"/>
  <c r="J141" i="9"/>
  <c r="I142" i="9"/>
  <c r="J142" i="9" s="1"/>
  <c r="I143" i="9"/>
  <c r="J143" i="9" s="1"/>
  <c r="I144" i="9"/>
  <c r="J144" i="9" s="1"/>
  <c r="I145" i="9"/>
  <c r="J145" i="9" s="1"/>
  <c r="I146" i="9"/>
  <c r="J146" i="9" s="1"/>
  <c r="I147" i="9"/>
  <c r="J147" i="9" s="1"/>
  <c r="I148" i="9"/>
  <c r="J148" i="9"/>
  <c r="I149" i="9"/>
  <c r="J149" i="9" s="1"/>
  <c r="I150" i="9"/>
  <c r="J150" i="9"/>
  <c r="I151" i="9"/>
  <c r="J151" i="9" s="1"/>
  <c r="I152" i="9"/>
  <c r="J152" i="9" s="1"/>
  <c r="I153" i="9"/>
  <c r="J153" i="9" s="1"/>
  <c r="I154" i="9"/>
  <c r="J154" i="9" s="1"/>
  <c r="I155" i="9"/>
  <c r="J155" i="9" s="1"/>
  <c r="I156" i="9"/>
  <c r="J156" i="9" s="1"/>
  <c r="I157" i="9"/>
  <c r="J157" i="9"/>
  <c r="I158" i="9"/>
  <c r="J158" i="9" s="1"/>
  <c r="I159" i="9"/>
  <c r="J159" i="9"/>
  <c r="I160" i="9"/>
  <c r="J160" i="9" s="1"/>
  <c r="I161" i="9"/>
  <c r="J161" i="9" s="1"/>
  <c r="I162" i="9"/>
  <c r="J162" i="9" s="1"/>
  <c r="I163" i="9"/>
  <c r="J163" i="9" s="1"/>
  <c r="I164" i="9"/>
  <c r="J164" i="9" s="1"/>
  <c r="I165" i="9"/>
  <c r="J165" i="9" s="1"/>
  <c r="I166" i="9"/>
  <c r="J166" i="9"/>
  <c r="I167" i="9"/>
  <c r="J167" i="9" s="1"/>
  <c r="I168" i="9"/>
  <c r="J168" i="9"/>
  <c r="I169" i="9"/>
  <c r="J169" i="9" s="1"/>
  <c r="I170" i="9"/>
  <c r="J170" i="9" s="1"/>
  <c r="I171" i="9"/>
  <c r="J171" i="9" s="1"/>
  <c r="I172" i="9"/>
  <c r="J172" i="9"/>
  <c r="I173" i="9"/>
  <c r="J173" i="9" s="1"/>
  <c r="I174" i="9"/>
  <c r="J174" i="9" s="1"/>
  <c r="I175" i="9"/>
  <c r="J175" i="9" s="1"/>
  <c r="I176" i="9"/>
  <c r="J176" i="9" s="1"/>
  <c r="I177" i="9"/>
  <c r="J177" i="9"/>
  <c r="I178" i="9"/>
  <c r="J178" i="9"/>
  <c r="I179" i="9"/>
  <c r="J179" i="9" s="1"/>
  <c r="I180" i="9"/>
  <c r="J180" i="9" s="1"/>
  <c r="I181" i="9"/>
  <c r="J181" i="9" s="1"/>
  <c r="I182" i="9"/>
  <c r="J182" i="9" s="1"/>
  <c r="I183" i="9"/>
  <c r="J183" i="9" s="1"/>
  <c r="I184" i="9"/>
  <c r="J184" i="9" s="1"/>
  <c r="I185" i="9"/>
  <c r="J185" i="9" s="1"/>
  <c r="I186" i="9"/>
  <c r="J186" i="9"/>
  <c r="I187" i="9"/>
  <c r="J187" i="9" s="1"/>
  <c r="I188" i="9"/>
  <c r="J188" i="9" s="1"/>
  <c r="I189" i="9"/>
  <c r="J189" i="9" s="1"/>
  <c r="I190" i="9"/>
  <c r="J190" i="9" s="1"/>
  <c r="I191" i="9"/>
  <c r="J191" i="9" s="1"/>
  <c r="I192" i="9"/>
  <c r="J192" i="9" s="1"/>
  <c r="I193" i="9"/>
  <c r="J193" i="9" s="1"/>
  <c r="I194" i="9"/>
  <c r="J194" i="9" s="1"/>
  <c r="I195" i="9"/>
  <c r="J195" i="9"/>
  <c r="I196" i="9"/>
  <c r="J196" i="9"/>
  <c r="I197" i="9"/>
  <c r="J197" i="9" s="1"/>
  <c r="I198" i="9"/>
  <c r="J198" i="9" s="1"/>
  <c r="I199" i="9"/>
  <c r="J199" i="9" s="1"/>
  <c r="I200" i="9"/>
  <c r="J200" i="9" s="1"/>
  <c r="I201" i="9"/>
  <c r="J201" i="9"/>
  <c r="I202" i="9"/>
  <c r="J202" i="9" s="1"/>
  <c r="I203" i="9"/>
  <c r="J203" i="9" s="1"/>
  <c r="I204" i="9"/>
  <c r="J204" i="9" s="1"/>
  <c r="I205" i="9"/>
  <c r="J205" i="9" s="1"/>
  <c r="I206" i="9"/>
  <c r="J206" i="9" s="1"/>
  <c r="I207" i="9"/>
  <c r="J207" i="9" s="1"/>
  <c r="I208" i="9"/>
  <c r="J208" i="9" s="1"/>
  <c r="I209" i="9"/>
  <c r="J209" i="9" s="1"/>
  <c r="I210" i="9"/>
  <c r="J210" i="9" s="1"/>
  <c r="I211" i="9"/>
  <c r="J211" i="9" s="1"/>
  <c r="I212" i="9"/>
  <c r="J212" i="9" s="1"/>
  <c r="I213" i="9"/>
  <c r="J213" i="9" s="1"/>
  <c r="I214" i="9"/>
  <c r="J214" i="9" s="1"/>
  <c r="I215" i="9"/>
  <c r="J215" i="9" s="1"/>
  <c r="I216" i="9"/>
  <c r="J216" i="9" s="1"/>
  <c r="I217" i="9"/>
  <c r="J217" i="9" s="1"/>
  <c r="I218" i="9"/>
  <c r="J218" i="9" s="1"/>
  <c r="I219" i="9"/>
  <c r="J219" i="9" s="1"/>
  <c r="I220" i="9"/>
  <c r="J220" i="9" s="1"/>
  <c r="I221" i="9"/>
  <c r="J221" i="9" s="1"/>
  <c r="I222" i="9"/>
  <c r="J222" i="9"/>
  <c r="I223" i="9"/>
  <c r="J223" i="9" s="1"/>
  <c r="I224" i="9"/>
  <c r="J224" i="9" s="1"/>
  <c r="I225" i="9"/>
  <c r="J225" i="9" s="1"/>
  <c r="I226" i="9"/>
  <c r="J226" i="9" s="1"/>
  <c r="I227" i="9"/>
  <c r="J227" i="9" s="1"/>
  <c r="I228" i="9"/>
  <c r="J228" i="9"/>
  <c r="I229" i="9"/>
  <c r="J229" i="9" s="1"/>
  <c r="I230" i="9"/>
  <c r="J230" i="9" s="1"/>
  <c r="I231" i="9"/>
  <c r="J231" i="9" s="1"/>
  <c r="I232" i="9"/>
  <c r="J232" i="9"/>
  <c r="I233" i="9"/>
  <c r="J233" i="9" s="1"/>
  <c r="I234" i="9"/>
  <c r="J234" i="9" s="1"/>
  <c r="I235" i="9"/>
  <c r="J235" i="9"/>
  <c r="I236" i="9"/>
  <c r="J236" i="9" s="1"/>
  <c r="I237" i="9"/>
  <c r="J237" i="9" s="1"/>
  <c r="I238" i="9"/>
  <c r="J238" i="9" s="1"/>
  <c r="I239" i="9"/>
  <c r="J239" i="9" s="1"/>
  <c r="I240" i="9"/>
  <c r="J240" i="9"/>
  <c r="I241" i="9"/>
  <c r="J241" i="9" s="1"/>
  <c r="I2" i="9"/>
  <c r="J2" i="9" s="1"/>
  <c r="AA3" i="8"/>
  <c r="AB3" i="8"/>
  <c r="AA4" i="8"/>
  <c r="AB4" i="8"/>
  <c r="AA5" i="8"/>
  <c r="AB5" i="8"/>
  <c r="AA6" i="8"/>
  <c r="AB6" i="8"/>
  <c r="AA7" i="8"/>
  <c r="AB7" i="8"/>
  <c r="AA8" i="8"/>
  <c r="AB8" i="8"/>
  <c r="AA9" i="8"/>
  <c r="AB9" i="8"/>
  <c r="AA10" i="8"/>
  <c r="AB10" i="8"/>
  <c r="AA11" i="8"/>
  <c r="AB11" i="8"/>
  <c r="AA12" i="8"/>
  <c r="AB12" i="8"/>
  <c r="AA13" i="8"/>
  <c r="AB13" i="8"/>
  <c r="AA14" i="8"/>
  <c r="AB14" i="8"/>
  <c r="AA15" i="8"/>
  <c r="AB15" i="8"/>
  <c r="AA16" i="8"/>
  <c r="AB16" i="8"/>
  <c r="AA17" i="8"/>
  <c r="AB17" i="8"/>
  <c r="AA18" i="8"/>
  <c r="AB18" i="8"/>
  <c r="AA19" i="8"/>
  <c r="AB19" i="8"/>
  <c r="AA20" i="8"/>
  <c r="AB20" i="8"/>
  <c r="AA21" i="8"/>
  <c r="AB21" i="8"/>
  <c r="AA22" i="8"/>
  <c r="AB22" i="8"/>
  <c r="AA23" i="8"/>
  <c r="AB23" i="8"/>
  <c r="AA24" i="8"/>
  <c r="AB24" i="8"/>
  <c r="AA25" i="8"/>
  <c r="AB25" i="8"/>
  <c r="AA26" i="8"/>
  <c r="AB26" i="8"/>
  <c r="AA27" i="8"/>
  <c r="AB27" i="8"/>
  <c r="AA28" i="8"/>
  <c r="AB28" i="8"/>
  <c r="AA29" i="8"/>
  <c r="AB29" i="8"/>
  <c r="AA30" i="8"/>
  <c r="AB30" i="8"/>
  <c r="AA31" i="8"/>
  <c r="AB31" i="8"/>
  <c r="AA32" i="8"/>
  <c r="AB32" i="8"/>
  <c r="AA33" i="8"/>
  <c r="AB33" i="8"/>
  <c r="AA34" i="8"/>
  <c r="AB34" i="8"/>
  <c r="AA35" i="8"/>
  <c r="AB35" i="8"/>
  <c r="AA36" i="8"/>
  <c r="AB36" i="8"/>
  <c r="AA37" i="8"/>
  <c r="AB37" i="8"/>
  <c r="AA38" i="8"/>
  <c r="AB38" i="8"/>
  <c r="AA39" i="8"/>
  <c r="AB39" i="8"/>
  <c r="AA40" i="8"/>
  <c r="AB40" i="8"/>
  <c r="AA41" i="8"/>
  <c r="AB41" i="8"/>
  <c r="AA42" i="8"/>
  <c r="AB42" i="8"/>
  <c r="AA43" i="8"/>
  <c r="AB43" i="8"/>
  <c r="AA44" i="8"/>
  <c r="AB44" i="8"/>
  <c r="AA45" i="8"/>
  <c r="AB45" i="8"/>
  <c r="AA46" i="8"/>
  <c r="AB46" i="8"/>
  <c r="AA47" i="8"/>
  <c r="AB47" i="8"/>
  <c r="AA48" i="8"/>
  <c r="AB48" i="8"/>
  <c r="AA49" i="8"/>
  <c r="AB49" i="8"/>
  <c r="AA50" i="8"/>
  <c r="AB50" i="8"/>
  <c r="AA51" i="8"/>
  <c r="AB51" i="8"/>
  <c r="AA52" i="8"/>
  <c r="AB52" i="8"/>
  <c r="AA53" i="8"/>
  <c r="AB53" i="8"/>
  <c r="AA54" i="8"/>
  <c r="AB54" i="8"/>
  <c r="AA55" i="8"/>
  <c r="AB55" i="8"/>
  <c r="AA56" i="8"/>
  <c r="AB56" i="8"/>
  <c r="AA57" i="8"/>
  <c r="AB57" i="8"/>
  <c r="AA58" i="8"/>
  <c r="AB58" i="8"/>
  <c r="AA59" i="8"/>
  <c r="AB59" i="8"/>
  <c r="AA60" i="8"/>
  <c r="AB60" i="8"/>
  <c r="AA61" i="8"/>
  <c r="AB61" i="8"/>
  <c r="AA62" i="8"/>
  <c r="AB62" i="8"/>
  <c r="AA63" i="8"/>
  <c r="AB63" i="8"/>
  <c r="AA64" i="8"/>
  <c r="AB64" i="8"/>
  <c r="AA65" i="8"/>
  <c r="AB65" i="8"/>
  <c r="AA66" i="8"/>
  <c r="AB66" i="8"/>
  <c r="AA67" i="8"/>
  <c r="AB67" i="8"/>
  <c r="AA68" i="8"/>
  <c r="AB68" i="8"/>
  <c r="AA69" i="8"/>
  <c r="AB69" i="8"/>
  <c r="AA70" i="8"/>
  <c r="AB70" i="8"/>
  <c r="AA71" i="8"/>
  <c r="AB71" i="8"/>
  <c r="AA72" i="8"/>
  <c r="AB72" i="8"/>
  <c r="AA73" i="8"/>
  <c r="AB73" i="8"/>
  <c r="AA74" i="8"/>
  <c r="AB74" i="8"/>
  <c r="AA75" i="8"/>
  <c r="AB75" i="8"/>
  <c r="AA76" i="8"/>
  <c r="AB76" i="8"/>
  <c r="AA77" i="8"/>
  <c r="AB77" i="8"/>
  <c r="AA78" i="8"/>
  <c r="AB78" i="8"/>
  <c r="AA79" i="8"/>
  <c r="AB79" i="8"/>
  <c r="AA80" i="8"/>
  <c r="AB80" i="8"/>
  <c r="AA81" i="8"/>
  <c r="AB81" i="8"/>
  <c r="AA82" i="8"/>
  <c r="AB82" i="8"/>
  <c r="AA83" i="8"/>
  <c r="AB83" i="8"/>
  <c r="AA84" i="8"/>
  <c r="AB84" i="8"/>
  <c r="AA85" i="8"/>
  <c r="AB85" i="8"/>
  <c r="AA86" i="8"/>
  <c r="AB86" i="8"/>
  <c r="AA87" i="8"/>
  <c r="AB87" i="8"/>
  <c r="AA88" i="8"/>
  <c r="AB88" i="8"/>
  <c r="AA89" i="8"/>
  <c r="AB89" i="8"/>
  <c r="AA90" i="8"/>
  <c r="AB90" i="8"/>
  <c r="AA91" i="8"/>
  <c r="AB91" i="8"/>
  <c r="AA92" i="8"/>
  <c r="AB92" i="8"/>
  <c r="AA93" i="8"/>
  <c r="AB93" i="8"/>
  <c r="AA94" i="8"/>
  <c r="AB94" i="8"/>
  <c r="AA95" i="8"/>
  <c r="AB95" i="8"/>
  <c r="AA96" i="8"/>
  <c r="AB96" i="8"/>
  <c r="AA97" i="8"/>
  <c r="AB97" i="8"/>
  <c r="AA98" i="8"/>
  <c r="AB98" i="8"/>
  <c r="AA99" i="8"/>
  <c r="AB99" i="8"/>
  <c r="AA100" i="8"/>
  <c r="AB100" i="8"/>
  <c r="AA101" i="8"/>
  <c r="AB101" i="8"/>
  <c r="AA102" i="8"/>
  <c r="AB102" i="8"/>
  <c r="AA103" i="8"/>
  <c r="AB103" i="8"/>
  <c r="AA104" i="8"/>
  <c r="AB104" i="8"/>
  <c r="AA105" i="8"/>
  <c r="AB105" i="8"/>
  <c r="AA106" i="8"/>
  <c r="AB106" i="8"/>
  <c r="AA107" i="8"/>
  <c r="AB107" i="8"/>
  <c r="AA108" i="8"/>
  <c r="AB108" i="8"/>
  <c r="AA109" i="8"/>
  <c r="AB109" i="8"/>
  <c r="AA110" i="8"/>
  <c r="AB110" i="8"/>
  <c r="AA111" i="8"/>
  <c r="AB111" i="8"/>
  <c r="AA112" i="8"/>
  <c r="AB112" i="8"/>
  <c r="AA113" i="8"/>
  <c r="AB113" i="8"/>
  <c r="AA114" i="8"/>
  <c r="AB114" i="8"/>
  <c r="AA115" i="8"/>
  <c r="AB115" i="8"/>
  <c r="AA116" i="8"/>
  <c r="AB116" i="8"/>
  <c r="AA117" i="8"/>
  <c r="AB117" i="8"/>
  <c r="AA118" i="8"/>
  <c r="AB118" i="8"/>
  <c r="AA119" i="8"/>
  <c r="AB119" i="8"/>
  <c r="AA120" i="8"/>
  <c r="AB120" i="8"/>
  <c r="AA121" i="8"/>
  <c r="AB121" i="8"/>
  <c r="AA122" i="8"/>
  <c r="AB122" i="8"/>
  <c r="AA123" i="8"/>
  <c r="AB123" i="8"/>
  <c r="AA124" i="8"/>
  <c r="AB124" i="8"/>
  <c r="AA125" i="8"/>
  <c r="AB125" i="8"/>
  <c r="AA126" i="8"/>
  <c r="AB126" i="8"/>
  <c r="AA127" i="8"/>
  <c r="AB127" i="8"/>
  <c r="AA128" i="8"/>
  <c r="AB128" i="8"/>
  <c r="AA129" i="8"/>
  <c r="AB129" i="8"/>
  <c r="AA130" i="8"/>
  <c r="AB130" i="8"/>
  <c r="AA131" i="8"/>
  <c r="AB131" i="8"/>
  <c r="AA132" i="8"/>
  <c r="AB132" i="8"/>
  <c r="AA133" i="8"/>
  <c r="AB133" i="8"/>
  <c r="AA134" i="8"/>
  <c r="AB134" i="8"/>
  <c r="AA135" i="8"/>
  <c r="AB135" i="8"/>
  <c r="AA136" i="8"/>
  <c r="AB136" i="8"/>
  <c r="AA137" i="8"/>
  <c r="AB137" i="8"/>
  <c r="AA138" i="8"/>
  <c r="AB138" i="8"/>
  <c r="AA139" i="8"/>
  <c r="AB139" i="8"/>
  <c r="AA140" i="8"/>
  <c r="AB140" i="8"/>
  <c r="AA141" i="8"/>
  <c r="AB141" i="8"/>
  <c r="AA142" i="8"/>
  <c r="AB142" i="8"/>
  <c r="AA143" i="8"/>
  <c r="AB143" i="8"/>
  <c r="AA144" i="8"/>
  <c r="AB144" i="8"/>
  <c r="AA145" i="8"/>
  <c r="AB145" i="8"/>
  <c r="AA146" i="8"/>
  <c r="AB146" i="8"/>
  <c r="AA147" i="8"/>
  <c r="AB147" i="8"/>
  <c r="AA148" i="8"/>
  <c r="AB148" i="8"/>
  <c r="AA149" i="8"/>
  <c r="AB149" i="8"/>
  <c r="AA150" i="8"/>
  <c r="AB150" i="8"/>
  <c r="AA151" i="8"/>
  <c r="AB151" i="8"/>
  <c r="AA152" i="8"/>
  <c r="AB152" i="8"/>
  <c r="AA153" i="8"/>
  <c r="AB153" i="8"/>
  <c r="AA154" i="8"/>
  <c r="AB154" i="8"/>
  <c r="AA155" i="8"/>
  <c r="AB155" i="8"/>
  <c r="AA156" i="8"/>
  <c r="AB156" i="8"/>
  <c r="AA157" i="8"/>
  <c r="AB157" i="8"/>
  <c r="AA158" i="8"/>
  <c r="AB158" i="8"/>
  <c r="AA159" i="8"/>
  <c r="AB159" i="8"/>
  <c r="AA160" i="8"/>
  <c r="AB160" i="8"/>
  <c r="AA161" i="8"/>
  <c r="AB161" i="8"/>
  <c r="AA162" i="8"/>
  <c r="AB162" i="8"/>
  <c r="AA163" i="8"/>
  <c r="AB163" i="8"/>
  <c r="AA164" i="8"/>
  <c r="AB164" i="8"/>
  <c r="AA165" i="8"/>
  <c r="AB165" i="8"/>
  <c r="AA166" i="8"/>
  <c r="AB166" i="8"/>
  <c r="AA167" i="8"/>
  <c r="AB167" i="8"/>
  <c r="AA168" i="8"/>
  <c r="AB168" i="8"/>
  <c r="AA169" i="8"/>
  <c r="AB169" i="8"/>
  <c r="AA170" i="8"/>
  <c r="AB170" i="8"/>
  <c r="AA171" i="8"/>
  <c r="AB171" i="8"/>
  <c r="AA172" i="8"/>
  <c r="AB172" i="8"/>
  <c r="AA173" i="8"/>
  <c r="AB173" i="8"/>
  <c r="AA174" i="8"/>
  <c r="AB174" i="8"/>
  <c r="AA175" i="8"/>
  <c r="AB175" i="8"/>
  <c r="AA176" i="8"/>
  <c r="AB176" i="8"/>
  <c r="AA177" i="8"/>
  <c r="AB177" i="8"/>
  <c r="AA178" i="8"/>
  <c r="AB178" i="8"/>
  <c r="AA179" i="8"/>
  <c r="AB179" i="8"/>
  <c r="AA180" i="8"/>
  <c r="AB180" i="8"/>
  <c r="AA181" i="8"/>
  <c r="AB181" i="8"/>
  <c r="AA182" i="8"/>
  <c r="AB182" i="8"/>
  <c r="AA183" i="8"/>
  <c r="AB183" i="8"/>
  <c r="AA184" i="8"/>
  <c r="AB184" i="8"/>
  <c r="AA185" i="8"/>
  <c r="AB185" i="8"/>
  <c r="AA186" i="8"/>
  <c r="AB186" i="8"/>
  <c r="AA187" i="8"/>
  <c r="AB187" i="8"/>
  <c r="AA188" i="8"/>
  <c r="AB188" i="8"/>
  <c r="AA189" i="8"/>
  <c r="AB189" i="8"/>
  <c r="AA190" i="8"/>
  <c r="AB190" i="8"/>
  <c r="AA191" i="8"/>
  <c r="AB191" i="8"/>
  <c r="AA192" i="8"/>
  <c r="AB192" i="8"/>
  <c r="AA193" i="8"/>
  <c r="AB193" i="8"/>
  <c r="AA194" i="8"/>
  <c r="AB194" i="8"/>
  <c r="AA195" i="8"/>
  <c r="AB195" i="8"/>
  <c r="AA196" i="8"/>
  <c r="AB196" i="8"/>
  <c r="AA197" i="8"/>
  <c r="AB197" i="8"/>
  <c r="AA198" i="8"/>
  <c r="AB198" i="8"/>
  <c r="AA199" i="8"/>
  <c r="AB199" i="8"/>
  <c r="AA200" i="8"/>
  <c r="AB200" i="8"/>
  <c r="AA201" i="8"/>
  <c r="AB201" i="8"/>
  <c r="AA202" i="8"/>
  <c r="AB202" i="8"/>
  <c r="AA203" i="8"/>
  <c r="AB203" i="8"/>
  <c r="AA204" i="8"/>
  <c r="AB204" i="8"/>
  <c r="AA205" i="8"/>
  <c r="AB205" i="8"/>
  <c r="AA206" i="8"/>
  <c r="AB206" i="8"/>
  <c r="AA207" i="8"/>
  <c r="AB207" i="8"/>
  <c r="AA208" i="8"/>
  <c r="AB208" i="8"/>
  <c r="AA209" i="8"/>
  <c r="AB209" i="8"/>
  <c r="AA210" i="8"/>
  <c r="AB210" i="8"/>
  <c r="AA211" i="8"/>
  <c r="AB211" i="8"/>
  <c r="AA212" i="8"/>
  <c r="AB212" i="8"/>
  <c r="AA213" i="8"/>
  <c r="AB213" i="8"/>
  <c r="AA214" i="8"/>
  <c r="AB214" i="8"/>
  <c r="AA215" i="8"/>
  <c r="AB215" i="8"/>
  <c r="AA216" i="8"/>
  <c r="AB216" i="8"/>
  <c r="AA217" i="8"/>
  <c r="AB217" i="8"/>
  <c r="AA218" i="8"/>
  <c r="AB218" i="8"/>
  <c r="AA219" i="8"/>
  <c r="AB219" i="8"/>
  <c r="AA220" i="8"/>
  <c r="AB220" i="8"/>
  <c r="AA221" i="8"/>
  <c r="AB221" i="8"/>
  <c r="AA222" i="8"/>
  <c r="AB222" i="8"/>
  <c r="AA223" i="8"/>
  <c r="AB223" i="8"/>
  <c r="AA224" i="8"/>
  <c r="AB224" i="8"/>
  <c r="AA225" i="8"/>
  <c r="AB225" i="8"/>
  <c r="AA226" i="8"/>
  <c r="AB226" i="8"/>
  <c r="AA227" i="8"/>
  <c r="AB227" i="8"/>
  <c r="AA228" i="8"/>
  <c r="AB228" i="8"/>
  <c r="AA229" i="8"/>
  <c r="AB229" i="8"/>
  <c r="AA230" i="8"/>
  <c r="AB230" i="8"/>
  <c r="AA231" i="8"/>
  <c r="AB231" i="8"/>
  <c r="AA232" i="8"/>
  <c r="AB232" i="8"/>
  <c r="AA233" i="8"/>
  <c r="AB233" i="8"/>
  <c r="AA234" i="8"/>
  <c r="AB234" i="8"/>
  <c r="AA235" i="8"/>
  <c r="AB235" i="8"/>
  <c r="AA236" i="8"/>
  <c r="AB236" i="8"/>
  <c r="AA237" i="8"/>
  <c r="AB237" i="8"/>
  <c r="AA238" i="8"/>
  <c r="AB238" i="8"/>
  <c r="AA239" i="8"/>
  <c r="AB239" i="8"/>
  <c r="AA240" i="8"/>
  <c r="AB240" i="8"/>
  <c r="AA241" i="8"/>
  <c r="AB241" i="8"/>
  <c r="AB2" i="8"/>
  <c r="AA2" i="8"/>
  <c r="T3" i="8"/>
  <c r="U3" i="8" s="1"/>
  <c r="T4" i="8"/>
  <c r="U4" i="8" s="1"/>
  <c r="T5" i="8"/>
  <c r="U5" i="8" s="1"/>
  <c r="T6" i="8"/>
  <c r="U6" i="8" s="1"/>
  <c r="T7" i="8"/>
  <c r="U7" i="8" s="1"/>
  <c r="T8" i="8"/>
  <c r="U8" i="8" s="1"/>
  <c r="T9" i="8"/>
  <c r="U9" i="8" s="1"/>
  <c r="T10" i="8"/>
  <c r="U10" i="8" s="1"/>
  <c r="T11" i="8"/>
  <c r="U11" i="8" s="1"/>
  <c r="T12" i="8"/>
  <c r="U12" i="8" s="1"/>
  <c r="T13" i="8"/>
  <c r="U13" i="8" s="1"/>
  <c r="T14" i="8"/>
  <c r="U14" i="8"/>
  <c r="T15" i="8"/>
  <c r="U15" i="8" s="1"/>
  <c r="T16" i="8"/>
  <c r="U16" i="8" s="1"/>
  <c r="T17" i="8"/>
  <c r="U17" i="8" s="1"/>
  <c r="T18" i="8"/>
  <c r="U18" i="8" s="1"/>
  <c r="T19" i="8"/>
  <c r="U19" i="8" s="1"/>
  <c r="T20" i="8"/>
  <c r="U20" i="8" s="1"/>
  <c r="T21" i="8"/>
  <c r="U21" i="8" s="1"/>
  <c r="T22" i="8"/>
  <c r="U22" i="8" s="1"/>
  <c r="T23" i="8"/>
  <c r="U23" i="8" s="1"/>
  <c r="T24" i="8"/>
  <c r="U24" i="8"/>
  <c r="T25" i="8"/>
  <c r="U25" i="8" s="1"/>
  <c r="T26" i="8"/>
  <c r="U26" i="8" s="1"/>
  <c r="T27" i="8"/>
  <c r="U27" i="8" s="1"/>
  <c r="T28" i="8"/>
  <c r="U28" i="8" s="1"/>
  <c r="T29" i="8"/>
  <c r="U29" i="8"/>
  <c r="T30" i="8"/>
  <c r="U30" i="8" s="1"/>
  <c r="T31" i="8"/>
  <c r="U31" i="8" s="1"/>
  <c r="T32" i="8"/>
  <c r="U32" i="8" s="1"/>
  <c r="T33" i="8"/>
  <c r="U33" i="8" s="1"/>
  <c r="T34" i="8"/>
  <c r="U34" i="8" s="1"/>
  <c r="T35" i="8"/>
  <c r="U35" i="8" s="1"/>
  <c r="T36" i="8"/>
  <c r="U36" i="8" s="1"/>
  <c r="T37" i="8"/>
  <c r="U37" i="8" s="1"/>
  <c r="T38" i="8"/>
  <c r="U38" i="8" s="1"/>
  <c r="T39" i="8"/>
  <c r="U39" i="8" s="1"/>
  <c r="T40" i="8"/>
  <c r="U40" i="8" s="1"/>
  <c r="T41" i="8"/>
  <c r="U41" i="8" s="1"/>
  <c r="T42" i="8"/>
  <c r="U42" i="8"/>
  <c r="T43" i="8"/>
  <c r="U43" i="8" s="1"/>
  <c r="T44" i="8"/>
  <c r="U44" i="8" s="1"/>
  <c r="T45" i="8"/>
  <c r="U45" i="8" s="1"/>
  <c r="T46" i="8"/>
  <c r="U46" i="8" s="1"/>
  <c r="T47" i="8"/>
  <c r="U47" i="8"/>
  <c r="T48" i="8"/>
  <c r="U48" i="8" s="1"/>
  <c r="T49" i="8"/>
  <c r="U49" i="8" s="1"/>
  <c r="T50" i="8"/>
  <c r="U50" i="8"/>
  <c r="T51" i="8"/>
  <c r="U51" i="8" s="1"/>
  <c r="T52" i="8"/>
  <c r="U52" i="8" s="1"/>
  <c r="T53" i="8"/>
  <c r="U53" i="8" s="1"/>
  <c r="T54" i="8"/>
  <c r="U54" i="8"/>
  <c r="T55" i="8"/>
  <c r="U55" i="8" s="1"/>
  <c r="T56" i="8"/>
  <c r="U56" i="8" s="1"/>
  <c r="T57" i="8"/>
  <c r="U57" i="8" s="1"/>
  <c r="T58" i="8"/>
  <c r="U58" i="8" s="1"/>
  <c r="T59" i="8"/>
  <c r="U59" i="8" s="1"/>
  <c r="T60" i="8"/>
  <c r="U60" i="8" s="1"/>
  <c r="T61" i="8"/>
  <c r="U61" i="8" s="1"/>
  <c r="T62" i="8"/>
  <c r="U62" i="8" s="1"/>
  <c r="T63" i="8"/>
  <c r="U63" i="8" s="1"/>
  <c r="T64" i="8"/>
  <c r="U64" i="8" s="1"/>
  <c r="T65" i="8"/>
  <c r="U65" i="8" s="1"/>
  <c r="T66" i="8"/>
  <c r="U66" i="8" s="1"/>
  <c r="T67" i="8"/>
  <c r="U67" i="8" s="1"/>
  <c r="T68" i="8"/>
  <c r="U68" i="8" s="1"/>
  <c r="T69" i="8"/>
  <c r="U69" i="8" s="1"/>
  <c r="T70" i="8"/>
  <c r="U70" i="8" s="1"/>
  <c r="T71" i="8"/>
  <c r="U71" i="8" s="1"/>
  <c r="T72" i="8"/>
  <c r="U72" i="8" s="1"/>
  <c r="T73" i="8"/>
  <c r="U73" i="8" s="1"/>
  <c r="T74" i="8"/>
  <c r="U74" i="8" s="1"/>
  <c r="T75" i="8"/>
  <c r="U75" i="8" s="1"/>
  <c r="T76" i="8"/>
  <c r="U76" i="8" s="1"/>
  <c r="T77" i="8"/>
  <c r="U77" i="8" s="1"/>
  <c r="T78" i="8"/>
  <c r="U78" i="8"/>
  <c r="T79" i="8"/>
  <c r="U79" i="8" s="1"/>
  <c r="T80" i="8"/>
  <c r="U80" i="8" s="1"/>
  <c r="T81" i="8"/>
  <c r="U81" i="8" s="1"/>
  <c r="T82" i="8"/>
  <c r="U82" i="8" s="1"/>
  <c r="T83" i="8"/>
  <c r="U83" i="8" s="1"/>
  <c r="T84" i="8"/>
  <c r="U84" i="8" s="1"/>
  <c r="T85" i="8"/>
  <c r="U85" i="8" s="1"/>
  <c r="T86" i="8"/>
  <c r="U86" i="8" s="1"/>
  <c r="T87" i="8"/>
  <c r="U87" i="8" s="1"/>
  <c r="T88" i="8"/>
  <c r="U88" i="8" s="1"/>
  <c r="T89" i="8"/>
  <c r="U89" i="8" s="1"/>
  <c r="T90" i="8"/>
  <c r="U90" i="8"/>
  <c r="T91" i="8"/>
  <c r="U91" i="8" s="1"/>
  <c r="T92" i="8"/>
  <c r="U92" i="8" s="1"/>
  <c r="T93" i="8"/>
  <c r="U93" i="8" s="1"/>
  <c r="T94" i="8"/>
  <c r="U94" i="8" s="1"/>
  <c r="T95" i="8"/>
  <c r="U95" i="8" s="1"/>
  <c r="T96" i="8"/>
  <c r="U96" i="8" s="1"/>
  <c r="T97" i="8"/>
  <c r="U97" i="8" s="1"/>
  <c r="T98" i="8"/>
  <c r="U98" i="8" s="1"/>
  <c r="T99" i="8"/>
  <c r="U99" i="8" s="1"/>
  <c r="T100" i="8"/>
  <c r="U100" i="8" s="1"/>
  <c r="T101" i="8"/>
  <c r="U101" i="8" s="1"/>
  <c r="T102" i="8"/>
  <c r="U102" i="8" s="1"/>
  <c r="T103" i="8"/>
  <c r="U103" i="8" s="1"/>
  <c r="T104" i="8"/>
  <c r="U104" i="8" s="1"/>
  <c r="T105" i="8"/>
  <c r="U105" i="8" s="1"/>
  <c r="T106" i="8"/>
  <c r="U106" i="8" s="1"/>
  <c r="T107" i="8"/>
  <c r="U107" i="8" s="1"/>
  <c r="T108" i="8"/>
  <c r="U108" i="8"/>
  <c r="T109" i="8"/>
  <c r="U109" i="8" s="1"/>
  <c r="T110" i="8"/>
  <c r="U110" i="8" s="1"/>
  <c r="T111" i="8"/>
  <c r="U111" i="8" s="1"/>
  <c r="T112" i="8"/>
  <c r="U112" i="8" s="1"/>
  <c r="T113" i="8"/>
  <c r="U113" i="8" s="1"/>
  <c r="T114" i="8"/>
  <c r="U114" i="8" s="1"/>
  <c r="T115" i="8"/>
  <c r="U115" i="8" s="1"/>
  <c r="T116" i="8"/>
  <c r="U116" i="8" s="1"/>
  <c r="T117" i="8"/>
  <c r="U117" i="8" s="1"/>
  <c r="T118" i="8"/>
  <c r="U118" i="8" s="1"/>
  <c r="T119" i="8"/>
  <c r="U119" i="8" s="1"/>
  <c r="T120" i="8"/>
  <c r="U120" i="8" s="1"/>
  <c r="T121" i="8"/>
  <c r="U121" i="8" s="1"/>
  <c r="T122" i="8"/>
  <c r="U122" i="8" s="1"/>
  <c r="T123" i="8"/>
  <c r="U123" i="8"/>
  <c r="T124" i="8"/>
  <c r="U124" i="8" s="1"/>
  <c r="T125" i="8"/>
  <c r="U125" i="8" s="1"/>
  <c r="T126" i="8"/>
  <c r="U126" i="8" s="1"/>
  <c r="T127" i="8"/>
  <c r="U127" i="8" s="1"/>
  <c r="T128" i="8"/>
  <c r="U128" i="8" s="1"/>
  <c r="T129" i="8"/>
  <c r="U129" i="8" s="1"/>
  <c r="T130" i="8"/>
  <c r="U130" i="8" s="1"/>
  <c r="T131" i="8"/>
  <c r="U131" i="8" s="1"/>
  <c r="T132" i="8"/>
  <c r="U132" i="8" s="1"/>
  <c r="T133" i="8"/>
  <c r="U133" i="8" s="1"/>
  <c r="T134" i="8"/>
  <c r="U134" i="8" s="1"/>
  <c r="T135" i="8"/>
  <c r="U135" i="8" s="1"/>
  <c r="T136" i="8"/>
  <c r="U136" i="8" s="1"/>
  <c r="T137" i="8"/>
  <c r="U137" i="8" s="1"/>
  <c r="T138" i="8"/>
  <c r="U138" i="8" s="1"/>
  <c r="T139" i="8"/>
  <c r="U139" i="8" s="1"/>
  <c r="T140" i="8"/>
  <c r="U140" i="8" s="1"/>
  <c r="T141" i="8"/>
  <c r="U141" i="8" s="1"/>
  <c r="T142" i="8"/>
  <c r="U142" i="8" s="1"/>
  <c r="T143" i="8"/>
  <c r="U143" i="8" s="1"/>
  <c r="T144" i="8"/>
  <c r="U144" i="8" s="1"/>
  <c r="T145" i="8"/>
  <c r="U145" i="8" s="1"/>
  <c r="T146" i="8"/>
  <c r="U146" i="8" s="1"/>
  <c r="T147" i="8"/>
  <c r="U147" i="8" s="1"/>
  <c r="T148" i="8"/>
  <c r="U148" i="8" s="1"/>
  <c r="T149" i="8"/>
  <c r="U149" i="8" s="1"/>
  <c r="T150" i="8"/>
  <c r="U150" i="8"/>
  <c r="T151" i="8"/>
  <c r="U151" i="8" s="1"/>
  <c r="T152" i="8"/>
  <c r="U152" i="8" s="1"/>
  <c r="T153" i="8"/>
  <c r="U153" i="8" s="1"/>
  <c r="T154" i="8"/>
  <c r="U154" i="8" s="1"/>
  <c r="T155" i="8"/>
  <c r="U155" i="8" s="1"/>
  <c r="T156" i="8"/>
  <c r="U156" i="8" s="1"/>
  <c r="T157" i="8"/>
  <c r="U157" i="8" s="1"/>
  <c r="T158" i="8"/>
  <c r="U158" i="8" s="1"/>
  <c r="T159" i="8"/>
  <c r="U159" i="8" s="1"/>
  <c r="T160" i="8"/>
  <c r="U160" i="8" s="1"/>
  <c r="T161" i="8"/>
  <c r="U161" i="8" s="1"/>
  <c r="T162" i="8"/>
  <c r="U162" i="8" s="1"/>
  <c r="T163" i="8"/>
  <c r="U163" i="8" s="1"/>
  <c r="T164" i="8"/>
  <c r="U164" i="8" s="1"/>
  <c r="T165" i="8"/>
  <c r="U165" i="8" s="1"/>
  <c r="T166" i="8"/>
  <c r="U166" i="8" s="1"/>
  <c r="T167" i="8"/>
  <c r="U167" i="8" s="1"/>
  <c r="T168" i="8"/>
  <c r="U168" i="8" s="1"/>
  <c r="T169" i="8"/>
  <c r="U169" i="8" s="1"/>
  <c r="T170" i="8"/>
  <c r="U170" i="8" s="1"/>
  <c r="T171" i="8"/>
  <c r="U171" i="8" s="1"/>
  <c r="T172" i="8"/>
  <c r="U172" i="8" s="1"/>
  <c r="T173" i="8"/>
  <c r="U173" i="8" s="1"/>
  <c r="T174" i="8"/>
  <c r="U174" i="8" s="1"/>
  <c r="T175" i="8"/>
  <c r="U175" i="8" s="1"/>
  <c r="T176" i="8"/>
  <c r="U176" i="8" s="1"/>
  <c r="T177" i="8"/>
  <c r="U177" i="8"/>
  <c r="T178" i="8"/>
  <c r="U178" i="8" s="1"/>
  <c r="T179" i="8"/>
  <c r="U179" i="8" s="1"/>
  <c r="T180" i="8"/>
  <c r="U180" i="8" s="1"/>
  <c r="T181" i="8"/>
  <c r="U181" i="8" s="1"/>
  <c r="T182" i="8"/>
  <c r="U182" i="8" s="1"/>
  <c r="T183" i="8"/>
  <c r="U183" i="8" s="1"/>
  <c r="T184" i="8"/>
  <c r="U184" i="8" s="1"/>
  <c r="T185" i="8"/>
  <c r="U185" i="8" s="1"/>
  <c r="T186" i="8"/>
  <c r="U186" i="8" s="1"/>
  <c r="T187" i="8"/>
  <c r="U187" i="8" s="1"/>
  <c r="T188" i="8"/>
  <c r="U188" i="8" s="1"/>
  <c r="T189" i="8"/>
  <c r="U189" i="8" s="1"/>
  <c r="T190" i="8"/>
  <c r="U190" i="8" s="1"/>
  <c r="T191" i="8"/>
  <c r="U191" i="8" s="1"/>
  <c r="T192" i="8"/>
  <c r="U192" i="8"/>
  <c r="T193" i="8"/>
  <c r="U193" i="8" s="1"/>
  <c r="T194" i="8"/>
  <c r="U194" i="8" s="1"/>
  <c r="T195" i="8"/>
  <c r="U195" i="8" s="1"/>
  <c r="T196" i="8"/>
  <c r="U196" i="8" s="1"/>
  <c r="T197" i="8"/>
  <c r="U197" i="8" s="1"/>
  <c r="T198" i="8"/>
  <c r="U198" i="8" s="1"/>
  <c r="T199" i="8"/>
  <c r="U199" i="8" s="1"/>
  <c r="T200" i="8"/>
  <c r="U200" i="8" s="1"/>
  <c r="T201" i="8"/>
  <c r="U201" i="8" s="1"/>
  <c r="T202" i="8"/>
  <c r="U202" i="8" s="1"/>
  <c r="T203" i="8"/>
  <c r="U203" i="8" s="1"/>
  <c r="T204" i="8"/>
  <c r="U204" i="8" s="1"/>
  <c r="T205" i="8"/>
  <c r="U205" i="8" s="1"/>
  <c r="T206" i="8"/>
  <c r="U206" i="8" s="1"/>
  <c r="T207" i="8"/>
  <c r="U207" i="8" s="1"/>
  <c r="T208" i="8"/>
  <c r="U208" i="8" s="1"/>
  <c r="T209" i="8"/>
  <c r="U209" i="8" s="1"/>
  <c r="T210" i="8"/>
  <c r="U210" i="8" s="1"/>
  <c r="T211" i="8"/>
  <c r="U211" i="8" s="1"/>
  <c r="T212" i="8"/>
  <c r="U212" i="8" s="1"/>
  <c r="T213" i="8"/>
  <c r="U213" i="8" s="1"/>
  <c r="T214" i="8"/>
  <c r="U214" i="8" s="1"/>
  <c r="T215" i="8"/>
  <c r="U215" i="8" s="1"/>
  <c r="T216" i="8"/>
  <c r="U216" i="8" s="1"/>
  <c r="T217" i="8"/>
  <c r="U217" i="8" s="1"/>
  <c r="T218" i="8"/>
  <c r="U218" i="8"/>
  <c r="T219" i="8"/>
  <c r="U219" i="8" s="1"/>
  <c r="T220" i="8"/>
  <c r="U220" i="8" s="1"/>
  <c r="T221" i="8"/>
  <c r="U221" i="8" s="1"/>
  <c r="T222" i="8"/>
  <c r="U222" i="8" s="1"/>
  <c r="T223" i="8"/>
  <c r="U223" i="8" s="1"/>
  <c r="T224" i="8"/>
  <c r="U224" i="8" s="1"/>
  <c r="T225" i="8"/>
  <c r="U225" i="8" s="1"/>
  <c r="T226" i="8"/>
  <c r="U226" i="8" s="1"/>
  <c r="T227" i="8"/>
  <c r="U227" i="8" s="1"/>
  <c r="T228" i="8"/>
  <c r="U228" i="8" s="1"/>
  <c r="T229" i="8"/>
  <c r="U229" i="8" s="1"/>
  <c r="T230" i="8"/>
  <c r="U230" i="8" s="1"/>
  <c r="T231" i="8"/>
  <c r="U231" i="8"/>
  <c r="T232" i="8"/>
  <c r="U232" i="8" s="1"/>
  <c r="T233" i="8"/>
  <c r="U233" i="8" s="1"/>
  <c r="T234" i="8"/>
  <c r="U234" i="8" s="1"/>
  <c r="T235" i="8"/>
  <c r="U235" i="8" s="1"/>
  <c r="T236" i="8"/>
  <c r="U236" i="8" s="1"/>
  <c r="T237" i="8"/>
  <c r="U237" i="8" s="1"/>
  <c r="T238" i="8"/>
  <c r="U238" i="8" s="1"/>
  <c r="T239" i="8"/>
  <c r="U239" i="8" s="1"/>
  <c r="T240" i="8"/>
  <c r="U240" i="8"/>
  <c r="T241" i="8"/>
  <c r="U241" i="8" s="1"/>
  <c r="T2" i="8"/>
  <c r="U2" i="8" s="1"/>
  <c r="P3" i="8"/>
  <c r="Q3" i="8" s="1"/>
  <c r="P4" i="8"/>
  <c r="Q4" i="8" s="1"/>
  <c r="P5" i="8"/>
  <c r="Q5" i="8" s="1"/>
  <c r="P6" i="8"/>
  <c r="Q6" i="8"/>
  <c r="P7" i="8"/>
  <c r="Q7" i="8" s="1"/>
  <c r="P8" i="8"/>
  <c r="Q8" i="8" s="1"/>
  <c r="P9" i="8"/>
  <c r="Q9" i="8" s="1"/>
  <c r="P10" i="8"/>
  <c r="Q10" i="8"/>
  <c r="P11" i="8"/>
  <c r="Q11" i="8" s="1"/>
  <c r="P12" i="8"/>
  <c r="Q12" i="8" s="1"/>
  <c r="P13" i="8"/>
  <c r="Q13" i="8" s="1"/>
  <c r="P14" i="8"/>
  <c r="Q14" i="8" s="1"/>
  <c r="P15" i="8"/>
  <c r="Q15" i="8" s="1"/>
  <c r="P16" i="8"/>
  <c r="Q16" i="8" s="1"/>
  <c r="P17" i="8"/>
  <c r="Q17" i="8" s="1"/>
  <c r="P18" i="8"/>
  <c r="Q18" i="8" s="1"/>
  <c r="P19" i="8"/>
  <c r="Q19" i="8" s="1"/>
  <c r="P20" i="8"/>
  <c r="Q20" i="8" s="1"/>
  <c r="P21" i="8"/>
  <c r="Q21" i="8" s="1"/>
  <c r="P22" i="8"/>
  <c r="Q22" i="8" s="1"/>
  <c r="P23" i="8"/>
  <c r="Q23" i="8" s="1"/>
  <c r="P24" i="8"/>
  <c r="Q24" i="8" s="1"/>
  <c r="P25" i="8"/>
  <c r="Q25" i="8"/>
  <c r="P26" i="8"/>
  <c r="Q26" i="8" s="1"/>
  <c r="P27" i="8"/>
  <c r="Q27" i="8" s="1"/>
  <c r="P28" i="8"/>
  <c r="Q28" i="8"/>
  <c r="P29" i="8"/>
  <c r="Q29" i="8" s="1"/>
  <c r="P30" i="8"/>
  <c r="Q30" i="8" s="1"/>
  <c r="P31" i="8"/>
  <c r="Q31" i="8" s="1"/>
  <c r="P32" i="8"/>
  <c r="Q32" i="8" s="1"/>
  <c r="P33" i="8"/>
  <c r="Q33" i="8" s="1"/>
  <c r="P34" i="8"/>
  <c r="Q34" i="8" s="1"/>
  <c r="P35" i="8"/>
  <c r="Q35" i="8" s="1"/>
  <c r="P36" i="8"/>
  <c r="Q36" i="8" s="1"/>
  <c r="P37" i="8"/>
  <c r="Q37" i="8" s="1"/>
  <c r="P38" i="8"/>
  <c r="Q38" i="8" s="1"/>
  <c r="P39" i="8"/>
  <c r="Q39" i="8"/>
  <c r="P40" i="8"/>
  <c r="Q40" i="8" s="1"/>
  <c r="P41" i="8"/>
  <c r="Q41" i="8" s="1"/>
  <c r="P42" i="8"/>
  <c r="Q42" i="8" s="1"/>
  <c r="P43" i="8"/>
  <c r="Q43" i="8"/>
  <c r="P44" i="8"/>
  <c r="Q44" i="8" s="1"/>
  <c r="P45" i="8"/>
  <c r="Q45" i="8" s="1"/>
  <c r="P46" i="8"/>
  <c r="Q46" i="8"/>
  <c r="P47" i="8"/>
  <c r="Q47" i="8" s="1"/>
  <c r="P48" i="8"/>
  <c r="Q48" i="8" s="1"/>
  <c r="P49" i="8"/>
  <c r="Q49" i="8" s="1"/>
  <c r="P50" i="8"/>
  <c r="Q50" i="8" s="1"/>
  <c r="P51" i="8"/>
  <c r="Q51" i="8" s="1"/>
  <c r="P52" i="8"/>
  <c r="Q52" i="8" s="1"/>
  <c r="P53" i="8"/>
  <c r="Q53" i="8" s="1"/>
  <c r="P54" i="8"/>
  <c r="Q54" i="8" s="1"/>
  <c r="P55" i="8"/>
  <c r="Q55" i="8" s="1"/>
  <c r="P56" i="8"/>
  <c r="Q56" i="8" s="1"/>
  <c r="P57" i="8"/>
  <c r="Q57" i="8"/>
  <c r="P58" i="8"/>
  <c r="Q58" i="8" s="1"/>
  <c r="P59" i="8"/>
  <c r="Q59" i="8" s="1"/>
  <c r="P60" i="8"/>
  <c r="Q60" i="8" s="1"/>
  <c r="P61" i="8"/>
  <c r="Q61" i="8" s="1"/>
  <c r="P62" i="8"/>
  <c r="Q62" i="8" s="1"/>
  <c r="P63" i="8"/>
  <c r="Q63" i="8" s="1"/>
  <c r="P64" i="8"/>
  <c r="Q64" i="8"/>
  <c r="P65" i="8"/>
  <c r="Q65" i="8" s="1"/>
  <c r="P66" i="8"/>
  <c r="Q66" i="8" s="1"/>
  <c r="P67" i="8"/>
  <c r="Q67" i="8" s="1"/>
  <c r="P68" i="8"/>
  <c r="Q68" i="8" s="1"/>
  <c r="P69" i="8"/>
  <c r="Q69" i="8" s="1"/>
  <c r="P70" i="8"/>
  <c r="Q70" i="8" s="1"/>
  <c r="P71" i="8"/>
  <c r="Q71" i="8" s="1"/>
  <c r="P72" i="8"/>
  <c r="Q72" i="8"/>
  <c r="P73" i="8"/>
  <c r="Q73" i="8" s="1"/>
  <c r="P74" i="8"/>
  <c r="Q74" i="8" s="1"/>
  <c r="P75" i="8"/>
  <c r="Q75" i="8" s="1"/>
  <c r="P76" i="8"/>
  <c r="Q76" i="8" s="1"/>
  <c r="P77" i="8"/>
  <c r="Q77" i="8" s="1"/>
  <c r="P78" i="8"/>
  <c r="Q78" i="8" s="1"/>
  <c r="P79" i="8"/>
  <c r="Q79" i="8"/>
  <c r="P80" i="8"/>
  <c r="Q80" i="8" s="1"/>
  <c r="P81" i="8"/>
  <c r="Q81" i="8" s="1"/>
  <c r="P82" i="8"/>
  <c r="Q82" i="8"/>
  <c r="P83" i="8"/>
  <c r="Q83" i="8" s="1"/>
  <c r="P84" i="8"/>
  <c r="Q84" i="8" s="1"/>
  <c r="P85" i="8"/>
  <c r="Q85" i="8" s="1"/>
  <c r="P86" i="8"/>
  <c r="Q86" i="8" s="1"/>
  <c r="P87" i="8"/>
  <c r="Q87" i="8" s="1"/>
  <c r="P88" i="8"/>
  <c r="Q88" i="8" s="1"/>
  <c r="P89" i="8"/>
  <c r="Q89" i="8" s="1"/>
  <c r="P90" i="8"/>
  <c r="Q90" i="8" s="1"/>
  <c r="P91" i="8"/>
  <c r="Q91" i="8" s="1"/>
  <c r="P92" i="8"/>
  <c r="Q92" i="8" s="1"/>
  <c r="P93" i="8"/>
  <c r="Q93" i="8" s="1"/>
  <c r="P94" i="8"/>
  <c r="Q94" i="8" s="1"/>
  <c r="P95" i="8"/>
  <c r="Q95" i="8" s="1"/>
  <c r="P96" i="8"/>
  <c r="Q96" i="8" s="1"/>
  <c r="P97" i="8"/>
  <c r="Q97" i="8"/>
  <c r="P98" i="8"/>
  <c r="Q98" i="8" s="1"/>
  <c r="P99" i="8"/>
  <c r="Q99" i="8" s="1"/>
  <c r="P100" i="8"/>
  <c r="Q100" i="8" s="1"/>
  <c r="P101" i="8"/>
  <c r="Q101" i="8" s="1"/>
  <c r="P102" i="8"/>
  <c r="Q102" i="8" s="1"/>
  <c r="P103" i="8"/>
  <c r="Q103" i="8" s="1"/>
  <c r="P104" i="8"/>
  <c r="Q104" i="8" s="1"/>
  <c r="P105" i="8"/>
  <c r="Q105" i="8" s="1"/>
  <c r="P106" i="8"/>
  <c r="Q106" i="8" s="1"/>
  <c r="P107" i="8"/>
  <c r="Q107" i="8" s="1"/>
  <c r="P108" i="8"/>
  <c r="Q108" i="8" s="1"/>
  <c r="P109" i="8"/>
  <c r="Q109" i="8" s="1"/>
  <c r="P110" i="8"/>
  <c r="Q110" i="8" s="1"/>
  <c r="P111" i="8"/>
  <c r="Q111" i="8" s="1"/>
  <c r="P112" i="8"/>
  <c r="Q112" i="8"/>
  <c r="P113" i="8"/>
  <c r="Q113" i="8" s="1"/>
  <c r="P114" i="8"/>
  <c r="Q114" i="8" s="1"/>
  <c r="P115" i="8"/>
  <c r="Q115" i="8" s="1"/>
  <c r="P116" i="8"/>
  <c r="Q116" i="8" s="1"/>
  <c r="P117" i="8"/>
  <c r="Q117" i="8" s="1"/>
  <c r="P118" i="8"/>
  <c r="Q118" i="8" s="1"/>
  <c r="P119" i="8"/>
  <c r="Q119" i="8" s="1"/>
  <c r="P120" i="8"/>
  <c r="Q120" i="8"/>
  <c r="P121" i="8"/>
  <c r="Q121" i="8" s="1"/>
  <c r="P122" i="8"/>
  <c r="Q122" i="8" s="1"/>
  <c r="P123" i="8"/>
  <c r="Q123" i="8"/>
  <c r="P124" i="8"/>
  <c r="Q124" i="8" s="1"/>
  <c r="P125" i="8"/>
  <c r="Q125" i="8" s="1"/>
  <c r="P126" i="8"/>
  <c r="Q126" i="8" s="1"/>
  <c r="P127" i="8"/>
  <c r="Q127" i="8" s="1"/>
  <c r="P128" i="8"/>
  <c r="Q128" i="8" s="1"/>
  <c r="P129" i="8"/>
  <c r="Q129" i="8" s="1"/>
  <c r="P130" i="8"/>
  <c r="Q130" i="8" s="1"/>
  <c r="P131" i="8"/>
  <c r="Q131" i="8" s="1"/>
  <c r="P132" i="8"/>
  <c r="Q132" i="8" s="1"/>
  <c r="P133" i="8"/>
  <c r="Q133" i="8" s="1"/>
  <c r="P134" i="8"/>
  <c r="Q134" i="8" s="1"/>
  <c r="P135" i="8"/>
  <c r="Q135" i="8" s="1"/>
  <c r="P136" i="8"/>
  <c r="Q136" i="8" s="1"/>
  <c r="P137" i="8"/>
  <c r="Q137" i="8" s="1"/>
  <c r="P138" i="8"/>
  <c r="Q138" i="8" s="1"/>
  <c r="P139" i="8"/>
  <c r="Q139" i="8" s="1"/>
  <c r="P140" i="8"/>
  <c r="Q140" i="8" s="1"/>
  <c r="P141" i="8"/>
  <c r="Q141" i="8" s="1"/>
  <c r="P142" i="8"/>
  <c r="Q142" i="8" s="1"/>
  <c r="P143" i="8"/>
  <c r="Q143" i="8" s="1"/>
  <c r="P144" i="8"/>
  <c r="Q144" i="8" s="1"/>
  <c r="P145" i="8"/>
  <c r="Q145" i="8" s="1"/>
  <c r="P146" i="8"/>
  <c r="Q146" i="8" s="1"/>
  <c r="P147" i="8"/>
  <c r="Q147" i="8"/>
  <c r="P148" i="8"/>
  <c r="Q148" i="8" s="1"/>
  <c r="P149" i="8"/>
  <c r="Q149" i="8" s="1"/>
  <c r="P150" i="8"/>
  <c r="Q150" i="8" s="1"/>
  <c r="P151" i="8"/>
  <c r="Q151" i="8" s="1"/>
  <c r="P152" i="8"/>
  <c r="Q152" i="8" s="1"/>
  <c r="P153" i="8"/>
  <c r="Q153" i="8" s="1"/>
  <c r="P154" i="8"/>
  <c r="Q154" i="8" s="1"/>
  <c r="P155" i="8"/>
  <c r="Q155" i="8" s="1"/>
  <c r="P156" i="8"/>
  <c r="Q156" i="8"/>
  <c r="P157" i="8"/>
  <c r="Q157" i="8" s="1"/>
  <c r="P158" i="8"/>
  <c r="Q158" i="8" s="1"/>
  <c r="P159" i="8"/>
  <c r="Q159" i="8" s="1"/>
  <c r="P160" i="8"/>
  <c r="Q160" i="8" s="1"/>
  <c r="P161" i="8"/>
  <c r="Q161" i="8" s="1"/>
  <c r="P162" i="8"/>
  <c r="Q162" i="8" s="1"/>
  <c r="P163" i="8"/>
  <c r="Q163" i="8" s="1"/>
  <c r="P164" i="8"/>
  <c r="Q164" i="8" s="1"/>
  <c r="P165" i="8"/>
  <c r="Q165" i="8"/>
  <c r="P166" i="8"/>
  <c r="Q166" i="8" s="1"/>
  <c r="P167" i="8"/>
  <c r="Q167" i="8" s="1"/>
  <c r="P168" i="8"/>
  <c r="Q168" i="8" s="1"/>
  <c r="P169" i="8"/>
  <c r="Q169" i="8" s="1"/>
  <c r="P170" i="8"/>
  <c r="Q170" i="8" s="1"/>
  <c r="P171" i="8"/>
  <c r="Q171" i="8" s="1"/>
  <c r="P172" i="8"/>
  <c r="Q172" i="8" s="1"/>
  <c r="P173" i="8"/>
  <c r="Q173" i="8" s="1"/>
  <c r="P174" i="8"/>
  <c r="Q174" i="8"/>
  <c r="P175" i="8"/>
  <c r="Q175" i="8" s="1"/>
  <c r="P176" i="8"/>
  <c r="Q176" i="8" s="1"/>
  <c r="P177" i="8"/>
  <c r="Q177" i="8" s="1"/>
  <c r="P178" i="8"/>
  <c r="Q178" i="8" s="1"/>
  <c r="P179" i="8"/>
  <c r="Q179" i="8" s="1"/>
  <c r="P180" i="8"/>
  <c r="Q180" i="8" s="1"/>
  <c r="P181" i="8"/>
  <c r="Q181" i="8" s="1"/>
  <c r="P182" i="8"/>
  <c r="Q182" i="8" s="1"/>
  <c r="P183" i="8"/>
  <c r="Q183" i="8"/>
  <c r="P184" i="8"/>
  <c r="Q184" i="8" s="1"/>
  <c r="P185" i="8"/>
  <c r="Q185" i="8" s="1"/>
  <c r="P186" i="8"/>
  <c r="Q186" i="8" s="1"/>
  <c r="P187" i="8"/>
  <c r="Q187" i="8" s="1"/>
  <c r="P188" i="8"/>
  <c r="Q188" i="8" s="1"/>
  <c r="P189" i="8"/>
  <c r="Q189" i="8" s="1"/>
  <c r="P190" i="8"/>
  <c r="Q190" i="8" s="1"/>
  <c r="P191" i="8"/>
  <c r="Q191" i="8" s="1"/>
  <c r="P192" i="8"/>
  <c r="Q192" i="8"/>
  <c r="P193" i="8"/>
  <c r="Q193" i="8" s="1"/>
  <c r="P194" i="8"/>
  <c r="Q194" i="8" s="1"/>
  <c r="P195" i="8"/>
  <c r="Q195" i="8" s="1"/>
  <c r="P196" i="8"/>
  <c r="Q196" i="8" s="1"/>
  <c r="P197" i="8"/>
  <c r="Q197" i="8" s="1"/>
  <c r="P198" i="8"/>
  <c r="Q198" i="8" s="1"/>
  <c r="P199" i="8"/>
  <c r="Q199" i="8" s="1"/>
  <c r="P200" i="8"/>
  <c r="Q200" i="8" s="1"/>
  <c r="P201" i="8"/>
  <c r="Q201" i="8" s="1"/>
  <c r="P202" i="8"/>
  <c r="Q202" i="8" s="1"/>
  <c r="P203" i="8"/>
  <c r="Q203" i="8" s="1"/>
  <c r="P204" i="8"/>
  <c r="Q204" i="8" s="1"/>
  <c r="P205" i="8"/>
  <c r="Q205" i="8" s="1"/>
  <c r="P206" i="8"/>
  <c r="Q206" i="8" s="1"/>
  <c r="P207" i="8"/>
  <c r="Q207" i="8" s="1"/>
  <c r="P208" i="8"/>
  <c r="Q208" i="8" s="1"/>
  <c r="P209" i="8"/>
  <c r="Q209" i="8" s="1"/>
  <c r="P210" i="8"/>
  <c r="Q210" i="8" s="1"/>
  <c r="P211" i="8"/>
  <c r="Q211" i="8" s="1"/>
  <c r="P212" i="8"/>
  <c r="Q212" i="8" s="1"/>
  <c r="P213" i="8"/>
  <c r="Q213" i="8" s="1"/>
  <c r="P214" i="8"/>
  <c r="Q214" i="8" s="1"/>
  <c r="P215" i="8"/>
  <c r="Q215" i="8" s="1"/>
  <c r="P216" i="8"/>
  <c r="Q216" i="8" s="1"/>
  <c r="P217" i="8"/>
  <c r="Q217" i="8" s="1"/>
  <c r="P218" i="8"/>
  <c r="Q218" i="8" s="1"/>
  <c r="P219" i="8"/>
  <c r="Q219" i="8" s="1"/>
  <c r="P220" i="8"/>
  <c r="Q220" i="8" s="1"/>
  <c r="P221" i="8"/>
  <c r="Q221" i="8" s="1"/>
  <c r="P222" i="8"/>
  <c r="Q222" i="8" s="1"/>
  <c r="P223" i="8"/>
  <c r="Q223" i="8" s="1"/>
  <c r="P224" i="8"/>
  <c r="Q224" i="8" s="1"/>
  <c r="P225" i="8"/>
  <c r="Q225" i="8" s="1"/>
  <c r="P226" i="8"/>
  <c r="Q226" i="8" s="1"/>
  <c r="P227" i="8"/>
  <c r="Q227" i="8" s="1"/>
  <c r="P228" i="8"/>
  <c r="Q228" i="8"/>
  <c r="P229" i="8"/>
  <c r="Q229" i="8" s="1"/>
  <c r="P230" i="8"/>
  <c r="Q230" i="8" s="1"/>
  <c r="P231" i="8"/>
  <c r="Q231" i="8" s="1"/>
  <c r="P232" i="8"/>
  <c r="Q232" i="8" s="1"/>
  <c r="P233" i="8"/>
  <c r="Q233" i="8" s="1"/>
  <c r="P234" i="8"/>
  <c r="Q234" i="8" s="1"/>
  <c r="P235" i="8"/>
  <c r="Q235" i="8" s="1"/>
  <c r="P236" i="8"/>
  <c r="Q236" i="8" s="1"/>
  <c r="P237" i="8"/>
  <c r="Q237" i="8"/>
  <c r="P238" i="8"/>
  <c r="Q238" i="8" s="1"/>
  <c r="P239" i="8"/>
  <c r="Q239" i="8" s="1"/>
  <c r="P240" i="8"/>
  <c r="Q240" i="8" s="1"/>
  <c r="P241" i="8"/>
  <c r="Q241" i="8" s="1"/>
  <c r="P2" i="8"/>
  <c r="Q2" i="8" s="1"/>
  <c r="L64" i="8"/>
  <c r="M64" i="8" s="1"/>
  <c r="L65" i="8"/>
  <c r="M65" i="8" s="1"/>
  <c r="L66" i="8"/>
  <c r="M66" i="8" s="1"/>
  <c r="L67" i="8"/>
  <c r="M67" i="8"/>
  <c r="L68" i="8"/>
  <c r="M68" i="8" s="1"/>
  <c r="L69" i="8"/>
  <c r="M69" i="8" s="1"/>
  <c r="L70" i="8"/>
  <c r="M70" i="8"/>
  <c r="L71" i="8"/>
  <c r="M71" i="8" s="1"/>
  <c r="L72" i="8"/>
  <c r="M72" i="8" s="1"/>
  <c r="L73" i="8"/>
  <c r="M73" i="8" s="1"/>
  <c r="L74" i="8"/>
  <c r="M74" i="8" s="1"/>
  <c r="L75" i="8"/>
  <c r="M75" i="8" s="1"/>
  <c r="L76" i="8"/>
  <c r="M76" i="8"/>
  <c r="L77" i="8"/>
  <c r="M77" i="8" s="1"/>
  <c r="L78" i="8"/>
  <c r="M78" i="8" s="1"/>
  <c r="L79" i="8"/>
  <c r="M79" i="8" s="1"/>
  <c r="L80" i="8"/>
  <c r="M80" i="8" s="1"/>
  <c r="L81" i="8"/>
  <c r="M81" i="8" s="1"/>
  <c r="L82" i="8"/>
  <c r="M82" i="8" s="1"/>
  <c r="L83" i="8"/>
  <c r="M83" i="8" s="1"/>
  <c r="L84" i="8"/>
  <c r="M84" i="8" s="1"/>
  <c r="L85" i="8"/>
  <c r="M85" i="8" s="1"/>
  <c r="L86" i="8"/>
  <c r="M86" i="8" s="1"/>
  <c r="L87" i="8"/>
  <c r="M87" i="8" s="1"/>
  <c r="L88" i="8"/>
  <c r="M88" i="8" s="1"/>
  <c r="L89" i="8"/>
  <c r="M89" i="8" s="1"/>
  <c r="L90" i="8"/>
  <c r="M90" i="8" s="1"/>
  <c r="L91" i="8"/>
  <c r="M91" i="8" s="1"/>
  <c r="L92" i="8"/>
  <c r="M92" i="8" s="1"/>
  <c r="L93" i="8"/>
  <c r="M93" i="8" s="1"/>
  <c r="L94" i="8"/>
  <c r="M94" i="8" s="1"/>
  <c r="L95" i="8"/>
  <c r="M95" i="8" s="1"/>
  <c r="L96" i="8"/>
  <c r="M96" i="8" s="1"/>
  <c r="L97" i="8"/>
  <c r="M97" i="8" s="1"/>
  <c r="L98" i="8"/>
  <c r="M98" i="8" s="1"/>
  <c r="L99" i="8"/>
  <c r="M99" i="8" s="1"/>
  <c r="L100" i="8"/>
  <c r="M100" i="8" s="1"/>
  <c r="L101" i="8"/>
  <c r="M101" i="8" s="1"/>
  <c r="L102" i="8"/>
  <c r="M102" i="8" s="1"/>
  <c r="L103" i="8"/>
  <c r="M103" i="8" s="1"/>
  <c r="L104" i="8"/>
  <c r="M104" i="8" s="1"/>
  <c r="L105" i="8"/>
  <c r="M105" i="8" s="1"/>
  <c r="L106" i="8"/>
  <c r="M106" i="8" s="1"/>
  <c r="L107" i="8"/>
  <c r="M107" i="8" s="1"/>
  <c r="L108" i="8"/>
  <c r="M108" i="8" s="1"/>
  <c r="L109" i="8"/>
  <c r="M109" i="8" s="1"/>
  <c r="L110" i="8"/>
  <c r="M110" i="8" s="1"/>
  <c r="L111" i="8"/>
  <c r="M111" i="8" s="1"/>
  <c r="L112" i="8"/>
  <c r="M112" i="8"/>
  <c r="L113" i="8"/>
  <c r="M113" i="8" s="1"/>
  <c r="L114" i="8"/>
  <c r="M114" i="8" s="1"/>
  <c r="L115" i="8"/>
  <c r="M115" i="8" s="1"/>
  <c r="L116" i="8"/>
  <c r="M116" i="8" s="1"/>
  <c r="L117" i="8"/>
  <c r="M117" i="8" s="1"/>
  <c r="L118" i="8"/>
  <c r="M118" i="8" s="1"/>
  <c r="L119" i="8"/>
  <c r="M119" i="8" s="1"/>
  <c r="L120" i="8"/>
  <c r="M120" i="8" s="1"/>
  <c r="L121" i="8"/>
  <c r="M121" i="8" s="1"/>
  <c r="L122" i="8"/>
  <c r="M122" i="8" s="1"/>
  <c r="L123" i="8"/>
  <c r="M123" i="8" s="1"/>
  <c r="L124" i="8"/>
  <c r="M124" i="8" s="1"/>
  <c r="L125" i="8"/>
  <c r="M125" i="8" s="1"/>
  <c r="L126" i="8"/>
  <c r="M126" i="8" s="1"/>
  <c r="L127" i="8"/>
  <c r="M127" i="8" s="1"/>
  <c r="L128" i="8"/>
  <c r="M128" i="8" s="1"/>
  <c r="L129" i="8"/>
  <c r="M129" i="8" s="1"/>
  <c r="L130" i="8"/>
  <c r="M130" i="8" s="1"/>
  <c r="L131" i="8"/>
  <c r="M131" i="8" s="1"/>
  <c r="L132" i="8"/>
  <c r="M132" i="8" s="1"/>
  <c r="L133" i="8"/>
  <c r="M133" i="8" s="1"/>
  <c r="L134" i="8"/>
  <c r="M134" i="8" s="1"/>
  <c r="L135" i="8"/>
  <c r="M135" i="8" s="1"/>
  <c r="L136" i="8"/>
  <c r="M136" i="8" s="1"/>
  <c r="L137" i="8"/>
  <c r="M137" i="8" s="1"/>
  <c r="L138" i="8"/>
  <c r="M138" i="8" s="1"/>
  <c r="L139" i="8"/>
  <c r="M139" i="8"/>
  <c r="L140" i="8"/>
  <c r="M140" i="8" s="1"/>
  <c r="L141" i="8"/>
  <c r="M141" i="8" s="1"/>
  <c r="L142" i="8"/>
  <c r="M142" i="8" s="1"/>
  <c r="L143" i="8"/>
  <c r="M143" i="8" s="1"/>
  <c r="L144" i="8"/>
  <c r="M144" i="8" s="1"/>
  <c r="L145" i="8"/>
  <c r="M145" i="8" s="1"/>
  <c r="L146" i="8"/>
  <c r="M146" i="8" s="1"/>
  <c r="L147" i="8"/>
  <c r="M147" i="8" s="1"/>
  <c r="L148" i="8"/>
  <c r="M148" i="8" s="1"/>
  <c r="L149" i="8"/>
  <c r="M149" i="8" s="1"/>
  <c r="L150" i="8"/>
  <c r="M150" i="8" s="1"/>
  <c r="L151" i="8"/>
  <c r="M151" i="8" s="1"/>
  <c r="L152" i="8"/>
  <c r="M152" i="8" s="1"/>
  <c r="L153" i="8"/>
  <c r="M153" i="8" s="1"/>
  <c r="L154" i="8"/>
  <c r="M154" i="8" s="1"/>
  <c r="L155" i="8"/>
  <c r="M155" i="8" s="1"/>
  <c r="L156" i="8"/>
  <c r="M156" i="8" s="1"/>
  <c r="L157" i="8"/>
  <c r="M157" i="8" s="1"/>
  <c r="L158" i="8"/>
  <c r="M158" i="8" s="1"/>
  <c r="L159" i="8"/>
  <c r="M159" i="8" s="1"/>
  <c r="L160" i="8"/>
  <c r="M160" i="8" s="1"/>
  <c r="L161" i="8"/>
  <c r="M161" i="8" s="1"/>
  <c r="L162" i="8"/>
  <c r="M162" i="8" s="1"/>
  <c r="L163" i="8"/>
  <c r="M163" i="8" s="1"/>
  <c r="L164" i="8"/>
  <c r="M164" i="8" s="1"/>
  <c r="L165" i="8"/>
  <c r="M165" i="8" s="1"/>
  <c r="L166" i="8"/>
  <c r="M166" i="8"/>
  <c r="L167" i="8"/>
  <c r="M167" i="8" s="1"/>
  <c r="L168" i="8"/>
  <c r="M168" i="8" s="1"/>
  <c r="L169" i="8"/>
  <c r="M169" i="8" s="1"/>
  <c r="L170" i="8"/>
  <c r="M170" i="8" s="1"/>
  <c r="L171" i="8"/>
  <c r="M171" i="8" s="1"/>
  <c r="L172" i="8"/>
  <c r="M172" i="8" s="1"/>
  <c r="L173" i="8"/>
  <c r="M173" i="8" s="1"/>
  <c r="L174" i="8"/>
  <c r="M174" i="8" s="1"/>
  <c r="L175" i="8"/>
  <c r="M175" i="8" s="1"/>
  <c r="L176" i="8"/>
  <c r="M176" i="8" s="1"/>
  <c r="L177" i="8"/>
  <c r="M177" i="8" s="1"/>
  <c r="L178" i="8"/>
  <c r="M178" i="8" s="1"/>
  <c r="L179" i="8"/>
  <c r="M179" i="8" s="1"/>
  <c r="L180" i="8"/>
  <c r="M180" i="8" s="1"/>
  <c r="L181" i="8"/>
  <c r="M181" i="8" s="1"/>
  <c r="L182" i="8"/>
  <c r="M182" i="8" s="1"/>
  <c r="L183" i="8"/>
  <c r="M183" i="8" s="1"/>
  <c r="L184" i="8"/>
  <c r="M184" i="8"/>
  <c r="L185" i="8"/>
  <c r="M185" i="8" s="1"/>
  <c r="L186" i="8"/>
  <c r="M186" i="8" s="1"/>
  <c r="L187" i="8"/>
  <c r="M187" i="8" s="1"/>
  <c r="L188" i="8"/>
  <c r="M188" i="8" s="1"/>
  <c r="L189" i="8"/>
  <c r="M189" i="8" s="1"/>
  <c r="L190" i="8"/>
  <c r="M190" i="8" s="1"/>
  <c r="L191" i="8"/>
  <c r="M191" i="8" s="1"/>
  <c r="L192" i="8"/>
  <c r="M192" i="8" s="1"/>
  <c r="L193" i="8"/>
  <c r="M193" i="8"/>
  <c r="L194" i="8"/>
  <c r="M194" i="8" s="1"/>
  <c r="L195" i="8"/>
  <c r="M195" i="8" s="1"/>
  <c r="L196" i="8"/>
  <c r="M196" i="8" s="1"/>
  <c r="L197" i="8"/>
  <c r="M197" i="8" s="1"/>
  <c r="L198" i="8"/>
  <c r="M198" i="8" s="1"/>
  <c r="L199" i="8"/>
  <c r="M199" i="8" s="1"/>
  <c r="L200" i="8"/>
  <c r="M200" i="8" s="1"/>
  <c r="L201" i="8"/>
  <c r="M201" i="8" s="1"/>
  <c r="L202" i="8"/>
  <c r="M202" i="8"/>
  <c r="L203" i="8"/>
  <c r="M203" i="8" s="1"/>
  <c r="L204" i="8"/>
  <c r="M204" i="8" s="1"/>
  <c r="L205" i="8"/>
  <c r="M205" i="8" s="1"/>
  <c r="L206" i="8"/>
  <c r="M206" i="8" s="1"/>
  <c r="L207" i="8"/>
  <c r="M207" i="8" s="1"/>
  <c r="L208" i="8"/>
  <c r="M208" i="8" s="1"/>
  <c r="L209" i="8"/>
  <c r="M209" i="8" s="1"/>
  <c r="L210" i="8"/>
  <c r="M210" i="8" s="1"/>
  <c r="L211" i="8"/>
  <c r="M211" i="8" s="1"/>
  <c r="L212" i="8"/>
  <c r="M212" i="8" s="1"/>
  <c r="L213" i="8"/>
  <c r="M213" i="8" s="1"/>
  <c r="L214" i="8"/>
  <c r="M214" i="8" s="1"/>
  <c r="L215" i="8"/>
  <c r="M215" i="8" s="1"/>
  <c r="L216" i="8"/>
  <c r="M216" i="8" s="1"/>
  <c r="L217" i="8"/>
  <c r="M217" i="8" s="1"/>
  <c r="L218" i="8"/>
  <c r="M218" i="8" s="1"/>
  <c r="L219" i="8"/>
  <c r="M219" i="8" s="1"/>
  <c r="L220" i="8"/>
  <c r="M220" i="8"/>
  <c r="L221" i="8"/>
  <c r="M221" i="8" s="1"/>
  <c r="L222" i="8"/>
  <c r="M222" i="8" s="1"/>
  <c r="L223" i="8"/>
  <c r="M223" i="8" s="1"/>
  <c r="L224" i="8"/>
  <c r="M224" i="8" s="1"/>
  <c r="L225" i="8"/>
  <c r="M225" i="8" s="1"/>
  <c r="L226" i="8"/>
  <c r="M226" i="8" s="1"/>
  <c r="L227" i="8"/>
  <c r="M227" i="8" s="1"/>
  <c r="L228" i="8"/>
  <c r="M228" i="8" s="1"/>
  <c r="L229" i="8"/>
  <c r="M229" i="8"/>
  <c r="L230" i="8"/>
  <c r="M230" i="8" s="1"/>
  <c r="L231" i="8"/>
  <c r="M231" i="8" s="1"/>
  <c r="L232" i="8"/>
  <c r="M232" i="8" s="1"/>
  <c r="L233" i="8"/>
  <c r="M233" i="8" s="1"/>
  <c r="L234" i="8"/>
  <c r="M234" i="8" s="1"/>
  <c r="L235" i="8"/>
  <c r="M235" i="8" s="1"/>
  <c r="L236" i="8"/>
  <c r="M236" i="8" s="1"/>
  <c r="L237" i="8"/>
  <c r="M237" i="8" s="1"/>
  <c r="L238" i="8"/>
  <c r="M238" i="8" s="1"/>
  <c r="L239" i="8"/>
  <c r="M239" i="8" s="1"/>
  <c r="L240" i="8"/>
  <c r="M240" i="8" s="1"/>
  <c r="L241" i="8"/>
  <c r="M241" i="8" s="1"/>
  <c r="L3" i="8"/>
  <c r="M3" i="8"/>
  <c r="L4" i="8"/>
  <c r="M4" i="8" s="1"/>
  <c r="L5" i="8"/>
  <c r="M5" i="8" s="1"/>
  <c r="L6" i="8"/>
  <c r="M6" i="8" s="1"/>
  <c r="L7" i="8"/>
  <c r="M7" i="8" s="1"/>
  <c r="L8" i="8"/>
  <c r="M8" i="8" s="1"/>
  <c r="L9" i="8"/>
  <c r="M9" i="8" s="1"/>
  <c r="L10" i="8"/>
  <c r="M10" i="8" s="1"/>
  <c r="L11" i="8"/>
  <c r="M11" i="8" s="1"/>
  <c r="L12" i="8"/>
  <c r="M12" i="8" s="1"/>
  <c r="L13" i="8"/>
  <c r="M13" i="8" s="1"/>
  <c r="L14" i="8"/>
  <c r="M14" i="8" s="1"/>
  <c r="L15" i="8"/>
  <c r="M15" i="8" s="1"/>
  <c r="L16" i="8"/>
  <c r="M16" i="8" s="1"/>
  <c r="L17" i="8"/>
  <c r="M17" i="8" s="1"/>
  <c r="L18" i="8"/>
  <c r="M18" i="8" s="1"/>
  <c r="L19" i="8"/>
  <c r="M19" i="8" s="1"/>
  <c r="L20" i="8"/>
  <c r="M20" i="8" s="1"/>
  <c r="L21" i="8"/>
  <c r="M21" i="8" s="1"/>
  <c r="L22" i="8"/>
  <c r="M22" i="8" s="1"/>
  <c r="L23" i="8"/>
  <c r="M23" i="8" s="1"/>
  <c r="L24" i="8"/>
  <c r="M24" i="8" s="1"/>
  <c r="L25" i="8"/>
  <c r="M25" i="8" s="1"/>
  <c r="L26" i="8"/>
  <c r="M26" i="8" s="1"/>
  <c r="L27" i="8"/>
  <c r="M27" i="8" s="1"/>
  <c r="L28" i="8"/>
  <c r="M28" i="8" s="1"/>
  <c r="L29" i="8"/>
  <c r="M29" i="8" s="1"/>
  <c r="L30" i="8"/>
  <c r="M30" i="8"/>
  <c r="L31" i="8"/>
  <c r="M31" i="8" s="1"/>
  <c r="L32" i="8"/>
  <c r="M32" i="8" s="1"/>
  <c r="L33" i="8"/>
  <c r="M33" i="8" s="1"/>
  <c r="L34" i="8"/>
  <c r="M34" i="8" s="1"/>
  <c r="L35" i="8"/>
  <c r="M35" i="8" s="1"/>
  <c r="L36" i="8"/>
  <c r="M36" i="8" s="1"/>
  <c r="L37" i="8"/>
  <c r="M37" i="8" s="1"/>
  <c r="L38" i="8"/>
  <c r="M38" i="8" s="1"/>
  <c r="L39" i="8"/>
  <c r="M39" i="8" s="1"/>
  <c r="L40" i="8"/>
  <c r="M40" i="8" s="1"/>
  <c r="L41" i="8"/>
  <c r="M41" i="8" s="1"/>
  <c r="L42" i="8"/>
  <c r="M42" i="8" s="1"/>
  <c r="L43" i="8"/>
  <c r="M43" i="8" s="1"/>
  <c r="L44" i="8"/>
  <c r="M44" i="8" s="1"/>
  <c r="L45" i="8"/>
  <c r="M45" i="8" s="1"/>
  <c r="L46" i="8"/>
  <c r="M46" i="8" s="1"/>
  <c r="L47" i="8"/>
  <c r="M47" i="8" s="1"/>
  <c r="L48" i="8"/>
  <c r="M48" i="8" s="1"/>
  <c r="L49" i="8"/>
  <c r="M49" i="8" s="1"/>
  <c r="L50" i="8"/>
  <c r="M50" i="8" s="1"/>
  <c r="L51" i="8"/>
  <c r="M51" i="8" s="1"/>
  <c r="L52" i="8"/>
  <c r="M52" i="8" s="1"/>
  <c r="L53" i="8"/>
  <c r="M53" i="8" s="1"/>
  <c r="L54" i="8"/>
  <c r="M54" i="8" s="1"/>
  <c r="L55" i="8"/>
  <c r="M55" i="8" s="1"/>
  <c r="L56" i="8"/>
  <c r="M56" i="8" s="1"/>
  <c r="L57" i="8"/>
  <c r="M57" i="8"/>
  <c r="L58" i="8"/>
  <c r="M58" i="8" s="1"/>
  <c r="L59" i="8"/>
  <c r="M59" i="8" s="1"/>
  <c r="L60" i="8"/>
  <c r="M60" i="8" s="1"/>
  <c r="L61" i="8"/>
  <c r="M61" i="8" s="1"/>
  <c r="L62" i="8"/>
  <c r="M62" i="8" s="1"/>
  <c r="L63" i="8"/>
  <c r="M63" i="8" s="1"/>
  <c r="M2" i="8"/>
  <c r="L2" i="8"/>
  <c r="H241" i="8"/>
  <c r="I241" i="8" s="1"/>
  <c r="H65" i="8"/>
  <c r="I65" i="8" s="1"/>
  <c r="H66" i="8"/>
  <c r="I66" i="8" s="1"/>
  <c r="H67" i="8"/>
  <c r="I67" i="8" s="1"/>
  <c r="H68" i="8"/>
  <c r="I68" i="8" s="1"/>
  <c r="H69" i="8"/>
  <c r="I69" i="8" s="1"/>
  <c r="H70" i="8"/>
  <c r="I70" i="8" s="1"/>
  <c r="H71" i="8"/>
  <c r="I71" i="8" s="1"/>
  <c r="H72" i="8"/>
  <c r="I72" i="8" s="1"/>
  <c r="H73" i="8"/>
  <c r="I73" i="8" s="1"/>
  <c r="H74" i="8"/>
  <c r="I74" i="8"/>
  <c r="H75" i="8"/>
  <c r="I75" i="8" s="1"/>
  <c r="H76" i="8"/>
  <c r="I76" i="8" s="1"/>
  <c r="H77" i="8"/>
  <c r="I77" i="8" s="1"/>
  <c r="H78" i="8"/>
  <c r="I78" i="8" s="1"/>
  <c r="H79" i="8"/>
  <c r="I79" i="8" s="1"/>
  <c r="H80" i="8"/>
  <c r="I80" i="8" s="1"/>
  <c r="H81" i="8"/>
  <c r="I81" i="8" s="1"/>
  <c r="H82" i="8"/>
  <c r="I82" i="8" s="1"/>
  <c r="H83" i="8"/>
  <c r="I83" i="8" s="1"/>
  <c r="H84" i="8"/>
  <c r="I84" i="8" s="1"/>
  <c r="H85" i="8"/>
  <c r="I85" i="8" s="1"/>
  <c r="H86" i="8"/>
  <c r="I86" i="8" s="1"/>
  <c r="H87" i="8"/>
  <c r="I87" i="8" s="1"/>
  <c r="H88" i="8"/>
  <c r="I88" i="8" s="1"/>
  <c r="H89" i="8"/>
  <c r="I89" i="8" s="1"/>
  <c r="H90" i="8"/>
  <c r="I90" i="8" s="1"/>
  <c r="H91" i="8"/>
  <c r="I91" i="8" s="1"/>
  <c r="H92" i="8"/>
  <c r="I92" i="8"/>
  <c r="H93" i="8"/>
  <c r="I93" i="8" s="1"/>
  <c r="H94" i="8"/>
  <c r="I94" i="8" s="1"/>
  <c r="H95" i="8"/>
  <c r="I95" i="8" s="1"/>
  <c r="H96" i="8"/>
  <c r="I96" i="8" s="1"/>
  <c r="H97" i="8"/>
  <c r="I97" i="8" s="1"/>
  <c r="H98" i="8"/>
  <c r="I98" i="8" s="1"/>
  <c r="H99" i="8"/>
  <c r="I99" i="8" s="1"/>
  <c r="H100" i="8"/>
  <c r="I100" i="8" s="1"/>
  <c r="H101" i="8"/>
  <c r="I101" i="8" s="1"/>
  <c r="H102" i="8"/>
  <c r="I102" i="8" s="1"/>
  <c r="H103" i="8"/>
  <c r="I103" i="8" s="1"/>
  <c r="H104" i="8"/>
  <c r="I104" i="8" s="1"/>
  <c r="H105" i="8"/>
  <c r="I105" i="8" s="1"/>
  <c r="H106" i="8"/>
  <c r="I106" i="8" s="1"/>
  <c r="H107" i="8"/>
  <c r="I107" i="8" s="1"/>
  <c r="H108" i="8"/>
  <c r="I108" i="8" s="1"/>
  <c r="H109" i="8"/>
  <c r="I109" i="8" s="1"/>
  <c r="H110" i="8"/>
  <c r="I110" i="8"/>
  <c r="H111" i="8"/>
  <c r="I111" i="8" s="1"/>
  <c r="H112" i="8"/>
  <c r="I112" i="8" s="1"/>
  <c r="H113" i="8"/>
  <c r="I113" i="8" s="1"/>
  <c r="H114" i="8"/>
  <c r="I114" i="8" s="1"/>
  <c r="H115" i="8"/>
  <c r="I115" i="8" s="1"/>
  <c r="H116" i="8"/>
  <c r="I116" i="8"/>
  <c r="H117" i="8"/>
  <c r="I117" i="8" s="1"/>
  <c r="H118" i="8"/>
  <c r="I118" i="8" s="1"/>
  <c r="H119" i="8"/>
  <c r="I119" i="8" s="1"/>
  <c r="H120" i="8"/>
  <c r="I120" i="8" s="1"/>
  <c r="H121" i="8"/>
  <c r="I121" i="8" s="1"/>
  <c r="H122" i="8"/>
  <c r="I122" i="8" s="1"/>
  <c r="H123" i="8"/>
  <c r="I123" i="8" s="1"/>
  <c r="H124" i="8"/>
  <c r="I124" i="8" s="1"/>
  <c r="H125" i="8"/>
  <c r="I125" i="8"/>
  <c r="H126" i="8"/>
  <c r="I126" i="8" s="1"/>
  <c r="H127" i="8"/>
  <c r="I127" i="8" s="1"/>
  <c r="H128" i="8"/>
  <c r="I128" i="8"/>
  <c r="H129" i="8"/>
  <c r="I129" i="8" s="1"/>
  <c r="H130" i="8"/>
  <c r="I130" i="8" s="1"/>
  <c r="H131" i="8"/>
  <c r="I131" i="8" s="1"/>
  <c r="H132" i="8"/>
  <c r="I132" i="8" s="1"/>
  <c r="H133" i="8"/>
  <c r="I133" i="8" s="1"/>
  <c r="H134" i="8"/>
  <c r="I134" i="8"/>
  <c r="H135" i="8"/>
  <c r="I135" i="8" s="1"/>
  <c r="H136" i="8"/>
  <c r="I136" i="8" s="1"/>
  <c r="H137" i="8"/>
  <c r="I137" i="8" s="1"/>
  <c r="H138" i="8"/>
  <c r="I138" i="8" s="1"/>
  <c r="H139" i="8"/>
  <c r="I139" i="8" s="1"/>
  <c r="H140" i="8"/>
  <c r="I140" i="8" s="1"/>
  <c r="H141" i="8"/>
  <c r="I141" i="8" s="1"/>
  <c r="H142" i="8"/>
  <c r="I142" i="8" s="1"/>
  <c r="H143" i="8"/>
  <c r="I143" i="8"/>
  <c r="H144" i="8"/>
  <c r="I144" i="8" s="1"/>
  <c r="H145" i="8"/>
  <c r="I145" i="8" s="1"/>
  <c r="H146" i="8"/>
  <c r="I146" i="8"/>
  <c r="H147" i="8"/>
  <c r="I147" i="8" s="1"/>
  <c r="H148" i="8"/>
  <c r="I148" i="8" s="1"/>
  <c r="H149" i="8"/>
  <c r="I149" i="8" s="1"/>
  <c r="H150" i="8"/>
  <c r="I150" i="8" s="1"/>
  <c r="H151" i="8"/>
  <c r="I151" i="8" s="1"/>
  <c r="H152" i="8"/>
  <c r="I152" i="8"/>
  <c r="H153" i="8"/>
  <c r="I153" i="8" s="1"/>
  <c r="H154" i="8"/>
  <c r="I154" i="8" s="1"/>
  <c r="H155" i="8"/>
  <c r="I155" i="8" s="1"/>
  <c r="H156" i="8"/>
  <c r="I156" i="8" s="1"/>
  <c r="H157" i="8"/>
  <c r="I157" i="8" s="1"/>
  <c r="H158" i="8"/>
  <c r="I158" i="8" s="1"/>
  <c r="H159" i="8"/>
  <c r="I159" i="8" s="1"/>
  <c r="H160" i="8"/>
  <c r="I160" i="8" s="1"/>
  <c r="H161" i="8"/>
  <c r="I161" i="8"/>
  <c r="H162" i="8"/>
  <c r="I162" i="8" s="1"/>
  <c r="H163" i="8"/>
  <c r="I163" i="8" s="1"/>
  <c r="H164" i="8"/>
  <c r="I164" i="8"/>
  <c r="H165" i="8"/>
  <c r="I165" i="8" s="1"/>
  <c r="H166" i="8"/>
  <c r="I166" i="8" s="1"/>
  <c r="H167" i="8"/>
  <c r="I167" i="8" s="1"/>
  <c r="H168" i="8"/>
  <c r="I168" i="8" s="1"/>
  <c r="H169" i="8"/>
  <c r="I169" i="8" s="1"/>
  <c r="H170" i="8"/>
  <c r="I170" i="8"/>
  <c r="H171" i="8"/>
  <c r="I171" i="8" s="1"/>
  <c r="H172" i="8"/>
  <c r="I172" i="8" s="1"/>
  <c r="H173" i="8"/>
  <c r="I173" i="8" s="1"/>
  <c r="H174" i="8"/>
  <c r="I174" i="8" s="1"/>
  <c r="H175" i="8"/>
  <c r="I175" i="8" s="1"/>
  <c r="H176" i="8"/>
  <c r="I176" i="8" s="1"/>
  <c r="H177" i="8"/>
  <c r="I177" i="8" s="1"/>
  <c r="H178" i="8"/>
  <c r="I178" i="8" s="1"/>
  <c r="H179" i="8"/>
  <c r="I179" i="8"/>
  <c r="H180" i="8"/>
  <c r="I180" i="8" s="1"/>
  <c r="H181" i="8"/>
  <c r="I181" i="8" s="1"/>
  <c r="H182" i="8"/>
  <c r="I182" i="8"/>
  <c r="H183" i="8"/>
  <c r="I183" i="8" s="1"/>
  <c r="H184" i="8"/>
  <c r="I184" i="8" s="1"/>
  <c r="H185" i="8"/>
  <c r="I185" i="8" s="1"/>
  <c r="H186" i="8"/>
  <c r="I186" i="8" s="1"/>
  <c r="H187" i="8"/>
  <c r="I187" i="8" s="1"/>
  <c r="H188" i="8"/>
  <c r="I188" i="8"/>
  <c r="H189" i="8"/>
  <c r="I189" i="8" s="1"/>
  <c r="H190" i="8"/>
  <c r="I190" i="8" s="1"/>
  <c r="H191" i="8"/>
  <c r="I191" i="8" s="1"/>
  <c r="H192" i="8"/>
  <c r="I192" i="8" s="1"/>
  <c r="H193" i="8"/>
  <c r="I193" i="8" s="1"/>
  <c r="H194" i="8"/>
  <c r="I194" i="8" s="1"/>
  <c r="H195" i="8"/>
  <c r="I195" i="8" s="1"/>
  <c r="H196" i="8"/>
  <c r="I196" i="8" s="1"/>
  <c r="H197" i="8"/>
  <c r="I197" i="8"/>
  <c r="H198" i="8"/>
  <c r="I198" i="8" s="1"/>
  <c r="H199" i="8"/>
  <c r="I199" i="8" s="1"/>
  <c r="H200" i="8"/>
  <c r="I200" i="8" s="1"/>
  <c r="H201" i="8"/>
  <c r="I201" i="8" s="1"/>
  <c r="H202" i="8"/>
  <c r="I202" i="8" s="1"/>
  <c r="H203" i="8"/>
  <c r="I203" i="8" s="1"/>
  <c r="H204" i="8"/>
  <c r="I204" i="8" s="1"/>
  <c r="H205" i="8"/>
  <c r="I205" i="8" s="1"/>
  <c r="H206" i="8"/>
  <c r="I206" i="8"/>
  <c r="H207" i="8"/>
  <c r="I207" i="8" s="1"/>
  <c r="H208" i="8"/>
  <c r="I208" i="8" s="1"/>
  <c r="H209" i="8"/>
  <c r="I209" i="8" s="1"/>
  <c r="H210" i="8"/>
  <c r="I210" i="8" s="1"/>
  <c r="H211" i="8"/>
  <c r="I211" i="8" s="1"/>
  <c r="H212" i="8"/>
  <c r="I212" i="8" s="1"/>
  <c r="H213" i="8"/>
  <c r="I213" i="8" s="1"/>
  <c r="H214" i="8"/>
  <c r="I214" i="8" s="1"/>
  <c r="H215" i="8"/>
  <c r="I215" i="8"/>
  <c r="H216" i="8"/>
  <c r="I216" i="8" s="1"/>
  <c r="H217" i="8"/>
  <c r="I217" i="8" s="1"/>
  <c r="H218" i="8"/>
  <c r="I218" i="8" s="1"/>
  <c r="H219" i="8"/>
  <c r="I219" i="8" s="1"/>
  <c r="H220" i="8"/>
  <c r="I220" i="8" s="1"/>
  <c r="H221" i="8"/>
  <c r="I221" i="8" s="1"/>
  <c r="H222" i="8"/>
  <c r="I222" i="8" s="1"/>
  <c r="H223" i="8"/>
  <c r="I223" i="8" s="1"/>
  <c r="H224" i="8"/>
  <c r="I224" i="8" s="1"/>
  <c r="H225" i="8"/>
  <c r="I225" i="8"/>
  <c r="H226" i="8"/>
  <c r="I226" i="8" s="1"/>
  <c r="H227" i="8"/>
  <c r="I227" i="8" s="1"/>
  <c r="H228" i="8"/>
  <c r="I228" i="8" s="1"/>
  <c r="H229" i="8"/>
  <c r="I229" i="8" s="1"/>
  <c r="H230" i="8"/>
  <c r="I230" i="8" s="1"/>
  <c r="H231" i="8"/>
  <c r="I231" i="8" s="1"/>
  <c r="H232" i="8"/>
  <c r="I232" i="8" s="1"/>
  <c r="H233" i="8"/>
  <c r="I233" i="8" s="1"/>
  <c r="H234" i="8"/>
  <c r="I234" i="8" s="1"/>
  <c r="H235" i="8"/>
  <c r="I235" i="8" s="1"/>
  <c r="H236" i="8"/>
  <c r="I236" i="8" s="1"/>
  <c r="H237" i="8"/>
  <c r="I237" i="8" s="1"/>
  <c r="H238" i="8"/>
  <c r="I238" i="8" s="1"/>
  <c r="H239" i="8"/>
  <c r="I239" i="8" s="1"/>
  <c r="H240" i="8"/>
  <c r="I240" i="8"/>
  <c r="H3" i="8"/>
  <c r="I3" i="8" s="1"/>
  <c r="H4" i="8"/>
  <c r="I4" i="8" s="1"/>
  <c r="H5" i="8"/>
  <c r="I5" i="8" s="1"/>
  <c r="H6" i="8"/>
  <c r="I6" i="8"/>
  <c r="H7" i="8"/>
  <c r="I7" i="8" s="1"/>
  <c r="H8" i="8"/>
  <c r="I8" i="8" s="1"/>
  <c r="H9" i="8"/>
  <c r="I9" i="8"/>
  <c r="H10" i="8"/>
  <c r="I10" i="8" s="1"/>
  <c r="H11" i="8"/>
  <c r="I11" i="8" s="1"/>
  <c r="H12" i="8"/>
  <c r="I12" i="8" s="1"/>
  <c r="H13" i="8"/>
  <c r="I13" i="8"/>
  <c r="H14" i="8"/>
  <c r="I14" i="8" s="1"/>
  <c r="H15" i="8"/>
  <c r="I15" i="8" s="1"/>
  <c r="H16" i="8"/>
  <c r="I16" i="8"/>
  <c r="H17" i="8"/>
  <c r="I17" i="8" s="1"/>
  <c r="H18" i="8"/>
  <c r="I18" i="8" s="1"/>
  <c r="H19" i="8"/>
  <c r="I19" i="8"/>
  <c r="H20" i="8"/>
  <c r="I20" i="8" s="1"/>
  <c r="H21" i="8"/>
  <c r="I21" i="8" s="1"/>
  <c r="H22" i="8"/>
  <c r="I22" i="8" s="1"/>
  <c r="H23" i="8"/>
  <c r="I23" i="8" s="1"/>
  <c r="H24" i="8"/>
  <c r="I24" i="8"/>
  <c r="H25" i="8"/>
  <c r="I25" i="8" s="1"/>
  <c r="H26" i="8"/>
  <c r="I26" i="8" s="1"/>
  <c r="H27" i="8"/>
  <c r="I27" i="8"/>
  <c r="H28" i="8"/>
  <c r="I28" i="8" s="1"/>
  <c r="H29" i="8"/>
  <c r="I29" i="8" s="1"/>
  <c r="H30" i="8"/>
  <c r="I30" i="8" s="1"/>
  <c r="H31" i="8"/>
  <c r="I31" i="8"/>
  <c r="H32" i="8"/>
  <c r="I32" i="8" s="1"/>
  <c r="H33" i="8"/>
  <c r="I33" i="8"/>
  <c r="H34" i="8"/>
  <c r="I34" i="8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/>
  <c r="H41" i="8"/>
  <c r="I41" i="8" s="1"/>
  <c r="H42" i="8"/>
  <c r="I42" i="8"/>
  <c r="H43" i="8"/>
  <c r="I43" i="8" s="1"/>
  <c r="H44" i="8"/>
  <c r="I44" i="8" s="1"/>
  <c r="H45" i="8"/>
  <c r="I45" i="8"/>
  <c r="H46" i="8"/>
  <c r="I46" i="8" s="1"/>
  <c r="H47" i="8"/>
  <c r="I47" i="8" s="1"/>
  <c r="H48" i="8"/>
  <c r="I48" i="8" s="1"/>
  <c r="H49" i="8"/>
  <c r="I49" i="8"/>
  <c r="H50" i="8"/>
  <c r="I50" i="8" s="1"/>
  <c r="H51" i="8"/>
  <c r="I51" i="8"/>
  <c r="H52" i="8"/>
  <c r="I52" i="8"/>
  <c r="H53" i="8"/>
  <c r="I53" i="8" s="1"/>
  <c r="H54" i="8"/>
  <c r="I54" i="8" s="1"/>
  <c r="H55" i="8"/>
  <c r="I55" i="8" s="1"/>
  <c r="H56" i="8"/>
  <c r="I56" i="8" s="1"/>
  <c r="H57" i="8"/>
  <c r="I57" i="8" s="1"/>
  <c r="H58" i="8"/>
  <c r="I58" i="8"/>
  <c r="H59" i="8"/>
  <c r="I59" i="8" s="1"/>
  <c r="H60" i="8"/>
  <c r="I60" i="8"/>
  <c r="H61" i="8"/>
  <c r="I61" i="8" s="1"/>
  <c r="H62" i="8"/>
  <c r="I62" i="8" s="1"/>
  <c r="H63" i="8"/>
  <c r="I63" i="8"/>
  <c r="H64" i="8"/>
  <c r="I64" i="8" s="1"/>
  <c r="I2" i="8"/>
  <c r="H2" i="8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3" i="7"/>
  <c r="AF4" i="7"/>
  <c r="AF5" i="7"/>
  <c r="AF6" i="7"/>
  <c r="AF7" i="7"/>
  <c r="AF8" i="7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" i="7"/>
  <c r="AE3" i="7"/>
  <c r="AE4" i="7"/>
  <c r="AE5" i="7"/>
  <c r="AE6" i="7"/>
  <c r="AE7" i="7"/>
  <c r="AE8" i="7"/>
  <c r="AE9" i="7"/>
  <c r="AE10" i="7"/>
  <c r="AE11" i="7"/>
  <c r="AE12" i="7"/>
  <c r="AE13" i="7"/>
  <c r="AE14" i="7"/>
  <c r="AE15" i="7"/>
  <c r="AE16" i="7"/>
  <c r="AE17" i="7"/>
  <c r="AE18" i="7"/>
  <c r="AE19" i="7"/>
  <c r="AE20" i="7"/>
  <c r="AE21" i="7"/>
  <c r="AE22" i="7"/>
  <c r="AE23" i="7"/>
  <c r="AE24" i="7"/>
  <c r="AE25" i="7"/>
  <c r="AE26" i="7"/>
  <c r="AE27" i="7"/>
  <c r="AE28" i="7"/>
  <c r="AE29" i="7"/>
  <c r="AE30" i="7"/>
  <c r="AE31" i="7"/>
  <c r="AE32" i="7"/>
  <c r="AE33" i="7"/>
  <c r="AE34" i="7"/>
  <c r="AE35" i="7"/>
  <c r="AE36" i="7"/>
  <c r="AE37" i="7"/>
  <c r="AE38" i="7"/>
  <c r="AE39" i="7"/>
  <c r="AE40" i="7"/>
  <c r="AE41" i="7"/>
  <c r="AE42" i="7"/>
  <c r="AE43" i="7"/>
  <c r="AE44" i="7"/>
  <c r="AE45" i="7"/>
  <c r="AE46" i="7"/>
  <c r="AE47" i="7"/>
  <c r="AE48" i="7"/>
  <c r="AE49" i="7"/>
  <c r="AE50" i="7"/>
  <c r="AE51" i="7"/>
  <c r="AE52" i="7"/>
  <c r="AE53" i="7"/>
  <c r="AE54" i="7"/>
  <c r="AE55" i="7"/>
  <c r="AE56" i="7"/>
  <c r="AE57" i="7"/>
  <c r="AE58" i="7"/>
  <c r="AE59" i="7"/>
  <c r="AE60" i="7"/>
  <c r="AE61" i="7"/>
  <c r="AE62" i="7"/>
  <c r="AE63" i="7"/>
  <c r="AE64" i="7"/>
  <c r="AE65" i="7"/>
  <c r="AE66" i="7"/>
  <c r="AE67" i="7"/>
  <c r="AE68" i="7"/>
  <c r="AE69" i="7"/>
  <c r="AE70" i="7"/>
  <c r="AE71" i="7"/>
  <c r="AE72" i="7"/>
  <c r="AE73" i="7"/>
  <c r="AE74" i="7"/>
  <c r="AE75" i="7"/>
  <c r="AE76" i="7"/>
  <c r="AE77" i="7"/>
  <c r="AE78" i="7"/>
  <c r="AE79" i="7"/>
  <c r="AE80" i="7"/>
  <c r="AE81" i="7"/>
  <c r="AE82" i="7"/>
  <c r="AE83" i="7"/>
  <c r="AE84" i="7"/>
  <c r="AE85" i="7"/>
  <c r="AE86" i="7"/>
  <c r="AE87" i="7"/>
  <c r="AE88" i="7"/>
  <c r="AE89" i="7"/>
  <c r="AE90" i="7"/>
  <c r="AE91" i="7"/>
  <c r="AE92" i="7"/>
  <c r="AE93" i="7"/>
  <c r="AE94" i="7"/>
  <c r="AE95" i="7"/>
  <c r="AE96" i="7"/>
  <c r="AE97" i="7"/>
  <c r="AE98" i="7"/>
  <c r="AE99" i="7"/>
  <c r="AE100" i="7"/>
  <c r="AE101" i="7"/>
  <c r="AE102" i="7"/>
  <c r="AE103" i="7"/>
  <c r="AE104" i="7"/>
  <c r="AE105" i="7"/>
  <c r="AE106" i="7"/>
  <c r="AE107" i="7"/>
  <c r="AE108" i="7"/>
  <c r="AE109" i="7"/>
  <c r="AE110" i="7"/>
  <c r="AE111" i="7"/>
  <c r="AE112" i="7"/>
  <c r="AE113" i="7"/>
  <c r="AE114" i="7"/>
  <c r="AE115" i="7"/>
  <c r="AE116" i="7"/>
  <c r="AE117" i="7"/>
  <c r="AE118" i="7"/>
  <c r="AE119" i="7"/>
  <c r="AE120" i="7"/>
  <c r="AE121" i="7"/>
  <c r="AE122" i="7"/>
  <c r="AE123" i="7"/>
  <c r="AE124" i="7"/>
  <c r="AE125" i="7"/>
  <c r="AE126" i="7"/>
  <c r="AE127" i="7"/>
  <c r="AE128" i="7"/>
  <c r="AE129" i="7"/>
  <c r="AE130" i="7"/>
  <c r="AE131" i="7"/>
  <c r="AE132" i="7"/>
  <c r="AE133" i="7"/>
  <c r="AE134" i="7"/>
  <c r="AE135" i="7"/>
  <c r="AE136" i="7"/>
  <c r="AE137" i="7"/>
  <c r="AE138" i="7"/>
  <c r="AE139" i="7"/>
  <c r="AE140" i="7"/>
  <c r="AE141" i="7"/>
  <c r="AE142" i="7"/>
  <c r="AE143" i="7"/>
  <c r="AE144" i="7"/>
  <c r="AE145" i="7"/>
  <c r="AE146" i="7"/>
  <c r="AE147" i="7"/>
  <c r="AE148" i="7"/>
  <c r="AE149" i="7"/>
  <c r="AE150" i="7"/>
  <c r="AE151" i="7"/>
  <c r="AE152" i="7"/>
  <c r="AE153" i="7"/>
  <c r="AE154" i="7"/>
  <c r="AE155" i="7"/>
  <c r="AE156" i="7"/>
  <c r="AE157" i="7"/>
  <c r="AE158" i="7"/>
  <c r="AE159" i="7"/>
  <c r="AE160" i="7"/>
  <c r="AE161" i="7"/>
  <c r="AE162" i="7"/>
  <c r="AE163" i="7"/>
  <c r="AE164" i="7"/>
  <c r="AE165" i="7"/>
  <c r="AE166" i="7"/>
  <c r="AE167" i="7"/>
  <c r="AE168" i="7"/>
  <c r="AE169" i="7"/>
  <c r="AE170" i="7"/>
  <c r="AE171" i="7"/>
  <c r="AE172" i="7"/>
  <c r="AE173" i="7"/>
  <c r="AE174" i="7"/>
  <c r="AE175" i="7"/>
  <c r="AE176" i="7"/>
  <c r="AE177" i="7"/>
  <c r="AE178" i="7"/>
  <c r="AE179" i="7"/>
  <c r="AE180" i="7"/>
  <c r="AE181" i="7"/>
  <c r="AE182" i="7"/>
  <c r="AE183" i="7"/>
  <c r="AE184" i="7"/>
  <c r="AE185" i="7"/>
  <c r="AE186" i="7"/>
  <c r="AE187" i="7"/>
  <c r="AE188" i="7"/>
  <c r="AE189" i="7"/>
  <c r="AE190" i="7"/>
  <c r="AE191" i="7"/>
  <c r="AE192" i="7"/>
  <c r="AE193" i="7"/>
  <c r="AE194" i="7"/>
  <c r="AE195" i="7"/>
  <c r="AE196" i="7"/>
  <c r="AE197" i="7"/>
  <c r="AE198" i="7"/>
  <c r="AE199" i="7"/>
  <c r="AE200" i="7"/>
  <c r="AE201" i="7"/>
  <c r="AE202" i="7"/>
  <c r="AE203" i="7"/>
  <c r="AE204" i="7"/>
  <c r="AE205" i="7"/>
  <c r="AE206" i="7"/>
  <c r="AE207" i="7"/>
  <c r="AE208" i="7"/>
  <c r="AE209" i="7"/>
  <c r="AE210" i="7"/>
  <c r="AE211" i="7"/>
  <c r="AE212" i="7"/>
  <c r="AE213" i="7"/>
  <c r="AE214" i="7"/>
  <c r="AE215" i="7"/>
  <c r="AE216" i="7"/>
  <c r="AE217" i="7"/>
  <c r="AE218" i="7"/>
  <c r="AE219" i="7"/>
  <c r="AE220" i="7"/>
  <c r="AE221" i="7"/>
  <c r="AE222" i="7"/>
  <c r="AE223" i="7"/>
  <c r="AE224" i="7"/>
  <c r="AE225" i="7"/>
  <c r="AE226" i="7"/>
  <c r="AE227" i="7"/>
  <c r="AE228" i="7"/>
  <c r="AE229" i="7"/>
  <c r="AE230" i="7"/>
  <c r="AE231" i="7"/>
  <c r="AE232" i="7"/>
  <c r="AE233" i="7"/>
  <c r="AE234" i="7"/>
  <c r="AE235" i="7"/>
  <c r="AE236" i="7"/>
  <c r="AE237" i="7"/>
  <c r="AE238" i="7"/>
  <c r="AE239" i="7"/>
  <c r="AE240" i="7"/>
  <c r="AE241" i="7"/>
  <c r="AE2" i="7"/>
  <c r="X60" i="7"/>
  <c r="Y60" i="7" s="1"/>
  <c r="X61" i="7"/>
  <c r="Y61" i="7" s="1"/>
  <c r="X62" i="7"/>
  <c r="Y62" i="7" s="1"/>
  <c r="X63" i="7"/>
  <c r="Y63" i="7"/>
  <c r="X64" i="7"/>
  <c r="Y64" i="7" s="1"/>
  <c r="X65" i="7"/>
  <c r="Y65" i="7" s="1"/>
  <c r="X66" i="7"/>
  <c r="Y66" i="7" s="1"/>
  <c r="X67" i="7"/>
  <c r="Y67" i="7" s="1"/>
  <c r="X68" i="7"/>
  <c r="Y68" i="7" s="1"/>
  <c r="X69" i="7"/>
  <c r="Y69" i="7"/>
  <c r="X70" i="7"/>
  <c r="Y70" i="7" s="1"/>
  <c r="X71" i="7"/>
  <c r="Y71" i="7" s="1"/>
  <c r="X72" i="7"/>
  <c r="Y72" i="7" s="1"/>
  <c r="X73" i="7"/>
  <c r="Y73" i="7" s="1"/>
  <c r="X74" i="7"/>
  <c r="Y74" i="7" s="1"/>
  <c r="X75" i="7"/>
  <c r="Y75" i="7" s="1"/>
  <c r="X76" i="7"/>
  <c r="Y76" i="7" s="1"/>
  <c r="X77" i="7"/>
  <c r="Y77" i="7" s="1"/>
  <c r="X78" i="7"/>
  <c r="Y78" i="7" s="1"/>
  <c r="X79" i="7"/>
  <c r="Y79" i="7" s="1"/>
  <c r="X80" i="7"/>
  <c r="Y80" i="7" s="1"/>
  <c r="X81" i="7"/>
  <c r="Y81" i="7" s="1"/>
  <c r="X82" i="7"/>
  <c r="Y82" i="7" s="1"/>
  <c r="X83" i="7"/>
  <c r="Y83" i="7" s="1"/>
  <c r="X84" i="7"/>
  <c r="Y84" i="7" s="1"/>
  <c r="X85" i="7"/>
  <c r="Y85" i="7" s="1"/>
  <c r="X86" i="7"/>
  <c r="Y86" i="7" s="1"/>
  <c r="X87" i="7"/>
  <c r="Y87" i="7" s="1"/>
  <c r="X88" i="7"/>
  <c r="Y88" i="7" s="1"/>
  <c r="X89" i="7"/>
  <c r="Y89" i="7" s="1"/>
  <c r="X90" i="7"/>
  <c r="Y90" i="7" s="1"/>
  <c r="X91" i="7"/>
  <c r="Y91" i="7" s="1"/>
  <c r="X92" i="7"/>
  <c r="Y92" i="7" s="1"/>
  <c r="X93" i="7"/>
  <c r="Y93" i="7" s="1"/>
  <c r="X94" i="7"/>
  <c r="Y94" i="7" s="1"/>
  <c r="X95" i="7"/>
  <c r="Y95" i="7" s="1"/>
  <c r="X96" i="7"/>
  <c r="Y96" i="7" s="1"/>
  <c r="X97" i="7"/>
  <c r="Y97" i="7" s="1"/>
  <c r="X98" i="7"/>
  <c r="Y98" i="7" s="1"/>
  <c r="X99" i="7"/>
  <c r="Y99" i="7" s="1"/>
  <c r="X100" i="7"/>
  <c r="Y100" i="7" s="1"/>
  <c r="X101" i="7"/>
  <c r="Y101" i="7" s="1"/>
  <c r="X102" i="7"/>
  <c r="Y102" i="7" s="1"/>
  <c r="X103" i="7"/>
  <c r="Y103" i="7" s="1"/>
  <c r="X104" i="7"/>
  <c r="Y104" i="7" s="1"/>
  <c r="X105" i="7"/>
  <c r="Y105" i="7" s="1"/>
  <c r="X106" i="7"/>
  <c r="Y106" i="7" s="1"/>
  <c r="X107" i="7"/>
  <c r="Y107" i="7" s="1"/>
  <c r="X108" i="7"/>
  <c r="Y108" i="7" s="1"/>
  <c r="X109" i="7"/>
  <c r="Y109" i="7" s="1"/>
  <c r="X110" i="7"/>
  <c r="Y110" i="7" s="1"/>
  <c r="X111" i="7"/>
  <c r="Y111" i="7" s="1"/>
  <c r="X112" i="7"/>
  <c r="Y112" i="7" s="1"/>
  <c r="X113" i="7"/>
  <c r="Y113" i="7" s="1"/>
  <c r="X114" i="7"/>
  <c r="Y114" i="7" s="1"/>
  <c r="X115" i="7"/>
  <c r="Y115" i="7" s="1"/>
  <c r="X116" i="7"/>
  <c r="Y116" i="7" s="1"/>
  <c r="X117" i="7"/>
  <c r="Y117" i="7" s="1"/>
  <c r="X118" i="7"/>
  <c r="Y118" i="7" s="1"/>
  <c r="X119" i="7"/>
  <c r="Y119" i="7" s="1"/>
  <c r="X120" i="7"/>
  <c r="Y120" i="7" s="1"/>
  <c r="X121" i="7"/>
  <c r="Y121" i="7" s="1"/>
  <c r="X122" i="7"/>
  <c r="Y122" i="7" s="1"/>
  <c r="X123" i="7"/>
  <c r="Y123" i="7" s="1"/>
  <c r="X124" i="7"/>
  <c r="Y124" i="7" s="1"/>
  <c r="X125" i="7"/>
  <c r="Y125" i="7" s="1"/>
  <c r="X126" i="7"/>
  <c r="Y126" i="7" s="1"/>
  <c r="X127" i="7"/>
  <c r="Y127" i="7" s="1"/>
  <c r="X128" i="7"/>
  <c r="Y128" i="7" s="1"/>
  <c r="X129" i="7"/>
  <c r="Y129" i="7" s="1"/>
  <c r="X130" i="7"/>
  <c r="Y130" i="7" s="1"/>
  <c r="X131" i="7"/>
  <c r="Y131" i="7" s="1"/>
  <c r="X132" i="7"/>
  <c r="Y132" i="7" s="1"/>
  <c r="X133" i="7"/>
  <c r="Y133" i="7" s="1"/>
  <c r="X134" i="7"/>
  <c r="Y134" i="7" s="1"/>
  <c r="X135" i="7"/>
  <c r="Y135" i="7" s="1"/>
  <c r="X136" i="7"/>
  <c r="Y136" i="7" s="1"/>
  <c r="X137" i="7"/>
  <c r="Y137" i="7" s="1"/>
  <c r="X138" i="7"/>
  <c r="Y138" i="7" s="1"/>
  <c r="X139" i="7"/>
  <c r="Y139" i="7" s="1"/>
  <c r="X140" i="7"/>
  <c r="Y140" i="7" s="1"/>
  <c r="X141" i="7"/>
  <c r="Y141" i="7" s="1"/>
  <c r="X142" i="7"/>
  <c r="Y142" i="7" s="1"/>
  <c r="X143" i="7"/>
  <c r="Y143" i="7" s="1"/>
  <c r="X144" i="7"/>
  <c r="Y144" i="7" s="1"/>
  <c r="X145" i="7"/>
  <c r="Y145" i="7" s="1"/>
  <c r="X146" i="7"/>
  <c r="Y146" i="7" s="1"/>
  <c r="X147" i="7"/>
  <c r="Y147" i="7" s="1"/>
  <c r="X148" i="7"/>
  <c r="Y148" i="7" s="1"/>
  <c r="X149" i="7"/>
  <c r="Y149" i="7" s="1"/>
  <c r="X150" i="7"/>
  <c r="Y150" i="7" s="1"/>
  <c r="X151" i="7"/>
  <c r="Y151" i="7" s="1"/>
  <c r="X152" i="7"/>
  <c r="Y152" i="7" s="1"/>
  <c r="X153" i="7"/>
  <c r="Y153" i="7" s="1"/>
  <c r="X154" i="7"/>
  <c r="Y154" i="7" s="1"/>
  <c r="X155" i="7"/>
  <c r="Y155" i="7" s="1"/>
  <c r="X156" i="7"/>
  <c r="Y156" i="7" s="1"/>
  <c r="X157" i="7"/>
  <c r="Y157" i="7" s="1"/>
  <c r="X158" i="7"/>
  <c r="Y158" i="7" s="1"/>
  <c r="X159" i="7"/>
  <c r="Y159" i="7" s="1"/>
  <c r="X160" i="7"/>
  <c r="Y160" i="7" s="1"/>
  <c r="X161" i="7"/>
  <c r="Y161" i="7" s="1"/>
  <c r="X162" i="7"/>
  <c r="Y162" i="7" s="1"/>
  <c r="X163" i="7"/>
  <c r="Y163" i="7" s="1"/>
  <c r="X164" i="7"/>
  <c r="Y164" i="7" s="1"/>
  <c r="X165" i="7"/>
  <c r="Y165" i="7" s="1"/>
  <c r="X166" i="7"/>
  <c r="Y166" i="7" s="1"/>
  <c r="X167" i="7"/>
  <c r="Y167" i="7" s="1"/>
  <c r="X168" i="7"/>
  <c r="Y168" i="7" s="1"/>
  <c r="X169" i="7"/>
  <c r="Y169" i="7" s="1"/>
  <c r="X170" i="7"/>
  <c r="Y170" i="7" s="1"/>
  <c r="X171" i="7"/>
  <c r="Y171" i="7" s="1"/>
  <c r="X172" i="7"/>
  <c r="Y172" i="7" s="1"/>
  <c r="X173" i="7"/>
  <c r="Y173" i="7" s="1"/>
  <c r="X174" i="7"/>
  <c r="Y174" i="7" s="1"/>
  <c r="X175" i="7"/>
  <c r="Y175" i="7" s="1"/>
  <c r="X176" i="7"/>
  <c r="Y176" i="7" s="1"/>
  <c r="X177" i="7"/>
  <c r="Y177" i="7"/>
  <c r="X178" i="7"/>
  <c r="Y178" i="7" s="1"/>
  <c r="X179" i="7"/>
  <c r="Y179" i="7" s="1"/>
  <c r="X180" i="7"/>
  <c r="Y180" i="7" s="1"/>
  <c r="X181" i="7"/>
  <c r="Y181" i="7" s="1"/>
  <c r="X182" i="7"/>
  <c r="Y182" i="7" s="1"/>
  <c r="X183" i="7"/>
  <c r="Y183" i="7" s="1"/>
  <c r="X184" i="7"/>
  <c r="Y184" i="7" s="1"/>
  <c r="X185" i="7"/>
  <c r="Y185" i="7" s="1"/>
  <c r="X186" i="7"/>
  <c r="Y186" i="7" s="1"/>
  <c r="X187" i="7"/>
  <c r="Y187" i="7" s="1"/>
  <c r="X188" i="7"/>
  <c r="Y188" i="7" s="1"/>
  <c r="X189" i="7"/>
  <c r="Y189" i="7" s="1"/>
  <c r="X190" i="7"/>
  <c r="Y190" i="7" s="1"/>
  <c r="X191" i="7"/>
  <c r="Y191" i="7" s="1"/>
  <c r="X192" i="7"/>
  <c r="Y192" i="7" s="1"/>
  <c r="X193" i="7"/>
  <c r="Y193" i="7" s="1"/>
  <c r="X194" i="7"/>
  <c r="Y194" i="7" s="1"/>
  <c r="X195" i="7"/>
  <c r="Y195" i="7"/>
  <c r="X196" i="7"/>
  <c r="Y196" i="7" s="1"/>
  <c r="X197" i="7"/>
  <c r="Y197" i="7" s="1"/>
  <c r="X198" i="7"/>
  <c r="Y198" i="7" s="1"/>
  <c r="X199" i="7"/>
  <c r="Y199" i="7" s="1"/>
  <c r="X200" i="7"/>
  <c r="Y200" i="7" s="1"/>
  <c r="X201" i="7"/>
  <c r="Y201" i="7" s="1"/>
  <c r="X202" i="7"/>
  <c r="Y202" i="7" s="1"/>
  <c r="X203" i="7"/>
  <c r="Y203" i="7" s="1"/>
  <c r="X204" i="7"/>
  <c r="Y204" i="7" s="1"/>
  <c r="X205" i="7"/>
  <c r="Y205" i="7" s="1"/>
  <c r="X206" i="7"/>
  <c r="Y206" i="7" s="1"/>
  <c r="X207" i="7"/>
  <c r="Y207" i="7" s="1"/>
  <c r="X208" i="7"/>
  <c r="Y208" i="7" s="1"/>
  <c r="X209" i="7"/>
  <c r="Y209" i="7" s="1"/>
  <c r="X210" i="7"/>
  <c r="Y210" i="7" s="1"/>
  <c r="X211" i="7"/>
  <c r="Y211" i="7" s="1"/>
  <c r="X212" i="7"/>
  <c r="Y212" i="7" s="1"/>
  <c r="X213" i="7"/>
  <c r="Y213" i="7" s="1"/>
  <c r="X214" i="7"/>
  <c r="Y214" i="7" s="1"/>
  <c r="X215" i="7"/>
  <c r="Y215" i="7" s="1"/>
  <c r="X216" i="7"/>
  <c r="Y216" i="7" s="1"/>
  <c r="X217" i="7"/>
  <c r="Y217" i="7" s="1"/>
  <c r="X218" i="7"/>
  <c r="Y218" i="7" s="1"/>
  <c r="X219" i="7"/>
  <c r="Y219" i="7" s="1"/>
  <c r="X220" i="7"/>
  <c r="Y220" i="7" s="1"/>
  <c r="X221" i="7"/>
  <c r="Y221" i="7" s="1"/>
  <c r="X222" i="7"/>
  <c r="Y222" i="7" s="1"/>
  <c r="X223" i="7"/>
  <c r="Y223" i="7" s="1"/>
  <c r="X224" i="7"/>
  <c r="Y224" i="7" s="1"/>
  <c r="X225" i="7"/>
  <c r="Y225" i="7" s="1"/>
  <c r="X226" i="7"/>
  <c r="Y226" i="7" s="1"/>
  <c r="X227" i="7"/>
  <c r="Y227" i="7" s="1"/>
  <c r="X228" i="7"/>
  <c r="Y228" i="7" s="1"/>
  <c r="X229" i="7"/>
  <c r="Y229" i="7" s="1"/>
  <c r="X230" i="7"/>
  <c r="Y230" i="7" s="1"/>
  <c r="X231" i="7"/>
  <c r="Y231" i="7" s="1"/>
  <c r="X232" i="7"/>
  <c r="Y232" i="7" s="1"/>
  <c r="X233" i="7"/>
  <c r="Y233" i="7" s="1"/>
  <c r="X234" i="7"/>
  <c r="Y234" i="7" s="1"/>
  <c r="X235" i="7"/>
  <c r="Y235" i="7" s="1"/>
  <c r="X236" i="7"/>
  <c r="Y236" i="7" s="1"/>
  <c r="X237" i="7"/>
  <c r="Y237" i="7" s="1"/>
  <c r="X238" i="7"/>
  <c r="Y238" i="7" s="1"/>
  <c r="X239" i="7"/>
  <c r="Y239" i="7" s="1"/>
  <c r="X240" i="7"/>
  <c r="Y240" i="7" s="1"/>
  <c r="X241" i="7"/>
  <c r="Y241" i="7" s="1"/>
  <c r="X3" i="7"/>
  <c r="Y3" i="7" s="1"/>
  <c r="X4" i="7"/>
  <c r="Y4" i="7" s="1"/>
  <c r="X5" i="7"/>
  <c r="Y5" i="7" s="1"/>
  <c r="X6" i="7"/>
  <c r="Y6" i="7" s="1"/>
  <c r="X7" i="7"/>
  <c r="Y7" i="7" s="1"/>
  <c r="X8" i="7"/>
  <c r="Y8" i="7" s="1"/>
  <c r="X9" i="7"/>
  <c r="Y9" i="7" s="1"/>
  <c r="X10" i="7"/>
  <c r="Y10" i="7" s="1"/>
  <c r="X11" i="7"/>
  <c r="Y11" i="7" s="1"/>
  <c r="X12" i="7"/>
  <c r="Y12" i="7" s="1"/>
  <c r="X13" i="7"/>
  <c r="Y13" i="7" s="1"/>
  <c r="X14" i="7"/>
  <c r="Y14" i="7" s="1"/>
  <c r="X15" i="7"/>
  <c r="Y15" i="7" s="1"/>
  <c r="X16" i="7"/>
  <c r="Y16" i="7" s="1"/>
  <c r="X17" i="7"/>
  <c r="Y17" i="7" s="1"/>
  <c r="X18" i="7"/>
  <c r="Y18" i="7" s="1"/>
  <c r="X19" i="7"/>
  <c r="Y19" i="7" s="1"/>
  <c r="X20" i="7"/>
  <c r="Y20" i="7" s="1"/>
  <c r="X21" i="7"/>
  <c r="Y21" i="7" s="1"/>
  <c r="X22" i="7"/>
  <c r="Y22" i="7" s="1"/>
  <c r="X23" i="7"/>
  <c r="Y23" i="7" s="1"/>
  <c r="X24" i="7"/>
  <c r="Y24" i="7" s="1"/>
  <c r="X25" i="7"/>
  <c r="Y25" i="7" s="1"/>
  <c r="X26" i="7"/>
  <c r="Y26" i="7" s="1"/>
  <c r="X27" i="7"/>
  <c r="Y27" i="7" s="1"/>
  <c r="X28" i="7"/>
  <c r="Y28" i="7" s="1"/>
  <c r="X29" i="7"/>
  <c r="Y29" i="7" s="1"/>
  <c r="X30" i="7"/>
  <c r="Y30" i="7" s="1"/>
  <c r="X31" i="7"/>
  <c r="Y31" i="7" s="1"/>
  <c r="X32" i="7"/>
  <c r="Y32" i="7" s="1"/>
  <c r="X33" i="7"/>
  <c r="Y33" i="7" s="1"/>
  <c r="X34" i="7"/>
  <c r="Y34" i="7" s="1"/>
  <c r="X35" i="7"/>
  <c r="Y35" i="7" s="1"/>
  <c r="X36" i="7"/>
  <c r="Y36" i="7" s="1"/>
  <c r="X37" i="7"/>
  <c r="Y37" i="7" s="1"/>
  <c r="X38" i="7"/>
  <c r="Y38" i="7" s="1"/>
  <c r="X39" i="7"/>
  <c r="Y39" i="7" s="1"/>
  <c r="X40" i="7"/>
  <c r="Y40" i="7" s="1"/>
  <c r="X41" i="7"/>
  <c r="Y41" i="7" s="1"/>
  <c r="X42" i="7"/>
  <c r="Y42" i="7"/>
  <c r="X43" i="7"/>
  <c r="Y43" i="7" s="1"/>
  <c r="X44" i="7"/>
  <c r="Y44" i="7" s="1"/>
  <c r="X45" i="7"/>
  <c r="Y45" i="7" s="1"/>
  <c r="X46" i="7"/>
  <c r="Y46" i="7" s="1"/>
  <c r="X47" i="7"/>
  <c r="Y47" i="7" s="1"/>
  <c r="X48" i="7"/>
  <c r="Y48" i="7" s="1"/>
  <c r="X49" i="7"/>
  <c r="Y49" i="7" s="1"/>
  <c r="X50" i="7"/>
  <c r="Y50" i="7" s="1"/>
  <c r="X51" i="7"/>
  <c r="Y51" i="7" s="1"/>
  <c r="X52" i="7"/>
  <c r="Y52" i="7" s="1"/>
  <c r="X53" i="7"/>
  <c r="Y53" i="7" s="1"/>
  <c r="X54" i="7"/>
  <c r="Y54" i="7" s="1"/>
  <c r="X55" i="7"/>
  <c r="Y55" i="7" s="1"/>
  <c r="X56" i="7"/>
  <c r="Y56" i="7" s="1"/>
  <c r="X57" i="7"/>
  <c r="Y57" i="7" s="1"/>
  <c r="X58" i="7"/>
  <c r="Y58" i="7" s="1"/>
  <c r="X59" i="7"/>
  <c r="Y59" i="7" s="1"/>
  <c r="X2" i="7"/>
  <c r="Y2" i="7" s="1"/>
  <c r="T231" i="7"/>
  <c r="U231" i="7" s="1"/>
  <c r="T232" i="7"/>
  <c r="U232" i="7" s="1"/>
  <c r="T233" i="7"/>
  <c r="U233" i="7" s="1"/>
  <c r="T234" i="7"/>
  <c r="U234" i="7" s="1"/>
  <c r="T235" i="7"/>
  <c r="U235" i="7" s="1"/>
  <c r="T236" i="7"/>
  <c r="U236" i="7" s="1"/>
  <c r="T237" i="7"/>
  <c r="U237" i="7"/>
  <c r="T238" i="7"/>
  <c r="U238" i="7" s="1"/>
  <c r="T239" i="7"/>
  <c r="U239" i="7" s="1"/>
  <c r="T240" i="7"/>
  <c r="U240" i="7" s="1"/>
  <c r="T241" i="7"/>
  <c r="U241" i="7" s="1"/>
  <c r="T196" i="7"/>
  <c r="U196" i="7"/>
  <c r="T197" i="7"/>
  <c r="U197" i="7" s="1"/>
  <c r="T198" i="7"/>
  <c r="U198" i="7" s="1"/>
  <c r="T199" i="7"/>
  <c r="U199" i="7" s="1"/>
  <c r="T200" i="7"/>
  <c r="U200" i="7" s="1"/>
  <c r="T201" i="7"/>
  <c r="U201" i="7" s="1"/>
  <c r="T202" i="7"/>
  <c r="U202" i="7" s="1"/>
  <c r="T203" i="7"/>
  <c r="U203" i="7" s="1"/>
  <c r="T204" i="7"/>
  <c r="U204" i="7" s="1"/>
  <c r="T205" i="7"/>
  <c r="U205" i="7" s="1"/>
  <c r="T206" i="7"/>
  <c r="U206" i="7" s="1"/>
  <c r="T207" i="7"/>
  <c r="U207" i="7" s="1"/>
  <c r="T208" i="7"/>
  <c r="U208" i="7" s="1"/>
  <c r="T209" i="7"/>
  <c r="U209" i="7" s="1"/>
  <c r="T210" i="7"/>
  <c r="U210" i="7" s="1"/>
  <c r="T211" i="7"/>
  <c r="U211" i="7" s="1"/>
  <c r="T212" i="7"/>
  <c r="U212" i="7" s="1"/>
  <c r="T213" i="7"/>
  <c r="U213" i="7" s="1"/>
  <c r="T214" i="7"/>
  <c r="U214" i="7" s="1"/>
  <c r="T215" i="7"/>
  <c r="U215" i="7" s="1"/>
  <c r="T216" i="7"/>
  <c r="U216" i="7" s="1"/>
  <c r="T217" i="7"/>
  <c r="U217" i="7" s="1"/>
  <c r="T218" i="7"/>
  <c r="U218" i="7" s="1"/>
  <c r="T219" i="7"/>
  <c r="U219" i="7" s="1"/>
  <c r="T220" i="7"/>
  <c r="U220" i="7" s="1"/>
  <c r="T221" i="7"/>
  <c r="U221" i="7" s="1"/>
  <c r="T222" i="7"/>
  <c r="U222" i="7" s="1"/>
  <c r="T223" i="7"/>
  <c r="U223" i="7" s="1"/>
  <c r="T224" i="7"/>
  <c r="U224" i="7" s="1"/>
  <c r="T225" i="7"/>
  <c r="U225" i="7" s="1"/>
  <c r="T226" i="7"/>
  <c r="U226" i="7" s="1"/>
  <c r="T227" i="7"/>
  <c r="U227" i="7" s="1"/>
  <c r="T228" i="7"/>
  <c r="U228" i="7" s="1"/>
  <c r="T229" i="7"/>
  <c r="U229" i="7" s="1"/>
  <c r="T230" i="7"/>
  <c r="U230" i="7" s="1"/>
  <c r="T161" i="7"/>
  <c r="U161" i="7" s="1"/>
  <c r="T162" i="7"/>
  <c r="U162" i="7" s="1"/>
  <c r="T163" i="7"/>
  <c r="U163" i="7" s="1"/>
  <c r="T164" i="7"/>
  <c r="U164" i="7" s="1"/>
  <c r="T165" i="7"/>
  <c r="U165" i="7"/>
  <c r="T166" i="7"/>
  <c r="U166" i="7" s="1"/>
  <c r="T167" i="7"/>
  <c r="U167" i="7" s="1"/>
  <c r="T168" i="7"/>
  <c r="U168" i="7" s="1"/>
  <c r="T169" i="7"/>
  <c r="U169" i="7" s="1"/>
  <c r="T170" i="7"/>
  <c r="U170" i="7"/>
  <c r="T171" i="7"/>
  <c r="U171" i="7" s="1"/>
  <c r="T172" i="7"/>
  <c r="U172" i="7" s="1"/>
  <c r="T173" i="7"/>
  <c r="U173" i="7" s="1"/>
  <c r="T174" i="7"/>
  <c r="U174" i="7" s="1"/>
  <c r="T175" i="7"/>
  <c r="U175" i="7" s="1"/>
  <c r="T176" i="7"/>
  <c r="U176" i="7" s="1"/>
  <c r="T177" i="7"/>
  <c r="U177" i="7" s="1"/>
  <c r="T178" i="7"/>
  <c r="U178" i="7" s="1"/>
  <c r="T179" i="7"/>
  <c r="U179" i="7" s="1"/>
  <c r="T180" i="7"/>
  <c r="U180" i="7" s="1"/>
  <c r="T181" i="7"/>
  <c r="U181" i="7" s="1"/>
  <c r="T182" i="7"/>
  <c r="U182" i="7" s="1"/>
  <c r="T183" i="7"/>
  <c r="U183" i="7" s="1"/>
  <c r="T184" i="7"/>
  <c r="U184" i="7" s="1"/>
  <c r="T185" i="7"/>
  <c r="U185" i="7" s="1"/>
  <c r="T186" i="7"/>
  <c r="U186" i="7" s="1"/>
  <c r="T187" i="7"/>
  <c r="U187" i="7" s="1"/>
  <c r="T188" i="7"/>
  <c r="U188" i="7" s="1"/>
  <c r="T189" i="7"/>
  <c r="U189" i="7" s="1"/>
  <c r="T190" i="7"/>
  <c r="U190" i="7" s="1"/>
  <c r="T191" i="7"/>
  <c r="U191" i="7" s="1"/>
  <c r="T192" i="7"/>
  <c r="U192" i="7" s="1"/>
  <c r="T193" i="7"/>
  <c r="U193" i="7" s="1"/>
  <c r="T194" i="7"/>
  <c r="U194" i="7" s="1"/>
  <c r="T195" i="7"/>
  <c r="U195" i="7" s="1"/>
  <c r="T129" i="7"/>
  <c r="U129" i="7" s="1"/>
  <c r="T130" i="7"/>
  <c r="U130" i="7" s="1"/>
  <c r="T131" i="7"/>
  <c r="U131" i="7" s="1"/>
  <c r="T132" i="7"/>
  <c r="U132" i="7" s="1"/>
  <c r="T133" i="7"/>
  <c r="U133" i="7" s="1"/>
  <c r="T134" i="7"/>
  <c r="U134" i="7" s="1"/>
  <c r="T135" i="7"/>
  <c r="U135" i="7" s="1"/>
  <c r="T136" i="7"/>
  <c r="U136" i="7" s="1"/>
  <c r="T137" i="7"/>
  <c r="U137" i="7" s="1"/>
  <c r="T138" i="7"/>
  <c r="U138" i="7" s="1"/>
  <c r="T139" i="7"/>
  <c r="U139" i="7" s="1"/>
  <c r="T140" i="7"/>
  <c r="U140" i="7" s="1"/>
  <c r="T141" i="7"/>
  <c r="U141" i="7" s="1"/>
  <c r="T142" i="7"/>
  <c r="U142" i="7" s="1"/>
  <c r="T143" i="7"/>
  <c r="U143" i="7" s="1"/>
  <c r="T144" i="7"/>
  <c r="U144" i="7" s="1"/>
  <c r="T145" i="7"/>
  <c r="U145" i="7" s="1"/>
  <c r="T146" i="7"/>
  <c r="U146" i="7" s="1"/>
  <c r="T147" i="7"/>
  <c r="U147" i="7" s="1"/>
  <c r="T148" i="7"/>
  <c r="U148" i="7" s="1"/>
  <c r="T149" i="7"/>
  <c r="U149" i="7" s="1"/>
  <c r="T150" i="7"/>
  <c r="U150" i="7" s="1"/>
  <c r="T151" i="7"/>
  <c r="U151" i="7" s="1"/>
  <c r="T152" i="7"/>
  <c r="U152" i="7" s="1"/>
  <c r="T153" i="7"/>
  <c r="U153" i="7" s="1"/>
  <c r="T154" i="7"/>
  <c r="U154" i="7" s="1"/>
  <c r="T155" i="7"/>
  <c r="U155" i="7" s="1"/>
  <c r="T156" i="7"/>
  <c r="U156" i="7" s="1"/>
  <c r="T157" i="7"/>
  <c r="U157" i="7" s="1"/>
  <c r="T158" i="7"/>
  <c r="U158" i="7" s="1"/>
  <c r="T159" i="7"/>
  <c r="U159" i="7" s="1"/>
  <c r="T160" i="7"/>
  <c r="U160" i="7" s="1"/>
  <c r="T100" i="7"/>
  <c r="U100" i="7" s="1"/>
  <c r="T101" i="7"/>
  <c r="U101" i="7" s="1"/>
  <c r="T102" i="7"/>
  <c r="U102" i="7" s="1"/>
  <c r="T103" i="7"/>
  <c r="U103" i="7" s="1"/>
  <c r="T104" i="7"/>
  <c r="U104" i="7" s="1"/>
  <c r="T105" i="7"/>
  <c r="U105" i="7" s="1"/>
  <c r="T106" i="7"/>
  <c r="U106" i="7" s="1"/>
  <c r="T107" i="7"/>
  <c r="U107" i="7" s="1"/>
  <c r="T108" i="7"/>
  <c r="U108" i="7" s="1"/>
  <c r="T109" i="7"/>
  <c r="U109" i="7" s="1"/>
  <c r="T110" i="7"/>
  <c r="U110" i="7" s="1"/>
  <c r="T111" i="7"/>
  <c r="U111" i="7" s="1"/>
  <c r="T112" i="7"/>
  <c r="U112" i="7" s="1"/>
  <c r="T113" i="7"/>
  <c r="U113" i="7" s="1"/>
  <c r="T114" i="7"/>
  <c r="U114" i="7" s="1"/>
  <c r="T115" i="7"/>
  <c r="U115" i="7" s="1"/>
  <c r="T116" i="7"/>
  <c r="U116" i="7" s="1"/>
  <c r="T117" i="7"/>
  <c r="U117" i="7" s="1"/>
  <c r="T118" i="7"/>
  <c r="U118" i="7" s="1"/>
  <c r="T119" i="7"/>
  <c r="U119" i="7" s="1"/>
  <c r="T120" i="7"/>
  <c r="U120" i="7" s="1"/>
  <c r="T121" i="7"/>
  <c r="U121" i="7" s="1"/>
  <c r="T122" i="7"/>
  <c r="U122" i="7" s="1"/>
  <c r="T123" i="7"/>
  <c r="U123" i="7" s="1"/>
  <c r="T124" i="7"/>
  <c r="U124" i="7" s="1"/>
  <c r="T125" i="7"/>
  <c r="U125" i="7" s="1"/>
  <c r="T126" i="7"/>
  <c r="U126" i="7" s="1"/>
  <c r="T127" i="7"/>
  <c r="U127" i="7" s="1"/>
  <c r="T128" i="7"/>
  <c r="U128" i="7" s="1"/>
  <c r="T70" i="7"/>
  <c r="U70" i="7" s="1"/>
  <c r="T71" i="7"/>
  <c r="U71" i="7" s="1"/>
  <c r="T72" i="7"/>
  <c r="U72" i="7" s="1"/>
  <c r="T73" i="7"/>
  <c r="U73" i="7" s="1"/>
  <c r="T74" i="7"/>
  <c r="U74" i="7" s="1"/>
  <c r="T75" i="7"/>
  <c r="U75" i="7" s="1"/>
  <c r="T76" i="7"/>
  <c r="U76" i="7" s="1"/>
  <c r="T77" i="7"/>
  <c r="U77" i="7" s="1"/>
  <c r="T78" i="7"/>
  <c r="U78" i="7"/>
  <c r="T79" i="7"/>
  <c r="U79" i="7" s="1"/>
  <c r="T80" i="7"/>
  <c r="U80" i="7" s="1"/>
  <c r="T81" i="7"/>
  <c r="U81" i="7" s="1"/>
  <c r="T82" i="7"/>
  <c r="U82" i="7" s="1"/>
  <c r="T83" i="7"/>
  <c r="U83" i="7" s="1"/>
  <c r="T84" i="7"/>
  <c r="U84" i="7" s="1"/>
  <c r="T85" i="7"/>
  <c r="U85" i="7" s="1"/>
  <c r="T86" i="7"/>
  <c r="U86" i="7" s="1"/>
  <c r="T87" i="7"/>
  <c r="U87" i="7" s="1"/>
  <c r="T88" i="7"/>
  <c r="U88" i="7" s="1"/>
  <c r="T89" i="7"/>
  <c r="U89" i="7"/>
  <c r="T90" i="7"/>
  <c r="U90" i="7" s="1"/>
  <c r="T91" i="7"/>
  <c r="U91" i="7" s="1"/>
  <c r="T92" i="7"/>
  <c r="U92" i="7" s="1"/>
  <c r="T93" i="7"/>
  <c r="U93" i="7" s="1"/>
  <c r="T94" i="7"/>
  <c r="U94" i="7" s="1"/>
  <c r="T95" i="7"/>
  <c r="U95" i="7" s="1"/>
  <c r="T96" i="7"/>
  <c r="U96" i="7" s="1"/>
  <c r="T97" i="7"/>
  <c r="U97" i="7" s="1"/>
  <c r="T98" i="7"/>
  <c r="U98" i="7" s="1"/>
  <c r="T99" i="7"/>
  <c r="U99" i="7" s="1"/>
  <c r="T3" i="7"/>
  <c r="U3" i="7" s="1"/>
  <c r="T4" i="7"/>
  <c r="U4" i="7" s="1"/>
  <c r="T5" i="7"/>
  <c r="U5" i="7" s="1"/>
  <c r="T6" i="7"/>
  <c r="U6" i="7" s="1"/>
  <c r="T7" i="7"/>
  <c r="U7" i="7" s="1"/>
  <c r="T8" i="7"/>
  <c r="U8" i="7" s="1"/>
  <c r="T9" i="7"/>
  <c r="U9" i="7" s="1"/>
  <c r="T10" i="7"/>
  <c r="U10" i="7" s="1"/>
  <c r="T11" i="7"/>
  <c r="U11" i="7" s="1"/>
  <c r="T12" i="7"/>
  <c r="U12" i="7" s="1"/>
  <c r="T13" i="7"/>
  <c r="U13" i="7" s="1"/>
  <c r="T14" i="7"/>
  <c r="U14" i="7" s="1"/>
  <c r="T15" i="7"/>
  <c r="U15" i="7" s="1"/>
  <c r="T16" i="7"/>
  <c r="U16" i="7" s="1"/>
  <c r="T17" i="7"/>
  <c r="U17" i="7" s="1"/>
  <c r="T18" i="7"/>
  <c r="U18" i="7" s="1"/>
  <c r="T19" i="7"/>
  <c r="U19" i="7" s="1"/>
  <c r="T20" i="7"/>
  <c r="U20" i="7" s="1"/>
  <c r="T21" i="7"/>
  <c r="U21" i="7" s="1"/>
  <c r="T22" i="7"/>
  <c r="U22" i="7" s="1"/>
  <c r="T23" i="7"/>
  <c r="U23" i="7" s="1"/>
  <c r="T24" i="7"/>
  <c r="U24" i="7" s="1"/>
  <c r="T25" i="7"/>
  <c r="U25" i="7" s="1"/>
  <c r="T26" i="7"/>
  <c r="U26" i="7" s="1"/>
  <c r="T27" i="7"/>
  <c r="U27" i="7" s="1"/>
  <c r="T28" i="7"/>
  <c r="U28" i="7" s="1"/>
  <c r="T29" i="7"/>
  <c r="U29" i="7" s="1"/>
  <c r="T30" i="7"/>
  <c r="U30" i="7" s="1"/>
  <c r="T31" i="7"/>
  <c r="U31" i="7" s="1"/>
  <c r="T32" i="7"/>
  <c r="U32" i="7" s="1"/>
  <c r="T33" i="7"/>
  <c r="U33" i="7" s="1"/>
  <c r="T34" i="7"/>
  <c r="U34" i="7" s="1"/>
  <c r="T35" i="7"/>
  <c r="U35" i="7" s="1"/>
  <c r="T36" i="7"/>
  <c r="U36" i="7" s="1"/>
  <c r="T37" i="7"/>
  <c r="U37" i="7" s="1"/>
  <c r="T38" i="7"/>
  <c r="U38" i="7" s="1"/>
  <c r="T39" i="7"/>
  <c r="U39" i="7" s="1"/>
  <c r="T40" i="7"/>
  <c r="U40" i="7" s="1"/>
  <c r="T41" i="7"/>
  <c r="U41" i="7" s="1"/>
  <c r="T42" i="7"/>
  <c r="U42" i="7" s="1"/>
  <c r="T43" i="7"/>
  <c r="U43" i="7" s="1"/>
  <c r="T44" i="7"/>
  <c r="U44" i="7" s="1"/>
  <c r="T45" i="7"/>
  <c r="U45" i="7" s="1"/>
  <c r="T46" i="7"/>
  <c r="U46" i="7" s="1"/>
  <c r="T47" i="7"/>
  <c r="U47" i="7" s="1"/>
  <c r="T48" i="7"/>
  <c r="U48" i="7" s="1"/>
  <c r="T49" i="7"/>
  <c r="U49" i="7" s="1"/>
  <c r="T50" i="7"/>
  <c r="U50" i="7" s="1"/>
  <c r="T51" i="7"/>
  <c r="U51" i="7" s="1"/>
  <c r="T52" i="7"/>
  <c r="U52" i="7" s="1"/>
  <c r="T53" i="7"/>
  <c r="U53" i="7" s="1"/>
  <c r="T54" i="7"/>
  <c r="U54" i="7"/>
  <c r="T55" i="7"/>
  <c r="U55" i="7" s="1"/>
  <c r="T56" i="7"/>
  <c r="U56" i="7" s="1"/>
  <c r="T57" i="7"/>
  <c r="U57" i="7" s="1"/>
  <c r="T58" i="7"/>
  <c r="U58" i="7" s="1"/>
  <c r="T59" i="7"/>
  <c r="U59" i="7" s="1"/>
  <c r="T60" i="7"/>
  <c r="U60" i="7" s="1"/>
  <c r="T61" i="7"/>
  <c r="U61" i="7" s="1"/>
  <c r="T62" i="7"/>
  <c r="U62" i="7" s="1"/>
  <c r="T63" i="7"/>
  <c r="U63" i="7" s="1"/>
  <c r="T64" i="7"/>
  <c r="U64" i="7" s="1"/>
  <c r="T65" i="7"/>
  <c r="U65" i="7" s="1"/>
  <c r="T66" i="7"/>
  <c r="U66" i="7" s="1"/>
  <c r="T67" i="7"/>
  <c r="U67" i="7" s="1"/>
  <c r="T68" i="7"/>
  <c r="U68" i="7" s="1"/>
  <c r="T69" i="7"/>
  <c r="U69" i="7" s="1"/>
  <c r="T2" i="7"/>
  <c r="U2" i="7" s="1"/>
  <c r="P3" i="7"/>
  <c r="Q3" i="7" s="1"/>
  <c r="P4" i="7"/>
  <c r="Q4" i="7" s="1"/>
  <c r="P5" i="7"/>
  <c r="Q5" i="7" s="1"/>
  <c r="P6" i="7"/>
  <c r="Q6" i="7" s="1"/>
  <c r="P7" i="7"/>
  <c r="Q7" i="7" s="1"/>
  <c r="P8" i="7"/>
  <c r="Q8" i="7" s="1"/>
  <c r="P9" i="7"/>
  <c r="Q9" i="7" s="1"/>
  <c r="P10" i="7"/>
  <c r="Q10" i="7" s="1"/>
  <c r="P11" i="7"/>
  <c r="Q11" i="7" s="1"/>
  <c r="P12" i="7"/>
  <c r="Q12" i="7" s="1"/>
  <c r="P13" i="7"/>
  <c r="Q13" i="7" s="1"/>
  <c r="P14" i="7"/>
  <c r="Q14" i="7" s="1"/>
  <c r="P15" i="7"/>
  <c r="Q15" i="7" s="1"/>
  <c r="P16" i="7"/>
  <c r="Q16" i="7" s="1"/>
  <c r="P17" i="7"/>
  <c r="Q17" i="7" s="1"/>
  <c r="P18" i="7"/>
  <c r="Q18" i="7" s="1"/>
  <c r="P19" i="7"/>
  <c r="Q19" i="7" s="1"/>
  <c r="P20" i="7"/>
  <c r="Q20" i="7" s="1"/>
  <c r="P21" i="7"/>
  <c r="Q21" i="7" s="1"/>
  <c r="P22" i="7"/>
  <c r="Q22" i="7" s="1"/>
  <c r="P23" i="7"/>
  <c r="Q23" i="7" s="1"/>
  <c r="P24" i="7"/>
  <c r="Q24" i="7" s="1"/>
  <c r="P25" i="7"/>
  <c r="Q25" i="7" s="1"/>
  <c r="P26" i="7"/>
  <c r="Q26" i="7" s="1"/>
  <c r="P27" i="7"/>
  <c r="Q27" i="7" s="1"/>
  <c r="P28" i="7"/>
  <c r="Q28" i="7" s="1"/>
  <c r="P29" i="7"/>
  <c r="Q29" i="7" s="1"/>
  <c r="P30" i="7"/>
  <c r="Q30" i="7" s="1"/>
  <c r="P31" i="7"/>
  <c r="Q31" i="7" s="1"/>
  <c r="P32" i="7"/>
  <c r="Q32" i="7" s="1"/>
  <c r="P33" i="7"/>
  <c r="Q33" i="7" s="1"/>
  <c r="P34" i="7"/>
  <c r="Q34" i="7" s="1"/>
  <c r="P35" i="7"/>
  <c r="Q35" i="7" s="1"/>
  <c r="P36" i="7"/>
  <c r="Q36" i="7" s="1"/>
  <c r="P37" i="7"/>
  <c r="Q37" i="7" s="1"/>
  <c r="P38" i="7"/>
  <c r="Q38" i="7" s="1"/>
  <c r="P39" i="7"/>
  <c r="Q39" i="7" s="1"/>
  <c r="P40" i="7"/>
  <c r="Q40" i="7" s="1"/>
  <c r="P41" i="7"/>
  <c r="Q41" i="7" s="1"/>
  <c r="P42" i="7"/>
  <c r="Q42" i="7" s="1"/>
  <c r="P43" i="7"/>
  <c r="Q43" i="7" s="1"/>
  <c r="P44" i="7"/>
  <c r="Q44" i="7" s="1"/>
  <c r="P45" i="7"/>
  <c r="Q45" i="7" s="1"/>
  <c r="P46" i="7"/>
  <c r="Q46" i="7" s="1"/>
  <c r="P47" i="7"/>
  <c r="Q47" i="7" s="1"/>
  <c r="P48" i="7"/>
  <c r="Q48" i="7" s="1"/>
  <c r="P49" i="7"/>
  <c r="Q49" i="7" s="1"/>
  <c r="P50" i="7"/>
  <c r="Q50" i="7" s="1"/>
  <c r="P51" i="7"/>
  <c r="Q51" i="7" s="1"/>
  <c r="P52" i="7"/>
  <c r="Q52" i="7" s="1"/>
  <c r="P53" i="7"/>
  <c r="Q53" i="7" s="1"/>
  <c r="P54" i="7"/>
  <c r="Q54" i="7" s="1"/>
  <c r="P55" i="7"/>
  <c r="Q55" i="7" s="1"/>
  <c r="P56" i="7"/>
  <c r="Q56" i="7" s="1"/>
  <c r="P57" i="7"/>
  <c r="Q57" i="7" s="1"/>
  <c r="P58" i="7"/>
  <c r="Q58" i="7" s="1"/>
  <c r="P59" i="7"/>
  <c r="Q59" i="7" s="1"/>
  <c r="P60" i="7"/>
  <c r="Q60" i="7" s="1"/>
  <c r="P61" i="7"/>
  <c r="Q61" i="7" s="1"/>
  <c r="P62" i="7"/>
  <c r="Q62" i="7" s="1"/>
  <c r="P63" i="7"/>
  <c r="Q63" i="7" s="1"/>
  <c r="P64" i="7"/>
  <c r="Q64" i="7" s="1"/>
  <c r="P65" i="7"/>
  <c r="Q65" i="7" s="1"/>
  <c r="P66" i="7"/>
  <c r="Q66" i="7" s="1"/>
  <c r="P67" i="7"/>
  <c r="Q67" i="7" s="1"/>
  <c r="P68" i="7"/>
  <c r="Q68" i="7" s="1"/>
  <c r="P69" i="7"/>
  <c r="Q69" i="7" s="1"/>
  <c r="P70" i="7"/>
  <c r="Q70" i="7" s="1"/>
  <c r="P71" i="7"/>
  <c r="Q71" i="7" s="1"/>
  <c r="P72" i="7"/>
  <c r="Q72" i="7" s="1"/>
  <c r="P73" i="7"/>
  <c r="Q73" i="7" s="1"/>
  <c r="P74" i="7"/>
  <c r="Q74" i="7" s="1"/>
  <c r="P75" i="7"/>
  <c r="Q75" i="7" s="1"/>
  <c r="P76" i="7"/>
  <c r="Q76" i="7" s="1"/>
  <c r="P77" i="7"/>
  <c r="Q77" i="7" s="1"/>
  <c r="P78" i="7"/>
  <c r="Q78" i="7" s="1"/>
  <c r="P79" i="7"/>
  <c r="Q79" i="7" s="1"/>
  <c r="P80" i="7"/>
  <c r="Q80" i="7" s="1"/>
  <c r="P81" i="7"/>
  <c r="Q81" i="7" s="1"/>
  <c r="P82" i="7"/>
  <c r="Q82" i="7" s="1"/>
  <c r="P83" i="7"/>
  <c r="Q83" i="7" s="1"/>
  <c r="P84" i="7"/>
  <c r="Q84" i="7" s="1"/>
  <c r="P85" i="7"/>
  <c r="Q85" i="7" s="1"/>
  <c r="P86" i="7"/>
  <c r="Q86" i="7" s="1"/>
  <c r="P87" i="7"/>
  <c r="Q87" i="7" s="1"/>
  <c r="P88" i="7"/>
  <c r="Q88" i="7" s="1"/>
  <c r="P89" i="7"/>
  <c r="Q89" i="7" s="1"/>
  <c r="P90" i="7"/>
  <c r="Q90" i="7" s="1"/>
  <c r="P91" i="7"/>
  <c r="Q91" i="7" s="1"/>
  <c r="P92" i="7"/>
  <c r="Q92" i="7" s="1"/>
  <c r="P93" i="7"/>
  <c r="Q93" i="7" s="1"/>
  <c r="P94" i="7"/>
  <c r="Q94" i="7" s="1"/>
  <c r="P95" i="7"/>
  <c r="Q95" i="7" s="1"/>
  <c r="P96" i="7"/>
  <c r="Q96" i="7" s="1"/>
  <c r="P97" i="7"/>
  <c r="Q97" i="7" s="1"/>
  <c r="P98" i="7"/>
  <c r="Q98" i="7" s="1"/>
  <c r="P99" i="7"/>
  <c r="Q99" i="7" s="1"/>
  <c r="P100" i="7"/>
  <c r="Q100" i="7" s="1"/>
  <c r="P101" i="7"/>
  <c r="Q101" i="7" s="1"/>
  <c r="P102" i="7"/>
  <c r="Q102" i="7" s="1"/>
  <c r="P103" i="7"/>
  <c r="Q103" i="7" s="1"/>
  <c r="P104" i="7"/>
  <c r="Q104" i="7" s="1"/>
  <c r="P105" i="7"/>
  <c r="Q105" i="7" s="1"/>
  <c r="P106" i="7"/>
  <c r="Q106" i="7" s="1"/>
  <c r="P107" i="7"/>
  <c r="Q107" i="7" s="1"/>
  <c r="P108" i="7"/>
  <c r="Q108" i="7" s="1"/>
  <c r="P109" i="7"/>
  <c r="Q109" i="7" s="1"/>
  <c r="P110" i="7"/>
  <c r="Q110" i="7" s="1"/>
  <c r="P111" i="7"/>
  <c r="Q111" i="7" s="1"/>
  <c r="P112" i="7"/>
  <c r="Q112" i="7" s="1"/>
  <c r="P113" i="7"/>
  <c r="Q113" i="7" s="1"/>
  <c r="P114" i="7"/>
  <c r="Q114" i="7" s="1"/>
  <c r="P115" i="7"/>
  <c r="Q115" i="7" s="1"/>
  <c r="P116" i="7"/>
  <c r="Q116" i="7" s="1"/>
  <c r="P117" i="7"/>
  <c r="Q117" i="7" s="1"/>
  <c r="P118" i="7"/>
  <c r="Q118" i="7" s="1"/>
  <c r="P119" i="7"/>
  <c r="Q119" i="7" s="1"/>
  <c r="P120" i="7"/>
  <c r="Q120" i="7" s="1"/>
  <c r="P121" i="7"/>
  <c r="Q121" i="7" s="1"/>
  <c r="P122" i="7"/>
  <c r="Q122" i="7" s="1"/>
  <c r="P123" i="7"/>
  <c r="Q123" i="7" s="1"/>
  <c r="P124" i="7"/>
  <c r="Q124" i="7" s="1"/>
  <c r="P125" i="7"/>
  <c r="Q125" i="7" s="1"/>
  <c r="P126" i="7"/>
  <c r="Q126" i="7" s="1"/>
  <c r="P127" i="7"/>
  <c r="Q127" i="7" s="1"/>
  <c r="P128" i="7"/>
  <c r="Q128" i="7" s="1"/>
  <c r="P129" i="7"/>
  <c r="Q129" i="7" s="1"/>
  <c r="P130" i="7"/>
  <c r="Q130" i="7" s="1"/>
  <c r="P131" i="7"/>
  <c r="Q131" i="7" s="1"/>
  <c r="P132" i="7"/>
  <c r="Q132" i="7" s="1"/>
  <c r="P133" i="7"/>
  <c r="Q133" i="7" s="1"/>
  <c r="P134" i="7"/>
  <c r="Q134" i="7" s="1"/>
  <c r="P135" i="7"/>
  <c r="Q135" i="7" s="1"/>
  <c r="P136" i="7"/>
  <c r="Q136" i="7" s="1"/>
  <c r="P137" i="7"/>
  <c r="Q137" i="7" s="1"/>
  <c r="P138" i="7"/>
  <c r="Q138" i="7" s="1"/>
  <c r="P139" i="7"/>
  <c r="Q139" i="7" s="1"/>
  <c r="P140" i="7"/>
  <c r="Q140" i="7" s="1"/>
  <c r="P141" i="7"/>
  <c r="Q141" i="7" s="1"/>
  <c r="P142" i="7"/>
  <c r="Q142" i="7" s="1"/>
  <c r="P143" i="7"/>
  <c r="Q143" i="7" s="1"/>
  <c r="P144" i="7"/>
  <c r="Q144" i="7" s="1"/>
  <c r="P145" i="7"/>
  <c r="Q145" i="7" s="1"/>
  <c r="P146" i="7"/>
  <c r="Q146" i="7" s="1"/>
  <c r="P147" i="7"/>
  <c r="Q147" i="7" s="1"/>
  <c r="P148" i="7"/>
  <c r="Q148" i="7" s="1"/>
  <c r="P149" i="7"/>
  <c r="Q149" i="7" s="1"/>
  <c r="P150" i="7"/>
  <c r="Q150" i="7" s="1"/>
  <c r="P151" i="7"/>
  <c r="Q151" i="7" s="1"/>
  <c r="P152" i="7"/>
  <c r="Q152" i="7" s="1"/>
  <c r="P153" i="7"/>
  <c r="Q153" i="7" s="1"/>
  <c r="P154" i="7"/>
  <c r="Q154" i="7" s="1"/>
  <c r="P155" i="7"/>
  <c r="Q155" i="7" s="1"/>
  <c r="P156" i="7"/>
  <c r="Q156" i="7" s="1"/>
  <c r="P157" i="7"/>
  <c r="Q157" i="7" s="1"/>
  <c r="P158" i="7"/>
  <c r="Q158" i="7" s="1"/>
  <c r="P159" i="7"/>
  <c r="Q159" i="7" s="1"/>
  <c r="P160" i="7"/>
  <c r="Q160" i="7" s="1"/>
  <c r="P161" i="7"/>
  <c r="Q161" i="7" s="1"/>
  <c r="P162" i="7"/>
  <c r="Q162" i="7" s="1"/>
  <c r="P163" i="7"/>
  <c r="Q163" i="7" s="1"/>
  <c r="P164" i="7"/>
  <c r="Q164" i="7" s="1"/>
  <c r="P165" i="7"/>
  <c r="Q165" i="7" s="1"/>
  <c r="P166" i="7"/>
  <c r="Q166" i="7" s="1"/>
  <c r="P167" i="7"/>
  <c r="Q167" i="7" s="1"/>
  <c r="P168" i="7"/>
  <c r="Q168" i="7" s="1"/>
  <c r="P169" i="7"/>
  <c r="Q169" i="7" s="1"/>
  <c r="P170" i="7"/>
  <c r="Q170" i="7" s="1"/>
  <c r="P171" i="7"/>
  <c r="Q171" i="7" s="1"/>
  <c r="P172" i="7"/>
  <c r="Q172" i="7" s="1"/>
  <c r="P173" i="7"/>
  <c r="Q173" i="7" s="1"/>
  <c r="P174" i="7"/>
  <c r="Q174" i="7" s="1"/>
  <c r="P175" i="7"/>
  <c r="Q175" i="7" s="1"/>
  <c r="P176" i="7"/>
  <c r="Q176" i="7" s="1"/>
  <c r="P177" i="7"/>
  <c r="Q177" i="7" s="1"/>
  <c r="P178" i="7"/>
  <c r="Q178" i="7" s="1"/>
  <c r="P179" i="7"/>
  <c r="Q179" i="7" s="1"/>
  <c r="P180" i="7"/>
  <c r="Q180" i="7" s="1"/>
  <c r="P181" i="7"/>
  <c r="Q181" i="7" s="1"/>
  <c r="P182" i="7"/>
  <c r="Q182" i="7" s="1"/>
  <c r="P183" i="7"/>
  <c r="Q183" i="7" s="1"/>
  <c r="P184" i="7"/>
  <c r="Q184" i="7" s="1"/>
  <c r="P185" i="7"/>
  <c r="Q185" i="7" s="1"/>
  <c r="P186" i="7"/>
  <c r="Q186" i="7" s="1"/>
  <c r="P187" i="7"/>
  <c r="Q187" i="7" s="1"/>
  <c r="P188" i="7"/>
  <c r="Q188" i="7" s="1"/>
  <c r="P189" i="7"/>
  <c r="Q189" i="7" s="1"/>
  <c r="P190" i="7"/>
  <c r="Q190" i="7" s="1"/>
  <c r="P191" i="7"/>
  <c r="Q191" i="7"/>
  <c r="P192" i="7"/>
  <c r="Q192" i="7" s="1"/>
  <c r="P193" i="7"/>
  <c r="Q193" i="7" s="1"/>
  <c r="P194" i="7"/>
  <c r="Q194" i="7" s="1"/>
  <c r="P195" i="7"/>
  <c r="Q195" i="7" s="1"/>
  <c r="P196" i="7"/>
  <c r="Q196" i="7" s="1"/>
  <c r="P197" i="7"/>
  <c r="Q197" i="7" s="1"/>
  <c r="P198" i="7"/>
  <c r="Q198" i="7" s="1"/>
  <c r="P199" i="7"/>
  <c r="Q199" i="7" s="1"/>
  <c r="P200" i="7"/>
  <c r="Q200" i="7" s="1"/>
  <c r="P201" i="7"/>
  <c r="Q201" i="7" s="1"/>
  <c r="P202" i="7"/>
  <c r="Q202" i="7" s="1"/>
  <c r="P203" i="7"/>
  <c r="Q203" i="7" s="1"/>
  <c r="P204" i="7"/>
  <c r="Q204" i="7" s="1"/>
  <c r="P205" i="7"/>
  <c r="Q205" i="7" s="1"/>
  <c r="P206" i="7"/>
  <c r="Q206" i="7" s="1"/>
  <c r="P207" i="7"/>
  <c r="Q207" i="7" s="1"/>
  <c r="P208" i="7"/>
  <c r="Q208" i="7" s="1"/>
  <c r="P209" i="7"/>
  <c r="Q209" i="7" s="1"/>
  <c r="P210" i="7"/>
  <c r="Q210" i="7" s="1"/>
  <c r="P211" i="7"/>
  <c r="Q211" i="7" s="1"/>
  <c r="P212" i="7"/>
  <c r="Q212" i="7" s="1"/>
  <c r="P213" i="7"/>
  <c r="Q213" i="7" s="1"/>
  <c r="P214" i="7"/>
  <c r="Q214" i="7" s="1"/>
  <c r="P215" i="7"/>
  <c r="Q215" i="7" s="1"/>
  <c r="P216" i="7"/>
  <c r="Q216" i="7" s="1"/>
  <c r="P217" i="7"/>
  <c r="Q217" i="7" s="1"/>
  <c r="P218" i="7"/>
  <c r="Q218" i="7" s="1"/>
  <c r="P219" i="7"/>
  <c r="Q219" i="7" s="1"/>
  <c r="P220" i="7"/>
  <c r="Q220" i="7" s="1"/>
  <c r="P221" i="7"/>
  <c r="Q221" i="7" s="1"/>
  <c r="P222" i="7"/>
  <c r="Q222" i="7" s="1"/>
  <c r="P223" i="7"/>
  <c r="Q223" i="7" s="1"/>
  <c r="P224" i="7"/>
  <c r="Q224" i="7" s="1"/>
  <c r="P225" i="7"/>
  <c r="Q225" i="7" s="1"/>
  <c r="P226" i="7"/>
  <c r="Q226" i="7" s="1"/>
  <c r="P227" i="7"/>
  <c r="Q227" i="7" s="1"/>
  <c r="P228" i="7"/>
  <c r="Q228" i="7" s="1"/>
  <c r="P229" i="7"/>
  <c r="Q229" i="7" s="1"/>
  <c r="P230" i="7"/>
  <c r="Q230" i="7" s="1"/>
  <c r="P231" i="7"/>
  <c r="Q231" i="7" s="1"/>
  <c r="P232" i="7"/>
  <c r="Q232" i="7" s="1"/>
  <c r="P233" i="7"/>
  <c r="Q233" i="7" s="1"/>
  <c r="P234" i="7"/>
  <c r="Q234" i="7" s="1"/>
  <c r="P235" i="7"/>
  <c r="Q235" i="7" s="1"/>
  <c r="P236" i="7"/>
  <c r="Q236" i="7" s="1"/>
  <c r="P237" i="7"/>
  <c r="Q237" i="7" s="1"/>
  <c r="P238" i="7"/>
  <c r="Q238" i="7" s="1"/>
  <c r="P239" i="7"/>
  <c r="Q239" i="7" s="1"/>
  <c r="P240" i="7"/>
  <c r="Q240" i="7" s="1"/>
  <c r="P241" i="7"/>
  <c r="Q241" i="7" s="1"/>
  <c r="P2" i="7"/>
  <c r="Q2" i="7" s="1"/>
  <c r="L3" i="7"/>
  <c r="M3" i="7" s="1"/>
  <c r="L4" i="7"/>
  <c r="M4" i="7" s="1"/>
  <c r="L5" i="7"/>
  <c r="M5" i="7" s="1"/>
  <c r="L6" i="7"/>
  <c r="M6" i="7" s="1"/>
  <c r="L7" i="7"/>
  <c r="M7" i="7" s="1"/>
  <c r="L8" i="7"/>
  <c r="M8" i="7" s="1"/>
  <c r="L9" i="7"/>
  <c r="M9" i="7" s="1"/>
  <c r="L10" i="7"/>
  <c r="M10" i="7" s="1"/>
  <c r="L11" i="7"/>
  <c r="M11" i="7" s="1"/>
  <c r="L12" i="7"/>
  <c r="M12" i="7" s="1"/>
  <c r="L13" i="7"/>
  <c r="M13" i="7" s="1"/>
  <c r="L14" i="7"/>
  <c r="M14" i="7" s="1"/>
  <c r="L15" i="7"/>
  <c r="M15" i="7" s="1"/>
  <c r="L16" i="7"/>
  <c r="M16" i="7" s="1"/>
  <c r="L17" i="7"/>
  <c r="M17" i="7" s="1"/>
  <c r="L18" i="7"/>
  <c r="M18" i="7" s="1"/>
  <c r="L19" i="7"/>
  <c r="M19" i="7" s="1"/>
  <c r="L20" i="7"/>
  <c r="M20" i="7" s="1"/>
  <c r="L21" i="7"/>
  <c r="M21" i="7" s="1"/>
  <c r="L22" i="7"/>
  <c r="M22" i="7" s="1"/>
  <c r="L23" i="7"/>
  <c r="M23" i="7" s="1"/>
  <c r="L24" i="7"/>
  <c r="M24" i="7" s="1"/>
  <c r="L25" i="7"/>
  <c r="M25" i="7" s="1"/>
  <c r="L26" i="7"/>
  <c r="M26" i="7" s="1"/>
  <c r="L27" i="7"/>
  <c r="M27" i="7" s="1"/>
  <c r="L28" i="7"/>
  <c r="M28" i="7" s="1"/>
  <c r="L29" i="7"/>
  <c r="M29" i="7" s="1"/>
  <c r="L30" i="7"/>
  <c r="M30" i="7" s="1"/>
  <c r="L31" i="7"/>
  <c r="M31" i="7" s="1"/>
  <c r="L32" i="7"/>
  <c r="M32" i="7" s="1"/>
  <c r="L33" i="7"/>
  <c r="M33" i="7" s="1"/>
  <c r="L34" i="7"/>
  <c r="M34" i="7" s="1"/>
  <c r="L35" i="7"/>
  <c r="M35" i="7" s="1"/>
  <c r="L36" i="7"/>
  <c r="M36" i="7" s="1"/>
  <c r="L37" i="7"/>
  <c r="M37" i="7" s="1"/>
  <c r="L38" i="7"/>
  <c r="M38" i="7" s="1"/>
  <c r="L39" i="7"/>
  <c r="M39" i="7" s="1"/>
  <c r="L40" i="7"/>
  <c r="M40" i="7"/>
  <c r="L41" i="7"/>
  <c r="M41" i="7" s="1"/>
  <c r="L42" i="7"/>
  <c r="M42" i="7" s="1"/>
  <c r="L43" i="7"/>
  <c r="M43" i="7" s="1"/>
  <c r="L44" i="7"/>
  <c r="M44" i="7" s="1"/>
  <c r="L45" i="7"/>
  <c r="M45" i="7" s="1"/>
  <c r="L46" i="7"/>
  <c r="M46" i="7" s="1"/>
  <c r="L47" i="7"/>
  <c r="M47" i="7" s="1"/>
  <c r="L48" i="7"/>
  <c r="M48" i="7" s="1"/>
  <c r="L49" i="7"/>
  <c r="M49" i="7" s="1"/>
  <c r="L50" i="7"/>
  <c r="M50" i="7" s="1"/>
  <c r="L51" i="7"/>
  <c r="M51" i="7"/>
  <c r="L52" i="7"/>
  <c r="M52" i="7" s="1"/>
  <c r="L53" i="7"/>
  <c r="M53" i="7" s="1"/>
  <c r="L54" i="7"/>
  <c r="M54" i="7" s="1"/>
  <c r="L55" i="7"/>
  <c r="M55" i="7" s="1"/>
  <c r="L56" i="7"/>
  <c r="M56" i="7" s="1"/>
  <c r="L57" i="7"/>
  <c r="M57" i="7" s="1"/>
  <c r="L58" i="7"/>
  <c r="M58" i="7" s="1"/>
  <c r="L59" i="7"/>
  <c r="M59" i="7" s="1"/>
  <c r="L60" i="7"/>
  <c r="M60" i="7" s="1"/>
  <c r="L61" i="7"/>
  <c r="M61" i="7" s="1"/>
  <c r="L62" i="7"/>
  <c r="M62" i="7" s="1"/>
  <c r="L63" i="7"/>
  <c r="M63" i="7" s="1"/>
  <c r="L64" i="7"/>
  <c r="M64" i="7" s="1"/>
  <c r="L65" i="7"/>
  <c r="M65" i="7" s="1"/>
  <c r="L66" i="7"/>
  <c r="M66" i="7" s="1"/>
  <c r="L67" i="7"/>
  <c r="M67" i="7" s="1"/>
  <c r="L68" i="7"/>
  <c r="M68" i="7" s="1"/>
  <c r="L69" i="7"/>
  <c r="M69" i="7"/>
  <c r="L70" i="7"/>
  <c r="M70" i="7" s="1"/>
  <c r="L71" i="7"/>
  <c r="M71" i="7" s="1"/>
  <c r="L72" i="7"/>
  <c r="M72" i="7" s="1"/>
  <c r="L73" i="7"/>
  <c r="M73" i="7" s="1"/>
  <c r="L74" i="7"/>
  <c r="M74" i="7" s="1"/>
  <c r="L75" i="7"/>
  <c r="M75" i="7" s="1"/>
  <c r="L76" i="7"/>
  <c r="M76" i="7" s="1"/>
  <c r="L77" i="7"/>
  <c r="M77" i="7" s="1"/>
  <c r="L78" i="7"/>
  <c r="M78" i="7" s="1"/>
  <c r="L79" i="7"/>
  <c r="M79" i="7" s="1"/>
  <c r="L80" i="7"/>
  <c r="M80" i="7" s="1"/>
  <c r="L81" i="7"/>
  <c r="M81" i="7" s="1"/>
  <c r="L82" i="7"/>
  <c r="M82" i="7" s="1"/>
  <c r="L83" i="7"/>
  <c r="M83" i="7" s="1"/>
  <c r="L84" i="7"/>
  <c r="M84" i="7" s="1"/>
  <c r="L85" i="7"/>
  <c r="M85" i="7" s="1"/>
  <c r="L86" i="7"/>
  <c r="M86" i="7" s="1"/>
  <c r="L87" i="7"/>
  <c r="M87" i="7" s="1"/>
  <c r="L88" i="7"/>
  <c r="M88" i="7" s="1"/>
  <c r="L89" i="7"/>
  <c r="M89" i="7" s="1"/>
  <c r="L90" i="7"/>
  <c r="M90" i="7" s="1"/>
  <c r="L91" i="7"/>
  <c r="M91" i="7" s="1"/>
  <c r="L92" i="7"/>
  <c r="M92" i="7" s="1"/>
  <c r="L93" i="7"/>
  <c r="M93" i="7" s="1"/>
  <c r="L94" i="7"/>
  <c r="M94" i="7" s="1"/>
  <c r="L95" i="7"/>
  <c r="M95" i="7" s="1"/>
  <c r="L96" i="7"/>
  <c r="M96" i="7" s="1"/>
  <c r="L97" i="7"/>
  <c r="M97" i="7" s="1"/>
  <c r="L98" i="7"/>
  <c r="M98" i="7" s="1"/>
  <c r="L99" i="7"/>
  <c r="M99" i="7" s="1"/>
  <c r="L100" i="7"/>
  <c r="M100" i="7" s="1"/>
  <c r="L101" i="7"/>
  <c r="M101" i="7" s="1"/>
  <c r="L102" i="7"/>
  <c r="M102" i="7" s="1"/>
  <c r="L103" i="7"/>
  <c r="M103" i="7" s="1"/>
  <c r="L104" i="7"/>
  <c r="M104" i="7" s="1"/>
  <c r="L105" i="7"/>
  <c r="M105" i="7"/>
  <c r="L106" i="7"/>
  <c r="M106" i="7" s="1"/>
  <c r="L107" i="7"/>
  <c r="M107" i="7" s="1"/>
  <c r="L108" i="7"/>
  <c r="M108" i="7" s="1"/>
  <c r="L109" i="7"/>
  <c r="M109" i="7" s="1"/>
  <c r="L110" i="7"/>
  <c r="M110" i="7" s="1"/>
  <c r="L111" i="7"/>
  <c r="M111" i="7" s="1"/>
  <c r="L112" i="7"/>
  <c r="M112" i="7" s="1"/>
  <c r="L113" i="7"/>
  <c r="M113" i="7" s="1"/>
  <c r="L114" i="7"/>
  <c r="M114" i="7" s="1"/>
  <c r="L115" i="7"/>
  <c r="M115" i="7" s="1"/>
  <c r="L116" i="7"/>
  <c r="M116" i="7" s="1"/>
  <c r="L117" i="7"/>
  <c r="M117" i="7" s="1"/>
  <c r="L118" i="7"/>
  <c r="M118" i="7" s="1"/>
  <c r="L119" i="7"/>
  <c r="M119" i="7" s="1"/>
  <c r="L120" i="7"/>
  <c r="M120" i="7" s="1"/>
  <c r="L121" i="7"/>
  <c r="M121" i="7" s="1"/>
  <c r="L122" i="7"/>
  <c r="M122" i="7" s="1"/>
  <c r="L123" i="7"/>
  <c r="M123" i="7" s="1"/>
  <c r="L124" i="7"/>
  <c r="M124" i="7" s="1"/>
  <c r="L125" i="7"/>
  <c r="M125" i="7" s="1"/>
  <c r="L126" i="7"/>
  <c r="M126" i="7" s="1"/>
  <c r="L127" i="7"/>
  <c r="M127" i="7" s="1"/>
  <c r="L128" i="7"/>
  <c r="M128" i="7" s="1"/>
  <c r="L129" i="7"/>
  <c r="M129" i="7" s="1"/>
  <c r="L130" i="7"/>
  <c r="M130" i="7" s="1"/>
  <c r="L131" i="7"/>
  <c r="M131" i="7" s="1"/>
  <c r="L132" i="7"/>
  <c r="M132" i="7" s="1"/>
  <c r="L133" i="7"/>
  <c r="M133" i="7" s="1"/>
  <c r="L134" i="7"/>
  <c r="M134" i="7" s="1"/>
  <c r="L135" i="7"/>
  <c r="M135" i="7" s="1"/>
  <c r="L136" i="7"/>
  <c r="M136" i="7" s="1"/>
  <c r="L137" i="7"/>
  <c r="M137" i="7" s="1"/>
  <c r="L138" i="7"/>
  <c r="M138" i="7" s="1"/>
  <c r="L139" i="7"/>
  <c r="M139" i="7" s="1"/>
  <c r="L140" i="7"/>
  <c r="M140" i="7" s="1"/>
  <c r="L141" i="7"/>
  <c r="M141" i="7" s="1"/>
  <c r="L142" i="7"/>
  <c r="M142" i="7" s="1"/>
  <c r="L143" i="7"/>
  <c r="M143" i="7" s="1"/>
  <c r="L144" i="7"/>
  <c r="M144" i="7" s="1"/>
  <c r="L145" i="7"/>
  <c r="M145" i="7" s="1"/>
  <c r="L146" i="7"/>
  <c r="M146" i="7" s="1"/>
  <c r="L147" i="7"/>
  <c r="M147" i="7" s="1"/>
  <c r="L148" i="7"/>
  <c r="M148" i="7" s="1"/>
  <c r="L149" i="7"/>
  <c r="M149" i="7" s="1"/>
  <c r="L150" i="7"/>
  <c r="M150" i="7" s="1"/>
  <c r="L151" i="7"/>
  <c r="M151" i="7" s="1"/>
  <c r="L152" i="7"/>
  <c r="M152" i="7" s="1"/>
  <c r="L153" i="7"/>
  <c r="M153" i="7" s="1"/>
  <c r="L154" i="7"/>
  <c r="M154" i="7" s="1"/>
  <c r="L155" i="7"/>
  <c r="M155" i="7" s="1"/>
  <c r="L156" i="7"/>
  <c r="M156" i="7" s="1"/>
  <c r="L157" i="7"/>
  <c r="M157" i="7" s="1"/>
  <c r="L158" i="7"/>
  <c r="M158" i="7" s="1"/>
  <c r="L159" i="7"/>
  <c r="M159" i="7"/>
  <c r="L160" i="7"/>
  <c r="M160" i="7" s="1"/>
  <c r="L161" i="7"/>
  <c r="M161" i="7" s="1"/>
  <c r="L162" i="7"/>
  <c r="M162" i="7" s="1"/>
  <c r="L163" i="7"/>
  <c r="M163" i="7" s="1"/>
  <c r="L164" i="7"/>
  <c r="M164" i="7" s="1"/>
  <c r="L165" i="7"/>
  <c r="M165" i="7" s="1"/>
  <c r="L166" i="7"/>
  <c r="M166" i="7" s="1"/>
  <c r="L167" i="7"/>
  <c r="M167" i="7" s="1"/>
  <c r="L168" i="7"/>
  <c r="M168" i="7" s="1"/>
  <c r="L169" i="7"/>
  <c r="M169" i="7" s="1"/>
  <c r="L170" i="7"/>
  <c r="M170" i="7" s="1"/>
  <c r="L171" i="7"/>
  <c r="M171" i="7" s="1"/>
  <c r="L172" i="7"/>
  <c r="M172" i="7" s="1"/>
  <c r="L173" i="7"/>
  <c r="M173" i="7" s="1"/>
  <c r="L174" i="7"/>
  <c r="M174" i="7" s="1"/>
  <c r="L175" i="7"/>
  <c r="M175" i="7" s="1"/>
  <c r="L176" i="7"/>
  <c r="M176" i="7" s="1"/>
  <c r="L177" i="7"/>
  <c r="M177" i="7"/>
  <c r="L178" i="7"/>
  <c r="M178" i="7" s="1"/>
  <c r="L179" i="7"/>
  <c r="M179" i="7" s="1"/>
  <c r="L180" i="7"/>
  <c r="M180" i="7" s="1"/>
  <c r="L181" i="7"/>
  <c r="M181" i="7" s="1"/>
  <c r="L182" i="7"/>
  <c r="M182" i="7" s="1"/>
  <c r="L183" i="7"/>
  <c r="M183" i="7" s="1"/>
  <c r="L184" i="7"/>
  <c r="M184" i="7" s="1"/>
  <c r="L185" i="7"/>
  <c r="M185" i="7" s="1"/>
  <c r="L186" i="7"/>
  <c r="M186" i="7" s="1"/>
  <c r="L187" i="7"/>
  <c r="M187" i="7" s="1"/>
  <c r="L188" i="7"/>
  <c r="M188" i="7" s="1"/>
  <c r="L189" i="7"/>
  <c r="M189" i="7" s="1"/>
  <c r="L190" i="7"/>
  <c r="M190" i="7" s="1"/>
  <c r="L191" i="7"/>
  <c r="M191" i="7" s="1"/>
  <c r="L192" i="7"/>
  <c r="M192" i="7" s="1"/>
  <c r="L193" i="7"/>
  <c r="M193" i="7" s="1"/>
  <c r="L194" i="7"/>
  <c r="M194" i="7" s="1"/>
  <c r="L195" i="7"/>
  <c r="M195" i="7" s="1"/>
  <c r="L196" i="7"/>
  <c r="M196" i="7" s="1"/>
  <c r="L197" i="7"/>
  <c r="M197" i="7" s="1"/>
  <c r="L198" i="7"/>
  <c r="M198" i="7" s="1"/>
  <c r="L199" i="7"/>
  <c r="M199" i="7" s="1"/>
  <c r="L200" i="7"/>
  <c r="M200" i="7" s="1"/>
  <c r="L201" i="7"/>
  <c r="M201" i="7" s="1"/>
  <c r="L202" i="7"/>
  <c r="M202" i="7" s="1"/>
  <c r="L203" i="7"/>
  <c r="M203" i="7" s="1"/>
  <c r="L204" i="7"/>
  <c r="M204" i="7" s="1"/>
  <c r="L205" i="7"/>
  <c r="M205" i="7" s="1"/>
  <c r="L206" i="7"/>
  <c r="M206" i="7" s="1"/>
  <c r="L207" i="7"/>
  <c r="M207" i="7" s="1"/>
  <c r="L208" i="7"/>
  <c r="M208" i="7" s="1"/>
  <c r="L209" i="7"/>
  <c r="M209" i="7" s="1"/>
  <c r="L210" i="7"/>
  <c r="M210" i="7" s="1"/>
  <c r="L211" i="7"/>
  <c r="M211" i="7" s="1"/>
  <c r="L212" i="7"/>
  <c r="M212" i="7" s="1"/>
  <c r="L213" i="7"/>
  <c r="M213" i="7"/>
  <c r="L214" i="7"/>
  <c r="M214" i="7" s="1"/>
  <c r="L215" i="7"/>
  <c r="M215" i="7" s="1"/>
  <c r="L216" i="7"/>
  <c r="M216" i="7" s="1"/>
  <c r="L217" i="7"/>
  <c r="M217" i="7" s="1"/>
  <c r="L218" i="7"/>
  <c r="M218" i="7" s="1"/>
  <c r="L219" i="7"/>
  <c r="M219" i="7" s="1"/>
  <c r="L220" i="7"/>
  <c r="M220" i="7" s="1"/>
  <c r="L221" i="7"/>
  <c r="M221" i="7" s="1"/>
  <c r="L222" i="7"/>
  <c r="M222" i="7" s="1"/>
  <c r="L223" i="7"/>
  <c r="M223" i="7" s="1"/>
  <c r="L224" i="7"/>
  <c r="M224" i="7" s="1"/>
  <c r="L225" i="7"/>
  <c r="M225" i="7" s="1"/>
  <c r="L226" i="7"/>
  <c r="M226" i="7" s="1"/>
  <c r="L227" i="7"/>
  <c r="M227" i="7" s="1"/>
  <c r="L228" i="7"/>
  <c r="M228" i="7" s="1"/>
  <c r="L229" i="7"/>
  <c r="M229" i="7" s="1"/>
  <c r="L230" i="7"/>
  <c r="M230" i="7" s="1"/>
  <c r="L231" i="7"/>
  <c r="M231" i="7" s="1"/>
  <c r="L232" i="7"/>
  <c r="M232" i="7" s="1"/>
  <c r="L233" i="7"/>
  <c r="M233" i="7" s="1"/>
  <c r="L234" i="7"/>
  <c r="M234" i="7" s="1"/>
  <c r="L235" i="7"/>
  <c r="M235" i="7" s="1"/>
  <c r="L236" i="7"/>
  <c r="M236" i="7" s="1"/>
  <c r="L237" i="7"/>
  <c r="M237" i="7" s="1"/>
  <c r="L238" i="7"/>
  <c r="M238" i="7" s="1"/>
  <c r="L239" i="7"/>
  <c r="M239" i="7" s="1"/>
  <c r="L240" i="7"/>
  <c r="M240" i="7" s="1"/>
  <c r="L241" i="7"/>
  <c r="M241" i="7" s="1"/>
  <c r="M2" i="7"/>
  <c r="L2" i="7"/>
  <c r="H221" i="7"/>
  <c r="I221" i="7" s="1"/>
  <c r="H222" i="7"/>
  <c r="I222" i="7" s="1"/>
  <c r="H223" i="7"/>
  <c r="I223" i="7" s="1"/>
  <c r="H224" i="7"/>
  <c r="I224" i="7" s="1"/>
  <c r="H225" i="7"/>
  <c r="I225" i="7" s="1"/>
  <c r="H226" i="7"/>
  <c r="I226" i="7" s="1"/>
  <c r="H227" i="7"/>
  <c r="I227" i="7"/>
  <c r="H228" i="7"/>
  <c r="I228" i="7" s="1"/>
  <c r="H229" i="7"/>
  <c r="I229" i="7" s="1"/>
  <c r="H230" i="7"/>
  <c r="I230" i="7" s="1"/>
  <c r="H231" i="7"/>
  <c r="I231" i="7" s="1"/>
  <c r="H232" i="7"/>
  <c r="I232" i="7" s="1"/>
  <c r="H233" i="7"/>
  <c r="I233" i="7" s="1"/>
  <c r="H234" i="7"/>
  <c r="I234" i="7" s="1"/>
  <c r="H235" i="7"/>
  <c r="I235" i="7" s="1"/>
  <c r="H236" i="7"/>
  <c r="I236" i="7" s="1"/>
  <c r="H237" i="7"/>
  <c r="I237" i="7" s="1"/>
  <c r="H238" i="7"/>
  <c r="I238" i="7" s="1"/>
  <c r="H239" i="7"/>
  <c r="I239" i="7" s="1"/>
  <c r="H240" i="7"/>
  <c r="I240" i="7" s="1"/>
  <c r="H241" i="7"/>
  <c r="I241" i="7" s="1"/>
  <c r="H177" i="7"/>
  <c r="I177" i="7" s="1"/>
  <c r="H178" i="7"/>
  <c r="I178" i="7" s="1"/>
  <c r="H179" i="7"/>
  <c r="I179" i="7" s="1"/>
  <c r="H180" i="7"/>
  <c r="I180" i="7" s="1"/>
  <c r="H181" i="7"/>
  <c r="I181" i="7" s="1"/>
  <c r="H182" i="7"/>
  <c r="I182" i="7" s="1"/>
  <c r="H183" i="7"/>
  <c r="I183" i="7" s="1"/>
  <c r="H184" i="7"/>
  <c r="I184" i="7" s="1"/>
  <c r="H185" i="7"/>
  <c r="I185" i="7" s="1"/>
  <c r="H186" i="7"/>
  <c r="I186" i="7" s="1"/>
  <c r="H187" i="7"/>
  <c r="I187" i="7" s="1"/>
  <c r="H188" i="7"/>
  <c r="I188" i="7" s="1"/>
  <c r="H189" i="7"/>
  <c r="I189" i="7" s="1"/>
  <c r="H190" i="7"/>
  <c r="I190" i="7" s="1"/>
  <c r="H191" i="7"/>
  <c r="I191" i="7" s="1"/>
  <c r="H192" i="7"/>
  <c r="I192" i="7" s="1"/>
  <c r="H193" i="7"/>
  <c r="I193" i="7" s="1"/>
  <c r="H194" i="7"/>
  <c r="I194" i="7" s="1"/>
  <c r="H195" i="7"/>
  <c r="I195" i="7" s="1"/>
  <c r="H196" i="7"/>
  <c r="I196" i="7" s="1"/>
  <c r="H197" i="7"/>
  <c r="I197" i="7" s="1"/>
  <c r="H198" i="7"/>
  <c r="I198" i="7" s="1"/>
  <c r="H199" i="7"/>
  <c r="I199" i="7" s="1"/>
  <c r="H200" i="7"/>
  <c r="I200" i="7" s="1"/>
  <c r="H201" i="7"/>
  <c r="I201" i="7" s="1"/>
  <c r="H202" i="7"/>
  <c r="I202" i="7" s="1"/>
  <c r="H203" i="7"/>
  <c r="I203" i="7" s="1"/>
  <c r="H204" i="7"/>
  <c r="I204" i="7" s="1"/>
  <c r="H205" i="7"/>
  <c r="I205" i="7"/>
  <c r="H206" i="7"/>
  <c r="I206" i="7" s="1"/>
  <c r="H207" i="7"/>
  <c r="I207" i="7" s="1"/>
  <c r="H208" i="7"/>
  <c r="I208" i="7" s="1"/>
  <c r="H209" i="7"/>
  <c r="I209" i="7" s="1"/>
  <c r="H210" i="7"/>
  <c r="I210" i="7" s="1"/>
  <c r="H211" i="7"/>
  <c r="I211" i="7" s="1"/>
  <c r="H212" i="7"/>
  <c r="I212" i="7" s="1"/>
  <c r="H213" i="7"/>
  <c r="I213" i="7" s="1"/>
  <c r="H214" i="7"/>
  <c r="I214" i="7" s="1"/>
  <c r="H215" i="7"/>
  <c r="I215" i="7" s="1"/>
  <c r="H216" i="7"/>
  <c r="I216" i="7"/>
  <c r="H217" i="7"/>
  <c r="I217" i="7" s="1"/>
  <c r="H218" i="7"/>
  <c r="I218" i="7" s="1"/>
  <c r="H219" i="7"/>
  <c r="I219" i="7" s="1"/>
  <c r="H220" i="7"/>
  <c r="I220" i="7" s="1"/>
  <c r="H147" i="7"/>
  <c r="I147" i="7" s="1"/>
  <c r="H148" i="7"/>
  <c r="I148" i="7" s="1"/>
  <c r="H149" i="7"/>
  <c r="I149" i="7" s="1"/>
  <c r="H150" i="7"/>
  <c r="I150" i="7" s="1"/>
  <c r="H151" i="7"/>
  <c r="I151" i="7" s="1"/>
  <c r="H152" i="7"/>
  <c r="I152" i="7" s="1"/>
  <c r="H153" i="7"/>
  <c r="I153" i="7" s="1"/>
  <c r="H154" i="7"/>
  <c r="I154" i="7" s="1"/>
  <c r="H155" i="7"/>
  <c r="I155" i="7" s="1"/>
  <c r="H156" i="7"/>
  <c r="I156" i="7" s="1"/>
  <c r="H157" i="7"/>
  <c r="I157" i="7" s="1"/>
  <c r="H158" i="7"/>
  <c r="I158" i="7" s="1"/>
  <c r="H159" i="7"/>
  <c r="I159" i="7" s="1"/>
  <c r="H160" i="7"/>
  <c r="I160" i="7" s="1"/>
  <c r="H161" i="7"/>
  <c r="I161" i="7" s="1"/>
  <c r="H162" i="7"/>
  <c r="I162" i="7"/>
  <c r="H163" i="7"/>
  <c r="I163" i="7" s="1"/>
  <c r="H164" i="7"/>
  <c r="I164" i="7" s="1"/>
  <c r="H165" i="7"/>
  <c r="I165" i="7" s="1"/>
  <c r="H166" i="7"/>
  <c r="I166" i="7" s="1"/>
  <c r="H167" i="7"/>
  <c r="I167" i="7" s="1"/>
  <c r="H168" i="7"/>
  <c r="I168" i="7" s="1"/>
  <c r="H169" i="7"/>
  <c r="I169" i="7" s="1"/>
  <c r="H170" i="7"/>
  <c r="I170" i="7" s="1"/>
  <c r="H171" i="7"/>
  <c r="I171" i="7" s="1"/>
  <c r="H172" i="7"/>
  <c r="I172" i="7" s="1"/>
  <c r="H173" i="7"/>
  <c r="I173" i="7" s="1"/>
  <c r="H174" i="7"/>
  <c r="I174" i="7" s="1"/>
  <c r="H175" i="7"/>
  <c r="I175" i="7" s="1"/>
  <c r="H176" i="7"/>
  <c r="I176" i="7" s="1"/>
  <c r="H115" i="7"/>
  <c r="I115" i="7" s="1"/>
  <c r="H116" i="7"/>
  <c r="I116" i="7" s="1"/>
  <c r="H117" i="7"/>
  <c r="I117" i="7" s="1"/>
  <c r="H118" i="7"/>
  <c r="I118" i="7" s="1"/>
  <c r="H119" i="7"/>
  <c r="I119" i="7"/>
  <c r="H120" i="7"/>
  <c r="I120" i="7" s="1"/>
  <c r="H121" i="7"/>
  <c r="I121" i="7"/>
  <c r="H122" i="7"/>
  <c r="I122" i="7" s="1"/>
  <c r="H123" i="7"/>
  <c r="I123" i="7" s="1"/>
  <c r="H124" i="7"/>
  <c r="I124" i="7" s="1"/>
  <c r="H125" i="7"/>
  <c r="I125" i="7" s="1"/>
  <c r="H126" i="7"/>
  <c r="I126" i="7" s="1"/>
  <c r="H127" i="7"/>
  <c r="I127" i="7" s="1"/>
  <c r="H128" i="7"/>
  <c r="I128" i="7"/>
  <c r="H129" i="7"/>
  <c r="I129" i="7" s="1"/>
  <c r="H130" i="7"/>
  <c r="I130" i="7"/>
  <c r="H131" i="7"/>
  <c r="I131" i="7" s="1"/>
  <c r="H132" i="7"/>
  <c r="I132" i="7" s="1"/>
  <c r="H133" i="7"/>
  <c r="I133" i="7" s="1"/>
  <c r="H134" i="7"/>
  <c r="I134" i="7" s="1"/>
  <c r="H135" i="7"/>
  <c r="I135" i="7" s="1"/>
  <c r="H136" i="7"/>
  <c r="I136" i="7" s="1"/>
  <c r="H137" i="7"/>
  <c r="I137" i="7" s="1"/>
  <c r="H138" i="7"/>
  <c r="I138" i="7" s="1"/>
  <c r="H139" i="7"/>
  <c r="I139" i="7" s="1"/>
  <c r="H140" i="7"/>
  <c r="I140" i="7" s="1"/>
  <c r="H141" i="7"/>
  <c r="I141" i="7" s="1"/>
  <c r="H142" i="7"/>
  <c r="I142" i="7" s="1"/>
  <c r="H143" i="7"/>
  <c r="I143" i="7" s="1"/>
  <c r="H144" i="7"/>
  <c r="I144" i="7" s="1"/>
  <c r="H145" i="7"/>
  <c r="I145" i="7" s="1"/>
  <c r="H146" i="7"/>
  <c r="I146" i="7" s="1"/>
  <c r="H84" i="7"/>
  <c r="I84" i="7" s="1"/>
  <c r="H85" i="7"/>
  <c r="I85" i="7" s="1"/>
  <c r="H86" i="7"/>
  <c r="I86" i="7" s="1"/>
  <c r="H87" i="7"/>
  <c r="I87" i="7"/>
  <c r="H88" i="7"/>
  <c r="I88" i="7" s="1"/>
  <c r="H89" i="7"/>
  <c r="I89" i="7" s="1"/>
  <c r="H90" i="7"/>
  <c r="I90" i="7" s="1"/>
  <c r="H91" i="7"/>
  <c r="I91" i="7" s="1"/>
  <c r="H92" i="7"/>
  <c r="I92" i="7"/>
  <c r="H93" i="7"/>
  <c r="I93" i="7" s="1"/>
  <c r="H94" i="7"/>
  <c r="I94" i="7" s="1"/>
  <c r="H95" i="7"/>
  <c r="I95" i="7" s="1"/>
  <c r="H96" i="7"/>
  <c r="I96" i="7" s="1"/>
  <c r="H97" i="7"/>
  <c r="I97" i="7" s="1"/>
  <c r="H98" i="7"/>
  <c r="I98" i="7" s="1"/>
  <c r="H99" i="7"/>
  <c r="I99" i="7"/>
  <c r="H100" i="7"/>
  <c r="I100" i="7" s="1"/>
  <c r="H101" i="7"/>
  <c r="I101" i="7"/>
  <c r="H102" i="7"/>
  <c r="I102" i="7" s="1"/>
  <c r="H103" i="7"/>
  <c r="I103" i="7" s="1"/>
  <c r="H104" i="7"/>
  <c r="I104" i="7" s="1"/>
  <c r="H105" i="7"/>
  <c r="I105" i="7" s="1"/>
  <c r="H106" i="7"/>
  <c r="I106" i="7" s="1"/>
  <c r="H107" i="7"/>
  <c r="I107" i="7" s="1"/>
  <c r="H108" i="7"/>
  <c r="I108" i="7"/>
  <c r="H109" i="7"/>
  <c r="I109" i="7" s="1"/>
  <c r="H110" i="7"/>
  <c r="I110" i="7"/>
  <c r="H111" i="7"/>
  <c r="I111" i="7" s="1"/>
  <c r="H112" i="7"/>
  <c r="I112" i="7" s="1"/>
  <c r="H113" i="7"/>
  <c r="I113" i="7" s="1"/>
  <c r="H114" i="7"/>
  <c r="I114" i="7" s="1"/>
  <c r="H63" i="7"/>
  <c r="I63" i="7"/>
  <c r="H64" i="7"/>
  <c r="I64" i="7" s="1"/>
  <c r="H65" i="7"/>
  <c r="I65" i="7" s="1"/>
  <c r="H66" i="7"/>
  <c r="I66" i="7" s="1"/>
  <c r="H67" i="7"/>
  <c r="I67" i="7" s="1"/>
  <c r="H68" i="7"/>
  <c r="I68" i="7" s="1"/>
  <c r="H69" i="7"/>
  <c r="I69" i="7" s="1"/>
  <c r="H70" i="7"/>
  <c r="I70" i="7" s="1"/>
  <c r="H71" i="7"/>
  <c r="I71" i="7" s="1"/>
  <c r="H72" i="7"/>
  <c r="I72" i="7" s="1"/>
  <c r="H73" i="7"/>
  <c r="I73" i="7" s="1"/>
  <c r="H74" i="7"/>
  <c r="I74" i="7" s="1"/>
  <c r="H75" i="7"/>
  <c r="I75" i="7" s="1"/>
  <c r="H76" i="7"/>
  <c r="I76" i="7" s="1"/>
  <c r="H77" i="7"/>
  <c r="I77" i="7" s="1"/>
  <c r="H78" i="7"/>
  <c r="I78" i="7" s="1"/>
  <c r="H79" i="7"/>
  <c r="I79" i="7" s="1"/>
  <c r="H80" i="7"/>
  <c r="I80" i="7" s="1"/>
  <c r="H81" i="7"/>
  <c r="I81" i="7" s="1"/>
  <c r="H82" i="7"/>
  <c r="I82" i="7" s="1"/>
  <c r="H83" i="7"/>
  <c r="I83" i="7" s="1"/>
  <c r="H3" i="7"/>
  <c r="I3" i="7" s="1"/>
  <c r="H4" i="7"/>
  <c r="I4" i="7" s="1"/>
  <c r="H5" i="7"/>
  <c r="I5" i="7" s="1"/>
  <c r="H6" i="7"/>
  <c r="I6" i="7" s="1"/>
  <c r="H7" i="7"/>
  <c r="I7" i="7" s="1"/>
  <c r="H8" i="7"/>
  <c r="I8" i="7" s="1"/>
  <c r="H9" i="7"/>
  <c r="I9" i="7" s="1"/>
  <c r="H10" i="7"/>
  <c r="I10" i="7" s="1"/>
  <c r="H11" i="7"/>
  <c r="I11" i="7" s="1"/>
  <c r="H12" i="7"/>
  <c r="I12" i="7" s="1"/>
  <c r="H13" i="7"/>
  <c r="I13" i="7"/>
  <c r="H14" i="7"/>
  <c r="I14" i="7" s="1"/>
  <c r="H15" i="7"/>
  <c r="I15" i="7" s="1"/>
  <c r="H16" i="7"/>
  <c r="I16" i="7" s="1"/>
  <c r="H17" i="7"/>
  <c r="I17" i="7" s="1"/>
  <c r="H18" i="7"/>
  <c r="I18" i="7" s="1"/>
  <c r="H19" i="7"/>
  <c r="I19" i="7" s="1"/>
  <c r="H20" i="7"/>
  <c r="I20" i="7" s="1"/>
  <c r="H21" i="7"/>
  <c r="I21" i="7" s="1"/>
  <c r="H22" i="7"/>
  <c r="I22" i="7" s="1"/>
  <c r="H23" i="7"/>
  <c r="I23" i="7" s="1"/>
  <c r="H24" i="7"/>
  <c r="I24" i="7" s="1"/>
  <c r="H25" i="7"/>
  <c r="I25" i="7" s="1"/>
  <c r="H26" i="7"/>
  <c r="I26" i="7" s="1"/>
  <c r="H27" i="7"/>
  <c r="I27" i="7" s="1"/>
  <c r="H28" i="7"/>
  <c r="I28" i="7" s="1"/>
  <c r="H29" i="7"/>
  <c r="I29" i="7" s="1"/>
  <c r="H30" i="7"/>
  <c r="I30" i="7" s="1"/>
  <c r="H31" i="7"/>
  <c r="I31" i="7" s="1"/>
  <c r="H32" i="7"/>
  <c r="I32" i="7" s="1"/>
  <c r="H33" i="7"/>
  <c r="I33" i="7" s="1"/>
  <c r="H34" i="7"/>
  <c r="I34" i="7" s="1"/>
  <c r="H35" i="7"/>
  <c r="I35" i="7" s="1"/>
  <c r="H36" i="7"/>
  <c r="I36" i="7" s="1"/>
  <c r="H37" i="7"/>
  <c r="I37" i="7" s="1"/>
  <c r="H38" i="7"/>
  <c r="I38" i="7" s="1"/>
  <c r="H39" i="7"/>
  <c r="I39" i="7" s="1"/>
  <c r="H40" i="7"/>
  <c r="I40" i="7" s="1"/>
  <c r="H41" i="7"/>
  <c r="I41" i="7" s="1"/>
  <c r="H42" i="7"/>
  <c r="I42" i="7" s="1"/>
  <c r="H43" i="7"/>
  <c r="I43" i="7" s="1"/>
  <c r="H44" i="7"/>
  <c r="I44" i="7" s="1"/>
  <c r="H45" i="7"/>
  <c r="I45" i="7" s="1"/>
  <c r="H46" i="7"/>
  <c r="I46" i="7" s="1"/>
  <c r="H47" i="7"/>
  <c r="I47" i="7" s="1"/>
  <c r="H48" i="7"/>
  <c r="I48" i="7" s="1"/>
  <c r="H49" i="7"/>
  <c r="I49" i="7" s="1"/>
  <c r="H50" i="7"/>
  <c r="I50" i="7"/>
  <c r="H51" i="7"/>
  <c r="I51" i="7" s="1"/>
  <c r="H52" i="7"/>
  <c r="I52" i="7" s="1"/>
  <c r="H53" i="7"/>
  <c r="I53" i="7" s="1"/>
  <c r="H54" i="7"/>
  <c r="I54" i="7" s="1"/>
  <c r="H55" i="7"/>
  <c r="I55" i="7" s="1"/>
  <c r="H56" i="7"/>
  <c r="I56" i="7" s="1"/>
  <c r="H57" i="7"/>
  <c r="I57" i="7" s="1"/>
  <c r="H58" i="7"/>
  <c r="I58" i="7" s="1"/>
  <c r="H59" i="7"/>
  <c r="I59" i="7" s="1"/>
  <c r="H60" i="7"/>
  <c r="I60" i="7" s="1"/>
  <c r="H61" i="7"/>
  <c r="I61" i="7" s="1"/>
  <c r="H62" i="7"/>
  <c r="I62" i="7" s="1"/>
  <c r="H2" i="7"/>
  <c r="I2" i="7" s="1"/>
  <c r="V205" i="6"/>
  <c r="W205" i="6"/>
  <c r="V206" i="6"/>
  <c r="W206" i="6"/>
  <c r="V207" i="6"/>
  <c r="W207" i="6"/>
  <c r="V208" i="6"/>
  <c r="W208" i="6"/>
  <c r="V209" i="6"/>
  <c r="W209" i="6"/>
  <c r="V210" i="6"/>
  <c r="W210" i="6"/>
  <c r="V211" i="6"/>
  <c r="W211" i="6"/>
  <c r="V212" i="6"/>
  <c r="W212" i="6"/>
  <c r="V213" i="6"/>
  <c r="W213" i="6"/>
  <c r="V214" i="6"/>
  <c r="W214" i="6"/>
  <c r="V215" i="6"/>
  <c r="W215" i="6"/>
  <c r="V216" i="6"/>
  <c r="W216" i="6"/>
  <c r="V217" i="6"/>
  <c r="W217" i="6"/>
  <c r="V218" i="6"/>
  <c r="W218" i="6"/>
  <c r="V219" i="6"/>
  <c r="W219" i="6"/>
  <c r="V220" i="6"/>
  <c r="W220" i="6"/>
  <c r="V221" i="6"/>
  <c r="W221" i="6"/>
  <c r="V222" i="6"/>
  <c r="W222" i="6"/>
  <c r="V223" i="6"/>
  <c r="W223" i="6"/>
  <c r="V224" i="6"/>
  <c r="W224" i="6"/>
  <c r="V225" i="6"/>
  <c r="W225" i="6"/>
  <c r="V226" i="6"/>
  <c r="W226" i="6"/>
  <c r="V227" i="6"/>
  <c r="W227" i="6"/>
  <c r="V228" i="6"/>
  <c r="W228" i="6"/>
  <c r="V229" i="6"/>
  <c r="W229" i="6"/>
  <c r="V230" i="6"/>
  <c r="W230" i="6"/>
  <c r="V231" i="6"/>
  <c r="W231" i="6"/>
  <c r="V232" i="6"/>
  <c r="W232" i="6"/>
  <c r="V233" i="6"/>
  <c r="W233" i="6"/>
  <c r="V234" i="6"/>
  <c r="W234" i="6"/>
  <c r="V235" i="6"/>
  <c r="W235" i="6"/>
  <c r="V236" i="6"/>
  <c r="W236" i="6"/>
  <c r="V237" i="6"/>
  <c r="W237" i="6"/>
  <c r="V238" i="6"/>
  <c r="W238" i="6"/>
  <c r="V239" i="6"/>
  <c r="W239" i="6"/>
  <c r="V240" i="6"/>
  <c r="W240" i="6"/>
  <c r="V241" i="6"/>
  <c r="W241" i="6"/>
  <c r="V182" i="6"/>
  <c r="W182" i="6"/>
  <c r="V183" i="6"/>
  <c r="W183" i="6"/>
  <c r="V184" i="6"/>
  <c r="W184" i="6"/>
  <c r="V185" i="6"/>
  <c r="W185" i="6"/>
  <c r="V186" i="6"/>
  <c r="W186" i="6"/>
  <c r="V187" i="6"/>
  <c r="W187" i="6"/>
  <c r="V188" i="6"/>
  <c r="W188" i="6"/>
  <c r="V189" i="6"/>
  <c r="W189" i="6"/>
  <c r="V190" i="6"/>
  <c r="W190" i="6"/>
  <c r="V191" i="6"/>
  <c r="W191" i="6"/>
  <c r="V192" i="6"/>
  <c r="W192" i="6"/>
  <c r="V193" i="6"/>
  <c r="W193" i="6"/>
  <c r="V194" i="6"/>
  <c r="W194" i="6"/>
  <c r="V195" i="6"/>
  <c r="W195" i="6"/>
  <c r="V196" i="6"/>
  <c r="W196" i="6"/>
  <c r="V197" i="6"/>
  <c r="W197" i="6"/>
  <c r="V198" i="6"/>
  <c r="W198" i="6"/>
  <c r="V199" i="6"/>
  <c r="W199" i="6"/>
  <c r="V200" i="6"/>
  <c r="W200" i="6"/>
  <c r="V201" i="6"/>
  <c r="W201" i="6"/>
  <c r="V202" i="6"/>
  <c r="W202" i="6"/>
  <c r="V203" i="6"/>
  <c r="W203" i="6"/>
  <c r="V204" i="6"/>
  <c r="W204" i="6"/>
  <c r="V147" i="6"/>
  <c r="W147" i="6"/>
  <c r="V148" i="6"/>
  <c r="W148" i="6"/>
  <c r="V149" i="6"/>
  <c r="W149" i="6"/>
  <c r="V150" i="6"/>
  <c r="W150" i="6"/>
  <c r="V151" i="6"/>
  <c r="W151" i="6"/>
  <c r="V152" i="6"/>
  <c r="W152" i="6"/>
  <c r="V153" i="6"/>
  <c r="W153" i="6"/>
  <c r="V154" i="6"/>
  <c r="W154" i="6"/>
  <c r="V155" i="6"/>
  <c r="W155" i="6"/>
  <c r="V156" i="6"/>
  <c r="W156" i="6"/>
  <c r="V157" i="6"/>
  <c r="W157" i="6"/>
  <c r="V158" i="6"/>
  <c r="W158" i="6"/>
  <c r="V159" i="6"/>
  <c r="W159" i="6"/>
  <c r="V160" i="6"/>
  <c r="W160" i="6"/>
  <c r="V161" i="6"/>
  <c r="W161" i="6"/>
  <c r="V162" i="6"/>
  <c r="W162" i="6"/>
  <c r="V163" i="6"/>
  <c r="W163" i="6"/>
  <c r="V164" i="6"/>
  <c r="W164" i="6"/>
  <c r="V165" i="6"/>
  <c r="W165" i="6"/>
  <c r="V166" i="6"/>
  <c r="W166" i="6"/>
  <c r="V167" i="6"/>
  <c r="W167" i="6"/>
  <c r="V168" i="6"/>
  <c r="W168" i="6"/>
  <c r="V169" i="6"/>
  <c r="W169" i="6"/>
  <c r="V170" i="6"/>
  <c r="W170" i="6"/>
  <c r="V171" i="6"/>
  <c r="W171" i="6"/>
  <c r="V172" i="6"/>
  <c r="W172" i="6"/>
  <c r="V173" i="6"/>
  <c r="W173" i="6"/>
  <c r="V174" i="6"/>
  <c r="W174" i="6"/>
  <c r="V175" i="6"/>
  <c r="W175" i="6"/>
  <c r="V176" i="6"/>
  <c r="W176" i="6"/>
  <c r="V177" i="6"/>
  <c r="W177" i="6"/>
  <c r="V178" i="6"/>
  <c r="W178" i="6"/>
  <c r="V179" i="6"/>
  <c r="W179" i="6"/>
  <c r="V180" i="6"/>
  <c r="W180" i="6"/>
  <c r="V181" i="6"/>
  <c r="W181" i="6"/>
  <c r="V122" i="6"/>
  <c r="W122" i="6"/>
  <c r="V123" i="6"/>
  <c r="W123" i="6"/>
  <c r="V124" i="6"/>
  <c r="W124" i="6"/>
  <c r="V125" i="6"/>
  <c r="W125" i="6"/>
  <c r="V126" i="6"/>
  <c r="W126" i="6"/>
  <c r="V127" i="6"/>
  <c r="W127" i="6"/>
  <c r="V128" i="6"/>
  <c r="W128" i="6"/>
  <c r="V129" i="6"/>
  <c r="W129" i="6"/>
  <c r="V130" i="6"/>
  <c r="W130" i="6"/>
  <c r="V131" i="6"/>
  <c r="W131" i="6"/>
  <c r="V132" i="6"/>
  <c r="W132" i="6"/>
  <c r="V133" i="6"/>
  <c r="W133" i="6"/>
  <c r="V134" i="6"/>
  <c r="W134" i="6"/>
  <c r="V135" i="6"/>
  <c r="W135" i="6"/>
  <c r="V136" i="6"/>
  <c r="W136" i="6"/>
  <c r="V137" i="6"/>
  <c r="W137" i="6"/>
  <c r="V138" i="6"/>
  <c r="W138" i="6"/>
  <c r="V139" i="6"/>
  <c r="W139" i="6"/>
  <c r="V140" i="6"/>
  <c r="W140" i="6"/>
  <c r="V141" i="6"/>
  <c r="W141" i="6"/>
  <c r="V142" i="6"/>
  <c r="W142" i="6"/>
  <c r="V143" i="6"/>
  <c r="W143" i="6"/>
  <c r="V144" i="6"/>
  <c r="W144" i="6"/>
  <c r="V145" i="6"/>
  <c r="W145" i="6"/>
  <c r="V146" i="6"/>
  <c r="W146" i="6"/>
  <c r="V73" i="6"/>
  <c r="W73" i="6"/>
  <c r="V74" i="6"/>
  <c r="W74" i="6"/>
  <c r="V75" i="6"/>
  <c r="W75" i="6"/>
  <c r="V76" i="6"/>
  <c r="W76" i="6"/>
  <c r="V77" i="6"/>
  <c r="W77" i="6"/>
  <c r="V78" i="6"/>
  <c r="W78" i="6"/>
  <c r="V79" i="6"/>
  <c r="W79" i="6"/>
  <c r="V80" i="6"/>
  <c r="W80" i="6"/>
  <c r="V81" i="6"/>
  <c r="W81" i="6"/>
  <c r="V82" i="6"/>
  <c r="W82" i="6"/>
  <c r="V83" i="6"/>
  <c r="W83" i="6"/>
  <c r="V84" i="6"/>
  <c r="W84" i="6"/>
  <c r="V85" i="6"/>
  <c r="W85" i="6"/>
  <c r="V86" i="6"/>
  <c r="W86" i="6"/>
  <c r="V87" i="6"/>
  <c r="W87" i="6"/>
  <c r="V88" i="6"/>
  <c r="W88" i="6"/>
  <c r="V89" i="6"/>
  <c r="W89" i="6"/>
  <c r="V90" i="6"/>
  <c r="W90" i="6"/>
  <c r="V91" i="6"/>
  <c r="W91" i="6"/>
  <c r="V92" i="6"/>
  <c r="W92" i="6"/>
  <c r="V93" i="6"/>
  <c r="W93" i="6"/>
  <c r="V94" i="6"/>
  <c r="W94" i="6"/>
  <c r="V95" i="6"/>
  <c r="W95" i="6"/>
  <c r="V96" i="6"/>
  <c r="W96" i="6"/>
  <c r="V97" i="6"/>
  <c r="W97" i="6"/>
  <c r="V98" i="6"/>
  <c r="W98" i="6"/>
  <c r="V99" i="6"/>
  <c r="W99" i="6"/>
  <c r="V100" i="6"/>
  <c r="W100" i="6"/>
  <c r="V101" i="6"/>
  <c r="W101" i="6"/>
  <c r="V102" i="6"/>
  <c r="W102" i="6"/>
  <c r="V103" i="6"/>
  <c r="W103" i="6"/>
  <c r="V104" i="6"/>
  <c r="W104" i="6"/>
  <c r="V105" i="6"/>
  <c r="W105" i="6"/>
  <c r="V106" i="6"/>
  <c r="W106" i="6"/>
  <c r="V107" i="6"/>
  <c r="W107" i="6"/>
  <c r="V108" i="6"/>
  <c r="W108" i="6"/>
  <c r="V109" i="6"/>
  <c r="W109" i="6"/>
  <c r="V110" i="6"/>
  <c r="W110" i="6"/>
  <c r="V111" i="6"/>
  <c r="W111" i="6"/>
  <c r="V112" i="6"/>
  <c r="W112" i="6"/>
  <c r="V113" i="6"/>
  <c r="W113" i="6"/>
  <c r="V114" i="6"/>
  <c r="W114" i="6"/>
  <c r="V115" i="6"/>
  <c r="W115" i="6"/>
  <c r="V116" i="6"/>
  <c r="W116" i="6"/>
  <c r="V117" i="6"/>
  <c r="W117" i="6"/>
  <c r="V118" i="6"/>
  <c r="W118" i="6"/>
  <c r="V119" i="6"/>
  <c r="W119" i="6"/>
  <c r="V120" i="6"/>
  <c r="W120" i="6"/>
  <c r="V121" i="6"/>
  <c r="W121" i="6"/>
  <c r="V50" i="6"/>
  <c r="W50" i="6"/>
  <c r="V51" i="6"/>
  <c r="W51" i="6"/>
  <c r="V52" i="6"/>
  <c r="W52" i="6"/>
  <c r="V53" i="6"/>
  <c r="W53" i="6"/>
  <c r="V54" i="6"/>
  <c r="W54" i="6"/>
  <c r="V55" i="6"/>
  <c r="W55" i="6"/>
  <c r="V56" i="6"/>
  <c r="W56" i="6"/>
  <c r="V57" i="6"/>
  <c r="W57" i="6"/>
  <c r="V58" i="6"/>
  <c r="W58" i="6"/>
  <c r="V59" i="6"/>
  <c r="W59" i="6"/>
  <c r="V60" i="6"/>
  <c r="W60" i="6"/>
  <c r="V61" i="6"/>
  <c r="W61" i="6"/>
  <c r="V62" i="6"/>
  <c r="W62" i="6"/>
  <c r="V63" i="6"/>
  <c r="W63" i="6"/>
  <c r="V64" i="6"/>
  <c r="W64" i="6"/>
  <c r="V65" i="6"/>
  <c r="W65" i="6"/>
  <c r="V66" i="6"/>
  <c r="W66" i="6"/>
  <c r="V67" i="6"/>
  <c r="W67" i="6"/>
  <c r="V68" i="6"/>
  <c r="W68" i="6"/>
  <c r="V69" i="6"/>
  <c r="W69" i="6"/>
  <c r="V70" i="6"/>
  <c r="W70" i="6"/>
  <c r="V71" i="6"/>
  <c r="W71" i="6"/>
  <c r="V72" i="6"/>
  <c r="W72" i="6"/>
  <c r="V3" i="6"/>
  <c r="W3" i="6"/>
  <c r="V4" i="6"/>
  <c r="W4" i="6"/>
  <c r="V5" i="6"/>
  <c r="W5" i="6"/>
  <c r="V6" i="6"/>
  <c r="W6" i="6"/>
  <c r="V7" i="6"/>
  <c r="W7" i="6"/>
  <c r="V8" i="6"/>
  <c r="W8" i="6"/>
  <c r="V9" i="6"/>
  <c r="W9" i="6"/>
  <c r="V10" i="6"/>
  <c r="W10" i="6"/>
  <c r="V11" i="6"/>
  <c r="W11" i="6"/>
  <c r="V12" i="6"/>
  <c r="W12" i="6"/>
  <c r="V13" i="6"/>
  <c r="W13" i="6"/>
  <c r="V14" i="6"/>
  <c r="W14" i="6"/>
  <c r="V15" i="6"/>
  <c r="W15" i="6"/>
  <c r="V16" i="6"/>
  <c r="W16" i="6"/>
  <c r="V17" i="6"/>
  <c r="W17" i="6"/>
  <c r="V18" i="6"/>
  <c r="W18" i="6"/>
  <c r="V19" i="6"/>
  <c r="W19" i="6"/>
  <c r="V20" i="6"/>
  <c r="W20" i="6"/>
  <c r="V21" i="6"/>
  <c r="W21" i="6"/>
  <c r="V22" i="6"/>
  <c r="W22" i="6"/>
  <c r="V23" i="6"/>
  <c r="W23" i="6"/>
  <c r="V24" i="6"/>
  <c r="W24" i="6"/>
  <c r="V25" i="6"/>
  <c r="W25" i="6"/>
  <c r="V26" i="6"/>
  <c r="W26" i="6"/>
  <c r="V27" i="6"/>
  <c r="W27" i="6"/>
  <c r="V28" i="6"/>
  <c r="W28" i="6"/>
  <c r="V29" i="6"/>
  <c r="W29" i="6"/>
  <c r="V30" i="6"/>
  <c r="W30" i="6"/>
  <c r="V31" i="6"/>
  <c r="W31" i="6"/>
  <c r="V32" i="6"/>
  <c r="W32" i="6"/>
  <c r="V33" i="6"/>
  <c r="W33" i="6"/>
  <c r="V34" i="6"/>
  <c r="W34" i="6"/>
  <c r="V35" i="6"/>
  <c r="W35" i="6"/>
  <c r="V36" i="6"/>
  <c r="W36" i="6"/>
  <c r="V37" i="6"/>
  <c r="W37" i="6"/>
  <c r="V38" i="6"/>
  <c r="W38" i="6"/>
  <c r="V39" i="6"/>
  <c r="W39" i="6"/>
  <c r="V40" i="6"/>
  <c r="W40" i="6"/>
  <c r="V41" i="6"/>
  <c r="W41" i="6"/>
  <c r="V42" i="6"/>
  <c r="W42" i="6"/>
  <c r="V43" i="6"/>
  <c r="W43" i="6"/>
  <c r="V44" i="6"/>
  <c r="W44" i="6"/>
  <c r="V45" i="6"/>
  <c r="W45" i="6"/>
  <c r="V46" i="6"/>
  <c r="W46" i="6"/>
  <c r="V47" i="6"/>
  <c r="W47" i="6"/>
  <c r="V48" i="6"/>
  <c r="W48" i="6"/>
  <c r="V49" i="6"/>
  <c r="W49" i="6"/>
  <c r="W2" i="6"/>
  <c r="V2" i="6"/>
  <c r="P218" i="6"/>
  <c r="Q218" i="6" s="1"/>
  <c r="P219" i="6"/>
  <c r="Q219" i="6" s="1"/>
  <c r="P220" i="6"/>
  <c r="Q220" i="6" s="1"/>
  <c r="P221" i="6"/>
  <c r="Q221" i="6" s="1"/>
  <c r="P222" i="6"/>
  <c r="Q222" i="6" s="1"/>
  <c r="P223" i="6"/>
  <c r="Q223" i="6" s="1"/>
  <c r="P224" i="6"/>
  <c r="Q224" i="6" s="1"/>
  <c r="P225" i="6"/>
  <c r="Q225" i="6" s="1"/>
  <c r="P226" i="6"/>
  <c r="Q226" i="6" s="1"/>
  <c r="P227" i="6"/>
  <c r="Q227" i="6" s="1"/>
  <c r="P228" i="6"/>
  <c r="Q228" i="6" s="1"/>
  <c r="P229" i="6"/>
  <c r="Q229" i="6" s="1"/>
  <c r="P230" i="6"/>
  <c r="Q230" i="6" s="1"/>
  <c r="P231" i="6"/>
  <c r="Q231" i="6" s="1"/>
  <c r="P232" i="6"/>
  <c r="Q232" i="6" s="1"/>
  <c r="P233" i="6"/>
  <c r="Q233" i="6" s="1"/>
  <c r="P234" i="6"/>
  <c r="Q234" i="6" s="1"/>
  <c r="P235" i="6"/>
  <c r="Q235" i="6" s="1"/>
  <c r="P236" i="6"/>
  <c r="Q236" i="6" s="1"/>
  <c r="P237" i="6"/>
  <c r="Q237" i="6" s="1"/>
  <c r="P238" i="6"/>
  <c r="Q238" i="6" s="1"/>
  <c r="P239" i="6"/>
  <c r="Q239" i="6" s="1"/>
  <c r="P240" i="6"/>
  <c r="Q240" i="6" s="1"/>
  <c r="P241" i="6"/>
  <c r="Q241" i="6" s="1"/>
  <c r="P176" i="6"/>
  <c r="Q176" i="6" s="1"/>
  <c r="P177" i="6"/>
  <c r="Q177" i="6" s="1"/>
  <c r="P178" i="6"/>
  <c r="Q178" i="6" s="1"/>
  <c r="P179" i="6"/>
  <c r="Q179" i="6" s="1"/>
  <c r="P180" i="6"/>
  <c r="Q180" i="6" s="1"/>
  <c r="P181" i="6"/>
  <c r="Q181" i="6" s="1"/>
  <c r="P182" i="6"/>
  <c r="Q182" i="6" s="1"/>
  <c r="P183" i="6"/>
  <c r="Q183" i="6" s="1"/>
  <c r="P184" i="6"/>
  <c r="Q184" i="6" s="1"/>
  <c r="P185" i="6"/>
  <c r="Q185" i="6" s="1"/>
  <c r="P186" i="6"/>
  <c r="Q186" i="6" s="1"/>
  <c r="P187" i="6"/>
  <c r="Q187" i="6" s="1"/>
  <c r="P188" i="6"/>
  <c r="Q188" i="6" s="1"/>
  <c r="P189" i="6"/>
  <c r="Q189" i="6" s="1"/>
  <c r="P190" i="6"/>
  <c r="Q190" i="6" s="1"/>
  <c r="P191" i="6"/>
  <c r="Q191" i="6" s="1"/>
  <c r="P192" i="6"/>
  <c r="Q192" i="6" s="1"/>
  <c r="P193" i="6"/>
  <c r="Q193" i="6" s="1"/>
  <c r="P194" i="6"/>
  <c r="Q194" i="6" s="1"/>
  <c r="P195" i="6"/>
  <c r="Q195" i="6" s="1"/>
  <c r="P196" i="6"/>
  <c r="Q196" i="6" s="1"/>
  <c r="P197" i="6"/>
  <c r="Q197" i="6" s="1"/>
  <c r="P198" i="6"/>
  <c r="Q198" i="6" s="1"/>
  <c r="P199" i="6"/>
  <c r="Q199" i="6" s="1"/>
  <c r="P200" i="6"/>
  <c r="Q200" i="6" s="1"/>
  <c r="P201" i="6"/>
  <c r="Q201" i="6" s="1"/>
  <c r="P202" i="6"/>
  <c r="Q202" i="6" s="1"/>
  <c r="P203" i="6"/>
  <c r="Q203" i="6" s="1"/>
  <c r="P204" i="6"/>
  <c r="Q204" i="6" s="1"/>
  <c r="P205" i="6"/>
  <c r="Q205" i="6" s="1"/>
  <c r="P206" i="6"/>
  <c r="Q206" i="6" s="1"/>
  <c r="P207" i="6"/>
  <c r="Q207" i="6" s="1"/>
  <c r="P208" i="6"/>
  <c r="Q208" i="6" s="1"/>
  <c r="P209" i="6"/>
  <c r="Q209" i="6" s="1"/>
  <c r="P210" i="6"/>
  <c r="Q210" i="6" s="1"/>
  <c r="P211" i="6"/>
  <c r="Q211" i="6" s="1"/>
  <c r="P212" i="6"/>
  <c r="Q212" i="6" s="1"/>
  <c r="P213" i="6"/>
  <c r="Q213" i="6" s="1"/>
  <c r="P214" i="6"/>
  <c r="Q214" i="6" s="1"/>
  <c r="P215" i="6"/>
  <c r="Q215" i="6" s="1"/>
  <c r="P216" i="6"/>
  <c r="Q216" i="6" s="1"/>
  <c r="P217" i="6"/>
  <c r="Q217" i="6" s="1"/>
  <c r="P134" i="6"/>
  <c r="Q134" i="6" s="1"/>
  <c r="P135" i="6"/>
  <c r="Q135" i="6" s="1"/>
  <c r="P136" i="6"/>
  <c r="Q136" i="6" s="1"/>
  <c r="P137" i="6"/>
  <c r="Q137" i="6" s="1"/>
  <c r="P138" i="6"/>
  <c r="Q138" i="6" s="1"/>
  <c r="P139" i="6"/>
  <c r="Q139" i="6" s="1"/>
  <c r="P140" i="6"/>
  <c r="Q140" i="6" s="1"/>
  <c r="P141" i="6"/>
  <c r="Q141" i="6" s="1"/>
  <c r="P142" i="6"/>
  <c r="Q142" i="6" s="1"/>
  <c r="P143" i="6"/>
  <c r="Q143" i="6" s="1"/>
  <c r="P144" i="6"/>
  <c r="Q144" i="6" s="1"/>
  <c r="P145" i="6"/>
  <c r="Q145" i="6" s="1"/>
  <c r="P146" i="6"/>
  <c r="Q146" i="6" s="1"/>
  <c r="P147" i="6"/>
  <c r="Q147" i="6" s="1"/>
  <c r="P148" i="6"/>
  <c r="Q148" i="6" s="1"/>
  <c r="P149" i="6"/>
  <c r="Q149" i="6" s="1"/>
  <c r="P150" i="6"/>
  <c r="Q150" i="6" s="1"/>
  <c r="P151" i="6"/>
  <c r="Q151" i="6" s="1"/>
  <c r="P152" i="6"/>
  <c r="Q152" i="6" s="1"/>
  <c r="P153" i="6"/>
  <c r="Q153" i="6" s="1"/>
  <c r="P154" i="6"/>
  <c r="Q154" i="6" s="1"/>
  <c r="P155" i="6"/>
  <c r="Q155" i="6" s="1"/>
  <c r="P156" i="6"/>
  <c r="Q156" i="6" s="1"/>
  <c r="P157" i="6"/>
  <c r="Q157" i="6" s="1"/>
  <c r="P158" i="6"/>
  <c r="Q158" i="6" s="1"/>
  <c r="P159" i="6"/>
  <c r="Q159" i="6" s="1"/>
  <c r="P160" i="6"/>
  <c r="Q160" i="6" s="1"/>
  <c r="P161" i="6"/>
  <c r="Q161" i="6" s="1"/>
  <c r="P162" i="6"/>
  <c r="Q162" i="6" s="1"/>
  <c r="P163" i="6"/>
  <c r="Q163" i="6" s="1"/>
  <c r="P164" i="6"/>
  <c r="Q164" i="6" s="1"/>
  <c r="P165" i="6"/>
  <c r="Q165" i="6" s="1"/>
  <c r="P166" i="6"/>
  <c r="Q166" i="6" s="1"/>
  <c r="P167" i="6"/>
  <c r="Q167" i="6" s="1"/>
  <c r="P168" i="6"/>
  <c r="Q168" i="6" s="1"/>
  <c r="P169" i="6"/>
  <c r="Q169" i="6" s="1"/>
  <c r="P170" i="6"/>
  <c r="Q170" i="6" s="1"/>
  <c r="P171" i="6"/>
  <c r="Q171" i="6" s="1"/>
  <c r="P172" i="6"/>
  <c r="Q172" i="6" s="1"/>
  <c r="P173" i="6"/>
  <c r="Q173" i="6" s="1"/>
  <c r="P174" i="6"/>
  <c r="Q174" i="6" s="1"/>
  <c r="P175" i="6"/>
  <c r="Q175" i="6" s="1"/>
  <c r="P90" i="6"/>
  <c r="Q90" i="6" s="1"/>
  <c r="P91" i="6"/>
  <c r="Q91" i="6" s="1"/>
  <c r="P92" i="6"/>
  <c r="Q92" i="6" s="1"/>
  <c r="P93" i="6"/>
  <c r="Q93" i="6" s="1"/>
  <c r="P94" i="6"/>
  <c r="Q94" i="6" s="1"/>
  <c r="P95" i="6"/>
  <c r="Q95" i="6" s="1"/>
  <c r="P96" i="6"/>
  <c r="Q96" i="6" s="1"/>
  <c r="P97" i="6"/>
  <c r="Q97" i="6" s="1"/>
  <c r="P98" i="6"/>
  <c r="Q98" i="6" s="1"/>
  <c r="P99" i="6"/>
  <c r="Q99" i="6" s="1"/>
  <c r="P100" i="6"/>
  <c r="Q100" i="6" s="1"/>
  <c r="P101" i="6"/>
  <c r="Q101" i="6" s="1"/>
  <c r="P102" i="6"/>
  <c r="Q102" i="6" s="1"/>
  <c r="P103" i="6"/>
  <c r="Q103" i="6" s="1"/>
  <c r="P104" i="6"/>
  <c r="Q104" i="6" s="1"/>
  <c r="P105" i="6"/>
  <c r="Q105" i="6" s="1"/>
  <c r="P106" i="6"/>
  <c r="Q106" i="6" s="1"/>
  <c r="P107" i="6"/>
  <c r="Q107" i="6" s="1"/>
  <c r="P108" i="6"/>
  <c r="Q108" i="6" s="1"/>
  <c r="P109" i="6"/>
  <c r="Q109" i="6" s="1"/>
  <c r="P110" i="6"/>
  <c r="Q110" i="6" s="1"/>
  <c r="P111" i="6"/>
  <c r="Q111" i="6" s="1"/>
  <c r="P112" i="6"/>
  <c r="Q112" i="6" s="1"/>
  <c r="P113" i="6"/>
  <c r="Q113" i="6" s="1"/>
  <c r="P114" i="6"/>
  <c r="Q114" i="6" s="1"/>
  <c r="P115" i="6"/>
  <c r="Q115" i="6" s="1"/>
  <c r="P116" i="6"/>
  <c r="Q116" i="6" s="1"/>
  <c r="P117" i="6"/>
  <c r="Q117" i="6" s="1"/>
  <c r="P118" i="6"/>
  <c r="Q118" i="6" s="1"/>
  <c r="P119" i="6"/>
  <c r="Q119" i="6" s="1"/>
  <c r="P120" i="6"/>
  <c r="Q120" i="6" s="1"/>
  <c r="P121" i="6"/>
  <c r="Q121" i="6" s="1"/>
  <c r="P122" i="6"/>
  <c r="Q122" i="6" s="1"/>
  <c r="P123" i="6"/>
  <c r="Q123" i="6" s="1"/>
  <c r="P124" i="6"/>
  <c r="Q124" i="6" s="1"/>
  <c r="P125" i="6"/>
  <c r="Q125" i="6" s="1"/>
  <c r="P126" i="6"/>
  <c r="Q126" i="6" s="1"/>
  <c r="P127" i="6"/>
  <c r="Q127" i="6" s="1"/>
  <c r="P128" i="6"/>
  <c r="Q128" i="6" s="1"/>
  <c r="P129" i="6"/>
  <c r="Q129" i="6" s="1"/>
  <c r="P130" i="6"/>
  <c r="Q130" i="6" s="1"/>
  <c r="P131" i="6"/>
  <c r="Q131" i="6" s="1"/>
  <c r="P132" i="6"/>
  <c r="Q132" i="6" s="1"/>
  <c r="P133" i="6"/>
  <c r="Q133" i="6" s="1"/>
  <c r="P58" i="6"/>
  <c r="Q58" i="6" s="1"/>
  <c r="P59" i="6"/>
  <c r="Q59" i="6" s="1"/>
  <c r="P60" i="6"/>
  <c r="Q60" i="6" s="1"/>
  <c r="P61" i="6"/>
  <c r="Q61" i="6" s="1"/>
  <c r="P62" i="6"/>
  <c r="Q62" i="6" s="1"/>
  <c r="P63" i="6"/>
  <c r="Q63" i="6" s="1"/>
  <c r="P64" i="6"/>
  <c r="Q64" i="6" s="1"/>
  <c r="P65" i="6"/>
  <c r="Q65" i="6" s="1"/>
  <c r="P66" i="6"/>
  <c r="Q66" i="6" s="1"/>
  <c r="P67" i="6"/>
  <c r="Q67" i="6" s="1"/>
  <c r="P68" i="6"/>
  <c r="Q68" i="6" s="1"/>
  <c r="P69" i="6"/>
  <c r="Q69" i="6" s="1"/>
  <c r="P70" i="6"/>
  <c r="Q70" i="6" s="1"/>
  <c r="P71" i="6"/>
  <c r="Q71" i="6" s="1"/>
  <c r="P72" i="6"/>
  <c r="Q72" i="6" s="1"/>
  <c r="P73" i="6"/>
  <c r="Q73" i="6" s="1"/>
  <c r="P74" i="6"/>
  <c r="Q74" i="6" s="1"/>
  <c r="P75" i="6"/>
  <c r="Q75" i="6" s="1"/>
  <c r="P76" i="6"/>
  <c r="Q76" i="6" s="1"/>
  <c r="P77" i="6"/>
  <c r="Q77" i="6" s="1"/>
  <c r="P78" i="6"/>
  <c r="Q78" i="6" s="1"/>
  <c r="P79" i="6"/>
  <c r="Q79" i="6" s="1"/>
  <c r="P80" i="6"/>
  <c r="Q80" i="6" s="1"/>
  <c r="P81" i="6"/>
  <c r="Q81" i="6" s="1"/>
  <c r="P82" i="6"/>
  <c r="Q82" i="6" s="1"/>
  <c r="P83" i="6"/>
  <c r="Q83" i="6" s="1"/>
  <c r="P84" i="6"/>
  <c r="Q84" i="6" s="1"/>
  <c r="P85" i="6"/>
  <c r="Q85" i="6" s="1"/>
  <c r="P86" i="6"/>
  <c r="Q86" i="6" s="1"/>
  <c r="P87" i="6"/>
  <c r="Q87" i="6" s="1"/>
  <c r="P88" i="6"/>
  <c r="Q88" i="6" s="1"/>
  <c r="P89" i="6"/>
  <c r="Q89" i="6" s="1"/>
  <c r="P3" i="6"/>
  <c r="Q3" i="6" s="1"/>
  <c r="P4" i="6"/>
  <c r="Q4" i="6" s="1"/>
  <c r="P5" i="6"/>
  <c r="Q5" i="6" s="1"/>
  <c r="P6" i="6"/>
  <c r="Q6" i="6" s="1"/>
  <c r="P7" i="6"/>
  <c r="Q7" i="6" s="1"/>
  <c r="P8" i="6"/>
  <c r="Q8" i="6" s="1"/>
  <c r="P9" i="6"/>
  <c r="Q9" i="6" s="1"/>
  <c r="P10" i="6"/>
  <c r="Q10" i="6" s="1"/>
  <c r="P11" i="6"/>
  <c r="Q11" i="6" s="1"/>
  <c r="P12" i="6"/>
  <c r="Q12" i="6" s="1"/>
  <c r="P13" i="6"/>
  <c r="Q13" i="6" s="1"/>
  <c r="P14" i="6"/>
  <c r="Q14" i="6" s="1"/>
  <c r="P15" i="6"/>
  <c r="Q15" i="6" s="1"/>
  <c r="P16" i="6"/>
  <c r="Q16" i="6" s="1"/>
  <c r="P17" i="6"/>
  <c r="Q17" i="6" s="1"/>
  <c r="P18" i="6"/>
  <c r="Q18" i="6" s="1"/>
  <c r="P19" i="6"/>
  <c r="Q19" i="6" s="1"/>
  <c r="P20" i="6"/>
  <c r="Q20" i="6" s="1"/>
  <c r="P21" i="6"/>
  <c r="Q21" i="6" s="1"/>
  <c r="P22" i="6"/>
  <c r="Q22" i="6" s="1"/>
  <c r="P23" i="6"/>
  <c r="Q23" i="6" s="1"/>
  <c r="P24" i="6"/>
  <c r="Q24" i="6" s="1"/>
  <c r="P25" i="6"/>
  <c r="Q25" i="6" s="1"/>
  <c r="P26" i="6"/>
  <c r="Q26" i="6" s="1"/>
  <c r="P27" i="6"/>
  <c r="Q27" i="6" s="1"/>
  <c r="P28" i="6"/>
  <c r="Q28" i="6" s="1"/>
  <c r="P29" i="6"/>
  <c r="Q29" i="6" s="1"/>
  <c r="P30" i="6"/>
  <c r="Q30" i="6" s="1"/>
  <c r="P31" i="6"/>
  <c r="Q31" i="6" s="1"/>
  <c r="P32" i="6"/>
  <c r="Q32" i="6" s="1"/>
  <c r="P33" i="6"/>
  <c r="Q33" i="6" s="1"/>
  <c r="P34" i="6"/>
  <c r="Q34" i="6" s="1"/>
  <c r="P35" i="6"/>
  <c r="Q35" i="6" s="1"/>
  <c r="P36" i="6"/>
  <c r="Q36" i="6" s="1"/>
  <c r="P37" i="6"/>
  <c r="Q37" i="6" s="1"/>
  <c r="P38" i="6"/>
  <c r="Q38" i="6" s="1"/>
  <c r="P39" i="6"/>
  <c r="Q39" i="6" s="1"/>
  <c r="P40" i="6"/>
  <c r="Q40" i="6" s="1"/>
  <c r="P41" i="6"/>
  <c r="Q41" i="6" s="1"/>
  <c r="P42" i="6"/>
  <c r="Q42" i="6" s="1"/>
  <c r="P43" i="6"/>
  <c r="Q43" i="6" s="1"/>
  <c r="P44" i="6"/>
  <c r="Q44" i="6" s="1"/>
  <c r="P45" i="6"/>
  <c r="Q45" i="6" s="1"/>
  <c r="P46" i="6"/>
  <c r="Q46" i="6" s="1"/>
  <c r="P47" i="6"/>
  <c r="Q47" i="6" s="1"/>
  <c r="P48" i="6"/>
  <c r="Q48" i="6" s="1"/>
  <c r="P49" i="6"/>
  <c r="Q49" i="6" s="1"/>
  <c r="P50" i="6"/>
  <c r="Q50" i="6" s="1"/>
  <c r="P51" i="6"/>
  <c r="Q51" i="6" s="1"/>
  <c r="P52" i="6"/>
  <c r="Q52" i="6" s="1"/>
  <c r="P53" i="6"/>
  <c r="Q53" i="6" s="1"/>
  <c r="P54" i="6"/>
  <c r="Q54" i="6" s="1"/>
  <c r="P55" i="6"/>
  <c r="Q55" i="6" s="1"/>
  <c r="P56" i="6"/>
  <c r="Q56" i="6" s="1"/>
  <c r="P57" i="6"/>
  <c r="Q57" i="6" s="1"/>
  <c r="P2" i="6"/>
  <c r="Q2" i="6" s="1"/>
  <c r="L182" i="6"/>
  <c r="M182" i="6" s="1"/>
  <c r="L183" i="6"/>
  <c r="M183" i="6" s="1"/>
  <c r="L184" i="6"/>
  <c r="M184" i="6" s="1"/>
  <c r="L185" i="6"/>
  <c r="M185" i="6" s="1"/>
  <c r="L186" i="6"/>
  <c r="M186" i="6" s="1"/>
  <c r="L187" i="6"/>
  <c r="M187" i="6" s="1"/>
  <c r="L188" i="6"/>
  <c r="M188" i="6" s="1"/>
  <c r="L189" i="6"/>
  <c r="M189" i="6" s="1"/>
  <c r="L190" i="6"/>
  <c r="M190" i="6" s="1"/>
  <c r="L191" i="6"/>
  <c r="M191" i="6" s="1"/>
  <c r="L192" i="6"/>
  <c r="M192" i="6" s="1"/>
  <c r="L193" i="6"/>
  <c r="M193" i="6" s="1"/>
  <c r="L194" i="6"/>
  <c r="M194" i="6" s="1"/>
  <c r="L195" i="6"/>
  <c r="M195" i="6" s="1"/>
  <c r="L196" i="6"/>
  <c r="M196" i="6" s="1"/>
  <c r="L197" i="6"/>
  <c r="M197" i="6" s="1"/>
  <c r="L198" i="6"/>
  <c r="M198" i="6" s="1"/>
  <c r="L199" i="6"/>
  <c r="M199" i="6" s="1"/>
  <c r="L200" i="6"/>
  <c r="M200" i="6" s="1"/>
  <c r="L201" i="6"/>
  <c r="M201" i="6" s="1"/>
  <c r="L202" i="6"/>
  <c r="M202" i="6" s="1"/>
  <c r="L203" i="6"/>
  <c r="M203" i="6" s="1"/>
  <c r="L204" i="6"/>
  <c r="M204" i="6" s="1"/>
  <c r="L205" i="6"/>
  <c r="M205" i="6" s="1"/>
  <c r="L206" i="6"/>
  <c r="M206" i="6" s="1"/>
  <c r="L207" i="6"/>
  <c r="M207" i="6" s="1"/>
  <c r="L208" i="6"/>
  <c r="M208" i="6" s="1"/>
  <c r="L209" i="6"/>
  <c r="M209" i="6" s="1"/>
  <c r="L210" i="6"/>
  <c r="M210" i="6" s="1"/>
  <c r="L211" i="6"/>
  <c r="M211" i="6" s="1"/>
  <c r="L212" i="6"/>
  <c r="M212" i="6" s="1"/>
  <c r="L213" i="6"/>
  <c r="M213" i="6" s="1"/>
  <c r="L214" i="6"/>
  <c r="M214" i="6" s="1"/>
  <c r="L215" i="6"/>
  <c r="M215" i="6" s="1"/>
  <c r="L216" i="6"/>
  <c r="M216" i="6" s="1"/>
  <c r="L217" i="6"/>
  <c r="M217" i="6" s="1"/>
  <c r="L218" i="6"/>
  <c r="M218" i="6" s="1"/>
  <c r="L219" i="6"/>
  <c r="M219" i="6" s="1"/>
  <c r="L220" i="6"/>
  <c r="M220" i="6" s="1"/>
  <c r="L221" i="6"/>
  <c r="M221" i="6" s="1"/>
  <c r="L222" i="6"/>
  <c r="M222" i="6" s="1"/>
  <c r="L223" i="6"/>
  <c r="M223" i="6" s="1"/>
  <c r="L224" i="6"/>
  <c r="M224" i="6" s="1"/>
  <c r="L225" i="6"/>
  <c r="M225" i="6" s="1"/>
  <c r="L226" i="6"/>
  <c r="M226" i="6" s="1"/>
  <c r="L227" i="6"/>
  <c r="M227" i="6" s="1"/>
  <c r="L228" i="6"/>
  <c r="M228" i="6" s="1"/>
  <c r="L229" i="6"/>
  <c r="M229" i="6" s="1"/>
  <c r="L230" i="6"/>
  <c r="M230" i="6" s="1"/>
  <c r="L231" i="6"/>
  <c r="M231" i="6" s="1"/>
  <c r="L232" i="6"/>
  <c r="M232" i="6" s="1"/>
  <c r="L233" i="6"/>
  <c r="M233" i="6" s="1"/>
  <c r="L234" i="6"/>
  <c r="M234" i="6" s="1"/>
  <c r="L235" i="6"/>
  <c r="M235" i="6" s="1"/>
  <c r="L236" i="6"/>
  <c r="M236" i="6" s="1"/>
  <c r="L237" i="6"/>
  <c r="M237" i="6" s="1"/>
  <c r="L238" i="6"/>
  <c r="M238" i="6" s="1"/>
  <c r="L239" i="6"/>
  <c r="M239" i="6" s="1"/>
  <c r="L240" i="6"/>
  <c r="M240" i="6" s="1"/>
  <c r="L241" i="6"/>
  <c r="M241" i="6" s="1"/>
  <c r="L58" i="6"/>
  <c r="M58" i="6" s="1"/>
  <c r="L59" i="6"/>
  <c r="M59" i="6" s="1"/>
  <c r="L60" i="6"/>
  <c r="M60" i="6" s="1"/>
  <c r="L61" i="6"/>
  <c r="M61" i="6" s="1"/>
  <c r="L62" i="6"/>
  <c r="M62" i="6" s="1"/>
  <c r="L63" i="6"/>
  <c r="M63" i="6" s="1"/>
  <c r="L64" i="6"/>
  <c r="M64" i="6" s="1"/>
  <c r="L65" i="6"/>
  <c r="M65" i="6" s="1"/>
  <c r="L66" i="6"/>
  <c r="M66" i="6" s="1"/>
  <c r="L67" i="6"/>
  <c r="M67" i="6" s="1"/>
  <c r="L68" i="6"/>
  <c r="M68" i="6" s="1"/>
  <c r="L69" i="6"/>
  <c r="M69" i="6" s="1"/>
  <c r="L70" i="6"/>
  <c r="M70" i="6" s="1"/>
  <c r="L71" i="6"/>
  <c r="M71" i="6" s="1"/>
  <c r="L72" i="6"/>
  <c r="M72" i="6" s="1"/>
  <c r="L73" i="6"/>
  <c r="M73" i="6" s="1"/>
  <c r="L74" i="6"/>
  <c r="M74" i="6" s="1"/>
  <c r="L75" i="6"/>
  <c r="M75" i="6" s="1"/>
  <c r="L76" i="6"/>
  <c r="M76" i="6" s="1"/>
  <c r="L77" i="6"/>
  <c r="M77" i="6" s="1"/>
  <c r="L78" i="6"/>
  <c r="M78" i="6" s="1"/>
  <c r="L79" i="6"/>
  <c r="M79" i="6" s="1"/>
  <c r="L80" i="6"/>
  <c r="M80" i="6" s="1"/>
  <c r="L81" i="6"/>
  <c r="M81" i="6" s="1"/>
  <c r="L82" i="6"/>
  <c r="M82" i="6" s="1"/>
  <c r="L83" i="6"/>
  <c r="M83" i="6" s="1"/>
  <c r="L84" i="6"/>
  <c r="M84" i="6" s="1"/>
  <c r="L85" i="6"/>
  <c r="M85" i="6" s="1"/>
  <c r="L86" i="6"/>
  <c r="M86" i="6" s="1"/>
  <c r="L87" i="6"/>
  <c r="M87" i="6" s="1"/>
  <c r="L88" i="6"/>
  <c r="M88" i="6" s="1"/>
  <c r="L89" i="6"/>
  <c r="M89" i="6" s="1"/>
  <c r="L90" i="6"/>
  <c r="M90" i="6" s="1"/>
  <c r="L91" i="6"/>
  <c r="M91" i="6" s="1"/>
  <c r="L92" i="6"/>
  <c r="M92" i="6" s="1"/>
  <c r="L93" i="6"/>
  <c r="M93" i="6" s="1"/>
  <c r="L94" i="6"/>
  <c r="M94" i="6" s="1"/>
  <c r="L95" i="6"/>
  <c r="M95" i="6" s="1"/>
  <c r="L96" i="6"/>
  <c r="M96" i="6" s="1"/>
  <c r="L97" i="6"/>
  <c r="M97" i="6" s="1"/>
  <c r="L98" i="6"/>
  <c r="M98" i="6" s="1"/>
  <c r="L99" i="6"/>
  <c r="M99" i="6" s="1"/>
  <c r="L100" i="6"/>
  <c r="M100" i="6" s="1"/>
  <c r="L101" i="6"/>
  <c r="M101" i="6" s="1"/>
  <c r="L102" i="6"/>
  <c r="M102" i="6" s="1"/>
  <c r="L103" i="6"/>
  <c r="M103" i="6" s="1"/>
  <c r="L104" i="6"/>
  <c r="M104" i="6" s="1"/>
  <c r="L105" i="6"/>
  <c r="M105" i="6" s="1"/>
  <c r="L106" i="6"/>
  <c r="M106" i="6" s="1"/>
  <c r="L107" i="6"/>
  <c r="M107" i="6" s="1"/>
  <c r="L108" i="6"/>
  <c r="M108" i="6" s="1"/>
  <c r="L109" i="6"/>
  <c r="M109" i="6" s="1"/>
  <c r="L110" i="6"/>
  <c r="M110" i="6" s="1"/>
  <c r="L111" i="6"/>
  <c r="M111" i="6" s="1"/>
  <c r="L112" i="6"/>
  <c r="M112" i="6" s="1"/>
  <c r="L113" i="6"/>
  <c r="M113" i="6" s="1"/>
  <c r="L114" i="6"/>
  <c r="M114" i="6" s="1"/>
  <c r="L115" i="6"/>
  <c r="M115" i="6" s="1"/>
  <c r="L116" i="6"/>
  <c r="M116" i="6" s="1"/>
  <c r="L117" i="6"/>
  <c r="M117" i="6" s="1"/>
  <c r="L118" i="6"/>
  <c r="M118" i="6" s="1"/>
  <c r="L119" i="6"/>
  <c r="M119" i="6" s="1"/>
  <c r="L120" i="6"/>
  <c r="M120" i="6" s="1"/>
  <c r="L121" i="6"/>
  <c r="M121" i="6" s="1"/>
  <c r="L122" i="6"/>
  <c r="M122" i="6" s="1"/>
  <c r="L123" i="6"/>
  <c r="M123" i="6" s="1"/>
  <c r="L124" i="6"/>
  <c r="M124" i="6" s="1"/>
  <c r="L125" i="6"/>
  <c r="M125" i="6" s="1"/>
  <c r="L126" i="6"/>
  <c r="M126" i="6" s="1"/>
  <c r="L127" i="6"/>
  <c r="M127" i="6" s="1"/>
  <c r="L128" i="6"/>
  <c r="M128" i="6" s="1"/>
  <c r="L129" i="6"/>
  <c r="M129" i="6" s="1"/>
  <c r="L130" i="6"/>
  <c r="M130" i="6" s="1"/>
  <c r="L131" i="6"/>
  <c r="M131" i="6" s="1"/>
  <c r="L132" i="6"/>
  <c r="M132" i="6" s="1"/>
  <c r="L133" i="6"/>
  <c r="M133" i="6" s="1"/>
  <c r="L134" i="6"/>
  <c r="M134" i="6" s="1"/>
  <c r="L135" i="6"/>
  <c r="M135" i="6" s="1"/>
  <c r="L136" i="6"/>
  <c r="M136" i="6" s="1"/>
  <c r="L137" i="6"/>
  <c r="M137" i="6" s="1"/>
  <c r="L138" i="6"/>
  <c r="M138" i="6" s="1"/>
  <c r="L139" i="6"/>
  <c r="M139" i="6" s="1"/>
  <c r="L140" i="6"/>
  <c r="M140" i="6" s="1"/>
  <c r="L141" i="6"/>
  <c r="M141" i="6" s="1"/>
  <c r="L142" i="6"/>
  <c r="M142" i="6" s="1"/>
  <c r="L143" i="6"/>
  <c r="M143" i="6" s="1"/>
  <c r="L144" i="6"/>
  <c r="M144" i="6" s="1"/>
  <c r="L145" i="6"/>
  <c r="M145" i="6" s="1"/>
  <c r="L146" i="6"/>
  <c r="M146" i="6" s="1"/>
  <c r="L147" i="6"/>
  <c r="M147" i="6" s="1"/>
  <c r="L148" i="6"/>
  <c r="M148" i="6" s="1"/>
  <c r="L149" i="6"/>
  <c r="M149" i="6" s="1"/>
  <c r="L150" i="6"/>
  <c r="M150" i="6" s="1"/>
  <c r="L151" i="6"/>
  <c r="M151" i="6" s="1"/>
  <c r="L152" i="6"/>
  <c r="M152" i="6" s="1"/>
  <c r="L153" i="6"/>
  <c r="M153" i="6" s="1"/>
  <c r="L154" i="6"/>
  <c r="M154" i="6" s="1"/>
  <c r="L155" i="6"/>
  <c r="M155" i="6" s="1"/>
  <c r="L156" i="6"/>
  <c r="M156" i="6" s="1"/>
  <c r="L157" i="6"/>
  <c r="M157" i="6" s="1"/>
  <c r="L158" i="6"/>
  <c r="M158" i="6" s="1"/>
  <c r="L159" i="6"/>
  <c r="M159" i="6" s="1"/>
  <c r="L160" i="6"/>
  <c r="M160" i="6" s="1"/>
  <c r="L161" i="6"/>
  <c r="M161" i="6" s="1"/>
  <c r="L162" i="6"/>
  <c r="M162" i="6" s="1"/>
  <c r="L163" i="6"/>
  <c r="M163" i="6" s="1"/>
  <c r="L164" i="6"/>
  <c r="M164" i="6" s="1"/>
  <c r="L165" i="6"/>
  <c r="M165" i="6" s="1"/>
  <c r="L166" i="6"/>
  <c r="M166" i="6" s="1"/>
  <c r="L167" i="6"/>
  <c r="M167" i="6" s="1"/>
  <c r="L168" i="6"/>
  <c r="M168" i="6" s="1"/>
  <c r="L169" i="6"/>
  <c r="M169" i="6" s="1"/>
  <c r="L170" i="6"/>
  <c r="M170" i="6" s="1"/>
  <c r="L171" i="6"/>
  <c r="M171" i="6" s="1"/>
  <c r="L172" i="6"/>
  <c r="M172" i="6" s="1"/>
  <c r="L173" i="6"/>
  <c r="M173" i="6" s="1"/>
  <c r="L174" i="6"/>
  <c r="M174" i="6" s="1"/>
  <c r="L175" i="6"/>
  <c r="M175" i="6" s="1"/>
  <c r="L176" i="6"/>
  <c r="M176" i="6" s="1"/>
  <c r="L177" i="6"/>
  <c r="M177" i="6" s="1"/>
  <c r="L178" i="6"/>
  <c r="M178" i="6" s="1"/>
  <c r="L179" i="6"/>
  <c r="M179" i="6" s="1"/>
  <c r="L180" i="6"/>
  <c r="M180" i="6" s="1"/>
  <c r="L181" i="6"/>
  <c r="M181" i="6" s="1"/>
  <c r="L3" i="6"/>
  <c r="M3" i="6" s="1"/>
  <c r="L4" i="6"/>
  <c r="M4" i="6" s="1"/>
  <c r="L5" i="6"/>
  <c r="M5" i="6" s="1"/>
  <c r="L6" i="6"/>
  <c r="M6" i="6" s="1"/>
  <c r="L7" i="6"/>
  <c r="M7" i="6" s="1"/>
  <c r="L8" i="6"/>
  <c r="M8" i="6" s="1"/>
  <c r="L9" i="6"/>
  <c r="M9" i="6" s="1"/>
  <c r="L10" i="6"/>
  <c r="M10" i="6" s="1"/>
  <c r="L11" i="6"/>
  <c r="M11" i="6" s="1"/>
  <c r="L12" i="6"/>
  <c r="M12" i="6" s="1"/>
  <c r="L13" i="6"/>
  <c r="M13" i="6" s="1"/>
  <c r="L14" i="6"/>
  <c r="M14" i="6" s="1"/>
  <c r="L15" i="6"/>
  <c r="M15" i="6" s="1"/>
  <c r="L16" i="6"/>
  <c r="M16" i="6" s="1"/>
  <c r="L17" i="6"/>
  <c r="M17" i="6" s="1"/>
  <c r="L18" i="6"/>
  <c r="M18" i="6" s="1"/>
  <c r="L19" i="6"/>
  <c r="M19" i="6" s="1"/>
  <c r="L20" i="6"/>
  <c r="M20" i="6" s="1"/>
  <c r="L21" i="6"/>
  <c r="M21" i="6" s="1"/>
  <c r="L22" i="6"/>
  <c r="M22" i="6" s="1"/>
  <c r="L23" i="6"/>
  <c r="M23" i="6" s="1"/>
  <c r="L24" i="6"/>
  <c r="M24" i="6" s="1"/>
  <c r="L25" i="6"/>
  <c r="M25" i="6" s="1"/>
  <c r="L26" i="6"/>
  <c r="M26" i="6" s="1"/>
  <c r="L27" i="6"/>
  <c r="M27" i="6" s="1"/>
  <c r="L28" i="6"/>
  <c r="M28" i="6" s="1"/>
  <c r="L29" i="6"/>
  <c r="M29" i="6" s="1"/>
  <c r="L30" i="6"/>
  <c r="M30" i="6" s="1"/>
  <c r="L31" i="6"/>
  <c r="M31" i="6" s="1"/>
  <c r="L32" i="6"/>
  <c r="M32" i="6" s="1"/>
  <c r="L33" i="6"/>
  <c r="M33" i="6" s="1"/>
  <c r="L34" i="6"/>
  <c r="M34" i="6" s="1"/>
  <c r="L35" i="6"/>
  <c r="M35" i="6" s="1"/>
  <c r="L36" i="6"/>
  <c r="M36" i="6" s="1"/>
  <c r="L37" i="6"/>
  <c r="M37" i="6" s="1"/>
  <c r="L38" i="6"/>
  <c r="M38" i="6" s="1"/>
  <c r="L39" i="6"/>
  <c r="M39" i="6" s="1"/>
  <c r="L40" i="6"/>
  <c r="M40" i="6" s="1"/>
  <c r="L41" i="6"/>
  <c r="M41" i="6" s="1"/>
  <c r="L42" i="6"/>
  <c r="M42" i="6" s="1"/>
  <c r="L43" i="6"/>
  <c r="M43" i="6" s="1"/>
  <c r="L44" i="6"/>
  <c r="M44" i="6" s="1"/>
  <c r="L45" i="6"/>
  <c r="M45" i="6" s="1"/>
  <c r="L46" i="6"/>
  <c r="M46" i="6" s="1"/>
  <c r="L47" i="6"/>
  <c r="M47" i="6" s="1"/>
  <c r="L48" i="6"/>
  <c r="M48" i="6" s="1"/>
  <c r="L49" i="6"/>
  <c r="M49" i="6" s="1"/>
  <c r="L50" i="6"/>
  <c r="M50" i="6" s="1"/>
  <c r="L51" i="6"/>
  <c r="M51" i="6" s="1"/>
  <c r="L52" i="6"/>
  <c r="M52" i="6" s="1"/>
  <c r="L53" i="6"/>
  <c r="M53" i="6" s="1"/>
  <c r="L54" i="6"/>
  <c r="M54" i="6" s="1"/>
  <c r="L55" i="6"/>
  <c r="M55" i="6" s="1"/>
  <c r="L56" i="6"/>
  <c r="M56" i="6" s="1"/>
  <c r="L57" i="6"/>
  <c r="M57" i="6" s="1"/>
  <c r="L2" i="6"/>
  <c r="M2" i="6" s="1"/>
  <c r="H223" i="6"/>
  <c r="I223" i="6" s="1"/>
  <c r="H224" i="6"/>
  <c r="I224" i="6" s="1"/>
  <c r="H225" i="6"/>
  <c r="I225" i="6" s="1"/>
  <c r="H226" i="6"/>
  <c r="I226" i="6" s="1"/>
  <c r="H227" i="6"/>
  <c r="I227" i="6" s="1"/>
  <c r="H228" i="6"/>
  <c r="I228" i="6" s="1"/>
  <c r="H229" i="6"/>
  <c r="I229" i="6" s="1"/>
  <c r="H230" i="6"/>
  <c r="I230" i="6" s="1"/>
  <c r="H231" i="6"/>
  <c r="I231" i="6" s="1"/>
  <c r="H232" i="6"/>
  <c r="I232" i="6" s="1"/>
  <c r="H233" i="6"/>
  <c r="I233" i="6" s="1"/>
  <c r="H234" i="6"/>
  <c r="I234" i="6" s="1"/>
  <c r="H235" i="6"/>
  <c r="I235" i="6" s="1"/>
  <c r="H236" i="6"/>
  <c r="I236" i="6" s="1"/>
  <c r="H237" i="6"/>
  <c r="I237" i="6" s="1"/>
  <c r="H238" i="6"/>
  <c r="I238" i="6" s="1"/>
  <c r="H239" i="6"/>
  <c r="I239" i="6" s="1"/>
  <c r="H240" i="6"/>
  <c r="I240" i="6" s="1"/>
  <c r="H241" i="6"/>
  <c r="I241" i="6" s="1"/>
  <c r="H183" i="6"/>
  <c r="I183" i="6" s="1"/>
  <c r="H184" i="6"/>
  <c r="I184" i="6"/>
  <c r="H185" i="6"/>
  <c r="I185" i="6" s="1"/>
  <c r="H186" i="6"/>
  <c r="I186" i="6" s="1"/>
  <c r="H187" i="6"/>
  <c r="I187" i="6" s="1"/>
  <c r="H188" i="6"/>
  <c r="I188" i="6" s="1"/>
  <c r="H189" i="6"/>
  <c r="I189" i="6" s="1"/>
  <c r="H190" i="6"/>
  <c r="I190" i="6" s="1"/>
  <c r="H191" i="6"/>
  <c r="I191" i="6" s="1"/>
  <c r="H192" i="6"/>
  <c r="I192" i="6" s="1"/>
  <c r="H193" i="6"/>
  <c r="I193" i="6" s="1"/>
  <c r="H194" i="6"/>
  <c r="I194" i="6" s="1"/>
  <c r="H195" i="6"/>
  <c r="I195" i="6" s="1"/>
  <c r="H196" i="6"/>
  <c r="I196" i="6" s="1"/>
  <c r="H197" i="6"/>
  <c r="I197" i="6" s="1"/>
  <c r="H198" i="6"/>
  <c r="I198" i="6" s="1"/>
  <c r="H199" i="6"/>
  <c r="I199" i="6" s="1"/>
  <c r="H200" i="6"/>
  <c r="I200" i="6" s="1"/>
  <c r="H201" i="6"/>
  <c r="I201" i="6" s="1"/>
  <c r="H202" i="6"/>
  <c r="I202" i="6" s="1"/>
  <c r="H203" i="6"/>
  <c r="I203" i="6" s="1"/>
  <c r="H204" i="6"/>
  <c r="I204" i="6" s="1"/>
  <c r="H205" i="6"/>
  <c r="I205" i="6" s="1"/>
  <c r="H206" i="6"/>
  <c r="I206" i="6" s="1"/>
  <c r="H207" i="6"/>
  <c r="I207" i="6" s="1"/>
  <c r="H208" i="6"/>
  <c r="I208" i="6" s="1"/>
  <c r="H209" i="6"/>
  <c r="I209" i="6" s="1"/>
  <c r="H210" i="6"/>
  <c r="I210" i="6" s="1"/>
  <c r="H211" i="6"/>
  <c r="I211" i="6" s="1"/>
  <c r="H212" i="6"/>
  <c r="I212" i="6" s="1"/>
  <c r="H213" i="6"/>
  <c r="I213" i="6" s="1"/>
  <c r="H214" i="6"/>
  <c r="I214" i="6" s="1"/>
  <c r="H215" i="6"/>
  <c r="I215" i="6" s="1"/>
  <c r="H216" i="6"/>
  <c r="I216" i="6" s="1"/>
  <c r="H217" i="6"/>
  <c r="I217" i="6" s="1"/>
  <c r="H218" i="6"/>
  <c r="I218" i="6" s="1"/>
  <c r="H219" i="6"/>
  <c r="I219" i="6" s="1"/>
  <c r="H220" i="6"/>
  <c r="I220" i="6" s="1"/>
  <c r="H221" i="6"/>
  <c r="I221" i="6" s="1"/>
  <c r="H222" i="6"/>
  <c r="I222" i="6" s="1"/>
  <c r="H146" i="6"/>
  <c r="I146" i="6" s="1"/>
  <c r="H147" i="6"/>
  <c r="I147" i="6" s="1"/>
  <c r="H148" i="6"/>
  <c r="I148" i="6" s="1"/>
  <c r="H149" i="6"/>
  <c r="I149" i="6" s="1"/>
  <c r="H150" i="6"/>
  <c r="I150" i="6" s="1"/>
  <c r="H151" i="6"/>
  <c r="I151" i="6" s="1"/>
  <c r="H152" i="6"/>
  <c r="I152" i="6" s="1"/>
  <c r="H153" i="6"/>
  <c r="I153" i="6" s="1"/>
  <c r="H154" i="6"/>
  <c r="I154" i="6" s="1"/>
  <c r="H155" i="6"/>
  <c r="I155" i="6" s="1"/>
  <c r="H156" i="6"/>
  <c r="I156" i="6" s="1"/>
  <c r="H157" i="6"/>
  <c r="I157" i="6" s="1"/>
  <c r="H158" i="6"/>
  <c r="I158" i="6" s="1"/>
  <c r="H159" i="6"/>
  <c r="I159" i="6" s="1"/>
  <c r="H160" i="6"/>
  <c r="I160" i="6" s="1"/>
  <c r="H161" i="6"/>
  <c r="I161" i="6" s="1"/>
  <c r="H162" i="6"/>
  <c r="I162" i="6" s="1"/>
  <c r="H163" i="6"/>
  <c r="I163" i="6" s="1"/>
  <c r="H164" i="6"/>
  <c r="I164" i="6" s="1"/>
  <c r="H165" i="6"/>
  <c r="I165" i="6" s="1"/>
  <c r="H166" i="6"/>
  <c r="I166" i="6" s="1"/>
  <c r="H167" i="6"/>
  <c r="I167" i="6" s="1"/>
  <c r="H168" i="6"/>
  <c r="I168" i="6" s="1"/>
  <c r="H169" i="6"/>
  <c r="I169" i="6" s="1"/>
  <c r="H170" i="6"/>
  <c r="I170" i="6" s="1"/>
  <c r="H171" i="6"/>
  <c r="I171" i="6" s="1"/>
  <c r="H172" i="6"/>
  <c r="I172" i="6" s="1"/>
  <c r="H173" i="6"/>
  <c r="I173" i="6" s="1"/>
  <c r="H174" i="6"/>
  <c r="I174" i="6" s="1"/>
  <c r="H175" i="6"/>
  <c r="I175" i="6" s="1"/>
  <c r="H176" i="6"/>
  <c r="I176" i="6" s="1"/>
  <c r="H177" i="6"/>
  <c r="I177" i="6" s="1"/>
  <c r="H178" i="6"/>
  <c r="I178" i="6" s="1"/>
  <c r="H179" i="6"/>
  <c r="I179" i="6" s="1"/>
  <c r="H180" i="6"/>
  <c r="I180" i="6" s="1"/>
  <c r="H181" i="6"/>
  <c r="I181" i="6" s="1"/>
  <c r="H182" i="6"/>
  <c r="I182" i="6" s="1"/>
  <c r="H111" i="6"/>
  <c r="I111" i="6" s="1"/>
  <c r="H112" i="6"/>
  <c r="I112" i="6" s="1"/>
  <c r="H113" i="6"/>
  <c r="I113" i="6" s="1"/>
  <c r="H114" i="6"/>
  <c r="I114" i="6" s="1"/>
  <c r="H115" i="6"/>
  <c r="I115" i="6" s="1"/>
  <c r="H116" i="6"/>
  <c r="I116" i="6" s="1"/>
  <c r="H117" i="6"/>
  <c r="I117" i="6" s="1"/>
  <c r="H118" i="6"/>
  <c r="I118" i="6" s="1"/>
  <c r="H119" i="6"/>
  <c r="I119" i="6" s="1"/>
  <c r="H120" i="6"/>
  <c r="I120" i="6" s="1"/>
  <c r="H121" i="6"/>
  <c r="I121" i="6" s="1"/>
  <c r="H122" i="6"/>
  <c r="I122" i="6" s="1"/>
  <c r="H123" i="6"/>
  <c r="I123" i="6" s="1"/>
  <c r="H124" i="6"/>
  <c r="I124" i="6" s="1"/>
  <c r="H125" i="6"/>
  <c r="I125" i="6" s="1"/>
  <c r="H126" i="6"/>
  <c r="I126" i="6" s="1"/>
  <c r="H127" i="6"/>
  <c r="I127" i="6" s="1"/>
  <c r="H128" i="6"/>
  <c r="I128" i="6" s="1"/>
  <c r="H129" i="6"/>
  <c r="I129" i="6" s="1"/>
  <c r="H130" i="6"/>
  <c r="I130" i="6" s="1"/>
  <c r="H131" i="6"/>
  <c r="I131" i="6" s="1"/>
  <c r="H132" i="6"/>
  <c r="I132" i="6" s="1"/>
  <c r="H133" i="6"/>
  <c r="I133" i="6" s="1"/>
  <c r="H134" i="6"/>
  <c r="I134" i="6" s="1"/>
  <c r="H135" i="6"/>
  <c r="I135" i="6" s="1"/>
  <c r="H136" i="6"/>
  <c r="I136" i="6" s="1"/>
  <c r="H137" i="6"/>
  <c r="I137" i="6" s="1"/>
  <c r="H138" i="6"/>
  <c r="I138" i="6" s="1"/>
  <c r="H139" i="6"/>
  <c r="I139" i="6" s="1"/>
  <c r="H140" i="6"/>
  <c r="I140" i="6" s="1"/>
  <c r="H141" i="6"/>
  <c r="I141" i="6" s="1"/>
  <c r="H142" i="6"/>
  <c r="I142" i="6" s="1"/>
  <c r="H143" i="6"/>
  <c r="I143" i="6" s="1"/>
  <c r="H144" i="6"/>
  <c r="I144" i="6" s="1"/>
  <c r="H145" i="6"/>
  <c r="I145" i="6" s="1"/>
  <c r="H81" i="6"/>
  <c r="I81" i="6" s="1"/>
  <c r="H82" i="6"/>
  <c r="I82" i="6" s="1"/>
  <c r="H83" i="6"/>
  <c r="I83" i="6" s="1"/>
  <c r="H84" i="6"/>
  <c r="I84" i="6" s="1"/>
  <c r="H85" i="6"/>
  <c r="I85" i="6" s="1"/>
  <c r="H86" i="6"/>
  <c r="I86" i="6" s="1"/>
  <c r="H87" i="6"/>
  <c r="I87" i="6" s="1"/>
  <c r="H88" i="6"/>
  <c r="I88" i="6" s="1"/>
  <c r="H89" i="6"/>
  <c r="I89" i="6" s="1"/>
  <c r="H90" i="6"/>
  <c r="I90" i="6" s="1"/>
  <c r="H91" i="6"/>
  <c r="I91" i="6" s="1"/>
  <c r="H92" i="6"/>
  <c r="I92" i="6" s="1"/>
  <c r="H93" i="6"/>
  <c r="I93" i="6" s="1"/>
  <c r="H94" i="6"/>
  <c r="I94" i="6" s="1"/>
  <c r="H95" i="6"/>
  <c r="I95" i="6" s="1"/>
  <c r="H96" i="6"/>
  <c r="I96" i="6" s="1"/>
  <c r="H97" i="6"/>
  <c r="I97" i="6" s="1"/>
  <c r="H98" i="6"/>
  <c r="I98" i="6" s="1"/>
  <c r="H99" i="6"/>
  <c r="I99" i="6" s="1"/>
  <c r="H100" i="6"/>
  <c r="I100" i="6" s="1"/>
  <c r="H101" i="6"/>
  <c r="I101" i="6" s="1"/>
  <c r="H102" i="6"/>
  <c r="I102" i="6" s="1"/>
  <c r="H103" i="6"/>
  <c r="I103" i="6" s="1"/>
  <c r="H104" i="6"/>
  <c r="I104" i="6" s="1"/>
  <c r="H105" i="6"/>
  <c r="I105" i="6" s="1"/>
  <c r="H106" i="6"/>
  <c r="I106" i="6" s="1"/>
  <c r="H107" i="6"/>
  <c r="I107" i="6" s="1"/>
  <c r="H108" i="6"/>
  <c r="I108" i="6" s="1"/>
  <c r="H109" i="6"/>
  <c r="I109" i="6" s="1"/>
  <c r="H110" i="6"/>
  <c r="I110" i="6" s="1"/>
  <c r="H56" i="6"/>
  <c r="I56" i="6" s="1"/>
  <c r="H57" i="6"/>
  <c r="I57" i="6" s="1"/>
  <c r="H58" i="6"/>
  <c r="I58" i="6" s="1"/>
  <c r="H59" i="6"/>
  <c r="I59" i="6" s="1"/>
  <c r="H60" i="6"/>
  <c r="I60" i="6" s="1"/>
  <c r="H61" i="6"/>
  <c r="I61" i="6" s="1"/>
  <c r="H62" i="6"/>
  <c r="I62" i="6" s="1"/>
  <c r="H63" i="6"/>
  <c r="I63" i="6" s="1"/>
  <c r="H64" i="6"/>
  <c r="I64" i="6" s="1"/>
  <c r="H65" i="6"/>
  <c r="I65" i="6" s="1"/>
  <c r="H66" i="6"/>
  <c r="I66" i="6" s="1"/>
  <c r="H67" i="6"/>
  <c r="I67" i="6" s="1"/>
  <c r="H68" i="6"/>
  <c r="I68" i="6" s="1"/>
  <c r="H69" i="6"/>
  <c r="I69" i="6" s="1"/>
  <c r="H70" i="6"/>
  <c r="I70" i="6" s="1"/>
  <c r="H71" i="6"/>
  <c r="I71" i="6" s="1"/>
  <c r="H72" i="6"/>
  <c r="I72" i="6" s="1"/>
  <c r="H73" i="6"/>
  <c r="I73" i="6" s="1"/>
  <c r="H74" i="6"/>
  <c r="I74" i="6" s="1"/>
  <c r="H75" i="6"/>
  <c r="I75" i="6" s="1"/>
  <c r="H76" i="6"/>
  <c r="I76" i="6" s="1"/>
  <c r="H77" i="6"/>
  <c r="I77" i="6" s="1"/>
  <c r="H78" i="6"/>
  <c r="I78" i="6" s="1"/>
  <c r="H79" i="6"/>
  <c r="I79" i="6" s="1"/>
  <c r="H80" i="6"/>
  <c r="I80" i="6" s="1"/>
  <c r="H3" i="6"/>
  <c r="I3" i="6" s="1"/>
  <c r="H4" i="6"/>
  <c r="I4" i="6" s="1"/>
  <c r="H5" i="6"/>
  <c r="I5" i="6" s="1"/>
  <c r="H6" i="6"/>
  <c r="I6" i="6" s="1"/>
  <c r="H7" i="6"/>
  <c r="I7" i="6" s="1"/>
  <c r="H8" i="6"/>
  <c r="I8" i="6" s="1"/>
  <c r="H9" i="6"/>
  <c r="I9" i="6" s="1"/>
  <c r="H10" i="6"/>
  <c r="I10" i="6" s="1"/>
  <c r="H11" i="6"/>
  <c r="I11" i="6" s="1"/>
  <c r="H12" i="6"/>
  <c r="I12" i="6" s="1"/>
  <c r="H13" i="6"/>
  <c r="I13" i="6" s="1"/>
  <c r="H14" i="6"/>
  <c r="I14" i="6" s="1"/>
  <c r="H15" i="6"/>
  <c r="I15" i="6" s="1"/>
  <c r="H16" i="6"/>
  <c r="I16" i="6" s="1"/>
  <c r="H17" i="6"/>
  <c r="I17" i="6" s="1"/>
  <c r="H18" i="6"/>
  <c r="I18" i="6" s="1"/>
  <c r="H19" i="6"/>
  <c r="I19" i="6" s="1"/>
  <c r="H20" i="6"/>
  <c r="I20" i="6" s="1"/>
  <c r="H21" i="6"/>
  <c r="I21" i="6" s="1"/>
  <c r="H22" i="6"/>
  <c r="I22" i="6" s="1"/>
  <c r="H23" i="6"/>
  <c r="I23" i="6" s="1"/>
  <c r="H24" i="6"/>
  <c r="I24" i="6" s="1"/>
  <c r="H25" i="6"/>
  <c r="I25" i="6" s="1"/>
  <c r="H26" i="6"/>
  <c r="I26" i="6" s="1"/>
  <c r="H27" i="6"/>
  <c r="I27" i="6" s="1"/>
  <c r="H28" i="6"/>
  <c r="I28" i="6" s="1"/>
  <c r="H29" i="6"/>
  <c r="I29" i="6" s="1"/>
  <c r="H30" i="6"/>
  <c r="I30" i="6" s="1"/>
  <c r="H31" i="6"/>
  <c r="I31" i="6" s="1"/>
  <c r="H32" i="6"/>
  <c r="I32" i="6" s="1"/>
  <c r="H33" i="6"/>
  <c r="I33" i="6" s="1"/>
  <c r="H34" i="6"/>
  <c r="I34" i="6" s="1"/>
  <c r="H35" i="6"/>
  <c r="I35" i="6" s="1"/>
  <c r="H36" i="6"/>
  <c r="I36" i="6" s="1"/>
  <c r="H37" i="6"/>
  <c r="I37" i="6" s="1"/>
  <c r="H38" i="6"/>
  <c r="I38" i="6" s="1"/>
  <c r="H39" i="6"/>
  <c r="I39" i="6" s="1"/>
  <c r="H40" i="6"/>
  <c r="I40" i="6" s="1"/>
  <c r="H41" i="6"/>
  <c r="I41" i="6" s="1"/>
  <c r="H42" i="6"/>
  <c r="I42" i="6" s="1"/>
  <c r="H43" i="6"/>
  <c r="I43" i="6" s="1"/>
  <c r="H44" i="6"/>
  <c r="I44" i="6" s="1"/>
  <c r="H45" i="6"/>
  <c r="I45" i="6" s="1"/>
  <c r="H46" i="6"/>
  <c r="I46" i="6" s="1"/>
  <c r="H47" i="6"/>
  <c r="I47" i="6" s="1"/>
  <c r="H48" i="6"/>
  <c r="I48" i="6" s="1"/>
  <c r="H49" i="6"/>
  <c r="I49" i="6" s="1"/>
  <c r="H50" i="6"/>
  <c r="I50" i="6" s="1"/>
  <c r="H51" i="6"/>
  <c r="I51" i="6" s="1"/>
  <c r="H52" i="6"/>
  <c r="I52" i="6" s="1"/>
  <c r="H53" i="6"/>
  <c r="I53" i="6" s="1"/>
  <c r="H54" i="6"/>
  <c r="I54" i="6" s="1"/>
  <c r="H55" i="6"/>
  <c r="I55" i="6" s="1"/>
  <c r="H2" i="6"/>
  <c r="I2" i="6" s="1"/>
  <c r="T242" i="11" l="1"/>
  <c r="P242" i="11"/>
  <c r="U2" i="11"/>
  <c r="AF242" i="11"/>
  <c r="U242" i="11"/>
  <c r="L242" i="11"/>
  <c r="I242" i="11"/>
  <c r="M2" i="11"/>
  <c r="M242" i="11" s="1"/>
  <c r="X242" i="11"/>
  <c r="Y242" i="11"/>
  <c r="AG242" i="11"/>
  <c r="Q2" i="11"/>
  <c r="Q242" i="11" s="1"/>
  <c r="Q242" i="6"/>
  <c r="AF3" i="5"/>
  <c r="AG3" i="5" s="1"/>
  <c r="AF4" i="5"/>
  <c r="AG4" i="5" s="1"/>
  <c r="AF5" i="5"/>
  <c r="AG5" i="5" s="1"/>
  <c r="AF6" i="5"/>
  <c r="AG6" i="5"/>
  <c r="AF7" i="5"/>
  <c r="AG7" i="5" s="1"/>
  <c r="AF8" i="5"/>
  <c r="AG8" i="5" s="1"/>
  <c r="AF9" i="5"/>
  <c r="AG9" i="5"/>
  <c r="AF10" i="5"/>
  <c r="AG10" i="5" s="1"/>
  <c r="AF11" i="5"/>
  <c r="AG11" i="5" s="1"/>
  <c r="AF12" i="5"/>
  <c r="AG12" i="5" s="1"/>
  <c r="AF13" i="5"/>
  <c r="AG13" i="5" s="1"/>
  <c r="AF14" i="5"/>
  <c r="AG14" i="5" s="1"/>
  <c r="AF15" i="5"/>
  <c r="AG15" i="5"/>
  <c r="AF16" i="5"/>
  <c r="AG16" i="5" s="1"/>
  <c r="AF17" i="5"/>
  <c r="AG17" i="5" s="1"/>
  <c r="AF18" i="5"/>
  <c r="AG18" i="5"/>
  <c r="AF19" i="5"/>
  <c r="AG19" i="5" s="1"/>
  <c r="AF20" i="5"/>
  <c r="AG20" i="5" s="1"/>
  <c r="AF21" i="5"/>
  <c r="AG21" i="5" s="1"/>
  <c r="AF22" i="5"/>
  <c r="AG22" i="5" s="1"/>
  <c r="AF23" i="5"/>
  <c r="AG23" i="5" s="1"/>
  <c r="AF24" i="5"/>
  <c r="AG24" i="5"/>
  <c r="AF25" i="5"/>
  <c r="AG25" i="5" s="1"/>
  <c r="AF26" i="5"/>
  <c r="AG26" i="5" s="1"/>
  <c r="AF27" i="5"/>
  <c r="AG27" i="5"/>
  <c r="AF28" i="5"/>
  <c r="AG28" i="5" s="1"/>
  <c r="AF29" i="5"/>
  <c r="AG29" i="5" s="1"/>
  <c r="AF30" i="5"/>
  <c r="AG30" i="5" s="1"/>
  <c r="AF31" i="5"/>
  <c r="AG31" i="5" s="1"/>
  <c r="AF32" i="5"/>
  <c r="AG32" i="5" s="1"/>
  <c r="AF33" i="5"/>
  <c r="AG33" i="5"/>
  <c r="AF34" i="5"/>
  <c r="AG34" i="5" s="1"/>
  <c r="AF35" i="5"/>
  <c r="AG35" i="5" s="1"/>
  <c r="AF36" i="5"/>
  <c r="AG36" i="5"/>
  <c r="AF37" i="5"/>
  <c r="AG37" i="5" s="1"/>
  <c r="AF38" i="5"/>
  <c r="AG38" i="5" s="1"/>
  <c r="AF39" i="5"/>
  <c r="AG39" i="5" s="1"/>
  <c r="AF40" i="5"/>
  <c r="AG40" i="5" s="1"/>
  <c r="AF41" i="5"/>
  <c r="AG41" i="5" s="1"/>
  <c r="AF42" i="5"/>
  <c r="AG42" i="5"/>
  <c r="AF43" i="5"/>
  <c r="AG43" i="5" s="1"/>
  <c r="AF44" i="5"/>
  <c r="AG44" i="5" s="1"/>
  <c r="AF45" i="5"/>
  <c r="AG45" i="5"/>
  <c r="AF46" i="5"/>
  <c r="AG46" i="5" s="1"/>
  <c r="AF47" i="5"/>
  <c r="AG47" i="5" s="1"/>
  <c r="AF48" i="5"/>
  <c r="AG48" i="5" s="1"/>
  <c r="AF49" i="5"/>
  <c r="AG49" i="5" s="1"/>
  <c r="AF50" i="5"/>
  <c r="AG50" i="5" s="1"/>
  <c r="AF51" i="5"/>
  <c r="AG51" i="5"/>
  <c r="AF52" i="5"/>
  <c r="AG52" i="5" s="1"/>
  <c r="AF53" i="5"/>
  <c r="AG53" i="5" s="1"/>
  <c r="AF54" i="5"/>
  <c r="AG54" i="5"/>
  <c r="AF55" i="5"/>
  <c r="AG55" i="5" s="1"/>
  <c r="AF56" i="5"/>
  <c r="AG56" i="5" s="1"/>
  <c r="AF57" i="5"/>
  <c r="AG57" i="5" s="1"/>
  <c r="AF58" i="5"/>
  <c r="AG58" i="5" s="1"/>
  <c r="AF59" i="5"/>
  <c r="AG59" i="5" s="1"/>
  <c r="AF60" i="5"/>
  <c r="AG60" i="5"/>
  <c r="AF61" i="5"/>
  <c r="AG61" i="5" s="1"/>
  <c r="AF62" i="5"/>
  <c r="AG62" i="5" s="1"/>
  <c r="AF63" i="5"/>
  <c r="AG63" i="5"/>
  <c r="AF64" i="5"/>
  <c r="AG64" i="5" s="1"/>
  <c r="AF65" i="5"/>
  <c r="AG65" i="5" s="1"/>
  <c r="AF66" i="5"/>
  <c r="AG66" i="5" s="1"/>
  <c r="AF67" i="5"/>
  <c r="AG67" i="5" s="1"/>
  <c r="AF68" i="5"/>
  <c r="AG68" i="5" s="1"/>
  <c r="AF69" i="5"/>
  <c r="AG69" i="5"/>
  <c r="AF70" i="5"/>
  <c r="AG70" i="5" s="1"/>
  <c r="AF71" i="5"/>
  <c r="AG71" i="5" s="1"/>
  <c r="AF72" i="5"/>
  <c r="AG72" i="5" s="1"/>
  <c r="AF73" i="5"/>
  <c r="AG73" i="5"/>
  <c r="AF74" i="5"/>
  <c r="AG74" i="5" s="1"/>
  <c r="AF75" i="5"/>
  <c r="AG75" i="5" s="1"/>
  <c r="AF76" i="5"/>
  <c r="AG76" i="5" s="1"/>
  <c r="AF77" i="5"/>
  <c r="AG77" i="5" s="1"/>
  <c r="AF78" i="5"/>
  <c r="AG78" i="5" s="1"/>
  <c r="AF79" i="5"/>
  <c r="AG79" i="5" s="1"/>
  <c r="AF80" i="5"/>
  <c r="AG80" i="5" s="1"/>
  <c r="AF81" i="5"/>
  <c r="AG81" i="5"/>
  <c r="AF82" i="5"/>
  <c r="AG82" i="5" s="1"/>
  <c r="AF83" i="5"/>
  <c r="AG83" i="5" s="1"/>
  <c r="AF84" i="5"/>
  <c r="AG84" i="5" s="1"/>
  <c r="AF85" i="5"/>
  <c r="AG85" i="5" s="1"/>
  <c r="AF86" i="5"/>
  <c r="AG86" i="5" s="1"/>
  <c r="AF87" i="5"/>
  <c r="AG87" i="5"/>
  <c r="AF88" i="5"/>
  <c r="AG88" i="5" s="1"/>
  <c r="AF89" i="5"/>
  <c r="AG89" i="5" s="1"/>
  <c r="AF90" i="5"/>
  <c r="AG90" i="5" s="1"/>
  <c r="AF91" i="5"/>
  <c r="AG91" i="5"/>
  <c r="AF92" i="5"/>
  <c r="AG92" i="5" s="1"/>
  <c r="AF93" i="5"/>
  <c r="AG93" i="5" s="1"/>
  <c r="AF94" i="5"/>
  <c r="AG94" i="5" s="1"/>
  <c r="AF95" i="5"/>
  <c r="AG95" i="5" s="1"/>
  <c r="AF96" i="5"/>
  <c r="AG96" i="5"/>
  <c r="AF97" i="5"/>
  <c r="AG97" i="5" s="1"/>
  <c r="AF98" i="5"/>
  <c r="AG98" i="5" s="1"/>
  <c r="AF99" i="5"/>
  <c r="AG99" i="5"/>
  <c r="AF100" i="5"/>
  <c r="AG100" i="5" s="1"/>
  <c r="AF101" i="5"/>
  <c r="AG101" i="5" s="1"/>
  <c r="AF102" i="5"/>
  <c r="AG102" i="5" s="1"/>
  <c r="AF103" i="5"/>
  <c r="AG103" i="5" s="1"/>
  <c r="AF104" i="5"/>
  <c r="AG104" i="5" s="1"/>
  <c r="AF105" i="5"/>
  <c r="AG105" i="5"/>
  <c r="AF106" i="5"/>
  <c r="AG106" i="5" s="1"/>
  <c r="AF107" i="5"/>
  <c r="AG107" i="5" s="1"/>
  <c r="AF108" i="5"/>
  <c r="AG108" i="5" s="1"/>
  <c r="AF109" i="5"/>
  <c r="AG109" i="5"/>
  <c r="AF110" i="5"/>
  <c r="AG110" i="5" s="1"/>
  <c r="AF111" i="5"/>
  <c r="AG111" i="5" s="1"/>
  <c r="AF112" i="5"/>
  <c r="AG112" i="5"/>
  <c r="AF113" i="5"/>
  <c r="AG113" i="5" s="1"/>
  <c r="AF114" i="5"/>
  <c r="AG114" i="5" s="1"/>
  <c r="AF115" i="5"/>
  <c r="AG115" i="5" s="1"/>
  <c r="AF116" i="5"/>
  <c r="AG116" i="5" s="1"/>
  <c r="AF117" i="5"/>
  <c r="AG117" i="5"/>
  <c r="AF118" i="5"/>
  <c r="AG118" i="5" s="1"/>
  <c r="AF119" i="5"/>
  <c r="AG119" i="5" s="1"/>
  <c r="AF120" i="5"/>
  <c r="AG120" i="5"/>
  <c r="AF121" i="5"/>
  <c r="AG121" i="5" s="1"/>
  <c r="AF122" i="5"/>
  <c r="AG122" i="5" s="1"/>
  <c r="AF123" i="5"/>
  <c r="AG123" i="5"/>
  <c r="AF124" i="5"/>
  <c r="AG124" i="5" s="1"/>
  <c r="AF125" i="5"/>
  <c r="AG125" i="5" s="1"/>
  <c r="AF126" i="5"/>
  <c r="AG126" i="5" s="1"/>
  <c r="AF127" i="5"/>
  <c r="AG127" i="5"/>
  <c r="AF128" i="5"/>
  <c r="AG128" i="5" s="1"/>
  <c r="AF129" i="5"/>
  <c r="AG129" i="5" s="1"/>
  <c r="AF130" i="5"/>
  <c r="AG130" i="5"/>
  <c r="AF131" i="5"/>
  <c r="AG131" i="5" s="1"/>
  <c r="AF132" i="5"/>
  <c r="AG132" i="5" s="1"/>
  <c r="AF133" i="5"/>
  <c r="AG133" i="5" s="1"/>
  <c r="AF134" i="5"/>
  <c r="AG134" i="5" s="1"/>
  <c r="AF135" i="5"/>
  <c r="AG135" i="5"/>
  <c r="AF136" i="5"/>
  <c r="AG136" i="5" s="1"/>
  <c r="AF137" i="5"/>
  <c r="AG137" i="5" s="1"/>
  <c r="AF138" i="5"/>
  <c r="AG138" i="5" s="1"/>
  <c r="AF139" i="5"/>
  <c r="AG139" i="5" s="1"/>
  <c r="AF140" i="5"/>
  <c r="AG140" i="5" s="1"/>
  <c r="AF141" i="5"/>
  <c r="AG141" i="5"/>
  <c r="AF142" i="5"/>
  <c r="AG142" i="5" s="1"/>
  <c r="AF143" i="5"/>
  <c r="AG143" i="5" s="1"/>
  <c r="AF144" i="5"/>
  <c r="AG144" i="5" s="1"/>
  <c r="AF145" i="5"/>
  <c r="AG145" i="5"/>
  <c r="AF146" i="5"/>
  <c r="AG146" i="5" s="1"/>
  <c r="AF147" i="5"/>
  <c r="AG147" i="5" s="1"/>
  <c r="AF148" i="5"/>
  <c r="AG148" i="5"/>
  <c r="AF149" i="5"/>
  <c r="AG149" i="5" s="1"/>
  <c r="AF150" i="5"/>
  <c r="AG150" i="5" s="1"/>
  <c r="AF151" i="5"/>
  <c r="AG151" i="5" s="1"/>
  <c r="AF152" i="5"/>
  <c r="AG152" i="5" s="1"/>
  <c r="AF153" i="5"/>
  <c r="AG153" i="5"/>
  <c r="AF154" i="5"/>
  <c r="AG154" i="5" s="1"/>
  <c r="AF155" i="5"/>
  <c r="AG155" i="5" s="1"/>
  <c r="AF156" i="5"/>
  <c r="AG156" i="5" s="1"/>
  <c r="AF157" i="5"/>
  <c r="AG157" i="5" s="1"/>
  <c r="AF158" i="5"/>
  <c r="AG158" i="5" s="1"/>
  <c r="AF159" i="5"/>
  <c r="AG159" i="5"/>
  <c r="AF160" i="5"/>
  <c r="AG160" i="5" s="1"/>
  <c r="AF161" i="5"/>
  <c r="AG161" i="5" s="1"/>
  <c r="AF162" i="5"/>
  <c r="AG162" i="5" s="1"/>
  <c r="AF163" i="5"/>
  <c r="AG163" i="5"/>
  <c r="AF164" i="5"/>
  <c r="AG164" i="5" s="1"/>
  <c r="AF165" i="5"/>
  <c r="AG165" i="5" s="1"/>
  <c r="AF166" i="5"/>
  <c r="AG166" i="5"/>
  <c r="AF167" i="5"/>
  <c r="AG167" i="5" s="1"/>
  <c r="AF168" i="5"/>
  <c r="AG168" i="5" s="1"/>
  <c r="AF169" i="5"/>
  <c r="AG169" i="5" s="1"/>
  <c r="AF170" i="5"/>
  <c r="AG170" i="5" s="1"/>
  <c r="AF171" i="5"/>
  <c r="AG171" i="5"/>
  <c r="AF172" i="5"/>
  <c r="AG172" i="5" s="1"/>
  <c r="AF173" i="5"/>
  <c r="AG173" i="5" s="1"/>
  <c r="AF174" i="5"/>
  <c r="AG174" i="5" s="1"/>
  <c r="AF175" i="5"/>
  <c r="AG175" i="5" s="1"/>
  <c r="AF176" i="5"/>
  <c r="AG176" i="5" s="1"/>
  <c r="AF177" i="5"/>
  <c r="AG177" i="5"/>
  <c r="AF178" i="5"/>
  <c r="AG178" i="5" s="1"/>
  <c r="AF179" i="5"/>
  <c r="AG179" i="5" s="1"/>
  <c r="AF180" i="5"/>
  <c r="AG180" i="5" s="1"/>
  <c r="AF181" i="5"/>
  <c r="AG181" i="5"/>
  <c r="AF182" i="5"/>
  <c r="AG182" i="5" s="1"/>
  <c r="AF183" i="5"/>
  <c r="AG183" i="5" s="1"/>
  <c r="AF184" i="5"/>
  <c r="AG184" i="5"/>
  <c r="AF185" i="5"/>
  <c r="AG185" i="5" s="1"/>
  <c r="AF186" i="5"/>
  <c r="AG186" i="5" s="1"/>
  <c r="AF187" i="5"/>
  <c r="AG187" i="5" s="1"/>
  <c r="AF188" i="5"/>
  <c r="AG188" i="5" s="1"/>
  <c r="AF189" i="5"/>
  <c r="AG189" i="5"/>
  <c r="AF190" i="5"/>
  <c r="AG190" i="5" s="1"/>
  <c r="AF191" i="5"/>
  <c r="AG191" i="5" s="1"/>
  <c r="AF192" i="5"/>
  <c r="AG192" i="5" s="1"/>
  <c r="AF193" i="5"/>
  <c r="AG193" i="5" s="1"/>
  <c r="AF194" i="5"/>
  <c r="AG194" i="5" s="1"/>
  <c r="AF195" i="5"/>
  <c r="AG195" i="5"/>
  <c r="AF196" i="5"/>
  <c r="AG196" i="5" s="1"/>
  <c r="AF197" i="5"/>
  <c r="AG197" i="5" s="1"/>
  <c r="AF198" i="5"/>
  <c r="AG198" i="5"/>
  <c r="AF199" i="5"/>
  <c r="AG199" i="5" s="1"/>
  <c r="AF200" i="5"/>
  <c r="AG200" i="5" s="1"/>
  <c r="AF201" i="5"/>
  <c r="AG201" i="5" s="1"/>
  <c r="AF202" i="5"/>
  <c r="AG202" i="5" s="1"/>
  <c r="AF203" i="5"/>
  <c r="AG203" i="5" s="1"/>
  <c r="AF204" i="5"/>
  <c r="AG204" i="5" s="1"/>
  <c r="AF205" i="5"/>
  <c r="AG205" i="5" s="1"/>
  <c r="AF206" i="5"/>
  <c r="AG206" i="5" s="1"/>
  <c r="AF207" i="5"/>
  <c r="AG207" i="5"/>
  <c r="AF208" i="5"/>
  <c r="AG208" i="5" s="1"/>
  <c r="AF209" i="5"/>
  <c r="AG209" i="5" s="1"/>
  <c r="AF210" i="5"/>
  <c r="AG210" i="5" s="1"/>
  <c r="AF211" i="5"/>
  <c r="AG211" i="5" s="1"/>
  <c r="AF212" i="5"/>
  <c r="AG212" i="5" s="1"/>
  <c r="AF213" i="5"/>
  <c r="AG213" i="5" s="1"/>
  <c r="AF214" i="5"/>
  <c r="AG214" i="5" s="1"/>
  <c r="AF215" i="5"/>
  <c r="AG215" i="5" s="1"/>
  <c r="AF216" i="5"/>
  <c r="AG216" i="5" s="1"/>
  <c r="AF217" i="5"/>
  <c r="AG217" i="5" s="1"/>
  <c r="AF218" i="5"/>
  <c r="AG218" i="5" s="1"/>
  <c r="AF219" i="5"/>
  <c r="AG219" i="5" s="1"/>
  <c r="AF220" i="5"/>
  <c r="AG220" i="5"/>
  <c r="AF221" i="5"/>
  <c r="AG221" i="5" s="1"/>
  <c r="AF222" i="5"/>
  <c r="AG222" i="5" s="1"/>
  <c r="AF223" i="5"/>
  <c r="AG223" i="5" s="1"/>
  <c r="AF224" i="5"/>
  <c r="AG224" i="5" s="1"/>
  <c r="AF225" i="5"/>
  <c r="AG225" i="5"/>
  <c r="AF226" i="5"/>
  <c r="AG226" i="5" s="1"/>
  <c r="AF227" i="5"/>
  <c r="AG227" i="5" s="1"/>
  <c r="AF228" i="5"/>
  <c r="AG228" i="5" s="1"/>
  <c r="AF229" i="5"/>
  <c r="AG229" i="5" s="1"/>
  <c r="AF230" i="5"/>
  <c r="AG230" i="5" s="1"/>
  <c r="AF231" i="5"/>
  <c r="AG231" i="5" s="1"/>
  <c r="AF232" i="5"/>
  <c r="AG232" i="5" s="1"/>
  <c r="AF233" i="5"/>
  <c r="AG233" i="5" s="1"/>
  <c r="AF234" i="5"/>
  <c r="AG234" i="5" s="1"/>
  <c r="AF235" i="5"/>
  <c r="AG235" i="5" s="1"/>
  <c r="AF236" i="5"/>
  <c r="AG236" i="5" s="1"/>
  <c r="AF237" i="5"/>
  <c r="AG237" i="5" s="1"/>
  <c r="AF238" i="5"/>
  <c r="AG238" i="5"/>
  <c r="AF239" i="5"/>
  <c r="AG239" i="5" s="1"/>
  <c r="AF240" i="5"/>
  <c r="AG240" i="5" s="1"/>
  <c r="AF241" i="5"/>
  <c r="AG241" i="5" s="1"/>
  <c r="AF2" i="5"/>
  <c r="AG2" i="5" s="1"/>
  <c r="AC3" i="5"/>
  <c r="AD3" i="5" s="1"/>
  <c r="AC4" i="5"/>
  <c r="AD4" i="5" s="1"/>
  <c r="AC5" i="5"/>
  <c r="AD5" i="5" s="1"/>
  <c r="AC6" i="5"/>
  <c r="AD6" i="5"/>
  <c r="AC7" i="5"/>
  <c r="AD7" i="5" s="1"/>
  <c r="AC8" i="5"/>
  <c r="AD8" i="5" s="1"/>
  <c r="AC9" i="5"/>
  <c r="AD9" i="5"/>
  <c r="AC10" i="5"/>
  <c r="AD10" i="5" s="1"/>
  <c r="AC11" i="5"/>
  <c r="AD11" i="5" s="1"/>
  <c r="AC12" i="5"/>
  <c r="AD12" i="5" s="1"/>
  <c r="AC13" i="5"/>
  <c r="AD13" i="5"/>
  <c r="AC14" i="5"/>
  <c r="AD14" i="5" s="1"/>
  <c r="AC15" i="5"/>
  <c r="AD15" i="5" s="1"/>
  <c r="AC16" i="5"/>
  <c r="AD16" i="5"/>
  <c r="AC17" i="5"/>
  <c r="AD17" i="5" s="1"/>
  <c r="AC18" i="5"/>
  <c r="AD18" i="5" s="1"/>
  <c r="AC19" i="5"/>
  <c r="AD19" i="5" s="1"/>
  <c r="AC20" i="5"/>
  <c r="AD20" i="5" s="1"/>
  <c r="AC21" i="5"/>
  <c r="AD21" i="5"/>
  <c r="AC22" i="5"/>
  <c r="AD22" i="5" s="1"/>
  <c r="AC23" i="5"/>
  <c r="AD23" i="5" s="1"/>
  <c r="AC24" i="5"/>
  <c r="AD24" i="5" s="1"/>
  <c r="AC25" i="5"/>
  <c r="AD25" i="5" s="1"/>
  <c r="AC26" i="5"/>
  <c r="AD26" i="5" s="1"/>
  <c r="AC27" i="5"/>
  <c r="AD27" i="5"/>
  <c r="AC28" i="5"/>
  <c r="AD28" i="5" s="1"/>
  <c r="AC29" i="5"/>
  <c r="AD29" i="5" s="1"/>
  <c r="AC30" i="5"/>
  <c r="AD30" i="5" s="1"/>
  <c r="AC31" i="5"/>
  <c r="AD31" i="5"/>
  <c r="AC32" i="5"/>
  <c r="AD32" i="5" s="1"/>
  <c r="AC33" i="5"/>
  <c r="AD33" i="5" s="1"/>
  <c r="AC34" i="5"/>
  <c r="AD34" i="5"/>
  <c r="AC35" i="5"/>
  <c r="AD35" i="5" s="1"/>
  <c r="AC36" i="5"/>
  <c r="AD36" i="5" s="1"/>
  <c r="AC37" i="5"/>
  <c r="AD37" i="5" s="1"/>
  <c r="AC38" i="5"/>
  <c r="AD38" i="5" s="1"/>
  <c r="AC39" i="5"/>
  <c r="AD39" i="5"/>
  <c r="AC40" i="5"/>
  <c r="AD40" i="5" s="1"/>
  <c r="AC41" i="5"/>
  <c r="AD41" i="5" s="1"/>
  <c r="AC42" i="5"/>
  <c r="AD42" i="5" s="1"/>
  <c r="AC43" i="5"/>
  <c r="AD43" i="5" s="1"/>
  <c r="AC44" i="5"/>
  <c r="AD44" i="5" s="1"/>
  <c r="AC45" i="5"/>
  <c r="AD45" i="5"/>
  <c r="AC46" i="5"/>
  <c r="AD46" i="5" s="1"/>
  <c r="AC47" i="5"/>
  <c r="AD47" i="5" s="1"/>
  <c r="AC48" i="5"/>
  <c r="AD48" i="5" s="1"/>
  <c r="AC49" i="5"/>
  <c r="AD49" i="5"/>
  <c r="AC50" i="5"/>
  <c r="AD50" i="5" s="1"/>
  <c r="AC51" i="5"/>
  <c r="AD51" i="5" s="1"/>
  <c r="AC52" i="5"/>
  <c r="AD52" i="5"/>
  <c r="AC53" i="5"/>
  <c r="AD53" i="5" s="1"/>
  <c r="AC54" i="5"/>
  <c r="AD54" i="5" s="1"/>
  <c r="AC55" i="5"/>
  <c r="AD55" i="5" s="1"/>
  <c r="AC56" i="5"/>
  <c r="AD56" i="5" s="1"/>
  <c r="AC57" i="5"/>
  <c r="AD57" i="5"/>
  <c r="AC58" i="5"/>
  <c r="AD58" i="5" s="1"/>
  <c r="AC59" i="5"/>
  <c r="AD59" i="5" s="1"/>
  <c r="AC60" i="5"/>
  <c r="AD60" i="5" s="1"/>
  <c r="AC61" i="5"/>
  <c r="AD61" i="5" s="1"/>
  <c r="AC62" i="5"/>
  <c r="AD62" i="5" s="1"/>
  <c r="AC63" i="5"/>
  <c r="AD63" i="5"/>
  <c r="AC64" i="5"/>
  <c r="AD64" i="5" s="1"/>
  <c r="AC65" i="5"/>
  <c r="AD65" i="5" s="1"/>
  <c r="AC66" i="5"/>
  <c r="AD66" i="5" s="1"/>
  <c r="AC67" i="5"/>
  <c r="AD67" i="5"/>
  <c r="AC68" i="5"/>
  <c r="AD68" i="5" s="1"/>
  <c r="AC69" i="5"/>
  <c r="AD69" i="5" s="1"/>
  <c r="AC70" i="5"/>
  <c r="AD70" i="5"/>
  <c r="AC71" i="5"/>
  <c r="AD71" i="5" s="1"/>
  <c r="AC72" i="5"/>
  <c r="AD72" i="5" s="1"/>
  <c r="AC73" i="5"/>
  <c r="AD73" i="5" s="1"/>
  <c r="AC74" i="5"/>
  <c r="AD74" i="5" s="1"/>
  <c r="AC75" i="5"/>
  <c r="AD75" i="5"/>
  <c r="AC76" i="5"/>
  <c r="AD76" i="5" s="1"/>
  <c r="AC77" i="5"/>
  <c r="AD77" i="5" s="1"/>
  <c r="AC78" i="5"/>
  <c r="AD78" i="5" s="1"/>
  <c r="AC79" i="5"/>
  <c r="AD79" i="5" s="1"/>
  <c r="AC80" i="5"/>
  <c r="AD80" i="5" s="1"/>
  <c r="AC81" i="5"/>
  <c r="AD81" i="5"/>
  <c r="AC82" i="5"/>
  <c r="AD82" i="5" s="1"/>
  <c r="AC83" i="5"/>
  <c r="AD83" i="5" s="1"/>
  <c r="AC84" i="5"/>
  <c r="AD84" i="5" s="1"/>
  <c r="AC85" i="5"/>
  <c r="AD85" i="5"/>
  <c r="AC86" i="5"/>
  <c r="AD86" i="5" s="1"/>
  <c r="AC87" i="5"/>
  <c r="AD87" i="5" s="1"/>
  <c r="AC88" i="5"/>
  <c r="AD88" i="5"/>
  <c r="AC89" i="5"/>
  <c r="AD89" i="5" s="1"/>
  <c r="AC90" i="5"/>
  <c r="AD90" i="5" s="1"/>
  <c r="AC91" i="5"/>
  <c r="AD91" i="5" s="1"/>
  <c r="AC92" i="5"/>
  <c r="AD92" i="5" s="1"/>
  <c r="AC93" i="5"/>
  <c r="AD93" i="5"/>
  <c r="AC94" i="5"/>
  <c r="AD94" i="5" s="1"/>
  <c r="AC95" i="5"/>
  <c r="AD95" i="5" s="1"/>
  <c r="AC96" i="5"/>
  <c r="AD96" i="5" s="1"/>
  <c r="AC97" i="5"/>
  <c r="AD97" i="5" s="1"/>
  <c r="AC98" i="5"/>
  <c r="AD98" i="5" s="1"/>
  <c r="AC99" i="5"/>
  <c r="AD99" i="5"/>
  <c r="AC100" i="5"/>
  <c r="AD100" i="5"/>
  <c r="AC101" i="5"/>
  <c r="AD101" i="5" s="1"/>
  <c r="AC102" i="5"/>
  <c r="AD102" i="5" s="1"/>
  <c r="AC103" i="5"/>
  <c r="AD103" i="5"/>
  <c r="AC104" i="5"/>
  <c r="AD104" i="5" s="1"/>
  <c r="AC105" i="5"/>
  <c r="AD105" i="5" s="1"/>
  <c r="AC106" i="5"/>
  <c r="AD106" i="5"/>
  <c r="AC107" i="5"/>
  <c r="AD107" i="5" s="1"/>
  <c r="AC108" i="5"/>
  <c r="AD108" i="5" s="1"/>
  <c r="AC109" i="5"/>
  <c r="AD109" i="5" s="1"/>
  <c r="AC110" i="5"/>
  <c r="AD110" i="5" s="1"/>
  <c r="AC111" i="5"/>
  <c r="AD111" i="5"/>
  <c r="AC112" i="5"/>
  <c r="AD112" i="5" s="1"/>
  <c r="AC113" i="5"/>
  <c r="AD113" i="5" s="1"/>
  <c r="AC114" i="5"/>
  <c r="AD114" i="5" s="1"/>
  <c r="AC115" i="5"/>
  <c r="AD115" i="5" s="1"/>
  <c r="AC116" i="5"/>
  <c r="AD116" i="5" s="1"/>
  <c r="AC117" i="5"/>
  <c r="AD117" i="5"/>
  <c r="AC118" i="5"/>
  <c r="AD118" i="5" s="1"/>
  <c r="AC119" i="5"/>
  <c r="AD119" i="5" s="1"/>
  <c r="AC120" i="5"/>
  <c r="AD120" i="5" s="1"/>
  <c r="AC121" i="5"/>
  <c r="AD121" i="5"/>
  <c r="AC122" i="5"/>
  <c r="AD122" i="5" s="1"/>
  <c r="AC123" i="5"/>
  <c r="AD123" i="5" s="1"/>
  <c r="AC124" i="5"/>
  <c r="AD124" i="5"/>
  <c r="AC125" i="5"/>
  <c r="AD125" i="5" s="1"/>
  <c r="AC126" i="5"/>
  <c r="AD126" i="5" s="1"/>
  <c r="AC127" i="5"/>
  <c r="AD127" i="5" s="1"/>
  <c r="AC128" i="5"/>
  <c r="AD128" i="5" s="1"/>
  <c r="AC129" i="5"/>
  <c r="AD129" i="5"/>
  <c r="AC130" i="5"/>
  <c r="AD130" i="5" s="1"/>
  <c r="AC131" i="5"/>
  <c r="AD131" i="5" s="1"/>
  <c r="AC132" i="5"/>
  <c r="AD132" i="5" s="1"/>
  <c r="AC133" i="5"/>
  <c r="AD133" i="5" s="1"/>
  <c r="AC134" i="5"/>
  <c r="AD134" i="5" s="1"/>
  <c r="AC135" i="5"/>
  <c r="AD135" i="5" s="1"/>
  <c r="AC136" i="5"/>
  <c r="AD136" i="5" s="1"/>
  <c r="AC137" i="5"/>
  <c r="AD137" i="5" s="1"/>
  <c r="AC138" i="5"/>
  <c r="AD138" i="5" s="1"/>
  <c r="AC139" i="5"/>
  <c r="AD139" i="5" s="1"/>
  <c r="AC140" i="5"/>
  <c r="AD140" i="5" s="1"/>
  <c r="AC141" i="5"/>
  <c r="AD141" i="5" s="1"/>
  <c r="AC142" i="5"/>
  <c r="AD142" i="5"/>
  <c r="AC143" i="5"/>
  <c r="AD143" i="5" s="1"/>
  <c r="AC144" i="5"/>
  <c r="AD144" i="5" s="1"/>
  <c r="AC145" i="5"/>
  <c r="AD145" i="5" s="1"/>
  <c r="AC146" i="5"/>
  <c r="AD146" i="5" s="1"/>
  <c r="AC147" i="5"/>
  <c r="AD147" i="5"/>
  <c r="AC148" i="5"/>
  <c r="AD148" i="5" s="1"/>
  <c r="AC149" i="5"/>
  <c r="AD149" i="5" s="1"/>
  <c r="AC150" i="5"/>
  <c r="AD150" i="5"/>
  <c r="AC151" i="5"/>
  <c r="AD151" i="5" s="1"/>
  <c r="AC152" i="5"/>
  <c r="AD152" i="5" s="1"/>
  <c r="AC153" i="5"/>
  <c r="AD153" i="5" s="1"/>
  <c r="AC154" i="5"/>
  <c r="AD154" i="5" s="1"/>
  <c r="AC155" i="5"/>
  <c r="AD155" i="5" s="1"/>
  <c r="AC156" i="5"/>
  <c r="AD156" i="5" s="1"/>
  <c r="AC157" i="5"/>
  <c r="AD157" i="5" s="1"/>
  <c r="AC158" i="5"/>
  <c r="AD158" i="5" s="1"/>
  <c r="AC159" i="5"/>
  <c r="AD159" i="5" s="1"/>
  <c r="AC160" i="5"/>
  <c r="AD160" i="5" s="1"/>
  <c r="AC161" i="5"/>
  <c r="AD161" i="5" s="1"/>
  <c r="AC162" i="5"/>
  <c r="AD162" i="5" s="1"/>
  <c r="AC163" i="5"/>
  <c r="AD163" i="5" s="1"/>
  <c r="AC164" i="5"/>
  <c r="AD164" i="5" s="1"/>
  <c r="AC165" i="5"/>
  <c r="AD165" i="5"/>
  <c r="AC166" i="5"/>
  <c r="AD166" i="5" s="1"/>
  <c r="AC167" i="5"/>
  <c r="AD167" i="5" s="1"/>
  <c r="AC168" i="5"/>
  <c r="AD168" i="5" s="1"/>
  <c r="AC169" i="5"/>
  <c r="AD169" i="5" s="1"/>
  <c r="AC170" i="5"/>
  <c r="AD170" i="5" s="1"/>
  <c r="AC171" i="5"/>
  <c r="AD171" i="5" s="1"/>
  <c r="AC172" i="5"/>
  <c r="AD172" i="5" s="1"/>
  <c r="AC173" i="5"/>
  <c r="AD173" i="5" s="1"/>
  <c r="AC174" i="5"/>
  <c r="AD174" i="5" s="1"/>
  <c r="AC175" i="5"/>
  <c r="AD175" i="5" s="1"/>
  <c r="AC176" i="5"/>
  <c r="AD176" i="5" s="1"/>
  <c r="AC177" i="5"/>
  <c r="AD177" i="5" s="1"/>
  <c r="AC178" i="5"/>
  <c r="AD178" i="5" s="1"/>
  <c r="AC179" i="5"/>
  <c r="AD179" i="5" s="1"/>
  <c r="AC180" i="5"/>
  <c r="AD180" i="5" s="1"/>
  <c r="AC181" i="5"/>
  <c r="AD181" i="5" s="1"/>
  <c r="AC182" i="5"/>
  <c r="AD182" i="5" s="1"/>
  <c r="AC183" i="5"/>
  <c r="AD183" i="5" s="1"/>
  <c r="AC184" i="5"/>
  <c r="AD184" i="5" s="1"/>
  <c r="AC185" i="5"/>
  <c r="AD185" i="5" s="1"/>
  <c r="AC186" i="5"/>
  <c r="AD186" i="5" s="1"/>
  <c r="AC187" i="5"/>
  <c r="AD187" i="5" s="1"/>
  <c r="AC188" i="5"/>
  <c r="AD188" i="5" s="1"/>
  <c r="AC189" i="5"/>
  <c r="AD189" i="5"/>
  <c r="AC190" i="5"/>
  <c r="AD190" i="5" s="1"/>
  <c r="AC191" i="5"/>
  <c r="AD191" i="5" s="1"/>
  <c r="AC192" i="5"/>
  <c r="AD192" i="5"/>
  <c r="AC193" i="5"/>
  <c r="AD193" i="5"/>
  <c r="AC194" i="5"/>
  <c r="AD194" i="5" s="1"/>
  <c r="AC195" i="5"/>
  <c r="AD195" i="5" s="1"/>
  <c r="AC196" i="5"/>
  <c r="AD196" i="5" s="1"/>
  <c r="AC197" i="5"/>
  <c r="AD197" i="5" s="1"/>
  <c r="AC198" i="5"/>
  <c r="AD198" i="5" s="1"/>
  <c r="AC199" i="5"/>
  <c r="AD199" i="5" s="1"/>
  <c r="AC200" i="5"/>
  <c r="AD200" i="5" s="1"/>
  <c r="AC201" i="5"/>
  <c r="AD201" i="5" s="1"/>
  <c r="AC202" i="5"/>
  <c r="AD202" i="5" s="1"/>
  <c r="AC203" i="5"/>
  <c r="AD203" i="5" s="1"/>
  <c r="AC204" i="5"/>
  <c r="AD204" i="5" s="1"/>
  <c r="AC205" i="5"/>
  <c r="AD205" i="5" s="1"/>
  <c r="AC206" i="5"/>
  <c r="AD206" i="5" s="1"/>
  <c r="AC207" i="5"/>
  <c r="AD207" i="5" s="1"/>
  <c r="AC208" i="5"/>
  <c r="AD208" i="5" s="1"/>
  <c r="AC209" i="5"/>
  <c r="AD209" i="5" s="1"/>
  <c r="AC210" i="5"/>
  <c r="AD210" i="5" s="1"/>
  <c r="AC211" i="5"/>
  <c r="AD211" i="5" s="1"/>
  <c r="AC212" i="5"/>
  <c r="AD212" i="5" s="1"/>
  <c r="AC213" i="5"/>
  <c r="AD213" i="5" s="1"/>
  <c r="AC214" i="5"/>
  <c r="AD214" i="5" s="1"/>
  <c r="AC215" i="5"/>
  <c r="AD215" i="5" s="1"/>
  <c r="AC216" i="5"/>
  <c r="AD216" i="5" s="1"/>
  <c r="AC217" i="5"/>
  <c r="AD217" i="5" s="1"/>
  <c r="AC218" i="5"/>
  <c r="AD218" i="5" s="1"/>
  <c r="AC219" i="5"/>
  <c r="AD219" i="5" s="1"/>
  <c r="AC220" i="5"/>
  <c r="AD220" i="5" s="1"/>
  <c r="AC221" i="5"/>
  <c r="AD221" i="5" s="1"/>
  <c r="AC222" i="5"/>
  <c r="AD222" i="5" s="1"/>
  <c r="AC223" i="5"/>
  <c r="AD223" i="5" s="1"/>
  <c r="AC224" i="5"/>
  <c r="AD224" i="5" s="1"/>
  <c r="AC225" i="5"/>
  <c r="AD225" i="5" s="1"/>
  <c r="AC226" i="5"/>
  <c r="AD226" i="5" s="1"/>
  <c r="AC227" i="5"/>
  <c r="AD227" i="5" s="1"/>
  <c r="AC228" i="5"/>
  <c r="AD228" i="5" s="1"/>
  <c r="AC229" i="5"/>
  <c r="AD229" i="5" s="1"/>
  <c r="AC230" i="5"/>
  <c r="AD230" i="5" s="1"/>
  <c r="AC231" i="5"/>
  <c r="AD231" i="5" s="1"/>
  <c r="AC232" i="5"/>
  <c r="AD232" i="5" s="1"/>
  <c r="AC233" i="5"/>
  <c r="AD233" i="5" s="1"/>
  <c r="AC234" i="5"/>
  <c r="AD234" i="5" s="1"/>
  <c r="AC235" i="5"/>
  <c r="AD235" i="5" s="1"/>
  <c r="AC236" i="5"/>
  <c r="AD236" i="5" s="1"/>
  <c r="AC237" i="5"/>
  <c r="AD237" i="5" s="1"/>
  <c r="AC238" i="5"/>
  <c r="AD238" i="5" s="1"/>
  <c r="AC239" i="5"/>
  <c r="AD239" i="5" s="1"/>
  <c r="AC240" i="5"/>
  <c r="AD240" i="5" s="1"/>
  <c r="AC241" i="5"/>
  <c r="AD241" i="5" s="1"/>
  <c r="AC2" i="5"/>
  <c r="AD2" i="5" s="1"/>
  <c r="Z3" i="5"/>
  <c r="AA3" i="5" s="1"/>
  <c r="Z4" i="5"/>
  <c r="AA4" i="5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/>
  <c r="Z12" i="5"/>
  <c r="AA12" i="5" s="1"/>
  <c r="Z13" i="5"/>
  <c r="AA13" i="5" s="1"/>
  <c r="Z14" i="5"/>
  <c r="AA14" i="5"/>
  <c r="Z15" i="5"/>
  <c r="AA15" i="5" s="1"/>
  <c r="Z16" i="5"/>
  <c r="AA16" i="5" s="1"/>
  <c r="Z17" i="5"/>
  <c r="AA17" i="5" s="1"/>
  <c r="Z18" i="5"/>
  <c r="AA18" i="5" s="1"/>
  <c r="Z19" i="5"/>
  <c r="AA19" i="5" s="1"/>
  <c r="Z20" i="5"/>
  <c r="AA20" i="5"/>
  <c r="Z21" i="5"/>
  <c r="AA21" i="5" s="1"/>
  <c r="Z22" i="5"/>
  <c r="AA22" i="5" s="1"/>
  <c r="Z23" i="5"/>
  <c r="AA23" i="5"/>
  <c r="Z24" i="5"/>
  <c r="AA24" i="5" s="1"/>
  <c r="Z25" i="5"/>
  <c r="AA25" i="5" s="1"/>
  <c r="Z26" i="5"/>
  <c r="AA26" i="5"/>
  <c r="Z27" i="5"/>
  <c r="AA27" i="5" s="1"/>
  <c r="Z28" i="5"/>
  <c r="AA28" i="5" s="1"/>
  <c r="Z29" i="5"/>
  <c r="AA29" i="5"/>
  <c r="Z30" i="5"/>
  <c r="AA30" i="5" s="1"/>
  <c r="Z31" i="5"/>
  <c r="AA31" i="5" s="1"/>
  <c r="Z32" i="5"/>
  <c r="AA32" i="5"/>
  <c r="Z33" i="5"/>
  <c r="AA33" i="5" s="1"/>
  <c r="Z34" i="5"/>
  <c r="AA34" i="5" s="1"/>
  <c r="Z35" i="5"/>
  <c r="AA35" i="5" s="1"/>
  <c r="Z36" i="5"/>
  <c r="AA36" i="5" s="1"/>
  <c r="Z37" i="5"/>
  <c r="AA37" i="5" s="1"/>
  <c r="Z38" i="5"/>
  <c r="AA38" i="5"/>
  <c r="Z39" i="5"/>
  <c r="AA39" i="5" s="1"/>
  <c r="Z40" i="5"/>
  <c r="AA40" i="5" s="1"/>
  <c r="Z41" i="5"/>
  <c r="AA41" i="5"/>
  <c r="Z42" i="5"/>
  <c r="AA42" i="5" s="1"/>
  <c r="Z43" i="5"/>
  <c r="AA43" i="5" s="1"/>
  <c r="Z44" i="5"/>
  <c r="AA44" i="5"/>
  <c r="Z45" i="5"/>
  <c r="AA45" i="5" s="1"/>
  <c r="Z46" i="5"/>
  <c r="AA46" i="5" s="1"/>
  <c r="Z47" i="5"/>
  <c r="AA47" i="5"/>
  <c r="Z48" i="5"/>
  <c r="AA48" i="5" s="1"/>
  <c r="Z49" i="5"/>
  <c r="AA49" i="5" s="1"/>
  <c r="Z50" i="5"/>
  <c r="AA50" i="5"/>
  <c r="Z51" i="5"/>
  <c r="AA51" i="5" s="1"/>
  <c r="Z52" i="5"/>
  <c r="AA52" i="5" s="1"/>
  <c r="Z53" i="5"/>
  <c r="AA53" i="5"/>
  <c r="Z54" i="5"/>
  <c r="AA54" i="5" s="1"/>
  <c r="Z55" i="5"/>
  <c r="AA55" i="5" s="1"/>
  <c r="Z56" i="5"/>
  <c r="AA56" i="5"/>
  <c r="Z57" i="5"/>
  <c r="AA57" i="5" s="1"/>
  <c r="Z58" i="5"/>
  <c r="AA58" i="5" s="1"/>
  <c r="Z59" i="5"/>
  <c r="AA59" i="5"/>
  <c r="Z60" i="5"/>
  <c r="AA60" i="5" s="1"/>
  <c r="Z61" i="5"/>
  <c r="AA61" i="5" s="1"/>
  <c r="Z62" i="5"/>
  <c r="AA62" i="5" s="1"/>
  <c r="Z63" i="5"/>
  <c r="AA63" i="5" s="1"/>
  <c r="Z64" i="5"/>
  <c r="AA64" i="5" s="1"/>
  <c r="Z65" i="5"/>
  <c r="AA65" i="5"/>
  <c r="Z66" i="5"/>
  <c r="AA66" i="5" s="1"/>
  <c r="Z67" i="5"/>
  <c r="AA67" i="5" s="1"/>
  <c r="Z68" i="5"/>
  <c r="AA68" i="5"/>
  <c r="Z69" i="5"/>
  <c r="AA69" i="5" s="1"/>
  <c r="Z70" i="5"/>
  <c r="AA70" i="5" s="1"/>
  <c r="Z71" i="5"/>
  <c r="AA71" i="5" s="1"/>
  <c r="Z72" i="5"/>
  <c r="AA72" i="5" s="1"/>
  <c r="Z73" i="5"/>
  <c r="AA73" i="5" s="1"/>
  <c r="Z74" i="5"/>
  <c r="AA74" i="5"/>
  <c r="Z75" i="5"/>
  <c r="AA75" i="5" s="1"/>
  <c r="Z76" i="5"/>
  <c r="AA76" i="5" s="1"/>
  <c r="Z77" i="5"/>
  <c r="AA77" i="5"/>
  <c r="Z78" i="5"/>
  <c r="AA78" i="5" s="1"/>
  <c r="Z79" i="5"/>
  <c r="AA79" i="5" s="1"/>
  <c r="Z80" i="5"/>
  <c r="AA80" i="5" s="1"/>
  <c r="Z81" i="5"/>
  <c r="AA81" i="5" s="1"/>
  <c r="Z82" i="5"/>
  <c r="AA82" i="5" s="1"/>
  <c r="Z83" i="5"/>
  <c r="AA83" i="5"/>
  <c r="Z84" i="5"/>
  <c r="AA84" i="5" s="1"/>
  <c r="Z85" i="5"/>
  <c r="AA85" i="5" s="1"/>
  <c r="Z86" i="5"/>
  <c r="AA86" i="5"/>
  <c r="Z87" i="5"/>
  <c r="AA87" i="5" s="1"/>
  <c r="Z88" i="5"/>
  <c r="AA88" i="5" s="1"/>
  <c r="Z89" i="5"/>
  <c r="AA89" i="5"/>
  <c r="Z90" i="5"/>
  <c r="AA90" i="5" s="1"/>
  <c r="Z91" i="5"/>
  <c r="AA91" i="5" s="1"/>
  <c r="Z92" i="5"/>
  <c r="AA92" i="5" s="1"/>
  <c r="Z93" i="5"/>
  <c r="AA93" i="5" s="1"/>
  <c r="Z94" i="5"/>
  <c r="AA94" i="5" s="1"/>
  <c r="Z95" i="5"/>
  <c r="AA95" i="5" s="1"/>
  <c r="Z96" i="5"/>
  <c r="AA96" i="5"/>
  <c r="Z97" i="5"/>
  <c r="AA97" i="5" s="1"/>
  <c r="Z98" i="5"/>
  <c r="AA98" i="5" s="1"/>
  <c r="Z99" i="5"/>
  <c r="AA99" i="5" s="1"/>
  <c r="Z100" i="5"/>
  <c r="AA100" i="5"/>
  <c r="Z101" i="5"/>
  <c r="AA101" i="5" s="1"/>
  <c r="Z102" i="5"/>
  <c r="AA102" i="5" s="1"/>
  <c r="Z103" i="5"/>
  <c r="AA103" i="5" s="1"/>
  <c r="Z104" i="5"/>
  <c r="AA104" i="5" s="1"/>
  <c r="Z105" i="5"/>
  <c r="AA105" i="5" s="1"/>
  <c r="Z106" i="5"/>
  <c r="AA106" i="5" s="1"/>
  <c r="Z107" i="5"/>
  <c r="AA107" i="5" s="1"/>
  <c r="Z108" i="5"/>
  <c r="AA108" i="5" s="1"/>
  <c r="Z109" i="5"/>
  <c r="AA109" i="5" s="1"/>
  <c r="Z110" i="5"/>
  <c r="AA110" i="5" s="1"/>
  <c r="Z111" i="5"/>
  <c r="AA111" i="5" s="1"/>
  <c r="Z112" i="5"/>
  <c r="AA112" i="5" s="1"/>
  <c r="Z113" i="5"/>
  <c r="AA113" i="5" s="1"/>
  <c r="Z114" i="5"/>
  <c r="AA114" i="5"/>
  <c r="Z115" i="5"/>
  <c r="AA115" i="5" s="1"/>
  <c r="Z116" i="5"/>
  <c r="AA116" i="5" s="1"/>
  <c r="Z117" i="5"/>
  <c r="AA117" i="5" s="1"/>
  <c r="Z118" i="5"/>
  <c r="AA118" i="5"/>
  <c r="Z119" i="5"/>
  <c r="AA119" i="5" s="1"/>
  <c r="Z120" i="5"/>
  <c r="AA120" i="5" s="1"/>
  <c r="Z121" i="5"/>
  <c r="AA121" i="5" s="1"/>
  <c r="Z122" i="5"/>
  <c r="AA122" i="5" s="1"/>
  <c r="Z123" i="5"/>
  <c r="AA123" i="5" s="1"/>
  <c r="Z124" i="5"/>
  <c r="AA124" i="5" s="1"/>
  <c r="Z125" i="5"/>
  <c r="AA125" i="5" s="1"/>
  <c r="Z126" i="5"/>
  <c r="AA126" i="5" s="1"/>
  <c r="Z127" i="5"/>
  <c r="AA127" i="5" s="1"/>
  <c r="Z128" i="5"/>
  <c r="AA128" i="5" s="1"/>
  <c r="Z129" i="5"/>
  <c r="AA129" i="5" s="1"/>
  <c r="Z130" i="5"/>
  <c r="AA130" i="5" s="1"/>
  <c r="Z131" i="5"/>
  <c r="AA131" i="5" s="1"/>
  <c r="Z132" i="5"/>
  <c r="AA132" i="5"/>
  <c r="Z133" i="5"/>
  <c r="AA133" i="5" s="1"/>
  <c r="Z134" i="5"/>
  <c r="AA134" i="5" s="1"/>
  <c r="Z135" i="5"/>
  <c r="AA135" i="5"/>
  <c r="Z136" i="5"/>
  <c r="AA136" i="5"/>
  <c r="Z137" i="5"/>
  <c r="AA137" i="5" s="1"/>
  <c r="Z138" i="5"/>
  <c r="AA138" i="5" s="1"/>
  <c r="Z139" i="5"/>
  <c r="AA139" i="5"/>
  <c r="Z140" i="5"/>
  <c r="AA140" i="5" s="1"/>
  <c r="Z141" i="5"/>
  <c r="AA141" i="5" s="1"/>
  <c r="Z142" i="5"/>
  <c r="AA142" i="5" s="1"/>
  <c r="Z143" i="5"/>
  <c r="AA143" i="5" s="1"/>
  <c r="Z144" i="5"/>
  <c r="AA144" i="5" s="1"/>
  <c r="Z145" i="5"/>
  <c r="AA145" i="5" s="1"/>
  <c r="Z146" i="5"/>
  <c r="AA146" i="5" s="1"/>
  <c r="Z147" i="5"/>
  <c r="AA147" i="5" s="1"/>
  <c r="Z148" i="5"/>
  <c r="AA148" i="5" s="1"/>
  <c r="Z149" i="5"/>
  <c r="AA149" i="5" s="1"/>
  <c r="Z150" i="5"/>
  <c r="AA150" i="5"/>
  <c r="Z151" i="5"/>
  <c r="AA151" i="5" s="1"/>
  <c r="Z152" i="5"/>
  <c r="AA152" i="5" s="1"/>
  <c r="Z153" i="5"/>
  <c r="AA153" i="5"/>
  <c r="Z154" i="5"/>
  <c r="AA154" i="5"/>
  <c r="Z155" i="5"/>
  <c r="AA155" i="5" s="1"/>
  <c r="Z156" i="5"/>
  <c r="AA156" i="5" s="1"/>
  <c r="Z157" i="5"/>
  <c r="AA157" i="5"/>
  <c r="Z158" i="5"/>
  <c r="AA158" i="5" s="1"/>
  <c r="Z159" i="5"/>
  <c r="AA159" i="5" s="1"/>
  <c r="Z160" i="5"/>
  <c r="AA160" i="5" s="1"/>
  <c r="Z161" i="5"/>
  <c r="AA161" i="5" s="1"/>
  <c r="Z162" i="5"/>
  <c r="AA162" i="5" s="1"/>
  <c r="Z163" i="5"/>
  <c r="AA163" i="5" s="1"/>
  <c r="Z164" i="5"/>
  <c r="AA164" i="5" s="1"/>
  <c r="Z165" i="5"/>
  <c r="AA165" i="5" s="1"/>
  <c r="Z166" i="5"/>
  <c r="AA166" i="5" s="1"/>
  <c r="Z167" i="5"/>
  <c r="AA167" i="5" s="1"/>
  <c r="Z168" i="5"/>
  <c r="AA168" i="5"/>
  <c r="Z169" i="5"/>
  <c r="AA169" i="5" s="1"/>
  <c r="Z170" i="5"/>
  <c r="AA170" i="5" s="1"/>
  <c r="Z171" i="5"/>
  <c r="AA171" i="5" s="1"/>
  <c r="Z172" i="5"/>
  <c r="AA172" i="5"/>
  <c r="Z173" i="5"/>
  <c r="AA173" i="5" s="1"/>
  <c r="Z174" i="5"/>
  <c r="AA174" i="5" s="1"/>
  <c r="Z175" i="5"/>
  <c r="AA175" i="5" s="1"/>
  <c r="Z176" i="5"/>
  <c r="AA176" i="5" s="1"/>
  <c r="Z177" i="5"/>
  <c r="AA177" i="5" s="1"/>
  <c r="Z178" i="5"/>
  <c r="AA178" i="5" s="1"/>
  <c r="Z179" i="5"/>
  <c r="AA179" i="5" s="1"/>
  <c r="Z180" i="5"/>
  <c r="AA180" i="5" s="1"/>
  <c r="Z181" i="5"/>
  <c r="AA181" i="5"/>
  <c r="Z182" i="5"/>
  <c r="AA182" i="5" s="1"/>
  <c r="Z183" i="5"/>
  <c r="AA183" i="5" s="1"/>
  <c r="Z184" i="5"/>
  <c r="AA184" i="5" s="1"/>
  <c r="Z185" i="5"/>
  <c r="AA185" i="5" s="1"/>
  <c r="Z186" i="5"/>
  <c r="AA186" i="5"/>
  <c r="Z187" i="5"/>
  <c r="AA187" i="5" s="1"/>
  <c r="Z188" i="5"/>
  <c r="AA188" i="5" s="1"/>
  <c r="Z189" i="5"/>
  <c r="AA189" i="5"/>
  <c r="Z190" i="5"/>
  <c r="AA190" i="5"/>
  <c r="Z191" i="5"/>
  <c r="AA191" i="5" s="1"/>
  <c r="Z192" i="5"/>
  <c r="AA192" i="5" s="1"/>
  <c r="Z193" i="5"/>
  <c r="AA193" i="5"/>
  <c r="Z194" i="5"/>
  <c r="AA194" i="5" s="1"/>
  <c r="Z195" i="5"/>
  <c r="AA195" i="5" s="1"/>
  <c r="Z196" i="5"/>
  <c r="AA196" i="5" s="1"/>
  <c r="Z197" i="5"/>
  <c r="AA197" i="5" s="1"/>
  <c r="Z198" i="5"/>
  <c r="AA198" i="5" s="1"/>
  <c r="Z199" i="5"/>
  <c r="AA199" i="5" s="1"/>
  <c r="Z200" i="5"/>
  <c r="AA200" i="5" s="1"/>
  <c r="Z201" i="5"/>
  <c r="AA201" i="5" s="1"/>
  <c r="Z202" i="5"/>
  <c r="AA202" i="5" s="1"/>
  <c r="Z203" i="5"/>
  <c r="AA203" i="5" s="1"/>
  <c r="Z204" i="5"/>
  <c r="AA204" i="5" s="1"/>
  <c r="Z205" i="5"/>
  <c r="AA205" i="5" s="1"/>
  <c r="Z206" i="5"/>
  <c r="AA206" i="5" s="1"/>
  <c r="Z207" i="5"/>
  <c r="AA207" i="5"/>
  <c r="Z208" i="5"/>
  <c r="AA208" i="5" s="1"/>
  <c r="Z209" i="5"/>
  <c r="AA209" i="5" s="1"/>
  <c r="Z210" i="5"/>
  <c r="AA210" i="5" s="1"/>
  <c r="Z211" i="5"/>
  <c r="AA211" i="5"/>
  <c r="Z212" i="5"/>
  <c r="AA212" i="5" s="1"/>
  <c r="Z213" i="5"/>
  <c r="AA213" i="5" s="1"/>
  <c r="Z214" i="5"/>
  <c r="AA214" i="5" s="1"/>
  <c r="Z215" i="5"/>
  <c r="AA215" i="5" s="1"/>
  <c r="Z216" i="5"/>
  <c r="AA216" i="5" s="1"/>
  <c r="Z217" i="5"/>
  <c r="AA217" i="5" s="1"/>
  <c r="Z218" i="5"/>
  <c r="AA218" i="5" s="1"/>
  <c r="Z219" i="5"/>
  <c r="AA219" i="5" s="1"/>
  <c r="Z220" i="5"/>
  <c r="AA220" i="5" s="1"/>
  <c r="Z221" i="5"/>
  <c r="AA221" i="5" s="1"/>
  <c r="Z222" i="5"/>
  <c r="AA222" i="5" s="1"/>
  <c r="Z223" i="5"/>
  <c r="AA223" i="5" s="1"/>
  <c r="Z224" i="5"/>
  <c r="AA224" i="5" s="1"/>
  <c r="Z225" i="5"/>
  <c r="AA225" i="5"/>
  <c r="Z226" i="5"/>
  <c r="AA226" i="5" s="1"/>
  <c r="Z227" i="5"/>
  <c r="AA227" i="5" s="1"/>
  <c r="Z228" i="5"/>
  <c r="AA228" i="5"/>
  <c r="Z229" i="5"/>
  <c r="AA229" i="5"/>
  <c r="Z230" i="5"/>
  <c r="AA230" i="5" s="1"/>
  <c r="Z231" i="5"/>
  <c r="AA231" i="5" s="1"/>
  <c r="Z232" i="5"/>
  <c r="AA232" i="5"/>
  <c r="Z233" i="5"/>
  <c r="AA233" i="5" s="1"/>
  <c r="Z234" i="5"/>
  <c r="AA234" i="5" s="1"/>
  <c r="Z235" i="5"/>
  <c r="AA235" i="5"/>
  <c r="Z236" i="5"/>
  <c r="AA236" i="5" s="1"/>
  <c r="Z237" i="5"/>
  <c r="AA237" i="5"/>
  <c r="Z238" i="5"/>
  <c r="AA238" i="5" s="1"/>
  <c r="Z239" i="5"/>
  <c r="AA239" i="5" s="1"/>
  <c r="Z240" i="5"/>
  <c r="AA240" i="5" s="1"/>
  <c r="Z241" i="5"/>
  <c r="AA241" i="5" s="1"/>
  <c r="Z2" i="5"/>
  <c r="AA2" i="5" s="1"/>
  <c r="W3" i="5"/>
  <c r="X3" i="5" s="1"/>
  <c r="W4" i="5"/>
  <c r="X4" i="5" s="1"/>
  <c r="W5" i="5"/>
  <c r="X5" i="5" s="1"/>
  <c r="W6" i="5"/>
  <c r="X6" i="5"/>
  <c r="W7" i="5"/>
  <c r="X7" i="5" s="1"/>
  <c r="W8" i="5"/>
  <c r="X8" i="5" s="1"/>
  <c r="W9" i="5"/>
  <c r="X9" i="5" s="1"/>
  <c r="W10" i="5"/>
  <c r="X10" i="5" s="1"/>
  <c r="W11" i="5"/>
  <c r="X11" i="5" s="1"/>
  <c r="W12" i="5"/>
  <c r="X12" i="5"/>
  <c r="W13" i="5"/>
  <c r="X13" i="5" s="1"/>
  <c r="W14" i="5"/>
  <c r="X14" i="5" s="1"/>
  <c r="W15" i="5"/>
  <c r="X15" i="5"/>
  <c r="W16" i="5"/>
  <c r="X16" i="5" s="1"/>
  <c r="W17" i="5"/>
  <c r="X17" i="5" s="1"/>
  <c r="W18" i="5"/>
  <c r="X18" i="5" s="1"/>
  <c r="W19" i="5"/>
  <c r="X19" i="5" s="1"/>
  <c r="W20" i="5"/>
  <c r="X20" i="5" s="1"/>
  <c r="W21" i="5"/>
  <c r="X21" i="5"/>
  <c r="W22" i="5"/>
  <c r="X22" i="5" s="1"/>
  <c r="W23" i="5"/>
  <c r="X23" i="5" s="1"/>
  <c r="W24" i="5"/>
  <c r="X24" i="5" s="1"/>
  <c r="W25" i="5"/>
  <c r="X25" i="5" s="1"/>
  <c r="W26" i="5"/>
  <c r="X26" i="5" s="1"/>
  <c r="W27" i="5"/>
  <c r="X27" i="5" s="1"/>
  <c r="W28" i="5"/>
  <c r="X28" i="5" s="1"/>
  <c r="W29" i="5"/>
  <c r="X29" i="5" s="1"/>
  <c r="W30" i="5"/>
  <c r="X30" i="5" s="1"/>
  <c r="W31" i="5"/>
  <c r="X31" i="5" s="1"/>
  <c r="W32" i="5"/>
  <c r="X32" i="5" s="1"/>
  <c r="W33" i="5"/>
  <c r="X33" i="5" s="1"/>
  <c r="W34" i="5"/>
  <c r="X34" i="5" s="1"/>
  <c r="W35" i="5"/>
  <c r="X35" i="5" s="1"/>
  <c r="W36" i="5"/>
  <c r="X36" i="5" s="1"/>
  <c r="W37" i="5"/>
  <c r="X37" i="5" s="1"/>
  <c r="W38" i="5"/>
  <c r="X38" i="5" s="1"/>
  <c r="W39" i="5"/>
  <c r="X39" i="5" s="1"/>
  <c r="W40" i="5"/>
  <c r="X40" i="5" s="1"/>
  <c r="W41" i="5"/>
  <c r="X41" i="5" s="1"/>
  <c r="W42" i="5"/>
  <c r="X42" i="5" s="1"/>
  <c r="W43" i="5"/>
  <c r="X43" i="5" s="1"/>
  <c r="W44" i="5"/>
  <c r="X44" i="5" s="1"/>
  <c r="W45" i="5"/>
  <c r="X45" i="5" s="1"/>
  <c r="W46" i="5"/>
  <c r="X46" i="5" s="1"/>
  <c r="W47" i="5"/>
  <c r="X47" i="5" s="1"/>
  <c r="W48" i="5"/>
  <c r="X48" i="5"/>
  <c r="W49" i="5"/>
  <c r="X49" i="5" s="1"/>
  <c r="W50" i="5"/>
  <c r="X50" i="5" s="1"/>
  <c r="W51" i="5"/>
  <c r="X51" i="5" s="1"/>
  <c r="W52" i="5"/>
  <c r="X52" i="5" s="1"/>
  <c r="W53" i="5"/>
  <c r="X53" i="5" s="1"/>
  <c r="W54" i="5"/>
  <c r="X54" i="5" s="1"/>
  <c r="W55" i="5"/>
  <c r="X55" i="5" s="1"/>
  <c r="W56" i="5"/>
  <c r="X56" i="5" s="1"/>
  <c r="W57" i="5"/>
  <c r="X57" i="5" s="1"/>
  <c r="W58" i="5"/>
  <c r="X58" i="5" s="1"/>
  <c r="W59" i="5"/>
  <c r="X59" i="5" s="1"/>
  <c r="W60" i="5"/>
  <c r="X60" i="5" s="1"/>
  <c r="W61" i="5"/>
  <c r="X61" i="5" s="1"/>
  <c r="W62" i="5"/>
  <c r="X62" i="5" s="1"/>
  <c r="W63" i="5"/>
  <c r="X63" i="5" s="1"/>
  <c r="W64" i="5"/>
  <c r="X64" i="5" s="1"/>
  <c r="W65" i="5"/>
  <c r="X65" i="5" s="1"/>
  <c r="W66" i="5"/>
  <c r="X66" i="5" s="1"/>
  <c r="W67" i="5"/>
  <c r="X67" i="5" s="1"/>
  <c r="W68" i="5"/>
  <c r="X68" i="5" s="1"/>
  <c r="W69" i="5"/>
  <c r="X69" i="5" s="1"/>
  <c r="W70" i="5"/>
  <c r="X70" i="5" s="1"/>
  <c r="W71" i="5"/>
  <c r="X71" i="5" s="1"/>
  <c r="W72" i="5"/>
  <c r="X72" i="5" s="1"/>
  <c r="W73" i="5"/>
  <c r="X73" i="5" s="1"/>
  <c r="W74" i="5"/>
  <c r="X74" i="5" s="1"/>
  <c r="W75" i="5"/>
  <c r="X75" i="5"/>
  <c r="W76" i="5"/>
  <c r="X76" i="5" s="1"/>
  <c r="W77" i="5"/>
  <c r="X77" i="5" s="1"/>
  <c r="W78" i="5"/>
  <c r="X78" i="5" s="1"/>
  <c r="W79" i="5"/>
  <c r="X79" i="5" s="1"/>
  <c r="W80" i="5"/>
  <c r="X80" i="5" s="1"/>
  <c r="W81" i="5"/>
  <c r="X81" i="5" s="1"/>
  <c r="W82" i="5"/>
  <c r="X82" i="5" s="1"/>
  <c r="W83" i="5"/>
  <c r="X83" i="5" s="1"/>
  <c r="W84" i="5"/>
  <c r="X84" i="5" s="1"/>
  <c r="W85" i="5"/>
  <c r="X85" i="5" s="1"/>
  <c r="W86" i="5"/>
  <c r="X86" i="5" s="1"/>
  <c r="W87" i="5"/>
  <c r="X87" i="5" s="1"/>
  <c r="W88" i="5"/>
  <c r="X88" i="5" s="1"/>
  <c r="W89" i="5"/>
  <c r="X89" i="5" s="1"/>
  <c r="W90" i="5"/>
  <c r="X90" i="5" s="1"/>
  <c r="W91" i="5"/>
  <c r="X91" i="5" s="1"/>
  <c r="W92" i="5"/>
  <c r="X92" i="5" s="1"/>
  <c r="W93" i="5"/>
  <c r="X93" i="5" s="1"/>
  <c r="W94" i="5"/>
  <c r="X94" i="5" s="1"/>
  <c r="W95" i="5"/>
  <c r="X95" i="5" s="1"/>
  <c r="W96" i="5"/>
  <c r="X96" i="5" s="1"/>
  <c r="W97" i="5"/>
  <c r="X97" i="5" s="1"/>
  <c r="W98" i="5"/>
  <c r="X98" i="5" s="1"/>
  <c r="W99" i="5"/>
  <c r="X99" i="5" s="1"/>
  <c r="W100" i="5"/>
  <c r="X100" i="5" s="1"/>
  <c r="W101" i="5"/>
  <c r="X101" i="5" s="1"/>
  <c r="W102" i="5"/>
  <c r="X102" i="5"/>
  <c r="W103" i="5"/>
  <c r="X103" i="5" s="1"/>
  <c r="W104" i="5"/>
  <c r="X104" i="5" s="1"/>
  <c r="W105" i="5"/>
  <c r="X105" i="5" s="1"/>
  <c r="W106" i="5"/>
  <c r="X106" i="5" s="1"/>
  <c r="W107" i="5"/>
  <c r="X107" i="5" s="1"/>
  <c r="W108" i="5"/>
  <c r="X108" i="5" s="1"/>
  <c r="W109" i="5"/>
  <c r="X109" i="5" s="1"/>
  <c r="W110" i="5"/>
  <c r="X110" i="5" s="1"/>
  <c r="W111" i="5"/>
  <c r="X111" i="5"/>
  <c r="W112" i="5"/>
  <c r="X112" i="5" s="1"/>
  <c r="W113" i="5"/>
  <c r="X113" i="5" s="1"/>
  <c r="W114" i="5"/>
  <c r="X114" i="5" s="1"/>
  <c r="W115" i="5"/>
  <c r="X115" i="5" s="1"/>
  <c r="W116" i="5"/>
  <c r="X116" i="5" s="1"/>
  <c r="W117" i="5"/>
  <c r="X117" i="5" s="1"/>
  <c r="W118" i="5"/>
  <c r="X118" i="5" s="1"/>
  <c r="W119" i="5"/>
  <c r="X119" i="5" s="1"/>
  <c r="W120" i="5"/>
  <c r="X120" i="5"/>
  <c r="W121" i="5"/>
  <c r="X121" i="5" s="1"/>
  <c r="W122" i="5"/>
  <c r="X122" i="5" s="1"/>
  <c r="W123" i="5"/>
  <c r="X123" i="5" s="1"/>
  <c r="W124" i="5"/>
  <c r="X124" i="5" s="1"/>
  <c r="W125" i="5"/>
  <c r="X125" i="5" s="1"/>
  <c r="W126" i="5"/>
  <c r="X126" i="5" s="1"/>
  <c r="W127" i="5"/>
  <c r="X127" i="5" s="1"/>
  <c r="W128" i="5"/>
  <c r="X128" i="5" s="1"/>
  <c r="W129" i="5"/>
  <c r="X129" i="5"/>
  <c r="W130" i="5"/>
  <c r="X130" i="5" s="1"/>
  <c r="W131" i="5"/>
  <c r="X131" i="5" s="1"/>
  <c r="W132" i="5"/>
  <c r="X132" i="5" s="1"/>
  <c r="W133" i="5"/>
  <c r="X133" i="5" s="1"/>
  <c r="W134" i="5"/>
  <c r="X134" i="5" s="1"/>
  <c r="W135" i="5"/>
  <c r="X135" i="5" s="1"/>
  <c r="W136" i="5"/>
  <c r="X136" i="5" s="1"/>
  <c r="W137" i="5"/>
  <c r="X137" i="5" s="1"/>
  <c r="W138" i="5"/>
  <c r="X138" i="5"/>
  <c r="W139" i="5"/>
  <c r="X139" i="5" s="1"/>
  <c r="W140" i="5"/>
  <c r="X140" i="5" s="1"/>
  <c r="W141" i="5"/>
  <c r="X141" i="5" s="1"/>
  <c r="W142" i="5"/>
  <c r="X142" i="5" s="1"/>
  <c r="W143" i="5"/>
  <c r="X143" i="5" s="1"/>
  <c r="W144" i="5"/>
  <c r="X144" i="5" s="1"/>
  <c r="W145" i="5"/>
  <c r="X145" i="5" s="1"/>
  <c r="W146" i="5"/>
  <c r="X146" i="5" s="1"/>
  <c r="W147" i="5"/>
  <c r="X147" i="5"/>
  <c r="W148" i="5"/>
  <c r="X148" i="5" s="1"/>
  <c r="W149" i="5"/>
  <c r="X149" i="5" s="1"/>
  <c r="W150" i="5"/>
  <c r="X150" i="5" s="1"/>
  <c r="W151" i="5"/>
  <c r="X151" i="5" s="1"/>
  <c r="W152" i="5"/>
  <c r="X152" i="5" s="1"/>
  <c r="W153" i="5"/>
  <c r="X153" i="5" s="1"/>
  <c r="W154" i="5"/>
  <c r="X154" i="5" s="1"/>
  <c r="W155" i="5"/>
  <c r="X155" i="5" s="1"/>
  <c r="W156" i="5"/>
  <c r="X156" i="5"/>
  <c r="W157" i="5"/>
  <c r="X157" i="5" s="1"/>
  <c r="W158" i="5"/>
  <c r="X158" i="5" s="1"/>
  <c r="W159" i="5"/>
  <c r="X159" i="5" s="1"/>
  <c r="W160" i="5"/>
  <c r="X160" i="5" s="1"/>
  <c r="W161" i="5"/>
  <c r="X161" i="5" s="1"/>
  <c r="W162" i="5"/>
  <c r="X162" i="5" s="1"/>
  <c r="W163" i="5"/>
  <c r="X163" i="5" s="1"/>
  <c r="W164" i="5"/>
  <c r="X164" i="5" s="1"/>
  <c r="W165" i="5"/>
  <c r="X165" i="5"/>
  <c r="W166" i="5"/>
  <c r="X166" i="5" s="1"/>
  <c r="W167" i="5"/>
  <c r="X167" i="5" s="1"/>
  <c r="W168" i="5"/>
  <c r="X168" i="5" s="1"/>
  <c r="W169" i="5"/>
  <c r="X169" i="5" s="1"/>
  <c r="W170" i="5"/>
  <c r="X170" i="5" s="1"/>
  <c r="W171" i="5"/>
  <c r="X171" i="5" s="1"/>
  <c r="W172" i="5"/>
  <c r="X172" i="5" s="1"/>
  <c r="W173" i="5"/>
  <c r="X173" i="5" s="1"/>
  <c r="W174" i="5"/>
  <c r="X174" i="5"/>
  <c r="W175" i="5"/>
  <c r="X175" i="5" s="1"/>
  <c r="W176" i="5"/>
  <c r="X176" i="5" s="1"/>
  <c r="W177" i="5"/>
  <c r="X177" i="5" s="1"/>
  <c r="W178" i="5"/>
  <c r="X178" i="5" s="1"/>
  <c r="W179" i="5"/>
  <c r="X179" i="5" s="1"/>
  <c r="W180" i="5"/>
  <c r="X180" i="5" s="1"/>
  <c r="W181" i="5"/>
  <c r="X181" i="5" s="1"/>
  <c r="W182" i="5"/>
  <c r="X182" i="5" s="1"/>
  <c r="W183" i="5"/>
  <c r="X183" i="5"/>
  <c r="W184" i="5"/>
  <c r="X184" i="5" s="1"/>
  <c r="W185" i="5"/>
  <c r="X185" i="5" s="1"/>
  <c r="W186" i="5"/>
  <c r="X186" i="5" s="1"/>
  <c r="W187" i="5"/>
  <c r="X187" i="5" s="1"/>
  <c r="W188" i="5"/>
  <c r="X188" i="5" s="1"/>
  <c r="W189" i="5"/>
  <c r="X189" i="5" s="1"/>
  <c r="W190" i="5"/>
  <c r="X190" i="5" s="1"/>
  <c r="W191" i="5"/>
  <c r="X191" i="5" s="1"/>
  <c r="W192" i="5"/>
  <c r="X192" i="5"/>
  <c r="W193" i="5"/>
  <c r="X193" i="5" s="1"/>
  <c r="W194" i="5"/>
  <c r="X194" i="5" s="1"/>
  <c r="W195" i="5"/>
  <c r="X195" i="5" s="1"/>
  <c r="W196" i="5"/>
  <c r="X196" i="5" s="1"/>
  <c r="W197" i="5"/>
  <c r="X197" i="5" s="1"/>
  <c r="W198" i="5"/>
  <c r="X198" i="5" s="1"/>
  <c r="W199" i="5"/>
  <c r="X199" i="5" s="1"/>
  <c r="W200" i="5"/>
  <c r="X200" i="5" s="1"/>
  <c r="W201" i="5"/>
  <c r="X201" i="5"/>
  <c r="W202" i="5"/>
  <c r="X202" i="5" s="1"/>
  <c r="W203" i="5"/>
  <c r="X203" i="5" s="1"/>
  <c r="W204" i="5"/>
  <c r="X204" i="5" s="1"/>
  <c r="W205" i="5"/>
  <c r="X205" i="5" s="1"/>
  <c r="W206" i="5"/>
  <c r="X206" i="5" s="1"/>
  <c r="W207" i="5"/>
  <c r="X207" i="5" s="1"/>
  <c r="W208" i="5"/>
  <c r="X208" i="5" s="1"/>
  <c r="W209" i="5"/>
  <c r="X209" i="5" s="1"/>
  <c r="W210" i="5"/>
  <c r="X210" i="5"/>
  <c r="W211" i="5"/>
  <c r="X211" i="5" s="1"/>
  <c r="W212" i="5"/>
  <c r="X212" i="5" s="1"/>
  <c r="W213" i="5"/>
  <c r="X213" i="5" s="1"/>
  <c r="W214" i="5"/>
  <c r="X214" i="5" s="1"/>
  <c r="W215" i="5"/>
  <c r="X215" i="5" s="1"/>
  <c r="W216" i="5"/>
  <c r="X216" i="5" s="1"/>
  <c r="W217" i="5"/>
  <c r="X217" i="5" s="1"/>
  <c r="W218" i="5"/>
  <c r="X218" i="5" s="1"/>
  <c r="W219" i="5"/>
  <c r="X219" i="5"/>
  <c r="W220" i="5"/>
  <c r="X220" i="5" s="1"/>
  <c r="W221" i="5"/>
  <c r="X221" i="5" s="1"/>
  <c r="W222" i="5"/>
  <c r="X222" i="5" s="1"/>
  <c r="W223" i="5"/>
  <c r="X223" i="5" s="1"/>
  <c r="W224" i="5"/>
  <c r="X224" i="5" s="1"/>
  <c r="W225" i="5"/>
  <c r="X225" i="5" s="1"/>
  <c r="W226" i="5"/>
  <c r="X226" i="5" s="1"/>
  <c r="W227" i="5"/>
  <c r="X227" i="5" s="1"/>
  <c r="W228" i="5"/>
  <c r="X228" i="5"/>
  <c r="W229" i="5"/>
  <c r="X229" i="5" s="1"/>
  <c r="W230" i="5"/>
  <c r="X230" i="5" s="1"/>
  <c r="W231" i="5"/>
  <c r="X231" i="5"/>
  <c r="W232" i="5"/>
  <c r="X232" i="5" s="1"/>
  <c r="W233" i="5"/>
  <c r="X233" i="5" s="1"/>
  <c r="W234" i="5"/>
  <c r="X234" i="5" s="1"/>
  <c r="W235" i="5"/>
  <c r="X235" i="5" s="1"/>
  <c r="W236" i="5"/>
  <c r="X236" i="5" s="1"/>
  <c r="W237" i="5"/>
  <c r="X237" i="5" s="1"/>
  <c r="W238" i="5"/>
  <c r="X238" i="5" s="1"/>
  <c r="W239" i="5"/>
  <c r="X239" i="5" s="1"/>
  <c r="W240" i="5"/>
  <c r="X240" i="5"/>
  <c r="W241" i="5"/>
  <c r="X241" i="5" s="1"/>
  <c r="W2" i="5"/>
  <c r="X2" i="5" s="1"/>
  <c r="T3" i="5"/>
  <c r="U3" i="5" s="1"/>
  <c r="T4" i="5"/>
  <c r="U4" i="5" s="1"/>
  <c r="T5" i="5"/>
  <c r="U5" i="5" s="1"/>
  <c r="T6" i="5"/>
  <c r="U6" i="5"/>
  <c r="T7" i="5"/>
  <c r="U7" i="5" s="1"/>
  <c r="T8" i="5"/>
  <c r="U8" i="5" s="1"/>
  <c r="T9" i="5"/>
  <c r="U9" i="5"/>
  <c r="T10" i="5"/>
  <c r="U10" i="5" s="1"/>
  <c r="T11" i="5"/>
  <c r="U11" i="5" s="1"/>
  <c r="T12" i="5"/>
  <c r="U12" i="5" s="1"/>
  <c r="T13" i="5"/>
  <c r="U13" i="5" s="1"/>
  <c r="T14" i="5"/>
  <c r="U14" i="5" s="1"/>
  <c r="T15" i="5"/>
  <c r="U15" i="5"/>
  <c r="T16" i="5"/>
  <c r="U16" i="5" s="1"/>
  <c r="T17" i="5"/>
  <c r="U17" i="5" s="1"/>
  <c r="T18" i="5"/>
  <c r="U18" i="5" s="1"/>
  <c r="T19" i="5"/>
  <c r="U19" i="5" s="1"/>
  <c r="T20" i="5"/>
  <c r="U20" i="5" s="1"/>
  <c r="T21" i="5"/>
  <c r="U21" i="5" s="1"/>
  <c r="T22" i="5"/>
  <c r="U22" i="5" s="1"/>
  <c r="T23" i="5"/>
  <c r="U23" i="5" s="1"/>
  <c r="T24" i="5"/>
  <c r="U24" i="5"/>
  <c r="T25" i="5"/>
  <c r="U25" i="5" s="1"/>
  <c r="T26" i="5"/>
  <c r="U26" i="5" s="1"/>
  <c r="T27" i="5"/>
  <c r="U27" i="5" s="1"/>
  <c r="T28" i="5"/>
  <c r="U28" i="5" s="1"/>
  <c r="T29" i="5"/>
  <c r="U29" i="5" s="1"/>
  <c r="T30" i="5"/>
  <c r="U3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/>
  <c r="T46" i="5"/>
  <c r="U46" i="5" s="1"/>
  <c r="T47" i="5"/>
  <c r="U47" i="5" s="1"/>
  <c r="T48" i="5"/>
  <c r="U48" i="5" s="1"/>
  <c r="T49" i="5"/>
  <c r="U49" i="5" s="1"/>
  <c r="T50" i="5"/>
  <c r="U50" i="5" s="1"/>
  <c r="T51" i="5"/>
  <c r="U51" i="5" s="1"/>
  <c r="T52" i="5"/>
  <c r="U52" i="5" s="1"/>
  <c r="T53" i="5"/>
  <c r="U53" i="5" s="1"/>
  <c r="T54" i="5"/>
  <c r="U54" i="5"/>
  <c r="T55" i="5"/>
  <c r="U55" i="5" s="1"/>
  <c r="T56" i="5"/>
  <c r="U56" i="5" s="1"/>
  <c r="T57" i="5"/>
  <c r="U57" i="5" s="1"/>
  <c r="T58" i="5"/>
  <c r="U58" i="5" s="1"/>
  <c r="T59" i="5"/>
  <c r="U59" i="5" s="1"/>
  <c r="T60" i="5"/>
  <c r="U60" i="5" s="1"/>
  <c r="T61" i="5"/>
  <c r="U61" i="5" s="1"/>
  <c r="T62" i="5"/>
  <c r="U62" i="5" s="1"/>
  <c r="T63" i="5"/>
  <c r="U63" i="5"/>
  <c r="T64" i="5"/>
  <c r="U64" i="5" s="1"/>
  <c r="T65" i="5"/>
  <c r="U65" i="5" s="1"/>
  <c r="T66" i="5"/>
  <c r="U66" i="5" s="1"/>
  <c r="T67" i="5"/>
  <c r="U67" i="5" s="1"/>
  <c r="T68" i="5"/>
  <c r="U68" i="5" s="1"/>
  <c r="T69" i="5"/>
  <c r="U69" i="5"/>
  <c r="T70" i="5"/>
  <c r="U70" i="5" s="1"/>
  <c r="T71" i="5"/>
  <c r="U71" i="5" s="1"/>
  <c r="T72" i="5"/>
  <c r="U72" i="5"/>
  <c r="T73" i="5"/>
  <c r="U73" i="5" s="1"/>
  <c r="T74" i="5"/>
  <c r="U74" i="5" s="1"/>
  <c r="T75" i="5"/>
  <c r="U75" i="5" s="1"/>
  <c r="T76" i="5"/>
  <c r="U76" i="5" s="1"/>
  <c r="T77" i="5"/>
  <c r="U77" i="5" s="1"/>
  <c r="T78" i="5"/>
  <c r="U78" i="5" s="1"/>
  <c r="T79" i="5"/>
  <c r="U79" i="5" s="1"/>
  <c r="T80" i="5"/>
  <c r="U80" i="5" s="1"/>
  <c r="T81" i="5"/>
  <c r="U81" i="5" s="1"/>
  <c r="T82" i="5"/>
  <c r="U82" i="5" s="1"/>
  <c r="T83" i="5"/>
  <c r="U83" i="5" s="1"/>
  <c r="T84" i="5"/>
  <c r="U84" i="5" s="1"/>
  <c r="T85" i="5"/>
  <c r="U85" i="5" s="1"/>
  <c r="T86" i="5"/>
  <c r="U86" i="5" s="1"/>
  <c r="T87" i="5"/>
  <c r="U87" i="5"/>
  <c r="T88" i="5"/>
  <c r="U88" i="5" s="1"/>
  <c r="T89" i="5"/>
  <c r="U89" i="5" s="1"/>
  <c r="T90" i="5"/>
  <c r="U90" i="5"/>
  <c r="T91" i="5"/>
  <c r="U91" i="5" s="1"/>
  <c r="T92" i="5"/>
  <c r="U92" i="5" s="1"/>
  <c r="T93" i="5"/>
  <c r="U93" i="5" s="1"/>
  <c r="T94" i="5"/>
  <c r="U94" i="5" s="1"/>
  <c r="T95" i="5"/>
  <c r="U95" i="5" s="1"/>
  <c r="T96" i="5"/>
  <c r="U96" i="5" s="1"/>
  <c r="T97" i="5"/>
  <c r="U97" i="5" s="1"/>
  <c r="T98" i="5"/>
  <c r="U98" i="5" s="1"/>
  <c r="T99" i="5"/>
  <c r="U99" i="5"/>
  <c r="T100" i="5"/>
  <c r="U100" i="5" s="1"/>
  <c r="T101" i="5"/>
  <c r="U101" i="5" s="1"/>
  <c r="T102" i="5"/>
  <c r="U102" i="5" s="1"/>
  <c r="T103" i="5"/>
  <c r="U103" i="5" s="1"/>
  <c r="T104" i="5"/>
  <c r="U104" i="5" s="1"/>
  <c r="T105" i="5"/>
  <c r="U105" i="5"/>
  <c r="T106" i="5"/>
  <c r="U106" i="5" s="1"/>
  <c r="T107" i="5"/>
  <c r="U107" i="5" s="1"/>
  <c r="T108" i="5"/>
  <c r="U108" i="5"/>
  <c r="T109" i="5"/>
  <c r="U109" i="5" s="1"/>
  <c r="T110" i="5"/>
  <c r="U110" i="5" s="1"/>
  <c r="T111" i="5"/>
  <c r="U111" i="5" s="1"/>
  <c r="T112" i="5"/>
  <c r="U112" i="5" s="1"/>
  <c r="T113" i="5"/>
  <c r="U113" i="5" s="1"/>
  <c r="T114" i="5"/>
  <c r="U114" i="5" s="1"/>
  <c r="T115" i="5"/>
  <c r="U115" i="5" s="1"/>
  <c r="T116" i="5"/>
  <c r="U116" i="5" s="1"/>
  <c r="T117" i="5"/>
  <c r="U117" i="5" s="1"/>
  <c r="T118" i="5"/>
  <c r="U118" i="5" s="1"/>
  <c r="T119" i="5"/>
  <c r="U119" i="5" s="1"/>
  <c r="T120" i="5"/>
  <c r="U120" i="5"/>
  <c r="T121" i="5"/>
  <c r="U121" i="5" s="1"/>
  <c r="T122" i="5"/>
  <c r="U122" i="5" s="1"/>
  <c r="T123" i="5"/>
  <c r="U123" i="5" s="1"/>
  <c r="T124" i="5"/>
  <c r="U124" i="5" s="1"/>
  <c r="T125" i="5"/>
  <c r="U125" i="5" s="1"/>
  <c r="T126" i="5"/>
  <c r="U126" i="5" s="1"/>
  <c r="T127" i="5"/>
  <c r="U127" i="5" s="1"/>
  <c r="T128" i="5"/>
  <c r="U128" i="5" s="1"/>
  <c r="T129" i="5"/>
  <c r="U129" i="5" s="1"/>
  <c r="T130" i="5"/>
  <c r="U130" i="5" s="1"/>
  <c r="T131" i="5"/>
  <c r="U131" i="5" s="1"/>
  <c r="T132" i="5"/>
  <c r="U132" i="5" s="1"/>
  <c r="T133" i="5"/>
  <c r="U133" i="5" s="1"/>
  <c r="T134" i="5"/>
  <c r="U134" i="5" s="1"/>
  <c r="T135" i="5"/>
  <c r="U135" i="5"/>
  <c r="T136" i="5"/>
  <c r="U136" i="5" s="1"/>
  <c r="T137" i="5"/>
  <c r="U137" i="5" s="1"/>
  <c r="T138" i="5"/>
  <c r="U138" i="5"/>
  <c r="T139" i="5"/>
  <c r="U139" i="5" s="1"/>
  <c r="T140" i="5"/>
  <c r="U140" i="5" s="1"/>
  <c r="T141" i="5"/>
  <c r="U141" i="5" s="1"/>
  <c r="T142" i="5"/>
  <c r="U142" i="5" s="1"/>
  <c r="T143" i="5"/>
  <c r="U143" i="5" s="1"/>
  <c r="T144" i="5"/>
  <c r="U144" i="5" s="1"/>
  <c r="T145" i="5"/>
  <c r="U145" i="5" s="1"/>
  <c r="T146" i="5"/>
  <c r="U146" i="5" s="1"/>
  <c r="T147" i="5"/>
  <c r="U147" i="5" s="1"/>
  <c r="T148" i="5"/>
  <c r="U148" i="5" s="1"/>
  <c r="T149" i="5"/>
  <c r="U149" i="5" s="1"/>
  <c r="T150" i="5"/>
  <c r="U150" i="5" s="1"/>
  <c r="T151" i="5"/>
  <c r="U151" i="5" s="1"/>
  <c r="T152" i="5"/>
  <c r="U152" i="5" s="1"/>
  <c r="T153" i="5"/>
  <c r="U153" i="5"/>
  <c r="T154" i="5"/>
  <c r="U154" i="5" s="1"/>
  <c r="T155" i="5"/>
  <c r="U155" i="5" s="1"/>
  <c r="T156" i="5"/>
  <c r="U156" i="5" s="1"/>
  <c r="T157" i="5"/>
  <c r="U157" i="5" s="1"/>
  <c r="T158" i="5"/>
  <c r="U158" i="5" s="1"/>
  <c r="T159" i="5"/>
  <c r="U159" i="5" s="1"/>
  <c r="T160" i="5"/>
  <c r="U160" i="5" s="1"/>
  <c r="T161" i="5"/>
  <c r="U161" i="5" s="1"/>
  <c r="T162" i="5"/>
  <c r="U162" i="5"/>
  <c r="T163" i="5"/>
  <c r="U163" i="5" s="1"/>
  <c r="T164" i="5"/>
  <c r="U164" i="5" s="1"/>
  <c r="T165" i="5"/>
  <c r="U165" i="5" s="1"/>
  <c r="T166" i="5"/>
  <c r="U166" i="5" s="1"/>
  <c r="T167" i="5"/>
  <c r="U167" i="5" s="1"/>
  <c r="T168" i="5"/>
  <c r="U168" i="5" s="1"/>
  <c r="T169" i="5"/>
  <c r="U169" i="5" s="1"/>
  <c r="T170" i="5"/>
  <c r="U170" i="5" s="1"/>
  <c r="T171" i="5"/>
  <c r="U171" i="5" s="1"/>
  <c r="T172" i="5"/>
  <c r="U172" i="5" s="1"/>
  <c r="T173" i="5"/>
  <c r="U173" i="5" s="1"/>
  <c r="T174" i="5"/>
  <c r="U174" i="5" s="1"/>
  <c r="T175" i="5"/>
  <c r="U175" i="5" s="1"/>
  <c r="T176" i="5"/>
  <c r="U176" i="5" s="1"/>
  <c r="T177" i="5"/>
  <c r="U177" i="5" s="1"/>
  <c r="T178" i="5"/>
  <c r="U178" i="5" s="1"/>
  <c r="T179" i="5"/>
  <c r="U179" i="5" s="1"/>
  <c r="T180" i="5"/>
  <c r="U180" i="5" s="1"/>
  <c r="T181" i="5"/>
  <c r="U181" i="5" s="1"/>
  <c r="T182" i="5"/>
  <c r="U182" i="5" s="1"/>
  <c r="T183" i="5"/>
  <c r="U183" i="5"/>
  <c r="T184" i="5"/>
  <c r="U184" i="5" s="1"/>
  <c r="T185" i="5"/>
  <c r="U185" i="5" s="1"/>
  <c r="T186" i="5"/>
  <c r="U186" i="5" s="1"/>
  <c r="T187" i="5"/>
  <c r="U187" i="5" s="1"/>
  <c r="T188" i="5"/>
  <c r="U188" i="5" s="1"/>
  <c r="T189" i="5"/>
  <c r="U189" i="5"/>
  <c r="T190" i="5"/>
  <c r="U190" i="5" s="1"/>
  <c r="T191" i="5"/>
  <c r="U191" i="5" s="1"/>
  <c r="T192" i="5"/>
  <c r="U192" i="5"/>
  <c r="T193" i="5"/>
  <c r="U193" i="5" s="1"/>
  <c r="T194" i="5"/>
  <c r="U194" i="5" s="1"/>
  <c r="T195" i="5"/>
  <c r="U195" i="5" s="1"/>
  <c r="T196" i="5"/>
  <c r="U196" i="5" s="1"/>
  <c r="T197" i="5"/>
  <c r="U197" i="5" s="1"/>
  <c r="T198" i="5"/>
  <c r="U198" i="5"/>
  <c r="T199" i="5"/>
  <c r="U199" i="5" s="1"/>
  <c r="T200" i="5"/>
  <c r="U200" i="5" s="1"/>
  <c r="T201" i="5"/>
  <c r="U201" i="5" s="1"/>
  <c r="T202" i="5"/>
  <c r="U202" i="5" s="1"/>
  <c r="T203" i="5"/>
  <c r="U203" i="5" s="1"/>
  <c r="T204" i="5"/>
  <c r="U204" i="5" s="1"/>
  <c r="T205" i="5"/>
  <c r="U205" i="5" s="1"/>
  <c r="T206" i="5"/>
  <c r="U206" i="5" s="1"/>
  <c r="T207" i="5"/>
  <c r="U207" i="5"/>
  <c r="T208" i="5"/>
  <c r="U208" i="5" s="1"/>
  <c r="T209" i="5"/>
  <c r="U209" i="5" s="1"/>
  <c r="T210" i="5"/>
  <c r="U210" i="5" s="1"/>
  <c r="T211" i="5"/>
  <c r="U211" i="5" s="1"/>
  <c r="T212" i="5"/>
  <c r="U212" i="5" s="1"/>
  <c r="T213" i="5"/>
  <c r="U213" i="5" s="1"/>
  <c r="T214" i="5"/>
  <c r="U214" i="5" s="1"/>
  <c r="T215" i="5"/>
  <c r="U215" i="5" s="1"/>
  <c r="T216" i="5"/>
  <c r="U216" i="5" s="1"/>
  <c r="T217" i="5"/>
  <c r="U217" i="5" s="1"/>
  <c r="T218" i="5"/>
  <c r="U218" i="5" s="1"/>
  <c r="T219" i="5"/>
  <c r="U219" i="5" s="1"/>
  <c r="T220" i="5"/>
  <c r="U220" i="5" s="1"/>
  <c r="T221" i="5"/>
  <c r="U221" i="5" s="1"/>
  <c r="T222" i="5"/>
  <c r="U222" i="5" s="1"/>
  <c r="T223" i="5"/>
  <c r="U223" i="5" s="1"/>
  <c r="T224" i="5"/>
  <c r="U224" i="5" s="1"/>
  <c r="T225" i="5"/>
  <c r="U225" i="5" s="1"/>
  <c r="T226" i="5"/>
  <c r="U226" i="5" s="1"/>
  <c r="T227" i="5"/>
  <c r="U227" i="5" s="1"/>
  <c r="T228" i="5"/>
  <c r="U228" i="5" s="1"/>
  <c r="T229" i="5"/>
  <c r="U229" i="5" s="1"/>
  <c r="T230" i="5"/>
  <c r="U230" i="5" s="1"/>
  <c r="T231" i="5"/>
  <c r="U231" i="5" s="1"/>
  <c r="T232" i="5"/>
  <c r="U232" i="5" s="1"/>
  <c r="T233" i="5"/>
  <c r="U233" i="5" s="1"/>
  <c r="T234" i="5"/>
  <c r="U234" i="5" s="1"/>
  <c r="T235" i="5"/>
  <c r="U235" i="5" s="1"/>
  <c r="T236" i="5"/>
  <c r="U236" i="5" s="1"/>
  <c r="T237" i="5"/>
  <c r="U237" i="5" s="1"/>
  <c r="T238" i="5"/>
  <c r="U238" i="5" s="1"/>
  <c r="T239" i="5"/>
  <c r="U239" i="5" s="1"/>
  <c r="T240" i="5"/>
  <c r="U240" i="5" s="1"/>
  <c r="T241" i="5"/>
  <c r="U241" i="5" s="1"/>
  <c r="T2" i="5"/>
  <c r="U2" i="5" s="1"/>
  <c r="C3" i="5"/>
  <c r="D3" i="5" s="1"/>
  <c r="C4" i="5"/>
  <c r="D4" i="5" s="1"/>
  <c r="C5" i="5"/>
  <c r="D5" i="5" s="1"/>
  <c r="C6" i="5"/>
  <c r="D6" i="5"/>
  <c r="C7" i="5"/>
  <c r="D7" i="5" s="1"/>
  <c r="C8" i="5"/>
  <c r="D8" i="5" s="1"/>
  <c r="C9" i="5"/>
  <c r="D9" i="5" s="1"/>
  <c r="C10" i="5"/>
  <c r="D10" i="5" s="1"/>
  <c r="C11" i="5"/>
  <c r="D11" i="5"/>
  <c r="C12" i="5"/>
  <c r="D12" i="5" s="1"/>
  <c r="C13" i="5"/>
  <c r="D13" i="5" s="1"/>
  <c r="C14" i="5"/>
  <c r="D14" i="5"/>
  <c r="C15" i="5"/>
  <c r="D15" i="5"/>
  <c r="C16" i="5"/>
  <c r="D16" i="5" s="1"/>
  <c r="C17" i="5"/>
  <c r="D17" i="5" s="1"/>
  <c r="C18" i="5"/>
  <c r="D18" i="5" s="1"/>
  <c r="C19" i="5"/>
  <c r="D19" i="5" s="1"/>
  <c r="C20" i="5"/>
  <c r="D20" i="5" s="1"/>
  <c r="C21" i="5"/>
  <c r="D21" i="5" s="1"/>
  <c r="C22" i="5"/>
  <c r="D22" i="5" s="1"/>
  <c r="C23" i="5"/>
  <c r="D23" i="5" s="1"/>
  <c r="C24" i="5"/>
  <c r="D24" i="5" s="1"/>
  <c r="C25" i="5"/>
  <c r="D25" i="5" s="1"/>
  <c r="C26" i="5"/>
  <c r="D26" i="5"/>
  <c r="C27" i="5"/>
  <c r="D27" i="5" s="1"/>
  <c r="C28" i="5"/>
  <c r="D28" i="5" s="1"/>
  <c r="C29" i="5"/>
  <c r="D29" i="5" s="1"/>
  <c r="C30" i="5"/>
  <c r="D30" i="5" s="1"/>
  <c r="C31" i="5"/>
  <c r="D31" i="5" s="1"/>
  <c r="C32" i="5"/>
  <c r="D32" i="5"/>
  <c r="C33" i="5"/>
  <c r="D33" i="5" s="1"/>
  <c r="C34" i="5"/>
  <c r="D34" i="5" s="1"/>
  <c r="C35" i="5"/>
  <c r="D35" i="5"/>
  <c r="C36" i="5"/>
  <c r="D36" i="5" s="1"/>
  <c r="C37" i="5"/>
  <c r="D37" i="5" s="1"/>
  <c r="C38" i="5"/>
  <c r="D38" i="5" s="1"/>
  <c r="C39" i="5"/>
  <c r="D39" i="5"/>
  <c r="C40" i="5"/>
  <c r="D40" i="5" s="1"/>
  <c r="C41" i="5"/>
  <c r="D41" i="5" s="1"/>
  <c r="C42" i="5"/>
  <c r="D42" i="5"/>
  <c r="C43" i="5"/>
  <c r="D43" i="5" s="1"/>
  <c r="C44" i="5"/>
  <c r="D44" i="5"/>
  <c r="C45" i="5"/>
  <c r="D45" i="5" s="1"/>
  <c r="C46" i="5"/>
  <c r="D46" i="5" s="1"/>
  <c r="C47" i="5"/>
  <c r="D47" i="5"/>
  <c r="C48" i="5"/>
  <c r="D48" i="5" s="1"/>
  <c r="C49" i="5"/>
  <c r="D49" i="5" s="1"/>
  <c r="C50" i="5"/>
  <c r="D50" i="5" s="1"/>
  <c r="C51" i="5"/>
  <c r="D51" i="5"/>
  <c r="C52" i="5"/>
  <c r="D52" i="5" s="1"/>
  <c r="C53" i="5"/>
  <c r="D53" i="5" s="1"/>
  <c r="C54" i="5"/>
  <c r="D54" i="5"/>
  <c r="C55" i="5"/>
  <c r="D55" i="5" s="1"/>
  <c r="C56" i="5"/>
  <c r="D56" i="5" s="1"/>
  <c r="C57" i="5"/>
  <c r="D57" i="5" s="1"/>
  <c r="C58" i="5"/>
  <c r="D58" i="5" s="1"/>
  <c r="C59" i="5"/>
  <c r="D59" i="5" s="1"/>
  <c r="C60" i="5"/>
  <c r="D60" i="5"/>
  <c r="C61" i="5"/>
  <c r="D61" i="5" s="1"/>
  <c r="C62" i="5"/>
  <c r="D62" i="5" s="1"/>
  <c r="C63" i="5"/>
  <c r="D63" i="5" s="1"/>
  <c r="C64" i="5"/>
  <c r="D64" i="5" s="1"/>
  <c r="C65" i="5"/>
  <c r="D65" i="5"/>
  <c r="C66" i="5"/>
  <c r="D66" i="5" s="1"/>
  <c r="C67" i="5"/>
  <c r="D67" i="5" s="1"/>
  <c r="C68" i="5"/>
  <c r="D68" i="5"/>
  <c r="C69" i="5"/>
  <c r="D69" i="5"/>
  <c r="C70" i="5"/>
  <c r="D70" i="5" s="1"/>
  <c r="C71" i="5"/>
  <c r="D71" i="5" s="1"/>
  <c r="C72" i="5"/>
  <c r="D72" i="5"/>
  <c r="C73" i="5"/>
  <c r="D73" i="5" s="1"/>
  <c r="C74" i="5"/>
  <c r="D74" i="5" s="1"/>
  <c r="C75" i="5"/>
  <c r="D75" i="5"/>
  <c r="C76" i="5"/>
  <c r="D76" i="5" s="1"/>
  <c r="C77" i="5"/>
  <c r="D77" i="5" s="1"/>
  <c r="C78" i="5"/>
  <c r="D78" i="5" s="1"/>
  <c r="C79" i="5"/>
  <c r="D79" i="5" s="1"/>
  <c r="C80" i="5"/>
  <c r="D80" i="5" s="1"/>
  <c r="C81" i="5"/>
  <c r="D81" i="5" s="1"/>
  <c r="C82" i="5"/>
  <c r="D82" i="5" s="1"/>
  <c r="C83" i="5"/>
  <c r="D83" i="5"/>
  <c r="C84" i="5"/>
  <c r="D84" i="5" s="1"/>
  <c r="C85" i="5"/>
  <c r="D85" i="5" s="1"/>
  <c r="C86" i="5"/>
  <c r="D86" i="5"/>
  <c r="C87" i="5"/>
  <c r="D87" i="5"/>
  <c r="C88" i="5"/>
  <c r="D88" i="5" s="1"/>
  <c r="C89" i="5"/>
  <c r="D89" i="5" s="1"/>
  <c r="C90" i="5"/>
  <c r="D90" i="5"/>
  <c r="C91" i="5"/>
  <c r="D91" i="5" s="1"/>
  <c r="C92" i="5"/>
  <c r="D92" i="5" s="1"/>
  <c r="C93" i="5"/>
  <c r="D93" i="5"/>
  <c r="C94" i="5"/>
  <c r="D94" i="5" s="1"/>
  <c r="C95" i="5"/>
  <c r="D95" i="5" s="1"/>
  <c r="C96" i="5"/>
  <c r="D96" i="5" s="1"/>
  <c r="C97" i="5"/>
  <c r="D97" i="5" s="1"/>
  <c r="C98" i="5"/>
  <c r="D98" i="5"/>
  <c r="C99" i="5"/>
  <c r="D99" i="5" s="1"/>
  <c r="C100" i="5"/>
  <c r="D100" i="5" s="1"/>
  <c r="C101" i="5"/>
  <c r="D101" i="5"/>
  <c r="C102" i="5"/>
  <c r="D102" i="5" s="1"/>
  <c r="C103" i="5"/>
  <c r="D103" i="5" s="1"/>
  <c r="C104" i="5"/>
  <c r="D104" i="5"/>
  <c r="C105" i="5"/>
  <c r="D105" i="5"/>
  <c r="C106" i="5"/>
  <c r="D106" i="5" s="1"/>
  <c r="C107" i="5"/>
  <c r="D107" i="5" s="1"/>
  <c r="C108" i="5"/>
  <c r="D108" i="5"/>
  <c r="C109" i="5"/>
  <c r="D109" i="5" s="1"/>
  <c r="C110" i="5"/>
  <c r="D110" i="5" s="1"/>
  <c r="C111" i="5"/>
  <c r="D111" i="5" s="1"/>
  <c r="C112" i="5"/>
  <c r="D112" i="5" s="1"/>
  <c r="C113" i="5"/>
  <c r="D113" i="5" s="1"/>
  <c r="C114" i="5"/>
  <c r="D114" i="5"/>
  <c r="C115" i="5"/>
  <c r="D115" i="5" s="1"/>
  <c r="C116" i="5"/>
  <c r="D116" i="5" s="1"/>
  <c r="C117" i="5"/>
  <c r="D117" i="5" s="1"/>
  <c r="C118" i="5"/>
  <c r="D118" i="5" s="1"/>
  <c r="C119" i="5"/>
  <c r="D119" i="5" s="1"/>
  <c r="C120" i="5"/>
  <c r="D120" i="5" s="1"/>
  <c r="C121" i="5"/>
  <c r="D121" i="5" s="1"/>
  <c r="C122" i="5"/>
  <c r="D122" i="5"/>
  <c r="C123" i="5"/>
  <c r="D123" i="5" s="1"/>
  <c r="C124" i="5"/>
  <c r="D124" i="5" s="1"/>
  <c r="C125" i="5"/>
  <c r="D125" i="5"/>
  <c r="C126" i="5"/>
  <c r="D126" i="5"/>
  <c r="C127" i="5"/>
  <c r="D127" i="5" s="1"/>
  <c r="C128" i="5"/>
  <c r="D128" i="5" s="1"/>
  <c r="C129" i="5"/>
  <c r="D129" i="5"/>
  <c r="C130" i="5"/>
  <c r="D130" i="5" s="1"/>
  <c r="C131" i="5"/>
  <c r="D131" i="5" s="1"/>
  <c r="C132" i="5"/>
  <c r="D132" i="5"/>
  <c r="C133" i="5"/>
  <c r="D133" i="5" s="1"/>
  <c r="C134" i="5"/>
  <c r="D134" i="5"/>
  <c r="C135" i="5"/>
  <c r="D135" i="5" s="1"/>
  <c r="C136" i="5"/>
  <c r="D136" i="5" s="1"/>
  <c r="C137" i="5"/>
  <c r="D137" i="5" s="1"/>
  <c r="C138" i="5"/>
  <c r="D138" i="5" s="1"/>
  <c r="C139" i="5"/>
  <c r="D139" i="5" s="1"/>
  <c r="C140" i="5"/>
  <c r="D140" i="5" s="1"/>
  <c r="C141" i="5"/>
  <c r="D141" i="5" s="1"/>
  <c r="C142" i="5"/>
  <c r="D142" i="5" s="1"/>
  <c r="C143" i="5"/>
  <c r="D143" i="5"/>
  <c r="C144" i="5"/>
  <c r="D144" i="5" s="1"/>
  <c r="C145" i="5"/>
  <c r="D145" i="5" s="1"/>
  <c r="C146" i="5"/>
  <c r="D146" i="5" s="1"/>
  <c r="C147" i="5"/>
  <c r="D147" i="5"/>
  <c r="C148" i="5"/>
  <c r="D148" i="5" s="1"/>
  <c r="C149" i="5"/>
  <c r="D149" i="5" s="1"/>
  <c r="C150" i="5"/>
  <c r="D150" i="5"/>
  <c r="C151" i="5"/>
  <c r="D151" i="5" s="1"/>
  <c r="C152" i="5"/>
  <c r="D152" i="5" s="1"/>
  <c r="C153" i="5"/>
  <c r="D153" i="5" s="1"/>
  <c r="C154" i="5"/>
  <c r="D154" i="5" s="1"/>
  <c r="C155" i="5"/>
  <c r="D155" i="5"/>
  <c r="C156" i="5"/>
  <c r="D156" i="5" s="1"/>
  <c r="C157" i="5"/>
  <c r="D157" i="5" s="1"/>
  <c r="C158" i="5"/>
  <c r="D158" i="5" s="1"/>
  <c r="C159" i="5"/>
  <c r="D159" i="5"/>
  <c r="C160" i="5"/>
  <c r="D160" i="5" s="1"/>
  <c r="C161" i="5"/>
  <c r="D161" i="5" s="1"/>
  <c r="C162" i="5"/>
  <c r="D162" i="5"/>
  <c r="C163" i="5"/>
  <c r="D163" i="5" s="1"/>
  <c r="C164" i="5"/>
  <c r="D164" i="5" s="1"/>
  <c r="C165" i="5"/>
  <c r="D165" i="5" s="1"/>
  <c r="C166" i="5"/>
  <c r="D166" i="5" s="1"/>
  <c r="C167" i="5"/>
  <c r="D167" i="5" s="1"/>
  <c r="C168" i="5"/>
  <c r="D168" i="5"/>
  <c r="C169" i="5"/>
  <c r="D169" i="5" s="1"/>
  <c r="C170" i="5"/>
  <c r="D170" i="5" s="1"/>
  <c r="C171" i="5"/>
  <c r="D171" i="5" s="1"/>
  <c r="C172" i="5"/>
  <c r="D172" i="5" s="1"/>
  <c r="C173" i="5"/>
  <c r="D173" i="5" s="1"/>
  <c r="C174" i="5"/>
  <c r="D174" i="5" s="1"/>
  <c r="C175" i="5"/>
  <c r="D175" i="5" s="1"/>
  <c r="C176" i="5"/>
  <c r="D176" i="5"/>
  <c r="C177" i="5"/>
  <c r="D177" i="5" s="1"/>
  <c r="C178" i="5"/>
  <c r="D178" i="5" s="1"/>
  <c r="C179" i="5"/>
  <c r="D179" i="5"/>
  <c r="C180" i="5"/>
  <c r="D180" i="5"/>
  <c r="C181" i="5"/>
  <c r="D181" i="5" s="1"/>
  <c r="C182" i="5"/>
  <c r="D182" i="5" s="1"/>
  <c r="C183" i="5"/>
  <c r="D183" i="5"/>
  <c r="C184" i="5"/>
  <c r="D184" i="5" s="1"/>
  <c r="C185" i="5"/>
  <c r="D185" i="5" s="1"/>
  <c r="C186" i="5"/>
  <c r="D186" i="5" s="1"/>
  <c r="C187" i="5"/>
  <c r="D187" i="5" s="1"/>
  <c r="C188" i="5"/>
  <c r="D188" i="5"/>
  <c r="C189" i="5"/>
  <c r="D189" i="5" s="1"/>
  <c r="C190" i="5"/>
  <c r="D190" i="5" s="1"/>
  <c r="C191" i="5"/>
  <c r="D191" i="5" s="1"/>
  <c r="C192" i="5"/>
  <c r="D192" i="5" s="1"/>
  <c r="C193" i="5"/>
  <c r="D193" i="5" s="1"/>
  <c r="C194" i="5"/>
  <c r="D194" i="5" s="1"/>
  <c r="C195" i="5"/>
  <c r="D195" i="5" s="1"/>
  <c r="C196" i="5"/>
  <c r="D196" i="5" s="1"/>
  <c r="C197" i="5"/>
  <c r="D197" i="5"/>
  <c r="C198" i="5"/>
  <c r="D198" i="5" s="1"/>
  <c r="C199" i="5"/>
  <c r="D199" i="5" s="1"/>
  <c r="C200" i="5"/>
  <c r="D200" i="5" s="1"/>
  <c r="C201" i="5"/>
  <c r="D201" i="5"/>
  <c r="C202" i="5"/>
  <c r="D202" i="5" s="1"/>
  <c r="C203" i="5"/>
  <c r="D203" i="5" s="1"/>
  <c r="C204" i="5"/>
  <c r="D204" i="5"/>
  <c r="C205" i="5"/>
  <c r="D205" i="5" s="1"/>
  <c r="C206" i="5"/>
  <c r="D206" i="5" s="1"/>
  <c r="C207" i="5"/>
  <c r="D207" i="5" s="1"/>
  <c r="C208" i="5"/>
  <c r="D208" i="5" s="1"/>
  <c r="C209" i="5"/>
  <c r="D209" i="5"/>
  <c r="C210" i="5"/>
  <c r="D210" i="5" s="1"/>
  <c r="C211" i="5"/>
  <c r="D211" i="5" s="1"/>
  <c r="C212" i="5"/>
  <c r="D212" i="5"/>
  <c r="C213" i="5"/>
  <c r="D213" i="5" s="1"/>
  <c r="C214" i="5"/>
  <c r="D214" i="5" s="1"/>
  <c r="C215" i="5"/>
  <c r="D215" i="5"/>
  <c r="C216" i="5"/>
  <c r="D216" i="5"/>
  <c r="C217" i="5"/>
  <c r="D217" i="5" s="1"/>
  <c r="C218" i="5"/>
  <c r="D218" i="5" s="1"/>
  <c r="C219" i="5"/>
  <c r="D219" i="5"/>
  <c r="C220" i="5"/>
  <c r="D220" i="5" s="1"/>
  <c r="C221" i="5"/>
  <c r="D221" i="5"/>
  <c r="C222" i="5"/>
  <c r="D222" i="5"/>
  <c r="C223" i="5"/>
  <c r="D223" i="5" s="1"/>
  <c r="C224" i="5"/>
  <c r="D224" i="5" s="1"/>
  <c r="C225" i="5"/>
  <c r="D225" i="5" s="1"/>
  <c r="C226" i="5"/>
  <c r="D226" i="5" s="1"/>
  <c r="C227" i="5"/>
  <c r="D227" i="5"/>
  <c r="C228" i="5"/>
  <c r="D228" i="5" s="1"/>
  <c r="C229" i="5"/>
  <c r="D229" i="5" s="1"/>
  <c r="C230" i="5"/>
  <c r="D230" i="5"/>
  <c r="C231" i="5"/>
  <c r="D231" i="5" s="1"/>
  <c r="C232" i="5"/>
  <c r="D232" i="5" s="1"/>
  <c r="C233" i="5"/>
  <c r="D233" i="5"/>
  <c r="C234" i="5"/>
  <c r="D234" i="5"/>
  <c r="C235" i="5"/>
  <c r="D235" i="5" s="1"/>
  <c r="C236" i="5"/>
  <c r="D236" i="5" s="1"/>
  <c r="C237" i="5"/>
  <c r="D237" i="5"/>
  <c r="C238" i="5"/>
  <c r="D238" i="5" s="1"/>
  <c r="C239" i="5"/>
  <c r="D239" i="5"/>
  <c r="C240" i="5"/>
  <c r="D240" i="5"/>
  <c r="C241" i="5"/>
  <c r="D241" i="5" s="1"/>
  <c r="C2" i="5"/>
  <c r="D2" i="5" s="1"/>
  <c r="AI41" i="1" l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232" i="1"/>
  <c r="AI233" i="1"/>
  <c r="AI234" i="1"/>
  <c r="AI235" i="1"/>
  <c r="AI236" i="1"/>
  <c r="AI237" i="1"/>
  <c r="AI238" i="1"/>
  <c r="AI239" i="1"/>
  <c r="AI240" i="1"/>
  <c r="AI241" i="1"/>
  <c r="AI2" i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D2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40" i="1"/>
  <c r="AB2" i="1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40" i="1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41" i="1"/>
  <c r="Z42" i="1"/>
  <c r="Z43" i="1"/>
  <c r="Z44" i="1"/>
  <c r="Z40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" i="1"/>
</calcChain>
</file>

<file path=xl/sharedStrings.xml><?xml version="1.0" encoding="utf-8"?>
<sst xmlns="http://purl.oclc.org/ooxml/spreadsheetml/main" count="126" uniqueCount="39">
  <si>
    <t>Distance_(pixels)</t>
  </si>
  <si>
    <t>Gray_Value</t>
  </si>
  <si>
    <t>Control</t>
  </si>
  <si>
    <t>Control</t>
    <phoneticPr fontId="18" type="noConversion"/>
  </si>
  <si>
    <t>Time</t>
  </si>
  <si>
    <t>Time</t>
    <phoneticPr fontId="18" type="noConversion"/>
  </si>
  <si>
    <t>PcTx 0.1nM</t>
  </si>
  <si>
    <t>PcTx 0.1nM</t>
    <phoneticPr fontId="18" type="noConversion"/>
  </si>
  <si>
    <t>PcTx 0.2nM</t>
  </si>
  <si>
    <t>PcTx 0.2nM</t>
    <phoneticPr fontId="18" type="noConversion"/>
  </si>
  <si>
    <t>PcTx 0.5nM</t>
  </si>
  <si>
    <t>PcTx 0.5nM</t>
    <phoneticPr fontId="18" type="noConversion"/>
  </si>
  <si>
    <t>PcTx 1nM</t>
  </si>
  <si>
    <t>PcTx 1nM</t>
    <phoneticPr fontId="18" type="noConversion"/>
  </si>
  <si>
    <t>PcTx 2nM</t>
  </si>
  <si>
    <t>PcTx 2nM</t>
    <phoneticPr fontId="18" type="noConversion"/>
  </si>
  <si>
    <t>PcTx 5nM</t>
  </si>
  <si>
    <t>PcTx 5nM</t>
    <phoneticPr fontId="18" type="noConversion"/>
  </si>
  <si>
    <t>PcTx 10nM</t>
  </si>
  <si>
    <t>PcTx 10nM</t>
    <phoneticPr fontId="18" type="noConversion"/>
  </si>
  <si>
    <t>PcTx 20nM</t>
  </si>
  <si>
    <t>PcTx 20nM</t>
    <phoneticPr fontId="18" type="noConversion"/>
  </si>
  <si>
    <t>PcTx 50nM</t>
  </si>
  <si>
    <t>PcTx 50nM</t>
    <phoneticPr fontId="18" type="noConversion"/>
  </si>
  <si>
    <t>PcTx 90nM</t>
  </si>
  <si>
    <t>PcTx 90nM</t>
    <phoneticPr fontId="18" type="noConversion"/>
  </si>
  <si>
    <t>PcTx1-0.1nM</t>
    <phoneticPr fontId="18" type="noConversion"/>
  </si>
  <si>
    <t>PcTx1-0.2nM</t>
    <phoneticPr fontId="18" type="noConversion"/>
  </si>
  <si>
    <t>PcTx1-0.5nM</t>
    <phoneticPr fontId="18" type="noConversion"/>
  </si>
  <si>
    <t>PcTx1-1nM</t>
    <phoneticPr fontId="18" type="noConversion"/>
  </si>
  <si>
    <t>PcTx1-2nM</t>
    <phoneticPr fontId="18" type="noConversion"/>
  </si>
  <si>
    <t>deltaF/F0</t>
    <phoneticPr fontId="18" type="noConversion"/>
  </si>
  <si>
    <t>control</t>
    <phoneticPr fontId="18" type="noConversion"/>
  </si>
  <si>
    <t>Stdev control</t>
    <phoneticPr fontId="18" type="noConversion"/>
  </si>
  <si>
    <t>Average</t>
  </si>
  <si>
    <t>Average</t>
    <phoneticPr fontId="18" type="noConversion"/>
  </si>
  <si>
    <t>PcTx-0.5nM</t>
    <phoneticPr fontId="18" type="noConversion"/>
  </si>
  <si>
    <t>控制組</t>
    <phoneticPr fontId="18" type="noConversion"/>
  </si>
  <si>
    <t>抑制組</t>
    <phoneticPr fontId="18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</si>
</sst>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57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1" fontId="0" fillId="0" borderId="0" xfId="0" applyNumberFormat="1">
      <alignment vertical="center"/>
    </xf>
    <xf numFmtId="0" fontId="0" fillId="33" borderId="0" xfId="0" applyFill="1">
      <alignment vertical="center"/>
    </xf>
    <xf numFmtId="0" fontId="0" fillId="34" borderId="0" xfId="0" applyFill="1">
      <alignment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calcChain" Target="calcChain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Control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Control!$D$2:$D$241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0.44795745292754457</c:v>
                  </c:pt>
                  <c:pt idx="2">
                    <c:v>0.28607987435219273</c:v>
                  </c:pt>
                  <c:pt idx="3">
                    <c:v>0.40607259847736549</c:v>
                  </c:pt>
                  <c:pt idx="4">
                    <c:v>0.47153306854318511</c:v>
                  </c:pt>
                  <c:pt idx="5">
                    <c:v>0.26194867621764439</c:v>
                  </c:pt>
                  <c:pt idx="6">
                    <c:v>0.51384173957876689</c:v>
                  </c:pt>
                  <c:pt idx="7">
                    <c:v>0.1784753785366533</c:v>
                  </c:pt>
                  <c:pt idx="8">
                    <c:v>0.40945569731423381</c:v>
                  </c:pt>
                  <c:pt idx="9">
                    <c:v>0.45862720356050624</c:v>
                  </c:pt>
                  <c:pt idx="10">
                    <c:v>0.48362072074525486</c:v>
                  </c:pt>
                  <c:pt idx="11">
                    <c:v>0.12337199796253281</c:v>
                  </c:pt>
                  <c:pt idx="12">
                    <c:v>0.13901736023346509</c:v>
                  </c:pt>
                  <c:pt idx="13">
                    <c:v>0.3882679357916537</c:v>
                  </c:pt>
                  <c:pt idx="14">
                    <c:v>0.42761438598860041</c:v>
                  </c:pt>
                  <c:pt idx="15">
                    <c:v>0.40203885942823747</c:v>
                  </c:pt>
                  <c:pt idx="16">
                    <c:v>0.21063680867911819</c:v>
                  </c:pt>
                  <c:pt idx="17">
                    <c:v>0.40043238080579363</c:v>
                  </c:pt>
                  <c:pt idx="18">
                    <c:v>0.47452375719583384</c:v>
                  </c:pt>
                  <c:pt idx="19">
                    <c:v>0.26793873806408031</c:v>
                  </c:pt>
                  <c:pt idx="20">
                    <c:v>0.25470214634419869</c:v>
                  </c:pt>
                  <c:pt idx="21">
                    <c:v>0.16256488427023882</c:v>
                  </c:pt>
                  <c:pt idx="22">
                    <c:v>0.19865612549918285</c:v>
                  </c:pt>
                  <c:pt idx="23">
                    <c:v>0.33995773500430343</c:v>
                  </c:pt>
                  <c:pt idx="24">
                    <c:v>0.4275627642292672</c:v>
                  </c:pt>
                  <c:pt idx="25">
                    <c:v>0.20081391586961067</c:v>
                  </c:pt>
                  <c:pt idx="26">
                    <c:v>0.61489757015465085</c:v>
                  </c:pt>
                  <c:pt idx="27">
                    <c:v>0.37160112579783022</c:v>
                  </c:pt>
                  <c:pt idx="28">
                    <c:v>0.15216588342862664</c:v>
                  </c:pt>
                  <c:pt idx="29">
                    <c:v>0.4886446350445805</c:v>
                  </c:pt>
                  <c:pt idx="30">
                    <c:v>0.35029749261639503</c:v>
                  </c:pt>
                  <c:pt idx="31">
                    <c:v>0.33151514285912126</c:v>
                  </c:pt>
                  <c:pt idx="32">
                    <c:v>0.36589488456103592</c:v>
                  </c:pt>
                  <c:pt idx="33">
                    <c:v>0.1442280200345451</c:v>
                  </c:pt>
                  <c:pt idx="34">
                    <c:v>0.38985684791310038</c:v>
                  </c:pt>
                  <c:pt idx="35">
                    <c:v>0.72966580712175666</c:v>
                  </c:pt>
                  <c:pt idx="36">
                    <c:v>0.13693918941558009</c:v>
                  </c:pt>
                  <c:pt idx="37">
                    <c:v>0.26626494577743837</c:v>
                  </c:pt>
                  <c:pt idx="38">
                    <c:v>0.31521615741474424</c:v>
                  </c:pt>
                  <c:pt idx="39">
                    <c:v>0.25742617091328218</c:v>
                  </c:pt>
                  <c:pt idx="40">
                    <c:v>9.7019655315976006E-2</c:v>
                  </c:pt>
                  <c:pt idx="41">
                    <c:v>0.17223314488897634</c:v>
                  </c:pt>
                  <c:pt idx="42">
                    <c:v>0.39747446510841822</c:v>
                  </c:pt>
                  <c:pt idx="43">
                    <c:v>0.9165962476937296</c:v>
                  </c:pt>
                  <c:pt idx="44">
                    <c:v>0.3523851238092971</c:v>
                  </c:pt>
                  <c:pt idx="45">
                    <c:v>0.52272891962849777</c:v>
                  </c:pt>
                  <c:pt idx="46">
                    <c:v>1.6733031576197652</c:v>
                  </c:pt>
                  <c:pt idx="47">
                    <c:v>1.4701488866964527</c:v>
                  </c:pt>
                  <c:pt idx="48">
                    <c:v>0.82945620109303131</c:v>
                  </c:pt>
                  <c:pt idx="49">
                    <c:v>1.2003590701881348</c:v>
                  </c:pt>
                  <c:pt idx="50">
                    <c:v>0.60231803215970792</c:v>
                  </c:pt>
                  <c:pt idx="51">
                    <c:v>1.050009994377203</c:v>
                  </c:pt>
                  <c:pt idx="52">
                    <c:v>0.88164305189551739</c:v>
                  </c:pt>
                  <c:pt idx="53">
                    <c:v>1.3224031415837336</c:v>
                  </c:pt>
                  <c:pt idx="54">
                    <c:v>0.61334308367504153</c:v>
                  </c:pt>
                  <c:pt idx="55">
                    <c:v>1.0732090418644764</c:v>
                  </c:pt>
                  <c:pt idx="56">
                    <c:v>0.94063808130438697</c:v>
                  </c:pt>
                  <c:pt idx="57">
                    <c:v>0.44418338651281053</c:v>
                  </c:pt>
                  <c:pt idx="58">
                    <c:v>1.2662990884014027</c:v>
                  </c:pt>
                  <c:pt idx="59">
                    <c:v>1.1100997905245236</c:v>
                  </c:pt>
                  <c:pt idx="60">
                    <c:v>0.33232630252488626</c:v>
                  </c:pt>
                  <c:pt idx="61">
                    <c:v>0.55396938222819125</c:v>
                  </c:pt>
                  <c:pt idx="62">
                    <c:v>0.90608427757195098</c:v>
                  </c:pt>
                  <c:pt idx="63">
                    <c:v>1.2363139264182257</c:v>
                  </c:pt>
                  <c:pt idx="64">
                    <c:v>1.2442613173667811</c:v>
                  </c:pt>
                  <c:pt idx="65">
                    <c:v>0.97710630479646554</c:v>
                  </c:pt>
                  <c:pt idx="66">
                    <c:v>0.95760030655145423</c:v>
                  </c:pt>
                  <c:pt idx="67">
                    <c:v>1.3217065988082719</c:v>
                  </c:pt>
                  <c:pt idx="68">
                    <c:v>0.84196264543030652</c:v>
                  </c:pt>
                  <c:pt idx="69">
                    <c:v>0.45289176456767488</c:v>
                  </c:pt>
                  <c:pt idx="70">
                    <c:v>0.72535498397255804</c:v>
                  </c:pt>
                  <c:pt idx="71">
                    <c:v>0.70661820401466113</c:v>
                  </c:pt>
                  <c:pt idx="72">
                    <c:v>1.0438774666067152</c:v>
                  </c:pt>
                  <c:pt idx="73">
                    <c:v>0.77952742272086151</c:v>
                  </c:pt>
                  <c:pt idx="74">
                    <c:v>0.95066026005432758</c:v>
                  </c:pt>
                  <c:pt idx="75">
                    <c:v>0.83677834744621526</c:v>
                  </c:pt>
                  <c:pt idx="76">
                    <c:v>0.83098335406297508</c:v>
                  </c:pt>
                  <c:pt idx="77">
                    <c:v>0.69223722785858166</c:v>
                  </c:pt>
                  <c:pt idx="78">
                    <c:v>0.62682790552152057</c:v>
                  </c:pt>
                  <c:pt idx="79">
                    <c:v>1.1121462200969947</c:v>
                  </c:pt>
                  <c:pt idx="80">
                    <c:v>0.97290779973071451</c:v>
                  </c:pt>
                  <c:pt idx="81">
                    <c:v>0.9075308204588115</c:v>
                  </c:pt>
                  <c:pt idx="82">
                    <c:v>0.65163097983774387</c:v>
                  </c:pt>
                  <c:pt idx="83">
                    <c:v>0.4998465804759491</c:v>
                  </c:pt>
                  <c:pt idx="84">
                    <c:v>0.80910793308613693</c:v>
                  </c:pt>
                  <c:pt idx="85">
                    <c:v>1.1283630758195706</c:v>
                  </c:pt>
                  <c:pt idx="86">
                    <c:v>0.69659577101847803</c:v>
                  </c:pt>
                  <c:pt idx="87">
                    <c:v>0.77873604060467105</c:v>
                  </c:pt>
                  <c:pt idx="88">
                    <c:v>0.42624279478976762</c:v>
                  </c:pt>
                  <c:pt idx="89">
                    <c:v>0.40238896559589443</c:v>
                  </c:pt>
                  <c:pt idx="90">
                    <c:v>0.61629474675355822</c:v>
                  </c:pt>
                  <c:pt idx="91">
                    <c:v>0.69894094177022215</c:v>
                  </c:pt>
                  <c:pt idx="92">
                    <c:v>0.56160626447716999</c:v>
                  </c:pt>
                  <c:pt idx="93">
                    <c:v>1.0478883068253348</c:v>
                  </c:pt>
                  <c:pt idx="94">
                    <c:v>1.0659128730396168</c:v>
                  </c:pt>
                  <c:pt idx="95">
                    <c:v>0.58927586604238291</c:v>
                  </c:pt>
                  <c:pt idx="96">
                    <c:v>0.91502246732114778</c:v>
                  </c:pt>
                  <c:pt idx="97">
                    <c:v>0.96549265519559468</c:v>
                  </c:pt>
                  <c:pt idx="98">
                    <c:v>0.42228259439820681</c:v>
                  </c:pt>
                  <c:pt idx="99">
                    <c:v>0.42837143150930784</c:v>
                  </c:pt>
                  <c:pt idx="100">
                    <c:v>0.5661098927108309</c:v>
                  </c:pt>
                  <c:pt idx="101">
                    <c:v>0.81720076663829377</c:v>
                  </c:pt>
                  <c:pt idx="102">
                    <c:v>0.52000715188978786</c:v>
                  </c:pt>
                  <c:pt idx="103">
                    <c:v>0.99572360415316508</c:v>
                  </c:pt>
                  <c:pt idx="104">
                    <c:v>1.1259534068424706</c:v>
                  </c:pt>
                  <c:pt idx="105">
                    <c:v>0.73480211115781591</c:v>
                  </c:pt>
                  <c:pt idx="106">
                    <c:v>0.69310973296324041</c:v>
                  </c:pt>
                  <c:pt idx="107">
                    <c:v>0.15745916432444454</c:v>
                  </c:pt>
                  <c:pt idx="108">
                    <c:v>0.27064470014949277</c:v>
                  </c:pt>
                  <c:pt idx="109">
                    <c:v>0.92252532826271283</c:v>
                  </c:pt>
                  <c:pt idx="110">
                    <c:v>0.27684166470978261</c:v>
                  </c:pt>
                  <c:pt idx="111">
                    <c:v>0.56117305990936883</c:v>
                  </c:pt>
                  <c:pt idx="112">
                    <c:v>0.18885948219112289</c:v>
                  </c:pt>
                  <c:pt idx="113">
                    <c:v>0.86662797027443295</c:v>
                  </c:pt>
                  <c:pt idx="114">
                    <c:v>0.27192419641334037</c:v>
                  </c:pt>
                  <c:pt idx="115">
                    <c:v>0.54457591797725624</c:v>
                  </c:pt>
                  <c:pt idx="116">
                    <c:v>0.87248997382590121</c:v>
                  </c:pt>
                  <c:pt idx="117">
                    <c:v>1.057580174949531</c:v>
                  </c:pt>
                  <c:pt idx="118">
                    <c:v>0.78374696744049754</c:v>
                  </c:pt>
                  <c:pt idx="119">
                    <c:v>1.035808798590087</c:v>
                  </c:pt>
                  <c:pt idx="120">
                    <c:v>1.1502342856330314</c:v>
                  </c:pt>
                  <c:pt idx="121">
                    <c:v>0.58538421292410259</c:v>
                  </c:pt>
                  <c:pt idx="122">
                    <c:v>0.33572061797472807</c:v>
                  </c:pt>
                  <c:pt idx="123">
                    <c:v>0.32750875327397649</c:v>
                  </c:pt>
                  <c:pt idx="124">
                    <c:v>0.72569591992846871</c:v>
                  </c:pt>
                  <c:pt idx="125">
                    <c:v>0.61388812076175292</c:v>
                  </c:pt>
                  <c:pt idx="126">
                    <c:v>1.3207772515490137</c:v>
                  </c:pt>
                  <c:pt idx="127">
                    <c:v>0.99016608403183659</c:v>
                  </c:pt>
                  <c:pt idx="128">
                    <c:v>0.37905091790696893</c:v>
                  </c:pt>
                  <c:pt idx="129">
                    <c:v>0.7083016197729628</c:v>
                  </c:pt>
                  <c:pt idx="130">
                    <c:v>0.94108017036400338</c:v>
                  </c:pt>
                  <c:pt idx="131">
                    <c:v>0.39336295759793244</c:v>
                  </c:pt>
                  <c:pt idx="132">
                    <c:v>0.89178509035693143</c:v>
                  </c:pt>
                  <c:pt idx="133">
                    <c:v>0.67546868170471963</c:v>
                  </c:pt>
                  <c:pt idx="134">
                    <c:v>0.53139508877777086</c:v>
                  </c:pt>
                  <c:pt idx="135">
                    <c:v>0.51800028385816055</c:v>
                  </c:pt>
                  <c:pt idx="136">
                    <c:v>0.4578091919111576</c:v>
                  </c:pt>
                  <c:pt idx="137">
                    <c:v>0.89639318687368086</c:v>
                  </c:pt>
                  <c:pt idx="138">
                    <c:v>0.82946761776793909</c:v>
                  </c:pt>
                  <c:pt idx="139">
                    <c:v>1.0225000084193794</c:v>
                  </c:pt>
                  <c:pt idx="140">
                    <c:v>0.19373145201825626</c:v>
                  </c:pt>
                  <c:pt idx="141">
                    <c:v>0.63725412532829762</c:v>
                  </c:pt>
                  <c:pt idx="142">
                    <c:v>0.4962748907980728</c:v>
                  </c:pt>
                  <c:pt idx="143">
                    <c:v>0.35517457007170411</c:v>
                  </c:pt>
                  <c:pt idx="144">
                    <c:v>0.96615740123798777</c:v>
                  </c:pt>
                  <c:pt idx="145">
                    <c:v>0.47338810179660146</c:v>
                  </c:pt>
                  <c:pt idx="146">
                    <c:v>0.87797114607106164</c:v>
                  </c:pt>
                  <c:pt idx="147">
                    <c:v>0.82250377845012868</c:v>
                  </c:pt>
                  <c:pt idx="148">
                    <c:v>0.66174861231083582</c:v>
                  </c:pt>
                  <c:pt idx="149">
                    <c:v>0.61594060728243027</c:v>
                  </c:pt>
                  <c:pt idx="150">
                    <c:v>0.72871424374429017</c:v>
                  </c:pt>
                  <c:pt idx="151">
                    <c:v>0.64132229385232753</c:v>
                  </c:pt>
                  <c:pt idx="152">
                    <c:v>0.40810115960853283</c:v>
                  </c:pt>
                  <c:pt idx="153">
                    <c:v>0.45492974285777255</c:v>
                  </c:pt>
                  <c:pt idx="154">
                    <c:v>0.71440914008745438</c:v>
                  </c:pt>
                  <c:pt idx="155">
                    <c:v>0.60437746083926991</c:v>
                  </c:pt>
                  <c:pt idx="156">
                    <c:v>0.49074772881118184</c:v>
                  </c:pt>
                  <c:pt idx="157">
                    <c:v>0.61248438425452723</c:v>
                  </c:pt>
                  <c:pt idx="158">
                    <c:v>0.58808418281706432</c:v>
                  </c:pt>
                  <c:pt idx="159">
                    <c:v>0.83199833493754238</c:v>
                  </c:pt>
                  <c:pt idx="160">
                    <c:v>0.7441229792611318</c:v>
                  </c:pt>
                  <c:pt idx="161">
                    <c:v>0.59734450852480292</c:v>
                  </c:pt>
                  <c:pt idx="162">
                    <c:v>0.23515952032609699</c:v>
                  </c:pt>
                  <c:pt idx="163">
                    <c:v>0.89226859783851253</c:v>
                  </c:pt>
                  <c:pt idx="164">
                    <c:v>0.58466284932678947</c:v>
                  </c:pt>
                  <c:pt idx="165">
                    <c:v>0.65041309187519014</c:v>
                  </c:pt>
                  <c:pt idx="166">
                    <c:v>3.8479181162287129E-2</c:v>
                  </c:pt>
                  <c:pt idx="167">
                    <c:v>0.53229079298068938</c:v>
                  </c:pt>
                  <c:pt idx="168">
                    <c:v>0.96966737644237522</c:v>
                  </c:pt>
                  <c:pt idx="169">
                    <c:v>0.7569608565124164</c:v>
                  </c:pt>
                  <c:pt idx="170">
                    <c:v>0.32627953250753167</c:v>
                  </c:pt>
                  <c:pt idx="171">
                    <c:v>0.77498000507397791</c:v>
                  </c:pt>
                  <c:pt idx="172">
                    <c:v>0.51541132282813595</c:v>
                  </c:pt>
                  <c:pt idx="173">
                    <c:v>0.68816914593432477</c:v>
                  </c:pt>
                  <c:pt idx="174">
                    <c:v>0.87258620229795714</c:v>
                  </c:pt>
                  <c:pt idx="175">
                    <c:v>0.51530467865693796</c:v>
                  </c:pt>
                  <c:pt idx="176">
                    <c:v>0.75560349332070809</c:v>
                  </c:pt>
                  <c:pt idx="177">
                    <c:v>0.56411422802385791</c:v>
                  </c:pt>
                  <c:pt idx="178">
                    <c:v>0.50518148554092257</c:v>
                  </c:pt>
                  <c:pt idx="179">
                    <c:v>0.32561913671545256</c:v>
                  </c:pt>
                  <c:pt idx="180">
                    <c:v>0.7777244832849397</c:v>
                  </c:pt>
                  <c:pt idx="181">
                    <c:v>0.59186986286936649</c:v>
                  </c:pt>
                  <c:pt idx="182">
                    <c:v>0.71725306173237269</c:v>
                  </c:pt>
                  <c:pt idx="183">
                    <c:v>0.31491832864888664</c:v>
                  </c:pt>
                  <c:pt idx="184">
                    <c:v>0.77236120519238005</c:v>
                  </c:pt>
                  <c:pt idx="185">
                    <c:v>0.55279091553678783</c:v>
                  </c:pt>
                  <c:pt idx="186">
                    <c:v>0.35892775349839556</c:v>
                  </c:pt>
                  <c:pt idx="187">
                    <c:v>1.0497277621629562</c:v>
                  </c:pt>
                  <c:pt idx="188">
                    <c:v>0.77742001971414498</c:v>
                  </c:pt>
                  <c:pt idx="189">
                    <c:v>0.59323551365005733</c:v>
                  </c:pt>
                  <c:pt idx="190">
                    <c:v>0.36740471675703434</c:v>
                  </c:pt>
                  <c:pt idx="191">
                    <c:v>5.2486388108147812E-2</c:v>
                  </c:pt>
                  <c:pt idx="192">
                    <c:v>0.42253205006642197</c:v>
                  </c:pt>
                  <c:pt idx="193">
                    <c:v>0.46963587090390513</c:v>
                  </c:pt>
                  <c:pt idx="194">
                    <c:v>0.22765120001995026</c:v>
                  </c:pt>
                  <c:pt idx="195">
                    <c:v>1.0497277621629562</c:v>
                  </c:pt>
                  <c:pt idx="196">
                    <c:v>0.34012677915053491</c:v>
                  </c:pt>
                  <c:pt idx="197">
                    <c:v>0.62668505629192595</c:v>
                  </c:pt>
                  <c:pt idx="198">
                    <c:v>0.33505067253781778</c:v>
                  </c:pt>
                  <c:pt idx="199">
                    <c:v>0.49128514120000788</c:v>
                  </c:pt>
                  <c:pt idx="200">
                    <c:v>0.20994555243259172</c:v>
                  </c:pt>
                  <c:pt idx="201">
                    <c:v>0.37206148963056579</c:v>
                  </c:pt>
                  <c:pt idx="202">
                    <c:v>7.216878364870323E-2</c:v>
                  </c:pt>
                  <c:pt idx="203">
                    <c:v>0.45397691716904937</c:v>
                  </c:pt>
                  <c:pt idx="204">
                    <c:v>0.121083549234885</c:v>
                  </c:pt>
                  <c:pt idx="205">
                    <c:v>0.4376106707720388</c:v>
                  </c:pt>
                  <c:pt idx="206">
                    <c:v>0.39370258033582334</c:v>
                  </c:pt>
                  <c:pt idx="207">
                    <c:v>0.89226859783851253</c:v>
                  </c:pt>
                  <c:pt idx="208">
                    <c:v>0.16713453613195611</c:v>
                  </c:pt>
                  <c:pt idx="209">
                    <c:v>0.20994555243259172</c:v>
                  </c:pt>
                  <c:pt idx="210">
                    <c:v>0.25846548650351503</c:v>
                  </c:pt>
                  <c:pt idx="211">
                    <c:v>0.33505067253781778</c:v>
                  </c:pt>
                  <c:pt idx="212">
                    <c:v>0.52486388108147797</c:v>
                  </c:pt>
                  <c:pt idx="213">
                    <c:v>0.78729582162221701</c:v>
                  </c:pt>
                  <c:pt idx="214">
                    <c:v>0.21650635094610965</c:v>
                  </c:pt>
                  <c:pt idx="215">
                    <c:v>0.20994555243259172</c:v>
                  </c:pt>
                  <c:pt idx="216">
                    <c:v>0.68232304540592137</c:v>
                  </c:pt>
                  <c:pt idx="217">
                    <c:v>0.68232304540592137</c:v>
                  </c:pt>
                  <c:pt idx="218">
                    <c:v>0.19384911487763543</c:v>
                  </c:pt>
                  <c:pt idx="219">
                    <c:v>0.68232304540592137</c:v>
                  </c:pt>
                  <c:pt idx="220">
                    <c:v>0.33505067253781778</c:v>
                  </c:pt>
                  <c:pt idx="221">
                    <c:v>0.41989110486518266</c:v>
                  </c:pt>
                  <c:pt idx="222">
                    <c:v>0.49275921007978873</c:v>
                  </c:pt>
                  <c:pt idx="223">
                    <c:v>0.20994555243259172</c:v>
                  </c:pt>
                  <c:pt idx="224">
                    <c:v>0</c:v>
                  </c:pt>
                  <c:pt idx="225">
                    <c:v>0.44074700238367231</c:v>
                  </c:pt>
                  <c:pt idx="226">
                    <c:v>0</c:v>
                  </c:pt>
                  <c:pt idx="227">
                    <c:v>0.36084391824351614</c:v>
                  </c:pt>
                  <c:pt idx="228">
                    <c:v>0.30265127811269971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0.20994555243259172</c:v>
                  </c:pt>
                  <c:pt idx="232">
                    <c:v>0.52486388108147797</c:v>
                  </c:pt>
                  <c:pt idx="233">
                    <c:v>5.2486388108147812E-2</c:v>
                  </c:pt>
                  <c:pt idx="234">
                    <c:v>0</c:v>
                  </c:pt>
                  <c:pt idx="235">
                    <c:v>0.1659882023920175</c:v>
                  </c:pt>
                  <c:pt idx="236">
                    <c:v>0.57735026918962584</c:v>
                  </c:pt>
                  <c:pt idx="237">
                    <c:v>0.10497277621629557</c:v>
                  </c:pt>
                  <c:pt idx="238">
                    <c:v>0.57735026918962584</c:v>
                  </c:pt>
                  <c:pt idx="239">
                    <c:v>0.26171323785877415</c:v>
                  </c:pt>
                </c:numCache>
              </c:numRef>
            </c:plus>
            <c:minus>
              <c:numRef>
                <c:f>Control!$D$2:$D$241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0.44795745292754457</c:v>
                  </c:pt>
                  <c:pt idx="2">
                    <c:v>0.28607987435219273</c:v>
                  </c:pt>
                  <c:pt idx="3">
                    <c:v>0.40607259847736549</c:v>
                  </c:pt>
                  <c:pt idx="4">
                    <c:v>0.47153306854318511</c:v>
                  </c:pt>
                  <c:pt idx="5">
                    <c:v>0.26194867621764439</c:v>
                  </c:pt>
                  <c:pt idx="6">
                    <c:v>0.51384173957876689</c:v>
                  </c:pt>
                  <c:pt idx="7">
                    <c:v>0.1784753785366533</c:v>
                  </c:pt>
                  <c:pt idx="8">
                    <c:v>0.40945569731423381</c:v>
                  </c:pt>
                  <c:pt idx="9">
                    <c:v>0.45862720356050624</c:v>
                  </c:pt>
                  <c:pt idx="10">
                    <c:v>0.48362072074525486</c:v>
                  </c:pt>
                  <c:pt idx="11">
                    <c:v>0.12337199796253281</c:v>
                  </c:pt>
                  <c:pt idx="12">
                    <c:v>0.13901736023346509</c:v>
                  </c:pt>
                  <c:pt idx="13">
                    <c:v>0.3882679357916537</c:v>
                  </c:pt>
                  <c:pt idx="14">
                    <c:v>0.42761438598860041</c:v>
                  </c:pt>
                  <c:pt idx="15">
                    <c:v>0.40203885942823747</c:v>
                  </c:pt>
                  <c:pt idx="16">
                    <c:v>0.21063680867911819</c:v>
                  </c:pt>
                  <c:pt idx="17">
                    <c:v>0.40043238080579363</c:v>
                  </c:pt>
                  <c:pt idx="18">
                    <c:v>0.47452375719583384</c:v>
                  </c:pt>
                  <c:pt idx="19">
                    <c:v>0.26793873806408031</c:v>
                  </c:pt>
                  <c:pt idx="20">
                    <c:v>0.25470214634419869</c:v>
                  </c:pt>
                  <c:pt idx="21">
                    <c:v>0.16256488427023882</c:v>
                  </c:pt>
                  <c:pt idx="22">
                    <c:v>0.19865612549918285</c:v>
                  </c:pt>
                  <c:pt idx="23">
                    <c:v>0.33995773500430343</c:v>
                  </c:pt>
                  <c:pt idx="24">
                    <c:v>0.4275627642292672</c:v>
                  </c:pt>
                  <c:pt idx="25">
                    <c:v>0.20081391586961067</c:v>
                  </c:pt>
                  <c:pt idx="26">
                    <c:v>0.61489757015465085</c:v>
                  </c:pt>
                  <c:pt idx="27">
                    <c:v>0.37160112579783022</c:v>
                  </c:pt>
                  <c:pt idx="28">
                    <c:v>0.15216588342862664</c:v>
                  </c:pt>
                  <c:pt idx="29">
                    <c:v>0.4886446350445805</c:v>
                  </c:pt>
                  <c:pt idx="30">
                    <c:v>0.35029749261639503</c:v>
                  </c:pt>
                  <c:pt idx="31">
                    <c:v>0.33151514285912126</c:v>
                  </c:pt>
                  <c:pt idx="32">
                    <c:v>0.36589488456103592</c:v>
                  </c:pt>
                  <c:pt idx="33">
                    <c:v>0.1442280200345451</c:v>
                  </c:pt>
                  <c:pt idx="34">
                    <c:v>0.38985684791310038</c:v>
                  </c:pt>
                  <c:pt idx="35">
                    <c:v>0.72966580712175666</c:v>
                  </c:pt>
                  <c:pt idx="36">
                    <c:v>0.13693918941558009</c:v>
                  </c:pt>
                  <c:pt idx="37">
                    <c:v>0.26626494577743837</c:v>
                  </c:pt>
                  <c:pt idx="38">
                    <c:v>0.31521615741474424</c:v>
                  </c:pt>
                  <c:pt idx="39">
                    <c:v>0.25742617091328218</c:v>
                  </c:pt>
                  <c:pt idx="40">
                    <c:v>9.7019655315976006E-2</c:v>
                  </c:pt>
                  <c:pt idx="41">
                    <c:v>0.17223314488897634</c:v>
                  </c:pt>
                  <c:pt idx="42">
                    <c:v>0.39747446510841822</c:v>
                  </c:pt>
                  <c:pt idx="43">
                    <c:v>0.9165962476937296</c:v>
                  </c:pt>
                  <c:pt idx="44">
                    <c:v>0.3523851238092971</c:v>
                  </c:pt>
                  <c:pt idx="45">
                    <c:v>0.52272891962849777</c:v>
                  </c:pt>
                  <c:pt idx="46">
                    <c:v>1.6733031576197652</c:v>
                  </c:pt>
                  <c:pt idx="47">
                    <c:v>1.4701488866964527</c:v>
                  </c:pt>
                  <c:pt idx="48">
                    <c:v>0.82945620109303131</c:v>
                  </c:pt>
                  <c:pt idx="49">
                    <c:v>1.2003590701881348</c:v>
                  </c:pt>
                  <c:pt idx="50">
                    <c:v>0.60231803215970792</c:v>
                  </c:pt>
                  <c:pt idx="51">
                    <c:v>1.050009994377203</c:v>
                  </c:pt>
                  <c:pt idx="52">
                    <c:v>0.88164305189551739</c:v>
                  </c:pt>
                  <c:pt idx="53">
                    <c:v>1.3224031415837336</c:v>
                  </c:pt>
                  <c:pt idx="54">
                    <c:v>0.61334308367504153</c:v>
                  </c:pt>
                  <c:pt idx="55">
                    <c:v>1.0732090418644764</c:v>
                  </c:pt>
                  <c:pt idx="56">
                    <c:v>0.94063808130438697</c:v>
                  </c:pt>
                  <c:pt idx="57">
                    <c:v>0.44418338651281053</c:v>
                  </c:pt>
                  <c:pt idx="58">
                    <c:v>1.2662990884014027</c:v>
                  </c:pt>
                  <c:pt idx="59">
                    <c:v>1.1100997905245236</c:v>
                  </c:pt>
                  <c:pt idx="60">
                    <c:v>0.33232630252488626</c:v>
                  </c:pt>
                  <c:pt idx="61">
                    <c:v>0.55396938222819125</c:v>
                  </c:pt>
                  <c:pt idx="62">
                    <c:v>0.90608427757195098</c:v>
                  </c:pt>
                  <c:pt idx="63">
                    <c:v>1.2363139264182257</c:v>
                  </c:pt>
                  <c:pt idx="64">
                    <c:v>1.2442613173667811</c:v>
                  </c:pt>
                  <c:pt idx="65">
                    <c:v>0.97710630479646554</c:v>
                  </c:pt>
                  <c:pt idx="66">
                    <c:v>0.95760030655145423</c:v>
                  </c:pt>
                  <c:pt idx="67">
                    <c:v>1.3217065988082719</c:v>
                  </c:pt>
                  <c:pt idx="68">
                    <c:v>0.84196264543030652</c:v>
                  </c:pt>
                  <c:pt idx="69">
                    <c:v>0.45289176456767488</c:v>
                  </c:pt>
                  <c:pt idx="70">
                    <c:v>0.72535498397255804</c:v>
                  </c:pt>
                  <c:pt idx="71">
                    <c:v>0.70661820401466113</c:v>
                  </c:pt>
                  <c:pt idx="72">
                    <c:v>1.0438774666067152</c:v>
                  </c:pt>
                  <c:pt idx="73">
                    <c:v>0.77952742272086151</c:v>
                  </c:pt>
                  <c:pt idx="74">
                    <c:v>0.95066026005432758</c:v>
                  </c:pt>
                  <c:pt idx="75">
                    <c:v>0.83677834744621526</c:v>
                  </c:pt>
                  <c:pt idx="76">
                    <c:v>0.83098335406297508</c:v>
                  </c:pt>
                  <c:pt idx="77">
                    <c:v>0.69223722785858166</c:v>
                  </c:pt>
                  <c:pt idx="78">
                    <c:v>0.62682790552152057</c:v>
                  </c:pt>
                  <c:pt idx="79">
                    <c:v>1.1121462200969947</c:v>
                  </c:pt>
                  <c:pt idx="80">
                    <c:v>0.97290779973071451</c:v>
                  </c:pt>
                  <c:pt idx="81">
                    <c:v>0.9075308204588115</c:v>
                  </c:pt>
                  <c:pt idx="82">
                    <c:v>0.65163097983774387</c:v>
                  </c:pt>
                  <c:pt idx="83">
                    <c:v>0.4998465804759491</c:v>
                  </c:pt>
                  <c:pt idx="84">
                    <c:v>0.80910793308613693</c:v>
                  </c:pt>
                  <c:pt idx="85">
                    <c:v>1.1283630758195706</c:v>
                  </c:pt>
                  <c:pt idx="86">
                    <c:v>0.69659577101847803</c:v>
                  </c:pt>
                  <c:pt idx="87">
                    <c:v>0.77873604060467105</c:v>
                  </c:pt>
                  <c:pt idx="88">
                    <c:v>0.42624279478976762</c:v>
                  </c:pt>
                  <c:pt idx="89">
                    <c:v>0.40238896559589443</c:v>
                  </c:pt>
                  <c:pt idx="90">
                    <c:v>0.61629474675355822</c:v>
                  </c:pt>
                  <c:pt idx="91">
                    <c:v>0.69894094177022215</c:v>
                  </c:pt>
                  <c:pt idx="92">
                    <c:v>0.56160626447716999</c:v>
                  </c:pt>
                  <c:pt idx="93">
                    <c:v>1.0478883068253348</c:v>
                  </c:pt>
                  <c:pt idx="94">
                    <c:v>1.0659128730396168</c:v>
                  </c:pt>
                  <c:pt idx="95">
                    <c:v>0.58927586604238291</c:v>
                  </c:pt>
                  <c:pt idx="96">
                    <c:v>0.91502246732114778</c:v>
                  </c:pt>
                  <c:pt idx="97">
                    <c:v>0.96549265519559468</c:v>
                  </c:pt>
                  <c:pt idx="98">
                    <c:v>0.42228259439820681</c:v>
                  </c:pt>
                  <c:pt idx="99">
                    <c:v>0.42837143150930784</c:v>
                  </c:pt>
                  <c:pt idx="100">
                    <c:v>0.5661098927108309</c:v>
                  </c:pt>
                  <c:pt idx="101">
                    <c:v>0.81720076663829377</c:v>
                  </c:pt>
                  <c:pt idx="102">
                    <c:v>0.52000715188978786</c:v>
                  </c:pt>
                  <c:pt idx="103">
                    <c:v>0.99572360415316508</c:v>
                  </c:pt>
                  <c:pt idx="104">
                    <c:v>1.1259534068424706</c:v>
                  </c:pt>
                  <c:pt idx="105">
                    <c:v>0.73480211115781591</c:v>
                  </c:pt>
                  <c:pt idx="106">
                    <c:v>0.69310973296324041</c:v>
                  </c:pt>
                  <c:pt idx="107">
                    <c:v>0.15745916432444454</c:v>
                  </c:pt>
                  <c:pt idx="108">
                    <c:v>0.27064470014949277</c:v>
                  </c:pt>
                  <c:pt idx="109">
                    <c:v>0.92252532826271283</c:v>
                  </c:pt>
                  <c:pt idx="110">
                    <c:v>0.27684166470978261</c:v>
                  </c:pt>
                  <c:pt idx="111">
                    <c:v>0.56117305990936883</c:v>
                  </c:pt>
                  <c:pt idx="112">
                    <c:v>0.18885948219112289</c:v>
                  </c:pt>
                  <c:pt idx="113">
                    <c:v>0.86662797027443295</c:v>
                  </c:pt>
                  <c:pt idx="114">
                    <c:v>0.27192419641334037</c:v>
                  </c:pt>
                  <c:pt idx="115">
                    <c:v>0.54457591797725624</c:v>
                  </c:pt>
                  <c:pt idx="116">
                    <c:v>0.87248997382590121</c:v>
                  </c:pt>
                  <c:pt idx="117">
                    <c:v>1.057580174949531</c:v>
                  </c:pt>
                  <c:pt idx="118">
                    <c:v>0.78374696744049754</c:v>
                  </c:pt>
                  <c:pt idx="119">
                    <c:v>1.035808798590087</c:v>
                  </c:pt>
                  <c:pt idx="120">
                    <c:v>1.1502342856330314</c:v>
                  </c:pt>
                  <c:pt idx="121">
                    <c:v>0.58538421292410259</c:v>
                  </c:pt>
                  <c:pt idx="122">
                    <c:v>0.33572061797472807</c:v>
                  </c:pt>
                  <c:pt idx="123">
                    <c:v>0.32750875327397649</c:v>
                  </c:pt>
                  <c:pt idx="124">
                    <c:v>0.72569591992846871</c:v>
                  </c:pt>
                  <c:pt idx="125">
                    <c:v>0.61388812076175292</c:v>
                  </c:pt>
                  <c:pt idx="126">
                    <c:v>1.3207772515490137</c:v>
                  </c:pt>
                  <c:pt idx="127">
                    <c:v>0.99016608403183659</c:v>
                  </c:pt>
                  <c:pt idx="128">
                    <c:v>0.37905091790696893</c:v>
                  </c:pt>
                  <c:pt idx="129">
                    <c:v>0.7083016197729628</c:v>
                  </c:pt>
                  <c:pt idx="130">
                    <c:v>0.94108017036400338</c:v>
                  </c:pt>
                  <c:pt idx="131">
                    <c:v>0.39336295759793244</c:v>
                  </c:pt>
                  <c:pt idx="132">
                    <c:v>0.89178509035693143</c:v>
                  </c:pt>
                  <c:pt idx="133">
                    <c:v>0.67546868170471963</c:v>
                  </c:pt>
                  <c:pt idx="134">
                    <c:v>0.53139508877777086</c:v>
                  </c:pt>
                  <c:pt idx="135">
                    <c:v>0.51800028385816055</c:v>
                  </c:pt>
                  <c:pt idx="136">
                    <c:v>0.4578091919111576</c:v>
                  </c:pt>
                  <c:pt idx="137">
                    <c:v>0.89639318687368086</c:v>
                  </c:pt>
                  <c:pt idx="138">
                    <c:v>0.82946761776793909</c:v>
                  </c:pt>
                  <c:pt idx="139">
                    <c:v>1.0225000084193794</c:v>
                  </c:pt>
                  <c:pt idx="140">
                    <c:v>0.19373145201825626</c:v>
                  </c:pt>
                  <c:pt idx="141">
                    <c:v>0.63725412532829762</c:v>
                  </c:pt>
                  <c:pt idx="142">
                    <c:v>0.4962748907980728</c:v>
                  </c:pt>
                  <c:pt idx="143">
                    <c:v>0.35517457007170411</c:v>
                  </c:pt>
                  <c:pt idx="144">
                    <c:v>0.96615740123798777</c:v>
                  </c:pt>
                  <c:pt idx="145">
                    <c:v>0.47338810179660146</c:v>
                  </c:pt>
                  <c:pt idx="146">
                    <c:v>0.87797114607106164</c:v>
                  </c:pt>
                  <c:pt idx="147">
                    <c:v>0.82250377845012868</c:v>
                  </c:pt>
                  <c:pt idx="148">
                    <c:v>0.66174861231083582</c:v>
                  </c:pt>
                  <c:pt idx="149">
                    <c:v>0.61594060728243027</c:v>
                  </c:pt>
                  <c:pt idx="150">
                    <c:v>0.72871424374429017</c:v>
                  </c:pt>
                  <c:pt idx="151">
                    <c:v>0.64132229385232753</c:v>
                  </c:pt>
                  <c:pt idx="152">
                    <c:v>0.40810115960853283</c:v>
                  </c:pt>
                  <c:pt idx="153">
                    <c:v>0.45492974285777255</c:v>
                  </c:pt>
                  <c:pt idx="154">
                    <c:v>0.71440914008745438</c:v>
                  </c:pt>
                  <c:pt idx="155">
                    <c:v>0.60437746083926991</c:v>
                  </c:pt>
                  <c:pt idx="156">
                    <c:v>0.49074772881118184</c:v>
                  </c:pt>
                  <c:pt idx="157">
                    <c:v>0.61248438425452723</c:v>
                  </c:pt>
                  <c:pt idx="158">
                    <c:v>0.58808418281706432</c:v>
                  </c:pt>
                  <c:pt idx="159">
                    <c:v>0.83199833493754238</c:v>
                  </c:pt>
                  <c:pt idx="160">
                    <c:v>0.7441229792611318</c:v>
                  </c:pt>
                  <c:pt idx="161">
                    <c:v>0.59734450852480292</c:v>
                  </c:pt>
                  <c:pt idx="162">
                    <c:v>0.23515952032609699</c:v>
                  </c:pt>
                  <c:pt idx="163">
                    <c:v>0.89226859783851253</c:v>
                  </c:pt>
                  <c:pt idx="164">
                    <c:v>0.58466284932678947</c:v>
                  </c:pt>
                  <c:pt idx="165">
                    <c:v>0.65041309187519014</c:v>
                  </c:pt>
                  <c:pt idx="166">
                    <c:v>3.8479181162287129E-2</c:v>
                  </c:pt>
                  <c:pt idx="167">
                    <c:v>0.53229079298068938</c:v>
                  </c:pt>
                  <c:pt idx="168">
                    <c:v>0.96966737644237522</c:v>
                  </c:pt>
                  <c:pt idx="169">
                    <c:v>0.7569608565124164</c:v>
                  </c:pt>
                  <c:pt idx="170">
                    <c:v>0.32627953250753167</c:v>
                  </c:pt>
                  <c:pt idx="171">
                    <c:v>0.77498000507397791</c:v>
                  </c:pt>
                  <c:pt idx="172">
                    <c:v>0.51541132282813595</c:v>
                  </c:pt>
                  <c:pt idx="173">
                    <c:v>0.68816914593432477</c:v>
                  </c:pt>
                  <c:pt idx="174">
                    <c:v>0.87258620229795714</c:v>
                  </c:pt>
                  <c:pt idx="175">
                    <c:v>0.51530467865693796</c:v>
                  </c:pt>
                  <c:pt idx="176">
                    <c:v>0.75560349332070809</c:v>
                  </c:pt>
                  <c:pt idx="177">
                    <c:v>0.56411422802385791</c:v>
                  </c:pt>
                  <c:pt idx="178">
                    <c:v>0.50518148554092257</c:v>
                  </c:pt>
                  <c:pt idx="179">
                    <c:v>0.32561913671545256</c:v>
                  </c:pt>
                  <c:pt idx="180">
                    <c:v>0.7777244832849397</c:v>
                  </c:pt>
                  <c:pt idx="181">
                    <c:v>0.59186986286936649</c:v>
                  </c:pt>
                  <c:pt idx="182">
                    <c:v>0.71725306173237269</c:v>
                  </c:pt>
                  <c:pt idx="183">
                    <c:v>0.31491832864888664</c:v>
                  </c:pt>
                  <c:pt idx="184">
                    <c:v>0.77236120519238005</c:v>
                  </c:pt>
                  <c:pt idx="185">
                    <c:v>0.55279091553678783</c:v>
                  </c:pt>
                  <c:pt idx="186">
                    <c:v>0.35892775349839556</c:v>
                  </c:pt>
                  <c:pt idx="187">
                    <c:v>1.0497277621629562</c:v>
                  </c:pt>
                  <c:pt idx="188">
                    <c:v>0.77742001971414498</c:v>
                  </c:pt>
                  <c:pt idx="189">
                    <c:v>0.59323551365005733</c:v>
                  </c:pt>
                  <c:pt idx="190">
                    <c:v>0.36740471675703434</c:v>
                  </c:pt>
                  <c:pt idx="191">
                    <c:v>5.2486388108147812E-2</c:v>
                  </c:pt>
                  <c:pt idx="192">
                    <c:v>0.42253205006642197</c:v>
                  </c:pt>
                  <c:pt idx="193">
                    <c:v>0.46963587090390513</c:v>
                  </c:pt>
                  <c:pt idx="194">
                    <c:v>0.22765120001995026</c:v>
                  </c:pt>
                  <c:pt idx="195">
                    <c:v>1.0497277621629562</c:v>
                  </c:pt>
                  <c:pt idx="196">
                    <c:v>0.34012677915053491</c:v>
                  </c:pt>
                  <c:pt idx="197">
                    <c:v>0.62668505629192595</c:v>
                  </c:pt>
                  <c:pt idx="198">
                    <c:v>0.33505067253781778</c:v>
                  </c:pt>
                  <c:pt idx="199">
                    <c:v>0.49128514120000788</c:v>
                  </c:pt>
                  <c:pt idx="200">
                    <c:v>0.20994555243259172</c:v>
                  </c:pt>
                  <c:pt idx="201">
                    <c:v>0.37206148963056579</c:v>
                  </c:pt>
                  <c:pt idx="202">
                    <c:v>7.216878364870323E-2</c:v>
                  </c:pt>
                  <c:pt idx="203">
                    <c:v>0.45397691716904937</c:v>
                  </c:pt>
                  <c:pt idx="204">
                    <c:v>0.121083549234885</c:v>
                  </c:pt>
                  <c:pt idx="205">
                    <c:v>0.4376106707720388</c:v>
                  </c:pt>
                  <c:pt idx="206">
                    <c:v>0.39370258033582334</c:v>
                  </c:pt>
                  <c:pt idx="207">
                    <c:v>0.89226859783851253</c:v>
                  </c:pt>
                  <c:pt idx="208">
                    <c:v>0.16713453613195611</c:v>
                  </c:pt>
                  <c:pt idx="209">
                    <c:v>0.20994555243259172</c:v>
                  </c:pt>
                  <c:pt idx="210">
                    <c:v>0.25846548650351503</c:v>
                  </c:pt>
                  <c:pt idx="211">
                    <c:v>0.33505067253781778</c:v>
                  </c:pt>
                  <c:pt idx="212">
                    <c:v>0.52486388108147797</c:v>
                  </c:pt>
                  <c:pt idx="213">
                    <c:v>0.78729582162221701</c:v>
                  </c:pt>
                  <c:pt idx="214">
                    <c:v>0.21650635094610965</c:v>
                  </c:pt>
                  <c:pt idx="215">
                    <c:v>0.20994555243259172</c:v>
                  </c:pt>
                  <c:pt idx="216">
                    <c:v>0.68232304540592137</c:v>
                  </c:pt>
                  <c:pt idx="217">
                    <c:v>0.68232304540592137</c:v>
                  </c:pt>
                  <c:pt idx="218">
                    <c:v>0.19384911487763543</c:v>
                  </c:pt>
                  <c:pt idx="219">
                    <c:v>0.68232304540592137</c:v>
                  </c:pt>
                  <c:pt idx="220">
                    <c:v>0.33505067253781778</c:v>
                  </c:pt>
                  <c:pt idx="221">
                    <c:v>0.41989110486518266</c:v>
                  </c:pt>
                  <c:pt idx="222">
                    <c:v>0.49275921007978873</c:v>
                  </c:pt>
                  <c:pt idx="223">
                    <c:v>0.20994555243259172</c:v>
                  </c:pt>
                  <c:pt idx="224">
                    <c:v>0</c:v>
                  </c:pt>
                  <c:pt idx="225">
                    <c:v>0.44074700238367231</c:v>
                  </c:pt>
                  <c:pt idx="226">
                    <c:v>0</c:v>
                  </c:pt>
                  <c:pt idx="227">
                    <c:v>0.36084391824351614</c:v>
                  </c:pt>
                  <c:pt idx="228">
                    <c:v>0.30265127811269971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0.20994555243259172</c:v>
                  </c:pt>
                  <c:pt idx="232">
                    <c:v>0.52486388108147797</c:v>
                  </c:pt>
                  <c:pt idx="233">
                    <c:v>5.2486388108147812E-2</c:v>
                  </c:pt>
                  <c:pt idx="234">
                    <c:v>0</c:v>
                  </c:pt>
                  <c:pt idx="235">
                    <c:v>0.1659882023920175</c:v>
                  </c:pt>
                  <c:pt idx="236">
                    <c:v>0.57735026918962584</c:v>
                  </c:pt>
                  <c:pt idx="237">
                    <c:v>0.10497277621629557</c:v>
                  </c:pt>
                  <c:pt idx="238">
                    <c:v>0.57735026918962584</c:v>
                  </c:pt>
                  <c:pt idx="239">
                    <c:v>0.26171323785877415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Control!$B$2:$B$241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Control!$C$2:$C$241</c:f>
              <c:numCache>
                <c:formatCode>General</c:formatCode>
                <c:ptCount val="240"/>
                <c:pt idx="0">
                  <c:v>0</c:v>
                </c:pt>
                <c:pt idx="1">
                  <c:v>-0.50694333333333341</c:v>
                </c:pt>
                <c:pt idx="2">
                  <c:v>5.6920303030303009E-2</c:v>
                </c:pt>
                <c:pt idx="3">
                  <c:v>0.32901515151515154</c:v>
                </c:pt>
                <c:pt idx="4">
                  <c:v>-0.17298090909090913</c:v>
                </c:pt>
                <c:pt idx="5">
                  <c:v>-2.1465757575757582E-2</c:v>
                </c:pt>
                <c:pt idx="6">
                  <c:v>-0.29666666666666669</c:v>
                </c:pt>
                <c:pt idx="7">
                  <c:v>-0.52704545454545448</c:v>
                </c:pt>
                <c:pt idx="8">
                  <c:v>0.41368575757575754</c:v>
                </c:pt>
                <c:pt idx="9">
                  <c:v>-0.24030303030303032</c:v>
                </c:pt>
                <c:pt idx="10">
                  <c:v>-0.47373848484848485</c:v>
                </c:pt>
                <c:pt idx="11">
                  <c:v>-0.38868575757575757</c:v>
                </c:pt>
                <c:pt idx="12">
                  <c:v>-0.60318181818181815</c:v>
                </c:pt>
                <c:pt idx="13">
                  <c:v>-0.73192030303030309</c:v>
                </c:pt>
                <c:pt idx="14">
                  <c:v>0.14323121212121206</c:v>
                </c:pt>
                <c:pt idx="15">
                  <c:v>-0.4200757575757576</c:v>
                </c:pt>
                <c:pt idx="16">
                  <c:v>-0.24595848484848482</c:v>
                </c:pt>
                <c:pt idx="17">
                  <c:v>-7.6515151515151687E-3</c:v>
                </c:pt>
                <c:pt idx="18">
                  <c:v>-1.8484848484848455E-2</c:v>
                </c:pt>
                <c:pt idx="19">
                  <c:v>-0.76068181818181824</c:v>
                </c:pt>
                <c:pt idx="20">
                  <c:v>-0.37626151515151512</c:v>
                </c:pt>
                <c:pt idx="21">
                  <c:v>-0.54015151515151516</c:v>
                </c:pt>
                <c:pt idx="22">
                  <c:v>-0.53954545454545455</c:v>
                </c:pt>
                <c:pt idx="23">
                  <c:v>-0.24906454545454546</c:v>
                </c:pt>
                <c:pt idx="24">
                  <c:v>1.8181818181818171E-2</c:v>
                </c:pt>
                <c:pt idx="25">
                  <c:v>-0.52373848484848484</c:v>
                </c:pt>
                <c:pt idx="26">
                  <c:v>-0.24692030303030307</c:v>
                </c:pt>
                <c:pt idx="27">
                  <c:v>-0.10636363636363633</c:v>
                </c:pt>
                <c:pt idx="28">
                  <c:v>-0.39040515151515148</c:v>
                </c:pt>
                <c:pt idx="29">
                  <c:v>-0.43497363636363634</c:v>
                </c:pt>
                <c:pt idx="30">
                  <c:v>-0.39166666666666666</c:v>
                </c:pt>
                <c:pt idx="31">
                  <c:v>-7.0075757575757569E-2</c:v>
                </c:pt>
                <c:pt idx="32">
                  <c:v>-0.65979909090909095</c:v>
                </c:pt>
                <c:pt idx="33">
                  <c:v>-0.89075757575757575</c:v>
                </c:pt>
                <c:pt idx="34">
                  <c:v>-0.26828393939393941</c:v>
                </c:pt>
                <c:pt idx="35">
                  <c:v>-0.30681818181818182</c:v>
                </c:pt>
                <c:pt idx="36">
                  <c:v>-0.40484848484848485</c:v>
                </c:pt>
                <c:pt idx="37">
                  <c:v>-0.63962121212121215</c:v>
                </c:pt>
                <c:pt idx="38">
                  <c:v>-0.51287878787878782</c:v>
                </c:pt>
                <c:pt idx="39">
                  <c:v>-0.60204545454545455</c:v>
                </c:pt>
                <c:pt idx="40">
                  <c:v>-0.6285342424242425</c:v>
                </c:pt>
                <c:pt idx="41">
                  <c:v>-0.42954545454545451</c:v>
                </c:pt>
                <c:pt idx="42">
                  <c:v>-1.2727272727272735E-2</c:v>
                </c:pt>
                <c:pt idx="43">
                  <c:v>2.8198221212121215</c:v>
                </c:pt>
                <c:pt idx="44">
                  <c:v>3.2946969696969699</c:v>
                </c:pt>
                <c:pt idx="45">
                  <c:v>3.9765151515151516</c:v>
                </c:pt>
                <c:pt idx="46">
                  <c:v>4.24969696969697</c:v>
                </c:pt>
                <c:pt idx="47">
                  <c:v>4.4591403030303036</c:v>
                </c:pt>
                <c:pt idx="48">
                  <c:v>3.937121212121212</c:v>
                </c:pt>
                <c:pt idx="49">
                  <c:v>4.7464393939393936</c:v>
                </c:pt>
                <c:pt idx="50">
                  <c:v>4.0800493939393938</c:v>
                </c:pt>
                <c:pt idx="51">
                  <c:v>4.6618939393939387</c:v>
                </c:pt>
                <c:pt idx="52">
                  <c:v>4.5028293939393942</c:v>
                </c:pt>
                <c:pt idx="53">
                  <c:v>4.1134848484848483</c:v>
                </c:pt>
                <c:pt idx="54">
                  <c:v>3.7810606060606062</c:v>
                </c:pt>
                <c:pt idx="55">
                  <c:v>3.7622463636363634</c:v>
                </c:pt>
                <c:pt idx="56">
                  <c:v>4.04</c:v>
                </c:pt>
                <c:pt idx="57">
                  <c:v>3.5482575757575758</c:v>
                </c:pt>
                <c:pt idx="58">
                  <c:v>3.7189887878787879</c:v>
                </c:pt>
                <c:pt idx="59">
                  <c:v>3.9051778787878786</c:v>
                </c:pt>
                <c:pt idx="60">
                  <c:v>3.0212121212121215</c:v>
                </c:pt>
                <c:pt idx="61">
                  <c:v>3.0393181818181816</c:v>
                </c:pt>
                <c:pt idx="62">
                  <c:v>3.5014657575757577</c:v>
                </c:pt>
                <c:pt idx="63">
                  <c:v>3.3385606060606059</c:v>
                </c:pt>
                <c:pt idx="64">
                  <c:v>3.0921212121212118</c:v>
                </c:pt>
                <c:pt idx="65">
                  <c:v>2.9016403030303031</c:v>
                </c:pt>
                <c:pt idx="66">
                  <c:v>2.8945454545454545</c:v>
                </c:pt>
                <c:pt idx="67">
                  <c:v>3.1216666666666666</c:v>
                </c:pt>
                <c:pt idx="68">
                  <c:v>3.1088900000000002</c:v>
                </c:pt>
                <c:pt idx="69">
                  <c:v>2.2622727272727272</c:v>
                </c:pt>
                <c:pt idx="70">
                  <c:v>2.2505039393939392</c:v>
                </c:pt>
                <c:pt idx="71">
                  <c:v>2.7931324242424242</c:v>
                </c:pt>
                <c:pt idx="72">
                  <c:v>2.9645454545454548</c:v>
                </c:pt>
                <c:pt idx="73">
                  <c:v>2.2950493939393941</c:v>
                </c:pt>
                <c:pt idx="74">
                  <c:v>2.9605039393939392</c:v>
                </c:pt>
                <c:pt idx="75">
                  <c:v>2.6780303030303032</c:v>
                </c:pt>
                <c:pt idx="76">
                  <c:v>2.4647990909090911</c:v>
                </c:pt>
                <c:pt idx="77">
                  <c:v>2.4277766666666669</c:v>
                </c:pt>
                <c:pt idx="78">
                  <c:v>2.4227272727272728</c:v>
                </c:pt>
                <c:pt idx="79">
                  <c:v>2.2986363636363638</c:v>
                </c:pt>
                <c:pt idx="80">
                  <c:v>2.2227272727272727</c:v>
                </c:pt>
                <c:pt idx="81">
                  <c:v>2.4631818181818184</c:v>
                </c:pt>
                <c:pt idx="82">
                  <c:v>2.0159090909090911</c:v>
                </c:pt>
                <c:pt idx="83">
                  <c:v>2.0201021212121213</c:v>
                </c:pt>
                <c:pt idx="84">
                  <c:v>2.0060606060606063</c:v>
                </c:pt>
                <c:pt idx="85">
                  <c:v>2.0289130303030305</c:v>
                </c:pt>
                <c:pt idx="86">
                  <c:v>1.9542918181818181</c:v>
                </c:pt>
                <c:pt idx="87">
                  <c:v>1.7130303030303029</c:v>
                </c:pt>
                <c:pt idx="88">
                  <c:v>1.9706060606060607</c:v>
                </c:pt>
                <c:pt idx="89">
                  <c:v>1.9819433333333334</c:v>
                </c:pt>
                <c:pt idx="90">
                  <c:v>1.5363636363636364</c:v>
                </c:pt>
                <c:pt idx="91">
                  <c:v>1.4356818181818181</c:v>
                </c:pt>
                <c:pt idx="92">
                  <c:v>1.8088899999999999</c:v>
                </c:pt>
                <c:pt idx="93">
                  <c:v>1.4757575757575758</c:v>
                </c:pt>
                <c:pt idx="94">
                  <c:v>1.520200909090909</c:v>
                </c:pt>
                <c:pt idx="95">
                  <c:v>1.3361099999999999</c:v>
                </c:pt>
                <c:pt idx="96">
                  <c:v>1.6890909090909088</c:v>
                </c:pt>
                <c:pt idx="97">
                  <c:v>1.6010869696969696</c:v>
                </c:pt>
                <c:pt idx="98">
                  <c:v>1.1912121212121212</c:v>
                </c:pt>
                <c:pt idx="99">
                  <c:v>1.0491666666666666</c:v>
                </c:pt>
                <c:pt idx="100">
                  <c:v>1.3262615151515151</c:v>
                </c:pt>
                <c:pt idx="101">
                  <c:v>0.92497363636363639</c:v>
                </c:pt>
                <c:pt idx="102">
                  <c:v>0.76454545454545453</c:v>
                </c:pt>
                <c:pt idx="103">
                  <c:v>1.5072727272727271</c:v>
                </c:pt>
                <c:pt idx="104">
                  <c:v>1.5445454545454542</c:v>
                </c:pt>
                <c:pt idx="105">
                  <c:v>0.98295454545454553</c:v>
                </c:pt>
                <c:pt idx="106">
                  <c:v>1.0860606060606062</c:v>
                </c:pt>
                <c:pt idx="107">
                  <c:v>1.0909090909090908</c:v>
                </c:pt>
                <c:pt idx="108">
                  <c:v>1.2368181818181816</c:v>
                </c:pt>
                <c:pt idx="109">
                  <c:v>0.57517787878787885</c:v>
                </c:pt>
                <c:pt idx="110">
                  <c:v>0.52828393939393947</c:v>
                </c:pt>
                <c:pt idx="111">
                  <c:v>0.75037878787878787</c:v>
                </c:pt>
                <c:pt idx="112">
                  <c:v>1.1523221212121211</c:v>
                </c:pt>
                <c:pt idx="113">
                  <c:v>0.72434454545454552</c:v>
                </c:pt>
                <c:pt idx="114">
                  <c:v>0.99727272727272742</c:v>
                </c:pt>
                <c:pt idx="115">
                  <c:v>1.3162878787878789</c:v>
                </c:pt>
                <c:pt idx="116">
                  <c:v>0.82131424242424245</c:v>
                </c:pt>
                <c:pt idx="117">
                  <c:v>0.73681818181818182</c:v>
                </c:pt>
                <c:pt idx="118">
                  <c:v>8.0352424242424239E-2</c:v>
                </c:pt>
                <c:pt idx="119">
                  <c:v>7.8913030303030249E-2</c:v>
                </c:pt>
                <c:pt idx="120">
                  <c:v>1.228030303030303</c:v>
                </c:pt>
                <c:pt idx="121">
                  <c:v>0.76898878787878788</c:v>
                </c:pt>
                <c:pt idx="122">
                  <c:v>0.6166666666666667</c:v>
                </c:pt>
                <c:pt idx="123">
                  <c:v>2.4545454545454537E-2</c:v>
                </c:pt>
                <c:pt idx="124">
                  <c:v>0.23292818181818178</c:v>
                </c:pt>
                <c:pt idx="125">
                  <c:v>0.53775363636363638</c:v>
                </c:pt>
                <c:pt idx="126">
                  <c:v>0.45469696969696977</c:v>
                </c:pt>
                <c:pt idx="127">
                  <c:v>0.15886363636363635</c:v>
                </c:pt>
                <c:pt idx="128">
                  <c:v>0.1070190909090909</c:v>
                </c:pt>
                <c:pt idx="129">
                  <c:v>0.31303030303030299</c:v>
                </c:pt>
                <c:pt idx="130">
                  <c:v>0.64015151515151514</c:v>
                </c:pt>
                <c:pt idx="131">
                  <c:v>-4.5783939393939432E-2</c:v>
                </c:pt>
                <c:pt idx="132">
                  <c:v>0.46439393939393936</c:v>
                </c:pt>
                <c:pt idx="133">
                  <c:v>-0.14830696969696969</c:v>
                </c:pt>
                <c:pt idx="134">
                  <c:v>0.52989787878787886</c:v>
                </c:pt>
                <c:pt idx="135">
                  <c:v>0.21628787878787881</c:v>
                </c:pt>
                <c:pt idx="136">
                  <c:v>4.4545454545454555E-2</c:v>
                </c:pt>
                <c:pt idx="137">
                  <c:v>9.0428181818181838E-2</c:v>
                </c:pt>
                <c:pt idx="138">
                  <c:v>-4.5454545454545449E-2</c:v>
                </c:pt>
                <c:pt idx="139">
                  <c:v>0.72742424242424242</c:v>
                </c:pt>
                <c:pt idx="140">
                  <c:v>-9.6716060606060625E-2</c:v>
                </c:pt>
                <c:pt idx="141">
                  <c:v>0.57659090909090915</c:v>
                </c:pt>
                <c:pt idx="142">
                  <c:v>6.8586969696969716E-2</c:v>
                </c:pt>
                <c:pt idx="143">
                  <c:v>0.26815545454545459</c:v>
                </c:pt>
                <c:pt idx="144">
                  <c:v>0.42863636363636365</c:v>
                </c:pt>
                <c:pt idx="145">
                  <c:v>-0.1801778787878788</c:v>
                </c:pt>
                <c:pt idx="146">
                  <c:v>-8.3333333333333329E-2</c:v>
                </c:pt>
                <c:pt idx="147">
                  <c:v>0.17893939393939395</c:v>
                </c:pt>
                <c:pt idx="148">
                  <c:v>0.62287878787878792</c:v>
                </c:pt>
                <c:pt idx="149">
                  <c:v>4.4367575757575772E-2</c:v>
                </c:pt>
                <c:pt idx="150">
                  <c:v>0.3575757575757576</c:v>
                </c:pt>
                <c:pt idx="151">
                  <c:v>-0.35745060606060602</c:v>
                </c:pt>
                <c:pt idx="152">
                  <c:v>-0.32060606060606062</c:v>
                </c:pt>
                <c:pt idx="153">
                  <c:v>-0.27219696969696966</c:v>
                </c:pt>
                <c:pt idx="154">
                  <c:v>-0.20338272727272733</c:v>
                </c:pt>
                <c:pt idx="155">
                  <c:v>0.33762515151515154</c:v>
                </c:pt>
                <c:pt idx="156">
                  <c:v>-0.28333333333333333</c:v>
                </c:pt>
                <c:pt idx="157">
                  <c:v>-7.0783939393939413E-2</c:v>
                </c:pt>
                <c:pt idx="158">
                  <c:v>-6.8738484848484882E-2</c:v>
                </c:pt>
                <c:pt idx="159">
                  <c:v>-6.8409090909090864E-2</c:v>
                </c:pt>
                <c:pt idx="160">
                  <c:v>-0.1818181818181818</c:v>
                </c:pt>
                <c:pt idx="161">
                  <c:v>-0.24995060606060612</c:v>
                </c:pt>
                <c:pt idx="162">
                  <c:v>-0.24</c:v>
                </c:pt>
                <c:pt idx="163">
                  <c:v>-0.48484848484848486</c:v>
                </c:pt>
                <c:pt idx="164">
                  <c:v>-0.49106060606060603</c:v>
                </c:pt>
                <c:pt idx="165">
                  <c:v>-6.8181818181818191E-2</c:v>
                </c:pt>
                <c:pt idx="166">
                  <c:v>-0.79439393939393943</c:v>
                </c:pt>
                <c:pt idx="167">
                  <c:v>-0.21189393939393941</c:v>
                </c:pt>
                <c:pt idx="168">
                  <c:v>5.3030303030303018E-2</c:v>
                </c:pt>
                <c:pt idx="169">
                  <c:v>-2.5606060606060594E-2</c:v>
                </c:pt>
                <c:pt idx="170">
                  <c:v>-0.34166666666666662</c:v>
                </c:pt>
                <c:pt idx="171">
                  <c:v>-0.1931818181818182</c:v>
                </c:pt>
                <c:pt idx="172">
                  <c:v>-0.18035242424242423</c:v>
                </c:pt>
                <c:pt idx="173">
                  <c:v>-9.5984848484848506E-2</c:v>
                </c:pt>
                <c:pt idx="174">
                  <c:v>-3.7878787878787845E-3</c:v>
                </c:pt>
                <c:pt idx="175">
                  <c:v>-0.40530303030303028</c:v>
                </c:pt>
                <c:pt idx="176">
                  <c:v>-0.19696969696969693</c:v>
                </c:pt>
                <c:pt idx="177">
                  <c:v>-0.4128787878787879</c:v>
                </c:pt>
                <c:pt idx="178">
                  <c:v>-0.70833333333333337</c:v>
                </c:pt>
                <c:pt idx="179">
                  <c:v>-0.72176878787878795</c:v>
                </c:pt>
                <c:pt idx="180">
                  <c:v>-0.43181818181818182</c:v>
                </c:pt>
                <c:pt idx="181">
                  <c:v>-0.58719696969696977</c:v>
                </c:pt>
                <c:pt idx="182">
                  <c:v>-0.35792818181818187</c:v>
                </c:pt>
                <c:pt idx="183">
                  <c:v>-0.81818181818181823</c:v>
                </c:pt>
                <c:pt idx="184">
                  <c:v>-0.52767787878787875</c:v>
                </c:pt>
                <c:pt idx="185">
                  <c:v>-0.63610999999999995</c:v>
                </c:pt>
                <c:pt idx="186">
                  <c:v>-0.58227272727272728</c:v>
                </c:pt>
                <c:pt idx="187">
                  <c:v>-0.39393939393939387</c:v>
                </c:pt>
                <c:pt idx="188">
                  <c:v>-0.27651515151515155</c:v>
                </c:pt>
                <c:pt idx="189">
                  <c:v>-0.43939393939393939</c:v>
                </c:pt>
                <c:pt idx="190">
                  <c:v>-0.78787878787878796</c:v>
                </c:pt>
                <c:pt idx="191">
                  <c:v>-0.96969696969696972</c:v>
                </c:pt>
                <c:pt idx="192">
                  <c:v>-0.44666666666666671</c:v>
                </c:pt>
                <c:pt idx="193">
                  <c:v>-0.61363636363636365</c:v>
                </c:pt>
                <c:pt idx="194">
                  <c:v>-0.76515151515151514</c:v>
                </c:pt>
                <c:pt idx="195">
                  <c:v>-0.39393939393939387</c:v>
                </c:pt>
                <c:pt idx="196">
                  <c:v>-0.75121212121212133</c:v>
                </c:pt>
                <c:pt idx="197">
                  <c:v>-0.40151515151515155</c:v>
                </c:pt>
                <c:pt idx="198">
                  <c:v>-0.62121212121212122</c:v>
                </c:pt>
                <c:pt idx="199">
                  <c:v>-0.65307969696969692</c:v>
                </c:pt>
                <c:pt idx="200">
                  <c:v>-0.87878787878787878</c:v>
                </c:pt>
                <c:pt idx="201">
                  <c:v>-0.59090909090909094</c:v>
                </c:pt>
                <c:pt idx="202">
                  <c:v>-0.95833333333333337</c:v>
                </c:pt>
                <c:pt idx="203">
                  <c:v>-0.47727272727272729</c:v>
                </c:pt>
                <c:pt idx="204">
                  <c:v>-0.74378787878787878</c:v>
                </c:pt>
                <c:pt idx="205">
                  <c:v>-0.55681818181818177</c:v>
                </c:pt>
                <c:pt idx="206">
                  <c:v>-0.5492424242424242</c:v>
                </c:pt>
                <c:pt idx="207">
                  <c:v>-0.48484848484848486</c:v>
                </c:pt>
                <c:pt idx="208">
                  <c:v>-0.72712121212121206</c:v>
                </c:pt>
                <c:pt idx="209">
                  <c:v>-0.87878787878787878</c:v>
                </c:pt>
                <c:pt idx="210">
                  <c:v>-0.71212121212121204</c:v>
                </c:pt>
                <c:pt idx="211">
                  <c:v>-0.62121212121212122</c:v>
                </c:pt>
                <c:pt idx="212">
                  <c:v>-0.69696969696969691</c:v>
                </c:pt>
                <c:pt idx="213">
                  <c:v>-0.54545454545454541</c:v>
                </c:pt>
                <c:pt idx="214">
                  <c:v>-0.875</c:v>
                </c:pt>
                <c:pt idx="215">
                  <c:v>-0.87878787878787878</c:v>
                </c:pt>
                <c:pt idx="216">
                  <c:v>-0.60606060606060608</c:v>
                </c:pt>
                <c:pt idx="217">
                  <c:v>-0.60606060606060608</c:v>
                </c:pt>
                <c:pt idx="218">
                  <c:v>-0.78409090909090917</c:v>
                </c:pt>
                <c:pt idx="219">
                  <c:v>-0.60606060606060608</c:v>
                </c:pt>
                <c:pt idx="220">
                  <c:v>-0.62121212121212122</c:v>
                </c:pt>
                <c:pt idx="221">
                  <c:v>-0.75757575757575746</c:v>
                </c:pt>
                <c:pt idx="222">
                  <c:v>-0.65530303030303028</c:v>
                </c:pt>
                <c:pt idx="223">
                  <c:v>-0.87878787878787878</c:v>
                </c:pt>
                <c:pt idx="224">
                  <c:v>-1</c:v>
                </c:pt>
                <c:pt idx="225">
                  <c:v>-0.68560606060606055</c:v>
                </c:pt>
                <c:pt idx="226">
                  <c:v>-1</c:v>
                </c:pt>
                <c:pt idx="227">
                  <c:v>-0.79166666666666663</c:v>
                </c:pt>
                <c:pt idx="228">
                  <c:v>-0.65151515151515149</c:v>
                </c:pt>
                <c:pt idx="229">
                  <c:v>-1</c:v>
                </c:pt>
                <c:pt idx="230">
                  <c:v>-1</c:v>
                </c:pt>
                <c:pt idx="231">
                  <c:v>-0.87878787878787878</c:v>
                </c:pt>
                <c:pt idx="232">
                  <c:v>-0.69696969696969691</c:v>
                </c:pt>
                <c:pt idx="233">
                  <c:v>-0.96969696969696972</c:v>
                </c:pt>
                <c:pt idx="234">
                  <c:v>-1</c:v>
                </c:pt>
                <c:pt idx="235">
                  <c:v>-0.90416666666666667</c:v>
                </c:pt>
                <c:pt idx="236">
                  <c:v>-0.66666666666666663</c:v>
                </c:pt>
                <c:pt idx="237">
                  <c:v>-0.93939393939393945</c:v>
                </c:pt>
                <c:pt idx="238">
                  <c:v>-0.66666666666666663</c:v>
                </c:pt>
                <c:pt idx="239">
                  <c:v>-0.84765151515151516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80-3D4E-8798-6A4AC7589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8306320"/>
        <c:axId val="1461039184"/>
      </c:scatterChart>
      <c:valAx>
        <c:axId val="1348306320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61039184"/>
        <c:crosses val="autoZero"/>
        <c:crossBetween val="midCat"/>
      </c:valAx>
      <c:valAx>
        <c:axId val="146103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48306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工作表4!$M$1</c:f>
              <c:strCache>
                <c:ptCount val="1"/>
                <c:pt idx="0">
                  <c:v>PcTx1-0.5nM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工作表4!$L$2:$L$241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工作表4!$M$2:$M$241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-2.3255813953488372E-2</c:v>
                </c:pt>
                <c:pt idx="3">
                  <c:v>4.6511627906976744E-2</c:v>
                </c:pt>
                <c:pt idx="4">
                  <c:v>4.6511627906976744E-2</c:v>
                </c:pt>
                <c:pt idx="5">
                  <c:v>4.6511627906976744E-2</c:v>
                </c:pt>
                <c:pt idx="6">
                  <c:v>-4.6511627906976744E-2</c:v>
                </c:pt>
                <c:pt idx="7">
                  <c:v>2.3255813953488372E-2</c:v>
                </c:pt>
                <c:pt idx="8">
                  <c:v>-4.6511627906976744E-2</c:v>
                </c:pt>
                <c:pt idx="9">
                  <c:v>6.9767441860465115E-2</c:v>
                </c:pt>
                <c:pt idx="10">
                  <c:v>0.16279069767441862</c:v>
                </c:pt>
                <c:pt idx="11">
                  <c:v>9.3023255813953487E-2</c:v>
                </c:pt>
                <c:pt idx="12">
                  <c:v>6.9767441860465115E-2</c:v>
                </c:pt>
                <c:pt idx="13">
                  <c:v>9.3023255813953487E-2</c:v>
                </c:pt>
                <c:pt idx="14">
                  <c:v>6.9767441860465115E-2</c:v>
                </c:pt>
                <c:pt idx="15">
                  <c:v>-0.11627906976744186</c:v>
                </c:pt>
                <c:pt idx="16">
                  <c:v>0</c:v>
                </c:pt>
                <c:pt idx="17">
                  <c:v>4.6511627906976744E-2</c:v>
                </c:pt>
                <c:pt idx="18">
                  <c:v>-6.9767441860465115E-2</c:v>
                </c:pt>
                <c:pt idx="19">
                  <c:v>-0.11627906976744186</c:v>
                </c:pt>
                <c:pt idx="20">
                  <c:v>-4.6511627906976744E-2</c:v>
                </c:pt>
                <c:pt idx="21">
                  <c:v>2.3255813953488372E-2</c:v>
                </c:pt>
                <c:pt idx="22">
                  <c:v>0</c:v>
                </c:pt>
                <c:pt idx="23">
                  <c:v>-4.6511627906976744E-2</c:v>
                </c:pt>
                <c:pt idx="24">
                  <c:v>-4.6511627906976744E-2</c:v>
                </c:pt>
                <c:pt idx="25">
                  <c:v>-6.9767441860465115E-2</c:v>
                </c:pt>
                <c:pt idx="26">
                  <c:v>-4.6511627906976744E-2</c:v>
                </c:pt>
                <c:pt idx="27">
                  <c:v>0.11627906976744186</c:v>
                </c:pt>
                <c:pt idx="28">
                  <c:v>-6.9767441860465115E-2</c:v>
                </c:pt>
                <c:pt idx="29">
                  <c:v>-0.11627906976744186</c:v>
                </c:pt>
                <c:pt idx="30">
                  <c:v>4.6511627906976744E-2</c:v>
                </c:pt>
                <c:pt idx="31">
                  <c:v>0</c:v>
                </c:pt>
                <c:pt idx="32">
                  <c:v>4.6511627906976744E-2</c:v>
                </c:pt>
                <c:pt idx="33">
                  <c:v>2.3255813953488372E-2</c:v>
                </c:pt>
                <c:pt idx="34">
                  <c:v>-2.3255813953488372E-2</c:v>
                </c:pt>
                <c:pt idx="35">
                  <c:v>6.9767441860465115E-2</c:v>
                </c:pt>
                <c:pt idx="36">
                  <c:v>-2.3255813953488372E-2</c:v>
                </c:pt>
                <c:pt idx="37">
                  <c:v>-0.13953488372093023</c:v>
                </c:pt>
                <c:pt idx="38">
                  <c:v>-6.9767441860465115E-2</c:v>
                </c:pt>
                <c:pt idx="39">
                  <c:v>0</c:v>
                </c:pt>
                <c:pt idx="40">
                  <c:v>-0.16279069767441862</c:v>
                </c:pt>
                <c:pt idx="41">
                  <c:v>0</c:v>
                </c:pt>
                <c:pt idx="42">
                  <c:v>-4.6511627906976744E-2</c:v>
                </c:pt>
                <c:pt idx="43">
                  <c:v>6.9767441860465115E-2</c:v>
                </c:pt>
                <c:pt idx="44">
                  <c:v>0.16279069767441862</c:v>
                </c:pt>
                <c:pt idx="45">
                  <c:v>0.13953488372093023</c:v>
                </c:pt>
                <c:pt idx="46">
                  <c:v>9.3023255813953487E-2</c:v>
                </c:pt>
                <c:pt idx="47">
                  <c:v>0.23255813953488372</c:v>
                </c:pt>
                <c:pt idx="48">
                  <c:v>0.39534883720930231</c:v>
                </c:pt>
                <c:pt idx="49">
                  <c:v>0.11627906976744186</c:v>
                </c:pt>
                <c:pt idx="50">
                  <c:v>0.2558139534883721</c:v>
                </c:pt>
                <c:pt idx="51">
                  <c:v>0.18604651162790697</c:v>
                </c:pt>
                <c:pt idx="52">
                  <c:v>0.37209302325581395</c:v>
                </c:pt>
                <c:pt idx="53">
                  <c:v>0.2558139534883721</c:v>
                </c:pt>
                <c:pt idx="54">
                  <c:v>0.11627906976744186</c:v>
                </c:pt>
                <c:pt idx="55">
                  <c:v>0.2558139534883721</c:v>
                </c:pt>
                <c:pt idx="56">
                  <c:v>9.3023255813953487E-2</c:v>
                </c:pt>
                <c:pt idx="57">
                  <c:v>0.11627906976744186</c:v>
                </c:pt>
                <c:pt idx="58">
                  <c:v>0.2558139534883721</c:v>
                </c:pt>
                <c:pt idx="59">
                  <c:v>0.13953488372093023</c:v>
                </c:pt>
                <c:pt idx="60">
                  <c:v>0.2558139534883721</c:v>
                </c:pt>
                <c:pt idx="61">
                  <c:v>0.11627906976744186</c:v>
                </c:pt>
                <c:pt idx="62">
                  <c:v>0.11627906976744186</c:v>
                </c:pt>
                <c:pt idx="63">
                  <c:v>6.9767441860465115E-2</c:v>
                </c:pt>
                <c:pt idx="64">
                  <c:v>4.6511627906976744E-2</c:v>
                </c:pt>
                <c:pt idx="65">
                  <c:v>0.11627906976744186</c:v>
                </c:pt>
                <c:pt idx="66">
                  <c:v>0.11627906976744186</c:v>
                </c:pt>
                <c:pt idx="67">
                  <c:v>0.13953488372093023</c:v>
                </c:pt>
                <c:pt idx="68">
                  <c:v>4.6511627906976744E-2</c:v>
                </c:pt>
                <c:pt idx="69">
                  <c:v>0.11627906976744186</c:v>
                </c:pt>
                <c:pt idx="70">
                  <c:v>0.16279069767441862</c:v>
                </c:pt>
                <c:pt idx="71">
                  <c:v>9.3023255813953487E-2</c:v>
                </c:pt>
                <c:pt idx="72">
                  <c:v>0.13953488372093023</c:v>
                </c:pt>
                <c:pt idx="73">
                  <c:v>2.3255813953488372E-2</c:v>
                </c:pt>
                <c:pt idx="74">
                  <c:v>-2.3255813953488372E-2</c:v>
                </c:pt>
                <c:pt idx="75">
                  <c:v>-4.6511627906976744E-2</c:v>
                </c:pt>
                <c:pt idx="76">
                  <c:v>0.11627906976744186</c:v>
                </c:pt>
                <c:pt idx="77">
                  <c:v>2.3255813953488372E-2</c:v>
                </c:pt>
                <c:pt idx="78">
                  <c:v>0.18604651162790697</c:v>
                </c:pt>
                <c:pt idx="79">
                  <c:v>4.6511627906976744E-2</c:v>
                </c:pt>
                <c:pt idx="80">
                  <c:v>0.11627906976744186</c:v>
                </c:pt>
                <c:pt idx="81">
                  <c:v>-0.13953488372093023</c:v>
                </c:pt>
                <c:pt idx="82">
                  <c:v>-4.6511627906976744E-2</c:v>
                </c:pt>
                <c:pt idx="83">
                  <c:v>4.6511627906976744E-2</c:v>
                </c:pt>
                <c:pt idx="84">
                  <c:v>-2.3255813953488372E-2</c:v>
                </c:pt>
                <c:pt idx="85">
                  <c:v>2.3255813953488372E-2</c:v>
                </c:pt>
                <c:pt idx="86">
                  <c:v>9.3023255813953487E-2</c:v>
                </c:pt>
                <c:pt idx="87">
                  <c:v>-4.6511627906976744E-2</c:v>
                </c:pt>
                <c:pt idx="88">
                  <c:v>-2.3255813953488372E-2</c:v>
                </c:pt>
                <c:pt idx="89">
                  <c:v>-4.6511627906976744E-2</c:v>
                </c:pt>
                <c:pt idx="90">
                  <c:v>2.3255813953488372E-2</c:v>
                </c:pt>
                <c:pt idx="91">
                  <c:v>0</c:v>
                </c:pt>
                <c:pt idx="92">
                  <c:v>9.3023255813953487E-2</c:v>
                </c:pt>
                <c:pt idx="93">
                  <c:v>0.11627906976744186</c:v>
                </c:pt>
                <c:pt idx="94">
                  <c:v>6.9767441860465115E-2</c:v>
                </c:pt>
                <c:pt idx="95">
                  <c:v>6.9767441860465115E-2</c:v>
                </c:pt>
                <c:pt idx="96">
                  <c:v>-6.9767441860465115E-2</c:v>
                </c:pt>
                <c:pt idx="97">
                  <c:v>-6.9767441860465115E-2</c:v>
                </c:pt>
                <c:pt idx="98">
                  <c:v>-4.6511627906976744E-2</c:v>
                </c:pt>
                <c:pt idx="99">
                  <c:v>-2.3255813953488372E-2</c:v>
                </c:pt>
                <c:pt idx="100">
                  <c:v>4.6511627906976744E-2</c:v>
                </c:pt>
                <c:pt idx="101">
                  <c:v>4.6511627906976744E-2</c:v>
                </c:pt>
                <c:pt idx="102">
                  <c:v>2.3255813953488372E-2</c:v>
                </c:pt>
                <c:pt idx="103">
                  <c:v>-0.11627906976744186</c:v>
                </c:pt>
                <c:pt idx="104">
                  <c:v>-2.3255813953488372E-2</c:v>
                </c:pt>
                <c:pt idx="105">
                  <c:v>9.3023255813953487E-2</c:v>
                </c:pt>
                <c:pt idx="106">
                  <c:v>6.9767441860465115E-2</c:v>
                </c:pt>
                <c:pt idx="107">
                  <c:v>4.6511627906976744E-2</c:v>
                </c:pt>
                <c:pt idx="108">
                  <c:v>9.3023255813953487E-2</c:v>
                </c:pt>
                <c:pt idx="109">
                  <c:v>0.16279069767441862</c:v>
                </c:pt>
                <c:pt idx="110">
                  <c:v>-2.3255813953488372E-2</c:v>
                </c:pt>
                <c:pt idx="111">
                  <c:v>6.9767441860465115E-2</c:v>
                </c:pt>
                <c:pt idx="112">
                  <c:v>9.3023255813953487E-2</c:v>
                </c:pt>
                <c:pt idx="113">
                  <c:v>-0.13953488372093023</c:v>
                </c:pt>
                <c:pt idx="114">
                  <c:v>-9.3023255813953487E-2</c:v>
                </c:pt>
                <c:pt idx="115">
                  <c:v>9.3023255813953487E-2</c:v>
                </c:pt>
                <c:pt idx="116">
                  <c:v>-2.3255813953488372E-2</c:v>
                </c:pt>
                <c:pt idx="117">
                  <c:v>4.6511627906976744E-2</c:v>
                </c:pt>
                <c:pt idx="118">
                  <c:v>-2.3255813953488372E-2</c:v>
                </c:pt>
                <c:pt idx="119">
                  <c:v>6.9767441860465115E-2</c:v>
                </c:pt>
                <c:pt idx="120">
                  <c:v>-2.3255813953488372E-2</c:v>
                </c:pt>
                <c:pt idx="121">
                  <c:v>-4.6511627906976744E-2</c:v>
                </c:pt>
                <c:pt idx="122">
                  <c:v>6.9767441860465115E-2</c:v>
                </c:pt>
                <c:pt idx="123">
                  <c:v>-6.9767441860465115E-2</c:v>
                </c:pt>
                <c:pt idx="124">
                  <c:v>2.3255813953488372E-2</c:v>
                </c:pt>
                <c:pt idx="125">
                  <c:v>0</c:v>
                </c:pt>
                <c:pt idx="126">
                  <c:v>6.9767441860465115E-2</c:v>
                </c:pt>
                <c:pt idx="127">
                  <c:v>0.13953488372093023</c:v>
                </c:pt>
                <c:pt idx="128">
                  <c:v>0</c:v>
                </c:pt>
                <c:pt idx="129">
                  <c:v>2.3255813953488372E-2</c:v>
                </c:pt>
                <c:pt idx="130">
                  <c:v>0</c:v>
                </c:pt>
                <c:pt idx="131">
                  <c:v>-0.11627906976744186</c:v>
                </c:pt>
                <c:pt idx="132">
                  <c:v>-2.3255813953488372E-2</c:v>
                </c:pt>
                <c:pt idx="133">
                  <c:v>6.9767441860465115E-2</c:v>
                </c:pt>
                <c:pt idx="134">
                  <c:v>0.11627906976744186</c:v>
                </c:pt>
                <c:pt idx="135">
                  <c:v>9.3023255813953487E-2</c:v>
                </c:pt>
                <c:pt idx="136">
                  <c:v>0</c:v>
                </c:pt>
                <c:pt idx="137">
                  <c:v>0</c:v>
                </c:pt>
                <c:pt idx="138">
                  <c:v>0.11627906976744186</c:v>
                </c:pt>
                <c:pt idx="139">
                  <c:v>2.3255813953488372E-2</c:v>
                </c:pt>
                <c:pt idx="140">
                  <c:v>-0.11627906976744186</c:v>
                </c:pt>
                <c:pt idx="141">
                  <c:v>-6.9767441860465115E-2</c:v>
                </c:pt>
                <c:pt idx="142">
                  <c:v>-2.3255813953488372E-2</c:v>
                </c:pt>
                <c:pt idx="143">
                  <c:v>2.3255813953488372E-2</c:v>
                </c:pt>
                <c:pt idx="144">
                  <c:v>-0.11627906976744186</c:v>
                </c:pt>
                <c:pt idx="145">
                  <c:v>-4.6511627906976744E-2</c:v>
                </c:pt>
                <c:pt idx="146">
                  <c:v>2.3255813953488372E-2</c:v>
                </c:pt>
                <c:pt idx="147">
                  <c:v>-9.3023255813953487E-2</c:v>
                </c:pt>
                <c:pt idx="148">
                  <c:v>-2.3255813953488372E-2</c:v>
                </c:pt>
                <c:pt idx="149">
                  <c:v>-2.3255813953488372E-2</c:v>
                </c:pt>
                <c:pt idx="150">
                  <c:v>-6.9767441860465115E-2</c:v>
                </c:pt>
                <c:pt idx="151">
                  <c:v>2.3255813953488372E-2</c:v>
                </c:pt>
                <c:pt idx="152">
                  <c:v>-0.11627906976744186</c:v>
                </c:pt>
                <c:pt idx="153">
                  <c:v>2.3255813953488372E-2</c:v>
                </c:pt>
                <c:pt idx="154">
                  <c:v>-4.6511627906976744E-2</c:v>
                </c:pt>
                <c:pt idx="155">
                  <c:v>-9.3023255813953487E-2</c:v>
                </c:pt>
                <c:pt idx="156">
                  <c:v>-4.6511627906976744E-2</c:v>
                </c:pt>
                <c:pt idx="157">
                  <c:v>-4.6511627906976744E-2</c:v>
                </c:pt>
                <c:pt idx="158">
                  <c:v>-6.9767441860465115E-2</c:v>
                </c:pt>
                <c:pt idx="159">
                  <c:v>-0.13953488372093023</c:v>
                </c:pt>
                <c:pt idx="160">
                  <c:v>-4.6511627906976744E-2</c:v>
                </c:pt>
                <c:pt idx="161">
                  <c:v>-6.9767441860465115E-2</c:v>
                </c:pt>
                <c:pt idx="162">
                  <c:v>0</c:v>
                </c:pt>
                <c:pt idx="163">
                  <c:v>-4.6511627906976744E-2</c:v>
                </c:pt>
                <c:pt idx="164">
                  <c:v>-0.2558139534883721</c:v>
                </c:pt>
                <c:pt idx="165">
                  <c:v>0</c:v>
                </c:pt>
                <c:pt idx="166">
                  <c:v>0</c:v>
                </c:pt>
                <c:pt idx="167">
                  <c:v>2.3255813953488372E-2</c:v>
                </c:pt>
                <c:pt idx="168">
                  <c:v>2.3255813953488372E-2</c:v>
                </c:pt>
                <c:pt idx="169">
                  <c:v>-0.18604651162790697</c:v>
                </c:pt>
                <c:pt idx="170">
                  <c:v>-0.13953488372093023</c:v>
                </c:pt>
                <c:pt idx="171">
                  <c:v>4.6511627906976744E-2</c:v>
                </c:pt>
                <c:pt idx="172">
                  <c:v>2.3255813953488372E-2</c:v>
                </c:pt>
                <c:pt idx="173">
                  <c:v>0</c:v>
                </c:pt>
                <c:pt idx="174">
                  <c:v>-4.6511627906976744E-2</c:v>
                </c:pt>
                <c:pt idx="175">
                  <c:v>-0.20930232558139536</c:v>
                </c:pt>
                <c:pt idx="176">
                  <c:v>-9.3023255813953487E-2</c:v>
                </c:pt>
                <c:pt idx="177">
                  <c:v>-0.20930232558139536</c:v>
                </c:pt>
                <c:pt idx="178">
                  <c:v>-6.9767441860465115E-2</c:v>
                </c:pt>
                <c:pt idx="179">
                  <c:v>-0.13953488372093023</c:v>
                </c:pt>
                <c:pt idx="180">
                  <c:v>-2.3255813953488372E-2</c:v>
                </c:pt>
                <c:pt idx="181">
                  <c:v>-6.9767441860465115E-2</c:v>
                </c:pt>
                <c:pt idx="182">
                  <c:v>-0.18604651162790697</c:v>
                </c:pt>
                <c:pt idx="183">
                  <c:v>-6.9767441860465115E-2</c:v>
                </c:pt>
                <c:pt idx="184">
                  <c:v>-4.6511627906976744E-2</c:v>
                </c:pt>
                <c:pt idx="185">
                  <c:v>-9.3023255813953487E-2</c:v>
                </c:pt>
                <c:pt idx="186">
                  <c:v>6.9767441860465115E-2</c:v>
                </c:pt>
                <c:pt idx="187">
                  <c:v>-2.3255813953488372E-2</c:v>
                </c:pt>
                <c:pt idx="188">
                  <c:v>-9.3023255813953487E-2</c:v>
                </c:pt>
                <c:pt idx="189">
                  <c:v>0</c:v>
                </c:pt>
                <c:pt idx="190">
                  <c:v>-6.9767441860465115E-2</c:v>
                </c:pt>
                <c:pt idx="191">
                  <c:v>-2.3255813953488372E-2</c:v>
                </c:pt>
                <c:pt idx="192">
                  <c:v>-4.6511627906976744E-2</c:v>
                </c:pt>
                <c:pt idx="193">
                  <c:v>-9.3023255813953487E-2</c:v>
                </c:pt>
                <c:pt idx="194">
                  <c:v>-0.11627906976744186</c:v>
                </c:pt>
                <c:pt idx="195">
                  <c:v>-9.3023255813953487E-2</c:v>
                </c:pt>
                <c:pt idx="196">
                  <c:v>-6.9767441860465115E-2</c:v>
                </c:pt>
                <c:pt idx="197">
                  <c:v>-0.16279069767441862</c:v>
                </c:pt>
                <c:pt idx="198">
                  <c:v>-0.11627906976744186</c:v>
                </c:pt>
                <c:pt idx="199">
                  <c:v>0</c:v>
                </c:pt>
                <c:pt idx="200">
                  <c:v>-2.3255813953488372E-2</c:v>
                </c:pt>
                <c:pt idx="201">
                  <c:v>-2.3255813953488372E-2</c:v>
                </c:pt>
                <c:pt idx="202">
                  <c:v>-0.11627906976744186</c:v>
                </c:pt>
                <c:pt idx="203">
                  <c:v>-0.11627906976744186</c:v>
                </c:pt>
                <c:pt idx="204">
                  <c:v>-2.3255813953488372E-2</c:v>
                </c:pt>
                <c:pt idx="205">
                  <c:v>-4.6511627906976744E-2</c:v>
                </c:pt>
                <c:pt idx="206">
                  <c:v>-0.11627906976744186</c:v>
                </c:pt>
                <c:pt idx="207">
                  <c:v>-0.11627906976744186</c:v>
                </c:pt>
                <c:pt idx="208">
                  <c:v>-0.11627906976744186</c:v>
                </c:pt>
                <c:pt idx="209">
                  <c:v>-9.3023255813953487E-2</c:v>
                </c:pt>
                <c:pt idx="210">
                  <c:v>-0.16279069767441862</c:v>
                </c:pt>
                <c:pt idx="211">
                  <c:v>-0.11627906976744186</c:v>
                </c:pt>
                <c:pt idx="212">
                  <c:v>-0.23255813953488372</c:v>
                </c:pt>
                <c:pt idx="213">
                  <c:v>-0.16279069767441862</c:v>
                </c:pt>
                <c:pt idx="214">
                  <c:v>0</c:v>
                </c:pt>
                <c:pt idx="215">
                  <c:v>-4.6511627906976744E-2</c:v>
                </c:pt>
                <c:pt idx="216">
                  <c:v>-4.6511627906976744E-2</c:v>
                </c:pt>
                <c:pt idx="217">
                  <c:v>9.3023255813953487E-2</c:v>
                </c:pt>
                <c:pt idx="218">
                  <c:v>-6.9767441860465115E-2</c:v>
                </c:pt>
                <c:pt idx="219">
                  <c:v>2.3255813953488372E-2</c:v>
                </c:pt>
                <c:pt idx="220">
                  <c:v>-0.16279069767441862</c:v>
                </c:pt>
                <c:pt idx="221">
                  <c:v>-0.11627906976744186</c:v>
                </c:pt>
                <c:pt idx="222">
                  <c:v>0</c:v>
                </c:pt>
                <c:pt idx="223">
                  <c:v>-0.11627906976744186</c:v>
                </c:pt>
                <c:pt idx="224">
                  <c:v>-9.3023255813953487E-2</c:v>
                </c:pt>
                <c:pt idx="225">
                  <c:v>-0.13953488372093023</c:v>
                </c:pt>
                <c:pt idx="226">
                  <c:v>-0.18604651162790697</c:v>
                </c:pt>
                <c:pt idx="227">
                  <c:v>-6.9767441860465115E-2</c:v>
                </c:pt>
                <c:pt idx="228">
                  <c:v>-0.16279069767441862</c:v>
                </c:pt>
                <c:pt idx="229">
                  <c:v>-6.9767441860465115E-2</c:v>
                </c:pt>
                <c:pt idx="230">
                  <c:v>-4.6511627906976744E-2</c:v>
                </c:pt>
                <c:pt idx="231">
                  <c:v>0</c:v>
                </c:pt>
                <c:pt idx="232">
                  <c:v>-0.27906976744186046</c:v>
                </c:pt>
                <c:pt idx="233">
                  <c:v>-0.13953488372093023</c:v>
                </c:pt>
                <c:pt idx="234">
                  <c:v>-4.6511627906976744E-2</c:v>
                </c:pt>
                <c:pt idx="235">
                  <c:v>-0.18604651162790697</c:v>
                </c:pt>
                <c:pt idx="236">
                  <c:v>-0.2558139534883721</c:v>
                </c:pt>
                <c:pt idx="237">
                  <c:v>-6.9767441860465115E-2</c:v>
                </c:pt>
                <c:pt idx="238">
                  <c:v>-0.11627906976744186</c:v>
                </c:pt>
                <c:pt idx="239">
                  <c:v>-0.13953488372093023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6E-2D44-B491-6B6D7252C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5367120"/>
        <c:axId val="1403911584"/>
      </c:scatterChart>
      <c:valAx>
        <c:axId val="1465367120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03911584"/>
        <c:crosses val="autoZero"/>
        <c:crossBetween val="midCat"/>
      </c:valAx>
      <c:valAx>
        <c:axId val="1403911584"/>
        <c:scaling>
          <c:orientation val="minMax"/>
          <c:max val="1.4"/>
          <c:min val="-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800" b="0" i="0" baseline="0%">
                    <a:effectLst/>
                  </a:rPr>
                  <a:t>DF/F0</a:t>
                </a:r>
                <a:endParaRPr lang="zh-TW" altLang="zh-TW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65367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工作表4!$O$1</c:f>
              <c:strCache>
                <c:ptCount val="1"/>
                <c:pt idx="0">
                  <c:v>PcTx1-1nM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工作表4!$N$2:$N$241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工作表4!$O$2:$O$241</c:f>
              <c:numCache>
                <c:formatCode>General</c:formatCode>
                <c:ptCount val="240"/>
                <c:pt idx="0">
                  <c:v>0</c:v>
                </c:pt>
                <c:pt idx="1">
                  <c:v>-8.8235294117647065E-2</c:v>
                </c:pt>
                <c:pt idx="2">
                  <c:v>-8.8235294117647065E-2</c:v>
                </c:pt>
                <c:pt idx="3">
                  <c:v>-8.8235294117647065E-2</c:v>
                </c:pt>
                <c:pt idx="4">
                  <c:v>-2.9411764705882353E-2</c:v>
                </c:pt>
                <c:pt idx="5">
                  <c:v>-0.11764705882352941</c:v>
                </c:pt>
                <c:pt idx="6">
                  <c:v>-5.8823529411764705E-2</c:v>
                </c:pt>
                <c:pt idx="7">
                  <c:v>-0.11764705882352941</c:v>
                </c:pt>
                <c:pt idx="8">
                  <c:v>0</c:v>
                </c:pt>
                <c:pt idx="9">
                  <c:v>-8.8235294117647065E-2</c:v>
                </c:pt>
                <c:pt idx="10">
                  <c:v>-0.11764705882352941</c:v>
                </c:pt>
                <c:pt idx="11">
                  <c:v>-5.8823529411764705E-2</c:v>
                </c:pt>
                <c:pt idx="12">
                  <c:v>-2.9411764705882353E-2</c:v>
                </c:pt>
                <c:pt idx="13">
                  <c:v>-8.8235294117647065E-2</c:v>
                </c:pt>
                <c:pt idx="14">
                  <c:v>-8.8235294117647065E-2</c:v>
                </c:pt>
                <c:pt idx="15">
                  <c:v>-8.8235294117647065E-2</c:v>
                </c:pt>
                <c:pt idx="16">
                  <c:v>-0.11764705882352941</c:v>
                </c:pt>
                <c:pt idx="17">
                  <c:v>-8.8235294117647065E-2</c:v>
                </c:pt>
                <c:pt idx="18">
                  <c:v>-2.9411764705882353E-2</c:v>
                </c:pt>
                <c:pt idx="19">
                  <c:v>-5.8823529411764705E-2</c:v>
                </c:pt>
                <c:pt idx="20">
                  <c:v>2.9411764705882353E-2</c:v>
                </c:pt>
                <c:pt idx="21">
                  <c:v>-0.11764705882352941</c:v>
                </c:pt>
                <c:pt idx="22">
                  <c:v>0</c:v>
                </c:pt>
                <c:pt idx="23">
                  <c:v>-2.9411764705882353E-2</c:v>
                </c:pt>
                <c:pt idx="24">
                  <c:v>0</c:v>
                </c:pt>
                <c:pt idx="25">
                  <c:v>-5.8823529411764705E-2</c:v>
                </c:pt>
                <c:pt idx="26">
                  <c:v>5.8823529411764705E-2</c:v>
                </c:pt>
                <c:pt idx="27">
                  <c:v>-0.11764705882352941</c:v>
                </c:pt>
                <c:pt idx="28">
                  <c:v>-8.8235294117647065E-2</c:v>
                </c:pt>
                <c:pt idx="29">
                  <c:v>-8.8235294117647065E-2</c:v>
                </c:pt>
                <c:pt idx="30">
                  <c:v>-5.8823529411764705E-2</c:v>
                </c:pt>
                <c:pt idx="31">
                  <c:v>-8.8235294117647065E-2</c:v>
                </c:pt>
                <c:pt idx="32">
                  <c:v>-5.8823529411764705E-2</c:v>
                </c:pt>
                <c:pt idx="33">
                  <c:v>-0.11764705882352941</c:v>
                </c:pt>
                <c:pt idx="34">
                  <c:v>-5.8823529411764705E-2</c:v>
                </c:pt>
                <c:pt idx="35">
                  <c:v>-8.8235294117647065E-2</c:v>
                </c:pt>
                <c:pt idx="36">
                  <c:v>0</c:v>
                </c:pt>
                <c:pt idx="37">
                  <c:v>-2.9411764705882353E-2</c:v>
                </c:pt>
                <c:pt idx="38">
                  <c:v>-2.9411764705882353E-2</c:v>
                </c:pt>
                <c:pt idx="39">
                  <c:v>-5.8823529411764705E-2</c:v>
                </c:pt>
                <c:pt idx="40">
                  <c:v>0</c:v>
                </c:pt>
                <c:pt idx="41">
                  <c:v>-5.8823529411764705E-2</c:v>
                </c:pt>
                <c:pt idx="42">
                  <c:v>0</c:v>
                </c:pt>
                <c:pt idx="43">
                  <c:v>-2.9411764705882353E-2</c:v>
                </c:pt>
                <c:pt idx="44">
                  <c:v>8.8235294117647065E-2</c:v>
                </c:pt>
                <c:pt idx="45">
                  <c:v>0.14705882352941177</c:v>
                </c:pt>
                <c:pt idx="46">
                  <c:v>0.11764705882352941</c:v>
                </c:pt>
                <c:pt idx="47">
                  <c:v>0.26470588235294118</c:v>
                </c:pt>
                <c:pt idx="48">
                  <c:v>0.26470588235294118</c:v>
                </c:pt>
                <c:pt idx="49">
                  <c:v>0.26470588235294118</c:v>
                </c:pt>
                <c:pt idx="50">
                  <c:v>0.14705882352941177</c:v>
                </c:pt>
                <c:pt idx="51">
                  <c:v>0.23529411764705882</c:v>
                </c:pt>
                <c:pt idx="52">
                  <c:v>0.20588235294117646</c:v>
                </c:pt>
                <c:pt idx="53">
                  <c:v>0.20588235294117646</c:v>
                </c:pt>
                <c:pt idx="54">
                  <c:v>0.11764705882352941</c:v>
                </c:pt>
                <c:pt idx="55">
                  <c:v>0.23529411764705882</c:v>
                </c:pt>
                <c:pt idx="56">
                  <c:v>0.14705882352941177</c:v>
                </c:pt>
                <c:pt idx="57">
                  <c:v>0.20588235294117646</c:v>
                </c:pt>
                <c:pt idx="58">
                  <c:v>0.20588235294117646</c:v>
                </c:pt>
                <c:pt idx="59">
                  <c:v>0.20588235294117646</c:v>
                </c:pt>
                <c:pt idx="60">
                  <c:v>0.17647058823529413</c:v>
                </c:pt>
                <c:pt idx="61">
                  <c:v>0.20588235294117646</c:v>
                </c:pt>
                <c:pt idx="62">
                  <c:v>0.14705882352941177</c:v>
                </c:pt>
                <c:pt idx="63">
                  <c:v>0.14705882352941177</c:v>
                </c:pt>
                <c:pt idx="64">
                  <c:v>0.17647058823529413</c:v>
                </c:pt>
                <c:pt idx="65">
                  <c:v>0.11764705882352941</c:v>
                </c:pt>
                <c:pt idx="66">
                  <c:v>0.14705882352941177</c:v>
                </c:pt>
                <c:pt idx="67">
                  <c:v>0.20588235294117646</c:v>
                </c:pt>
                <c:pt idx="68">
                  <c:v>0.23529411764705882</c:v>
                </c:pt>
                <c:pt idx="69">
                  <c:v>0.26470588235294118</c:v>
                </c:pt>
                <c:pt idx="70">
                  <c:v>0.20588235294117646</c:v>
                </c:pt>
                <c:pt idx="71">
                  <c:v>5.8823529411764705E-2</c:v>
                </c:pt>
                <c:pt idx="72">
                  <c:v>0.14705882352941177</c:v>
                </c:pt>
                <c:pt idx="73">
                  <c:v>0.11764705882352941</c:v>
                </c:pt>
                <c:pt idx="74">
                  <c:v>0.11764705882352941</c:v>
                </c:pt>
                <c:pt idx="75">
                  <c:v>0.26470588235294118</c:v>
                </c:pt>
                <c:pt idx="76">
                  <c:v>0.11764705882352941</c:v>
                </c:pt>
                <c:pt idx="77">
                  <c:v>0.23529411764705882</c:v>
                </c:pt>
                <c:pt idx="78">
                  <c:v>0.14705882352941177</c:v>
                </c:pt>
                <c:pt idx="79">
                  <c:v>0.14705882352941177</c:v>
                </c:pt>
                <c:pt idx="80">
                  <c:v>0.14705882352941177</c:v>
                </c:pt>
                <c:pt idx="81">
                  <c:v>0.14705882352941177</c:v>
                </c:pt>
                <c:pt idx="82">
                  <c:v>0.20588235294117646</c:v>
                </c:pt>
                <c:pt idx="83">
                  <c:v>0.14705882352941177</c:v>
                </c:pt>
                <c:pt idx="84">
                  <c:v>0.23529411764705882</c:v>
                </c:pt>
                <c:pt idx="85">
                  <c:v>0.14705882352941177</c:v>
                </c:pt>
                <c:pt idx="86">
                  <c:v>0.17647058823529413</c:v>
                </c:pt>
                <c:pt idx="87">
                  <c:v>0</c:v>
                </c:pt>
                <c:pt idx="88">
                  <c:v>0.14705882352941177</c:v>
                </c:pt>
                <c:pt idx="89">
                  <c:v>0.14705882352941177</c:v>
                </c:pt>
                <c:pt idx="90">
                  <c:v>0.20588235294117646</c:v>
                </c:pt>
                <c:pt idx="91">
                  <c:v>0.14705882352941177</c:v>
                </c:pt>
                <c:pt idx="92">
                  <c:v>0.11764705882352941</c:v>
                </c:pt>
                <c:pt idx="93">
                  <c:v>5.8823529411764705E-2</c:v>
                </c:pt>
                <c:pt idx="94">
                  <c:v>0.11764705882352941</c:v>
                </c:pt>
                <c:pt idx="95">
                  <c:v>0.20588235294117646</c:v>
                </c:pt>
                <c:pt idx="96">
                  <c:v>0.14705882352941177</c:v>
                </c:pt>
                <c:pt idx="97">
                  <c:v>8.8235294117647065E-2</c:v>
                </c:pt>
                <c:pt idx="98">
                  <c:v>0.20588235294117646</c:v>
                </c:pt>
                <c:pt idx="99">
                  <c:v>0.17647058823529413</c:v>
                </c:pt>
                <c:pt idx="100">
                  <c:v>0.11764705882352941</c:v>
                </c:pt>
                <c:pt idx="101">
                  <c:v>0.17647058823529413</c:v>
                </c:pt>
                <c:pt idx="102">
                  <c:v>-5.8823529411764705E-2</c:v>
                </c:pt>
                <c:pt idx="103">
                  <c:v>0.14705882352941177</c:v>
                </c:pt>
                <c:pt idx="104">
                  <c:v>8.8235294117647065E-2</c:v>
                </c:pt>
                <c:pt idx="105">
                  <c:v>0.17647058823529413</c:v>
                </c:pt>
                <c:pt idx="106">
                  <c:v>8.8235294117647065E-2</c:v>
                </c:pt>
                <c:pt idx="107">
                  <c:v>8.8235294117647065E-2</c:v>
                </c:pt>
                <c:pt idx="108">
                  <c:v>8.8235294117647065E-2</c:v>
                </c:pt>
                <c:pt idx="109">
                  <c:v>0</c:v>
                </c:pt>
                <c:pt idx="110">
                  <c:v>0.17647058823529413</c:v>
                </c:pt>
                <c:pt idx="111">
                  <c:v>8.8235294117647065E-2</c:v>
                </c:pt>
                <c:pt idx="112">
                  <c:v>5.8823529411764705E-2</c:v>
                </c:pt>
                <c:pt idx="113">
                  <c:v>2.9411764705882353E-2</c:v>
                </c:pt>
                <c:pt idx="114">
                  <c:v>5.8823529411764705E-2</c:v>
                </c:pt>
                <c:pt idx="115">
                  <c:v>0.11764705882352941</c:v>
                </c:pt>
                <c:pt idx="116">
                  <c:v>0.23529411764705882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0.20588235294117646</c:v>
                </c:pt>
                <c:pt idx="121">
                  <c:v>2.9411764705882353E-2</c:v>
                </c:pt>
                <c:pt idx="122">
                  <c:v>0.11764705882352941</c:v>
                </c:pt>
                <c:pt idx="123">
                  <c:v>0.11764705882352941</c:v>
                </c:pt>
                <c:pt idx="124">
                  <c:v>8.8235294117647065E-2</c:v>
                </c:pt>
                <c:pt idx="125">
                  <c:v>0.20588235294117646</c:v>
                </c:pt>
                <c:pt idx="126">
                  <c:v>5.8823529411764705E-2</c:v>
                </c:pt>
                <c:pt idx="127">
                  <c:v>0.23529411764705882</c:v>
                </c:pt>
                <c:pt idx="128">
                  <c:v>2.9411764705882353E-2</c:v>
                </c:pt>
                <c:pt idx="129">
                  <c:v>0</c:v>
                </c:pt>
                <c:pt idx="130">
                  <c:v>2.9411764705882353E-2</c:v>
                </c:pt>
                <c:pt idx="131">
                  <c:v>0.11764705882352941</c:v>
                </c:pt>
                <c:pt idx="132">
                  <c:v>0.11764705882352941</c:v>
                </c:pt>
                <c:pt idx="133">
                  <c:v>0.14705882352941177</c:v>
                </c:pt>
                <c:pt idx="134">
                  <c:v>5.8823529411764705E-2</c:v>
                </c:pt>
                <c:pt idx="135">
                  <c:v>8.8235294117647065E-2</c:v>
                </c:pt>
                <c:pt idx="136">
                  <c:v>5.8823529411764705E-2</c:v>
                </c:pt>
                <c:pt idx="137">
                  <c:v>-2.9411764705882353E-2</c:v>
                </c:pt>
                <c:pt idx="138">
                  <c:v>0</c:v>
                </c:pt>
                <c:pt idx="139">
                  <c:v>-5.8823529411764705E-2</c:v>
                </c:pt>
                <c:pt idx="140">
                  <c:v>2.9411764705882353E-2</c:v>
                </c:pt>
                <c:pt idx="141">
                  <c:v>8.8235294117647065E-2</c:v>
                </c:pt>
                <c:pt idx="142">
                  <c:v>5.8823529411764705E-2</c:v>
                </c:pt>
                <c:pt idx="143">
                  <c:v>0</c:v>
                </c:pt>
                <c:pt idx="144">
                  <c:v>8.8235294117647065E-2</c:v>
                </c:pt>
                <c:pt idx="145">
                  <c:v>0</c:v>
                </c:pt>
                <c:pt idx="146">
                  <c:v>8.8235294117647065E-2</c:v>
                </c:pt>
                <c:pt idx="147">
                  <c:v>5.8823529411764705E-2</c:v>
                </c:pt>
                <c:pt idx="148">
                  <c:v>5.8823529411764705E-2</c:v>
                </c:pt>
                <c:pt idx="149">
                  <c:v>8.8235294117647065E-2</c:v>
                </c:pt>
                <c:pt idx="150">
                  <c:v>5.8823529411764705E-2</c:v>
                </c:pt>
                <c:pt idx="151">
                  <c:v>5.8823529411764705E-2</c:v>
                </c:pt>
                <c:pt idx="152">
                  <c:v>5.8823529411764705E-2</c:v>
                </c:pt>
                <c:pt idx="153">
                  <c:v>0</c:v>
                </c:pt>
                <c:pt idx="154">
                  <c:v>2.9411764705882353E-2</c:v>
                </c:pt>
                <c:pt idx="155">
                  <c:v>5.8823529411764705E-2</c:v>
                </c:pt>
                <c:pt idx="156">
                  <c:v>0</c:v>
                </c:pt>
                <c:pt idx="157">
                  <c:v>2.9411764705882353E-2</c:v>
                </c:pt>
                <c:pt idx="158">
                  <c:v>5.8823529411764705E-2</c:v>
                </c:pt>
                <c:pt idx="159">
                  <c:v>5.8823529411764705E-2</c:v>
                </c:pt>
                <c:pt idx="160">
                  <c:v>-5.8823529411764705E-2</c:v>
                </c:pt>
                <c:pt idx="161">
                  <c:v>8.8235294117647065E-2</c:v>
                </c:pt>
                <c:pt idx="162">
                  <c:v>0</c:v>
                </c:pt>
                <c:pt idx="163">
                  <c:v>0</c:v>
                </c:pt>
                <c:pt idx="164">
                  <c:v>8.8235294117647065E-2</c:v>
                </c:pt>
                <c:pt idx="165">
                  <c:v>-2.9411764705882353E-2</c:v>
                </c:pt>
                <c:pt idx="166">
                  <c:v>2.9411764705882353E-2</c:v>
                </c:pt>
                <c:pt idx="167">
                  <c:v>0</c:v>
                </c:pt>
                <c:pt idx="168">
                  <c:v>-5.8823529411764705E-2</c:v>
                </c:pt>
                <c:pt idx="169">
                  <c:v>0.14705882352941177</c:v>
                </c:pt>
                <c:pt idx="170">
                  <c:v>2.9411764705882353E-2</c:v>
                </c:pt>
                <c:pt idx="171">
                  <c:v>0.14705882352941177</c:v>
                </c:pt>
                <c:pt idx="172">
                  <c:v>-2.9411764705882353E-2</c:v>
                </c:pt>
                <c:pt idx="173">
                  <c:v>-8.8235294117647065E-2</c:v>
                </c:pt>
                <c:pt idx="174">
                  <c:v>0.17647058823529413</c:v>
                </c:pt>
                <c:pt idx="175">
                  <c:v>0</c:v>
                </c:pt>
                <c:pt idx="176">
                  <c:v>5.8823529411764705E-2</c:v>
                </c:pt>
                <c:pt idx="177">
                  <c:v>0.17647058823529413</c:v>
                </c:pt>
                <c:pt idx="178">
                  <c:v>2.9411764705882353E-2</c:v>
                </c:pt>
                <c:pt idx="179">
                  <c:v>8.8235294117647065E-2</c:v>
                </c:pt>
                <c:pt idx="180">
                  <c:v>5.8823529411764705E-2</c:v>
                </c:pt>
                <c:pt idx="181">
                  <c:v>5.8823529411764705E-2</c:v>
                </c:pt>
                <c:pt idx="182">
                  <c:v>5.8823529411764705E-2</c:v>
                </c:pt>
                <c:pt idx="183">
                  <c:v>-5.8823529411764705E-2</c:v>
                </c:pt>
                <c:pt idx="184">
                  <c:v>-2.9411764705882353E-2</c:v>
                </c:pt>
                <c:pt idx="185">
                  <c:v>-5.8823529411764705E-2</c:v>
                </c:pt>
                <c:pt idx="186">
                  <c:v>0</c:v>
                </c:pt>
                <c:pt idx="187">
                  <c:v>2.9411764705882353E-2</c:v>
                </c:pt>
                <c:pt idx="188">
                  <c:v>2.9411764705882353E-2</c:v>
                </c:pt>
                <c:pt idx="189">
                  <c:v>0</c:v>
                </c:pt>
                <c:pt idx="190">
                  <c:v>0</c:v>
                </c:pt>
                <c:pt idx="191">
                  <c:v>2.9411764705882353E-2</c:v>
                </c:pt>
                <c:pt idx="192">
                  <c:v>0</c:v>
                </c:pt>
                <c:pt idx="193">
                  <c:v>0.14705882352941177</c:v>
                </c:pt>
                <c:pt idx="194">
                  <c:v>-5.8823529411764705E-2</c:v>
                </c:pt>
                <c:pt idx="195">
                  <c:v>2.9411764705882353E-2</c:v>
                </c:pt>
                <c:pt idx="196">
                  <c:v>-2.9411764705882353E-2</c:v>
                </c:pt>
                <c:pt idx="197">
                  <c:v>-0.11764705882352941</c:v>
                </c:pt>
                <c:pt idx="198">
                  <c:v>-2.9411764705882353E-2</c:v>
                </c:pt>
                <c:pt idx="199">
                  <c:v>8.8235294117647065E-2</c:v>
                </c:pt>
                <c:pt idx="200">
                  <c:v>0</c:v>
                </c:pt>
                <c:pt idx="201">
                  <c:v>5.8823529411764705E-2</c:v>
                </c:pt>
                <c:pt idx="202">
                  <c:v>0.14705882352941177</c:v>
                </c:pt>
                <c:pt idx="203">
                  <c:v>2.9411764705882353E-2</c:v>
                </c:pt>
                <c:pt idx="204">
                  <c:v>5.8823529411764705E-2</c:v>
                </c:pt>
                <c:pt idx="205">
                  <c:v>2.9411764705882353E-2</c:v>
                </c:pt>
                <c:pt idx="206">
                  <c:v>-2.9411764705882353E-2</c:v>
                </c:pt>
                <c:pt idx="207">
                  <c:v>8.8235294117647065E-2</c:v>
                </c:pt>
                <c:pt idx="208">
                  <c:v>-2.9411764705882353E-2</c:v>
                </c:pt>
                <c:pt idx="209">
                  <c:v>-0.14705882352941177</c:v>
                </c:pt>
                <c:pt idx="210">
                  <c:v>5.8823529411764705E-2</c:v>
                </c:pt>
                <c:pt idx="211">
                  <c:v>-5.8823529411764705E-2</c:v>
                </c:pt>
                <c:pt idx="212">
                  <c:v>0</c:v>
                </c:pt>
                <c:pt idx="213">
                  <c:v>8.8235294117647065E-2</c:v>
                </c:pt>
                <c:pt idx="214">
                  <c:v>-2.9411764705882353E-2</c:v>
                </c:pt>
                <c:pt idx="215">
                  <c:v>0</c:v>
                </c:pt>
                <c:pt idx="216">
                  <c:v>-5.8823529411764705E-2</c:v>
                </c:pt>
                <c:pt idx="217">
                  <c:v>2.9411764705882353E-2</c:v>
                </c:pt>
                <c:pt idx="218">
                  <c:v>2.9411764705882353E-2</c:v>
                </c:pt>
                <c:pt idx="219">
                  <c:v>0.11764705882352941</c:v>
                </c:pt>
                <c:pt idx="220">
                  <c:v>-2.9411764705882353E-2</c:v>
                </c:pt>
                <c:pt idx="221">
                  <c:v>2.9411764705882353E-2</c:v>
                </c:pt>
                <c:pt idx="222">
                  <c:v>-2.9411764705882353E-2</c:v>
                </c:pt>
                <c:pt idx="223">
                  <c:v>8.8235294117647065E-2</c:v>
                </c:pt>
                <c:pt idx="224">
                  <c:v>-8.8235294117647065E-2</c:v>
                </c:pt>
                <c:pt idx="225">
                  <c:v>-5.8823529411764705E-2</c:v>
                </c:pt>
                <c:pt idx="226">
                  <c:v>-2.9411764705882353E-2</c:v>
                </c:pt>
                <c:pt idx="227">
                  <c:v>2.9411764705882353E-2</c:v>
                </c:pt>
                <c:pt idx="228">
                  <c:v>2.9411764705882353E-2</c:v>
                </c:pt>
                <c:pt idx="229">
                  <c:v>0</c:v>
                </c:pt>
                <c:pt idx="230">
                  <c:v>8.8235294117647065E-2</c:v>
                </c:pt>
                <c:pt idx="231">
                  <c:v>-2.9411764705882353E-2</c:v>
                </c:pt>
                <c:pt idx="232">
                  <c:v>5.8823529411764705E-2</c:v>
                </c:pt>
                <c:pt idx="233">
                  <c:v>5.8823529411764705E-2</c:v>
                </c:pt>
                <c:pt idx="234">
                  <c:v>-2.9411764705882353E-2</c:v>
                </c:pt>
                <c:pt idx="235">
                  <c:v>2.9411764705882353E-2</c:v>
                </c:pt>
                <c:pt idx="236">
                  <c:v>-5.8823529411764705E-2</c:v>
                </c:pt>
                <c:pt idx="237">
                  <c:v>5.8823529411764705E-2</c:v>
                </c:pt>
                <c:pt idx="238">
                  <c:v>8.8235294117647065E-2</c:v>
                </c:pt>
                <c:pt idx="239">
                  <c:v>5.8823529411764705E-2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C2-674E-A025-5412D602B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2413152"/>
        <c:axId val="1476128592"/>
      </c:scatterChart>
      <c:valAx>
        <c:axId val="1392413152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76128592"/>
        <c:crosses val="autoZero"/>
        <c:crossBetween val="midCat"/>
        <c:minorUnit val="1"/>
      </c:valAx>
      <c:valAx>
        <c:axId val="1476128592"/>
        <c:scaling>
          <c:orientation val="minMax"/>
          <c:max val="1.4"/>
          <c:min val="-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800" b="0" i="0" baseline="0%">
                    <a:effectLst/>
                  </a:rPr>
                  <a:t>DF/F0</a:t>
                </a:r>
                <a:endParaRPr lang="zh-TW" altLang="zh-TW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92413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工作表4!$Q$1</c:f>
              <c:strCache>
                <c:ptCount val="1"/>
                <c:pt idx="0">
                  <c:v>PcTx1-2nM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工作表4!$P$2:$P$241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工作表4!$Q$2:$Q$241</c:f>
              <c:numCache>
                <c:formatCode>General</c:formatCode>
                <c:ptCount val="240"/>
                <c:pt idx="0">
                  <c:v>0</c:v>
                </c:pt>
                <c:pt idx="1">
                  <c:v>-6.6666666666666666E-2</c:v>
                </c:pt>
                <c:pt idx="2">
                  <c:v>-6.6666666666666666E-2</c:v>
                </c:pt>
                <c:pt idx="3">
                  <c:v>-2.2222222222222223E-2</c:v>
                </c:pt>
                <c:pt idx="4">
                  <c:v>-0.2</c:v>
                </c:pt>
                <c:pt idx="5">
                  <c:v>-6.6666666666666666E-2</c:v>
                </c:pt>
                <c:pt idx="6">
                  <c:v>-4.4444444444444446E-2</c:v>
                </c:pt>
                <c:pt idx="7">
                  <c:v>-0.1111111111111111</c:v>
                </c:pt>
                <c:pt idx="8">
                  <c:v>-6.6666666666666666E-2</c:v>
                </c:pt>
                <c:pt idx="9">
                  <c:v>-2.2222222222222223E-2</c:v>
                </c:pt>
                <c:pt idx="10">
                  <c:v>-2.2222222222222223E-2</c:v>
                </c:pt>
                <c:pt idx="11">
                  <c:v>-8.8888888888888892E-2</c:v>
                </c:pt>
                <c:pt idx="12">
                  <c:v>-0.1111111111111111</c:v>
                </c:pt>
                <c:pt idx="13">
                  <c:v>-0.15555555555555556</c:v>
                </c:pt>
                <c:pt idx="14">
                  <c:v>-0.1111111111111111</c:v>
                </c:pt>
                <c:pt idx="15">
                  <c:v>-6.6666666666666666E-2</c:v>
                </c:pt>
                <c:pt idx="16">
                  <c:v>-0.1111111111111111</c:v>
                </c:pt>
                <c:pt idx="17">
                  <c:v>-6.6666666666666666E-2</c:v>
                </c:pt>
                <c:pt idx="18">
                  <c:v>2.2222222222222223E-2</c:v>
                </c:pt>
                <c:pt idx="19">
                  <c:v>-4.4444444444444446E-2</c:v>
                </c:pt>
                <c:pt idx="20">
                  <c:v>-0.13333333333333333</c:v>
                </c:pt>
                <c:pt idx="21">
                  <c:v>-0.1111111111111111</c:v>
                </c:pt>
                <c:pt idx="22">
                  <c:v>-8.8888888888888892E-2</c:v>
                </c:pt>
                <c:pt idx="23">
                  <c:v>-0.1111111111111111</c:v>
                </c:pt>
                <c:pt idx="24">
                  <c:v>-8.8888888888888892E-2</c:v>
                </c:pt>
                <c:pt idx="25">
                  <c:v>-8.8888888888888892E-2</c:v>
                </c:pt>
                <c:pt idx="26">
                  <c:v>-2.2222222222222223E-2</c:v>
                </c:pt>
                <c:pt idx="27">
                  <c:v>-0.13333333333333333</c:v>
                </c:pt>
                <c:pt idx="28">
                  <c:v>-6.6666666666666666E-2</c:v>
                </c:pt>
                <c:pt idx="29">
                  <c:v>-0.17777777777777778</c:v>
                </c:pt>
                <c:pt idx="30">
                  <c:v>-6.6666666666666666E-2</c:v>
                </c:pt>
                <c:pt idx="31">
                  <c:v>-0.1111111111111111</c:v>
                </c:pt>
                <c:pt idx="32">
                  <c:v>-4.4444444444444446E-2</c:v>
                </c:pt>
                <c:pt idx="33">
                  <c:v>-0.1111111111111111</c:v>
                </c:pt>
                <c:pt idx="34">
                  <c:v>-8.8888888888888892E-2</c:v>
                </c:pt>
                <c:pt idx="35">
                  <c:v>2.2222222222222223E-2</c:v>
                </c:pt>
                <c:pt idx="36">
                  <c:v>-0.13333333333333333</c:v>
                </c:pt>
                <c:pt idx="37">
                  <c:v>-0.13333333333333333</c:v>
                </c:pt>
                <c:pt idx="38">
                  <c:v>-0.1111111111111111</c:v>
                </c:pt>
                <c:pt idx="39">
                  <c:v>-6.6666666666666666E-2</c:v>
                </c:pt>
                <c:pt idx="40">
                  <c:v>-4.4444444444444446E-2</c:v>
                </c:pt>
                <c:pt idx="41">
                  <c:v>-4.4444444444444446E-2</c:v>
                </c:pt>
                <c:pt idx="42">
                  <c:v>-8.8888888888888892E-2</c:v>
                </c:pt>
                <c:pt idx="43">
                  <c:v>-4.4444444444444446E-2</c:v>
                </c:pt>
                <c:pt idx="44">
                  <c:v>-6.6666666666666666E-2</c:v>
                </c:pt>
                <c:pt idx="45">
                  <c:v>2.2222222222222223E-2</c:v>
                </c:pt>
                <c:pt idx="46">
                  <c:v>4.4444444444444446E-2</c:v>
                </c:pt>
                <c:pt idx="47">
                  <c:v>0</c:v>
                </c:pt>
                <c:pt idx="48">
                  <c:v>-2.2222222222222223E-2</c:v>
                </c:pt>
                <c:pt idx="49">
                  <c:v>2.2222222222222223E-2</c:v>
                </c:pt>
                <c:pt idx="50">
                  <c:v>-6.6666666666666666E-2</c:v>
                </c:pt>
                <c:pt idx="51">
                  <c:v>4.4444444444444446E-2</c:v>
                </c:pt>
                <c:pt idx="52">
                  <c:v>-6.6666666666666666E-2</c:v>
                </c:pt>
                <c:pt idx="53">
                  <c:v>-6.6666666666666666E-2</c:v>
                </c:pt>
                <c:pt idx="54">
                  <c:v>-2.2222222222222223E-2</c:v>
                </c:pt>
                <c:pt idx="55">
                  <c:v>4.4444444444444446E-2</c:v>
                </c:pt>
                <c:pt idx="56">
                  <c:v>0</c:v>
                </c:pt>
                <c:pt idx="57">
                  <c:v>2.2222222222222223E-2</c:v>
                </c:pt>
                <c:pt idx="58">
                  <c:v>2.2222222222222223E-2</c:v>
                </c:pt>
                <c:pt idx="59">
                  <c:v>0.1111111111111111</c:v>
                </c:pt>
                <c:pt idx="60">
                  <c:v>2.2222222222222223E-2</c:v>
                </c:pt>
                <c:pt idx="61">
                  <c:v>4.4444444444444446E-2</c:v>
                </c:pt>
                <c:pt idx="62">
                  <c:v>-4.4444444444444446E-2</c:v>
                </c:pt>
                <c:pt idx="63">
                  <c:v>4.4444444444444446E-2</c:v>
                </c:pt>
                <c:pt idx="64">
                  <c:v>2.2222222222222223E-2</c:v>
                </c:pt>
                <c:pt idx="65">
                  <c:v>2.2222222222222223E-2</c:v>
                </c:pt>
                <c:pt idx="66">
                  <c:v>2.2222222222222223E-2</c:v>
                </c:pt>
                <c:pt idx="67">
                  <c:v>0</c:v>
                </c:pt>
                <c:pt idx="68">
                  <c:v>0</c:v>
                </c:pt>
                <c:pt idx="69">
                  <c:v>-4.4444444444444446E-2</c:v>
                </c:pt>
                <c:pt idx="70">
                  <c:v>-4.4444444444444446E-2</c:v>
                </c:pt>
                <c:pt idx="71">
                  <c:v>0.1111111111111111</c:v>
                </c:pt>
                <c:pt idx="72">
                  <c:v>-4.4444444444444446E-2</c:v>
                </c:pt>
                <c:pt idx="73">
                  <c:v>0</c:v>
                </c:pt>
                <c:pt idx="74">
                  <c:v>-4.4444444444444446E-2</c:v>
                </c:pt>
                <c:pt idx="75">
                  <c:v>-2.2222222222222223E-2</c:v>
                </c:pt>
                <c:pt idx="76">
                  <c:v>2.2222222222222223E-2</c:v>
                </c:pt>
                <c:pt idx="77">
                  <c:v>4.4444444444444446E-2</c:v>
                </c:pt>
                <c:pt idx="78">
                  <c:v>-2.2222222222222223E-2</c:v>
                </c:pt>
                <c:pt idx="79">
                  <c:v>-4.4444444444444446E-2</c:v>
                </c:pt>
                <c:pt idx="80">
                  <c:v>-4.4444444444444446E-2</c:v>
                </c:pt>
                <c:pt idx="81">
                  <c:v>-4.4444444444444446E-2</c:v>
                </c:pt>
                <c:pt idx="82">
                  <c:v>0</c:v>
                </c:pt>
                <c:pt idx="83">
                  <c:v>2.2222222222222223E-2</c:v>
                </c:pt>
                <c:pt idx="84">
                  <c:v>-2.2222222222222223E-2</c:v>
                </c:pt>
                <c:pt idx="85">
                  <c:v>0</c:v>
                </c:pt>
                <c:pt idx="86">
                  <c:v>2.2222222222222223E-2</c:v>
                </c:pt>
                <c:pt idx="87">
                  <c:v>-6.6666666666666666E-2</c:v>
                </c:pt>
                <c:pt idx="88">
                  <c:v>2.2222222222222223E-2</c:v>
                </c:pt>
                <c:pt idx="89">
                  <c:v>-2.2222222222222223E-2</c:v>
                </c:pt>
                <c:pt idx="90">
                  <c:v>6.6666666666666666E-2</c:v>
                </c:pt>
                <c:pt idx="91">
                  <c:v>0</c:v>
                </c:pt>
                <c:pt idx="92">
                  <c:v>2.2222222222222223E-2</c:v>
                </c:pt>
                <c:pt idx="93">
                  <c:v>-2.2222222222222223E-2</c:v>
                </c:pt>
                <c:pt idx="94">
                  <c:v>0.1111111111111111</c:v>
                </c:pt>
                <c:pt idx="95">
                  <c:v>0</c:v>
                </c:pt>
                <c:pt idx="96">
                  <c:v>2.2222222222222223E-2</c:v>
                </c:pt>
                <c:pt idx="97">
                  <c:v>-2.2222222222222223E-2</c:v>
                </c:pt>
                <c:pt idx="98">
                  <c:v>6.6666666666666666E-2</c:v>
                </c:pt>
                <c:pt idx="99">
                  <c:v>4.4444444444444446E-2</c:v>
                </c:pt>
                <c:pt idx="100">
                  <c:v>0</c:v>
                </c:pt>
                <c:pt idx="101">
                  <c:v>4.4444444444444446E-2</c:v>
                </c:pt>
                <c:pt idx="102">
                  <c:v>-4.4444444444444446E-2</c:v>
                </c:pt>
                <c:pt idx="103">
                  <c:v>4.4444444444444446E-2</c:v>
                </c:pt>
                <c:pt idx="104">
                  <c:v>-4.4444444444444446E-2</c:v>
                </c:pt>
                <c:pt idx="105">
                  <c:v>0</c:v>
                </c:pt>
                <c:pt idx="106">
                  <c:v>-6.6666666666666666E-2</c:v>
                </c:pt>
                <c:pt idx="107">
                  <c:v>-4.4444444444444446E-2</c:v>
                </c:pt>
                <c:pt idx="108">
                  <c:v>-2.2222222222222223E-2</c:v>
                </c:pt>
                <c:pt idx="109">
                  <c:v>-2.2222222222222223E-2</c:v>
                </c:pt>
                <c:pt idx="110">
                  <c:v>4.4444444444444446E-2</c:v>
                </c:pt>
                <c:pt idx="111">
                  <c:v>2.2222222222222223E-2</c:v>
                </c:pt>
                <c:pt idx="112">
                  <c:v>-2.2222222222222223E-2</c:v>
                </c:pt>
                <c:pt idx="113">
                  <c:v>-6.6666666666666666E-2</c:v>
                </c:pt>
                <c:pt idx="114">
                  <c:v>0</c:v>
                </c:pt>
                <c:pt idx="115">
                  <c:v>6.6666666666666666E-2</c:v>
                </c:pt>
                <c:pt idx="116">
                  <c:v>2.2222222222222223E-2</c:v>
                </c:pt>
                <c:pt idx="117">
                  <c:v>-2.2222222222222223E-2</c:v>
                </c:pt>
                <c:pt idx="118">
                  <c:v>-4.4444444444444446E-2</c:v>
                </c:pt>
                <c:pt idx="119">
                  <c:v>4.4444444444444446E-2</c:v>
                </c:pt>
                <c:pt idx="120">
                  <c:v>0</c:v>
                </c:pt>
                <c:pt idx="121">
                  <c:v>2.2222222222222223E-2</c:v>
                </c:pt>
                <c:pt idx="122">
                  <c:v>0</c:v>
                </c:pt>
                <c:pt idx="123">
                  <c:v>-8.8888888888888892E-2</c:v>
                </c:pt>
                <c:pt idx="124">
                  <c:v>-4.4444444444444446E-2</c:v>
                </c:pt>
                <c:pt idx="125">
                  <c:v>-2.2222222222222223E-2</c:v>
                </c:pt>
                <c:pt idx="126">
                  <c:v>4.4444444444444446E-2</c:v>
                </c:pt>
                <c:pt idx="127">
                  <c:v>-8.8888888888888892E-2</c:v>
                </c:pt>
                <c:pt idx="128">
                  <c:v>0</c:v>
                </c:pt>
                <c:pt idx="129">
                  <c:v>4.4444444444444446E-2</c:v>
                </c:pt>
                <c:pt idx="130">
                  <c:v>-6.6666666666666666E-2</c:v>
                </c:pt>
                <c:pt idx="131">
                  <c:v>0</c:v>
                </c:pt>
                <c:pt idx="132">
                  <c:v>-0.15555555555555556</c:v>
                </c:pt>
                <c:pt idx="133">
                  <c:v>0</c:v>
                </c:pt>
                <c:pt idx="134">
                  <c:v>-4.4444444444444446E-2</c:v>
                </c:pt>
                <c:pt idx="135">
                  <c:v>2.2222222222222223E-2</c:v>
                </c:pt>
                <c:pt idx="136">
                  <c:v>0</c:v>
                </c:pt>
                <c:pt idx="137">
                  <c:v>-4.4444444444444446E-2</c:v>
                </c:pt>
                <c:pt idx="138">
                  <c:v>-0.13333333333333333</c:v>
                </c:pt>
                <c:pt idx="139">
                  <c:v>-6.6666666666666666E-2</c:v>
                </c:pt>
                <c:pt idx="140">
                  <c:v>0</c:v>
                </c:pt>
                <c:pt idx="141">
                  <c:v>-2.2222222222222223E-2</c:v>
                </c:pt>
                <c:pt idx="142">
                  <c:v>-6.6666666666666666E-2</c:v>
                </c:pt>
                <c:pt idx="143">
                  <c:v>-8.8888888888888892E-2</c:v>
                </c:pt>
                <c:pt idx="144">
                  <c:v>-4.4444444444444446E-2</c:v>
                </c:pt>
                <c:pt idx="145">
                  <c:v>-2.2222222222222223E-2</c:v>
                </c:pt>
                <c:pt idx="146">
                  <c:v>-4.4444444444444446E-2</c:v>
                </c:pt>
                <c:pt idx="147">
                  <c:v>-4.4444444444444446E-2</c:v>
                </c:pt>
                <c:pt idx="148">
                  <c:v>-8.8888888888888892E-2</c:v>
                </c:pt>
                <c:pt idx="149">
                  <c:v>-4.4444444444444446E-2</c:v>
                </c:pt>
                <c:pt idx="150">
                  <c:v>-2.2222222222222223E-2</c:v>
                </c:pt>
                <c:pt idx="151">
                  <c:v>-6.6666666666666666E-2</c:v>
                </c:pt>
                <c:pt idx="152">
                  <c:v>-8.8888888888888892E-2</c:v>
                </c:pt>
                <c:pt idx="153">
                  <c:v>-2.2222222222222223E-2</c:v>
                </c:pt>
                <c:pt idx="154">
                  <c:v>-4.4444444444444446E-2</c:v>
                </c:pt>
                <c:pt idx="155">
                  <c:v>-0.1111111111111111</c:v>
                </c:pt>
                <c:pt idx="156">
                  <c:v>-2.2222222222222223E-2</c:v>
                </c:pt>
                <c:pt idx="157">
                  <c:v>-4.4444444444444446E-2</c:v>
                </c:pt>
                <c:pt idx="158">
                  <c:v>-4.4444444444444446E-2</c:v>
                </c:pt>
                <c:pt idx="159">
                  <c:v>-2.2222222222222223E-2</c:v>
                </c:pt>
                <c:pt idx="160">
                  <c:v>-6.6666666666666666E-2</c:v>
                </c:pt>
                <c:pt idx="161">
                  <c:v>0</c:v>
                </c:pt>
                <c:pt idx="162">
                  <c:v>-2.2222222222222223E-2</c:v>
                </c:pt>
                <c:pt idx="163">
                  <c:v>4.4444444444444446E-2</c:v>
                </c:pt>
                <c:pt idx="164">
                  <c:v>-8.8888888888888892E-2</c:v>
                </c:pt>
                <c:pt idx="165">
                  <c:v>2.2222222222222223E-2</c:v>
                </c:pt>
                <c:pt idx="166">
                  <c:v>-6.6666666666666666E-2</c:v>
                </c:pt>
                <c:pt idx="167">
                  <c:v>-2.2222222222222223E-2</c:v>
                </c:pt>
                <c:pt idx="168">
                  <c:v>0</c:v>
                </c:pt>
                <c:pt idx="169">
                  <c:v>-8.8888888888888892E-2</c:v>
                </c:pt>
                <c:pt idx="170">
                  <c:v>2.2222222222222223E-2</c:v>
                </c:pt>
                <c:pt idx="171">
                  <c:v>-6.6666666666666666E-2</c:v>
                </c:pt>
                <c:pt idx="172">
                  <c:v>-0.1111111111111111</c:v>
                </c:pt>
                <c:pt idx="173">
                  <c:v>-2.2222222222222223E-2</c:v>
                </c:pt>
                <c:pt idx="174">
                  <c:v>-4.4444444444444446E-2</c:v>
                </c:pt>
                <c:pt idx="175">
                  <c:v>-8.8888888888888892E-2</c:v>
                </c:pt>
                <c:pt idx="176">
                  <c:v>-2.2222222222222223E-2</c:v>
                </c:pt>
                <c:pt idx="177">
                  <c:v>-0.15555555555555556</c:v>
                </c:pt>
                <c:pt idx="178">
                  <c:v>-2.2222222222222223E-2</c:v>
                </c:pt>
                <c:pt idx="179">
                  <c:v>-0.13333333333333333</c:v>
                </c:pt>
                <c:pt idx="180">
                  <c:v>-8.8888888888888892E-2</c:v>
                </c:pt>
                <c:pt idx="181">
                  <c:v>-2.2222222222222223E-2</c:v>
                </c:pt>
                <c:pt idx="182">
                  <c:v>-2.2222222222222223E-2</c:v>
                </c:pt>
                <c:pt idx="183">
                  <c:v>-8.8888888888888892E-2</c:v>
                </c:pt>
                <c:pt idx="184">
                  <c:v>-4.4444444444444446E-2</c:v>
                </c:pt>
                <c:pt idx="185">
                  <c:v>-6.6666666666666666E-2</c:v>
                </c:pt>
                <c:pt idx="186">
                  <c:v>-2.2222222222222223E-2</c:v>
                </c:pt>
                <c:pt idx="187">
                  <c:v>-6.6666666666666666E-2</c:v>
                </c:pt>
                <c:pt idx="188">
                  <c:v>-4.4444444444444446E-2</c:v>
                </c:pt>
                <c:pt idx="189">
                  <c:v>-4.4444444444444446E-2</c:v>
                </c:pt>
                <c:pt idx="190">
                  <c:v>-4.4444444444444446E-2</c:v>
                </c:pt>
                <c:pt idx="191">
                  <c:v>-4.4444444444444446E-2</c:v>
                </c:pt>
                <c:pt idx="192">
                  <c:v>-8.8888888888888892E-2</c:v>
                </c:pt>
                <c:pt idx="193">
                  <c:v>-2.2222222222222223E-2</c:v>
                </c:pt>
                <c:pt idx="194">
                  <c:v>-2.2222222222222223E-2</c:v>
                </c:pt>
                <c:pt idx="195">
                  <c:v>-2.2222222222222223E-2</c:v>
                </c:pt>
                <c:pt idx="196">
                  <c:v>-0.13333333333333333</c:v>
                </c:pt>
                <c:pt idx="197">
                  <c:v>-0.13333333333333333</c:v>
                </c:pt>
                <c:pt idx="198">
                  <c:v>-0.13333333333333333</c:v>
                </c:pt>
                <c:pt idx="199">
                  <c:v>-2.2222222222222223E-2</c:v>
                </c:pt>
                <c:pt idx="200">
                  <c:v>4.4444444444444446E-2</c:v>
                </c:pt>
                <c:pt idx="201">
                  <c:v>-2.2222222222222223E-2</c:v>
                </c:pt>
                <c:pt idx="202">
                  <c:v>2.2222222222222223E-2</c:v>
                </c:pt>
                <c:pt idx="203">
                  <c:v>-8.8888888888888892E-2</c:v>
                </c:pt>
                <c:pt idx="204">
                  <c:v>-0.17777777777777778</c:v>
                </c:pt>
                <c:pt idx="205">
                  <c:v>-4.4444444444444446E-2</c:v>
                </c:pt>
                <c:pt idx="206">
                  <c:v>-2.2222222222222223E-2</c:v>
                </c:pt>
                <c:pt idx="207">
                  <c:v>-4.4444444444444446E-2</c:v>
                </c:pt>
                <c:pt idx="208">
                  <c:v>-8.8888888888888892E-2</c:v>
                </c:pt>
                <c:pt idx="209">
                  <c:v>-0.13333333333333333</c:v>
                </c:pt>
                <c:pt idx="210">
                  <c:v>-6.6666666666666666E-2</c:v>
                </c:pt>
                <c:pt idx="211">
                  <c:v>0.1111111111111111</c:v>
                </c:pt>
                <c:pt idx="212">
                  <c:v>-4.4444444444444446E-2</c:v>
                </c:pt>
                <c:pt idx="213">
                  <c:v>-6.6666666666666666E-2</c:v>
                </c:pt>
                <c:pt idx="214">
                  <c:v>-4.4444444444444446E-2</c:v>
                </c:pt>
                <c:pt idx="215">
                  <c:v>-0.13333333333333333</c:v>
                </c:pt>
                <c:pt idx="216">
                  <c:v>-0.13333333333333333</c:v>
                </c:pt>
                <c:pt idx="217">
                  <c:v>-4.4444444444444446E-2</c:v>
                </c:pt>
                <c:pt idx="218">
                  <c:v>-6.6666666666666666E-2</c:v>
                </c:pt>
                <c:pt idx="219">
                  <c:v>-2.2222222222222223E-2</c:v>
                </c:pt>
                <c:pt idx="220">
                  <c:v>-2.2222222222222223E-2</c:v>
                </c:pt>
                <c:pt idx="221">
                  <c:v>-2.2222222222222223E-2</c:v>
                </c:pt>
                <c:pt idx="222">
                  <c:v>0</c:v>
                </c:pt>
                <c:pt idx="223">
                  <c:v>-6.6666666666666666E-2</c:v>
                </c:pt>
                <c:pt idx="224">
                  <c:v>-8.8888888888888892E-2</c:v>
                </c:pt>
                <c:pt idx="225">
                  <c:v>-6.6666666666666666E-2</c:v>
                </c:pt>
                <c:pt idx="226">
                  <c:v>-6.6666666666666666E-2</c:v>
                </c:pt>
                <c:pt idx="227">
                  <c:v>-2.2222222222222223E-2</c:v>
                </c:pt>
                <c:pt idx="228">
                  <c:v>-6.6666666666666666E-2</c:v>
                </c:pt>
                <c:pt idx="229">
                  <c:v>-6.6666666666666666E-2</c:v>
                </c:pt>
                <c:pt idx="230">
                  <c:v>-6.6666666666666666E-2</c:v>
                </c:pt>
                <c:pt idx="231">
                  <c:v>-8.8888888888888892E-2</c:v>
                </c:pt>
                <c:pt idx="232">
                  <c:v>-4.4444444444444446E-2</c:v>
                </c:pt>
                <c:pt idx="233">
                  <c:v>-0.13333333333333333</c:v>
                </c:pt>
                <c:pt idx="234">
                  <c:v>-0.17777777777777778</c:v>
                </c:pt>
                <c:pt idx="235">
                  <c:v>-0.2</c:v>
                </c:pt>
                <c:pt idx="236">
                  <c:v>-8.8888888888888892E-2</c:v>
                </c:pt>
                <c:pt idx="237">
                  <c:v>-0.1111111111111111</c:v>
                </c:pt>
                <c:pt idx="238">
                  <c:v>2.2222222222222223E-2</c:v>
                </c:pt>
                <c:pt idx="23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62-E046-947E-1EC490F17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4068976"/>
        <c:axId val="1465913600"/>
      </c:scatterChart>
      <c:valAx>
        <c:axId val="1384068976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65913600"/>
        <c:crosses val="autoZero"/>
        <c:crossBetween val="midCat"/>
        <c:minorUnit val="1"/>
      </c:valAx>
      <c:valAx>
        <c:axId val="1465913600"/>
        <c:scaling>
          <c:orientation val="minMax"/>
          <c:max val="1.4"/>
          <c:min val="-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800" b="0" i="0" baseline="0%">
                    <a:effectLst/>
                  </a:rPr>
                  <a:t>DF/F0</a:t>
                </a:r>
                <a:endParaRPr lang="zh-TW" altLang="zh-TW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84068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'ValuesM61-control-1'!$E$1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'ValuesM61-control-1'!$E$2:$E$241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2B-984F-9F27-1ECF33354E93}"/>
            </c:ext>
          </c:extLst>
        </c:ser>
        <c:ser>
          <c:idx val="1"/>
          <c:order val="1"/>
          <c:tx>
            <c:strRef>
              <c:f>'ValuesM61-control-1'!$F$1</c:f>
              <c:strCache>
                <c:ptCount val="1"/>
                <c:pt idx="0">
                  <c:v>PcTx 0.1nM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'ValuesM61-control-1'!$F$2:$F$241</c:f>
              <c:numCache>
                <c:formatCode>General</c:formatCode>
                <c:ptCount val="240"/>
                <c:pt idx="0">
                  <c:v>35</c:v>
                </c:pt>
                <c:pt idx="1">
                  <c:v>32</c:v>
                </c:pt>
                <c:pt idx="2">
                  <c:v>38</c:v>
                </c:pt>
                <c:pt idx="3">
                  <c:v>32</c:v>
                </c:pt>
                <c:pt idx="4">
                  <c:v>40</c:v>
                </c:pt>
                <c:pt idx="5">
                  <c:v>41</c:v>
                </c:pt>
                <c:pt idx="6">
                  <c:v>40</c:v>
                </c:pt>
                <c:pt idx="7">
                  <c:v>33</c:v>
                </c:pt>
                <c:pt idx="8">
                  <c:v>46</c:v>
                </c:pt>
                <c:pt idx="9">
                  <c:v>40</c:v>
                </c:pt>
                <c:pt idx="10">
                  <c:v>42</c:v>
                </c:pt>
                <c:pt idx="11">
                  <c:v>35</c:v>
                </c:pt>
                <c:pt idx="12">
                  <c:v>35</c:v>
                </c:pt>
                <c:pt idx="13">
                  <c:v>32</c:v>
                </c:pt>
                <c:pt idx="14">
                  <c:v>43</c:v>
                </c:pt>
                <c:pt idx="15">
                  <c:v>37</c:v>
                </c:pt>
                <c:pt idx="16">
                  <c:v>39</c:v>
                </c:pt>
                <c:pt idx="17">
                  <c:v>34</c:v>
                </c:pt>
                <c:pt idx="18">
                  <c:v>55</c:v>
                </c:pt>
                <c:pt idx="19">
                  <c:v>45</c:v>
                </c:pt>
                <c:pt idx="20">
                  <c:v>33</c:v>
                </c:pt>
                <c:pt idx="21">
                  <c:v>26</c:v>
                </c:pt>
                <c:pt idx="22">
                  <c:v>36</c:v>
                </c:pt>
                <c:pt idx="23">
                  <c:v>35</c:v>
                </c:pt>
                <c:pt idx="24">
                  <c:v>42</c:v>
                </c:pt>
                <c:pt idx="25">
                  <c:v>34</c:v>
                </c:pt>
                <c:pt idx="26">
                  <c:v>29</c:v>
                </c:pt>
                <c:pt idx="27">
                  <c:v>28</c:v>
                </c:pt>
                <c:pt idx="28">
                  <c:v>47</c:v>
                </c:pt>
                <c:pt idx="29">
                  <c:v>30</c:v>
                </c:pt>
                <c:pt idx="30">
                  <c:v>33</c:v>
                </c:pt>
                <c:pt idx="31">
                  <c:v>30</c:v>
                </c:pt>
                <c:pt idx="32">
                  <c:v>30</c:v>
                </c:pt>
                <c:pt idx="33">
                  <c:v>39</c:v>
                </c:pt>
                <c:pt idx="34">
                  <c:v>26</c:v>
                </c:pt>
                <c:pt idx="35">
                  <c:v>30</c:v>
                </c:pt>
                <c:pt idx="36">
                  <c:v>36</c:v>
                </c:pt>
                <c:pt idx="37">
                  <c:v>28</c:v>
                </c:pt>
                <c:pt idx="38">
                  <c:v>40</c:v>
                </c:pt>
                <c:pt idx="39">
                  <c:v>29</c:v>
                </c:pt>
                <c:pt idx="40">
                  <c:v>28</c:v>
                </c:pt>
                <c:pt idx="41">
                  <c:v>35</c:v>
                </c:pt>
                <c:pt idx="42">
                  <c:v>30</c:v>
                </c:pt>
                <c:pt idx="43">
                  <c:v>49</c:v>
                </c:pt>
                <c:pt idx="44">
                  <c:v>62</c:v>
                </c:pt>
                <c:pt idx="45">
                  <c:v>80</c:v>
                </c:pt>
                <c:pt idx="46">
                  <c:v>68</c:v>
                </c:pt>
                <c:pt idx="47">
                  <c:v>63</c:v>
                </c:pt>
                <c:pt idx="48">
                  <c:v>73</c:v>
                </c:pt>
                <c:pt idx="49">
                  <c:v>67</c:v>
                </c:pt>
                <c:pt idx="50">
                  <c:v>76</c:v>
                </c:pt>
                <c:pt idx="51">
                  <c:v>74</c:v>
                </c:pt>
                <c:pt idx="52">
                  <c:v>62</c:v>
                </c:pt>
                <c:pt idx="53">
                  <c:v>70</c:v>
                </c:pt>
                <c:pt idx="54">
                  <c:v>70</c:v>
                </c:pt>
                <c:pt idx="55">
                  <c:v>64</c:v>
                </c:pt>
                <c:pt idx="56">
                  <c:v>64</c:v>
                </c:pt>
                <c:pt idx="57">
                  <c:v>69</c:v>
                </c:pt>
                <c:pt idx="58">
                  <c:v>65</c:v>
                </c:pt>
                <c:pt idx="59">
                  <c:v>52</c:v>
                </c:pt>
                <c:pt idx="60">
                  <c:v>61</c:v>
                </c:pt>
                <c:pt idx="61">
                  <c:v>60</c:v>
                </c:pt>
                <c:pt idx="62">
                  <c:v>63</c:v>
                </c:pt>
                <c:pt idx="63">
                  <c:v>61</c:v>
                </c:pt>
                <c:pt idx="64">
                  <c:v>64</c:v>
                </c:pt>
                <c:pt idx="65">
                  <c:v>59</c:v>
                </c:pt>
                <c:pt idx="66">
                  <c:v>55</c:v>
                </c:pt>
                <c:pt idx="67">
                  <c:v>54</c:v>
                </c:pt>
                <c:pt idx="68">
                  <c:v>50</c:v>
                </c:pt>
                <c:pt idx="69">
                  <c:v>67</c:v>
                </c:pt>
                <c:pt idx="70">
                  <c:v>58</c:v>
                </c:pt>
                <c:pt idx="71">
                  <c:v>62</c:v>
                </c:pt>
                <c:pt idx="72">
                  <c:v>62</c:v>
                </c:pt>
                <c:pt idx="73">
                  <c:v>55</c:v>
                </c:pt>
                <c:pt idx="74">
                  <c:v>51</c:v>
                </c:pt>
                <c:pt idx="75">
                  <c:v>49</c:v>
                </c:pt>
                <c:pt idx="76">
                  <c:v>52</c:v>
                </c:pt>
                <c:pt idx="77">
                  <c:v>62</c:v>
                </c:pt>
                <c:pt idx="78">
                  <c:v>55</c:v>
                </c:pt>
                <c:pt idx="79">
                  <c:v>37</c:v>
                </c:pt>
                <c:pt idx="80">
                  <c:v>61</c:v>
                </c:pt>
                <c:pt idx="81">
                  <c:v>53</c:v>
                </c:pt>
                <c:pt idx="82">
                  <c:v>55</c:v>
                </c:pt>
                <c:pt idx="83">
                  <c:v>52</c:v>
                </c:pt>
                <c:pt idx="84">
                  <c:v>50</c:v>
                </c:pt>
                <c:pt idx="85">
                  <c:v>59</c:v>
                </c:pt>
                <c:pt idx="86">
                  <c:v>52</c:v>
                </c:pt>
                <c:pt idx="87">
                  <c:v>63</c:v>
                </c:pt>
                <c:pt idx="88">
                  <c:v>67</c:v>
                </c:pt>
                <c:pt idx="89">
                  <c:v>50</c:v>
                </c:pt>
                <c:pt idx="90">
                  <c:v>51</c:v>
                </c:pt>
                <c:pt idx="91">
                  <c:v>38</c:v>
                </c:pt>
                <c:pt idx="92">
                  <c:v>40</c:v>
                </c:pt>
                <c:pt idx="93">
                  <c:v>48</c:v>
                </c:pt>
                <c:pt idx="94">
                  <c:v>52</c:v>
                </c:pt>
                <c:pt idx="95">
                  <c:v>43</c:v>
                </c:pt>
                <c:pt idx="96">
                  <c:v>55</c:v>
                </c:pt>
                <c:pt idx="97">
                  <c:v>42</c:v>
                </c:pt>
                <c:pt idx="98">
                  <c:v>49</c:v>
                </c:pt>
                <c:pt idx="99">
                  <c:v>40</c:v>
                </c:pt>
                <c:pt idx="100">
                  <c:v>55</c:v>
                </c:pt>
                <c:pt idx="101">
                  <c:v>30</c:v>
                </c:pt>
                <c:pt idx="102">
                  <c:v>39</c:v>
                </c:pt>
                <c:pt idx="103">
                  <c:v>45</c:v>
                </c:pt>
                <c:pt idx="104">
                  <c:v>46</c:v>
                </c:pt>
                <c:pt idx="105">
                  <c:v>40</c:v>
                </c:pt>
                <c:pt idx="106">
                  <c:v>49</c:v>
                </c:pt>
                <c:pt idx="107">
                  <c:v>43</c:v>
                </c:pt>
                <c:pt idx="108">
                  <c:v>38</c:v>
                </c:pt>
                <c:pt idx="109">
                  <c:v>38</c:v>
                </c:pt>
                <c:pt idx="110">
                  <c:v>40</c:v>
                </c:pt>
                <c:pt idx="111">
                  <c:v>40</c:v>
                </c:pt>
                <c:pt idx="112">
                  <c:v>48</c:v>
                </c:pt>
                <c:pt idx="113">
                  <c:v>41</c:v>
                </c:pt>
                <c:pt idx="114">
                  <c:v>47</c:v>
                </c:pt>
                <c:pt idx="115">
                  <c:v>36</c:v>
                </c:pt>
                <c:pt idx="116">
                  <c:v>46</c:v>
                </c:pt>
                <c:pt idx="117">
                  <c:v>55</c:v>
                </c:pt>
                <c:pt idx="118">
                  <c:v>35</c:v>
                </c:pt>
                <c:pt idx="119">
                  <c:v>35</c:v>
                </c:pt>
                <c:pt idx="120">
                  <c:v>40</c:v>
                </c:pt>
                <c:pt idx="121">
                  <c:v>38</c:v>
                </c:pt>
                <c:pt idx="122">
                  <c:v>30</c:v>
                </c:pt>
                <c:pt idx="123">
                  <c:v>41</c:v>
                </c:pt>
                <c:pt idx="124">
                  <c:v>35</c:v>
                </c:pt>
                <c:pt idx="125">
                  <c:v>42</c:v>
                </c:pt>
                <c:pt idx="126">
                  <c:v>45</c:v>
                </c:pt>
                <c:pt idx="127">
                  <c:v>42</c:v>
                </c:pt>
                <c:pt idx="128">
                  <c:v>32</c:v>
                </c:pt>
                <c:pt idx="129">
                  <c:v>29</c:v>
                </c:pt>
                <c:pt idx="130">
                  <c:v>36</c:v>
                </c:pt>
                <c:pt idx="131">
                  <c:v>39</c:v>
                </c:pt>
                <c:pt idx="132">
                  <c:v>39</c:v>
                </c:pt>
                <c:pt idx="133">
                  <c:v>26</c:v>
                </c:pt>
                <c:pt idx="134">
                  <c:v>28</c:v>
                </c:pt>
                <c:pt idx="135">
                  <c:v>34</c:v>
                </c:pt>
                <c:pt idx="136">
                  <c:v>42</c:v>
                </c:pt>
                <c:pt idx="137">
                  <c:v>36</c:v>
                </c:pt>
                <c:pt idx="138">
                  <c:v>25</c:v>
                </c:pt>
                <c:pt idx="139">
                  <c:v>40</c:v>
                </c:pt>
                <c:pt idx="140">
                  <c:v>34</c:v>
                </c:pt>
                <c:pt idx="141">
                  <c:v>37</c:v>
                </c:pt>
                <c:pt idx="142">
                  <c:v>38</c:v>
                </c:pt>
                <c:pt idx="143">
                  <c:v>37</c:v>
                </c:pt>
                <c:pt idx="144">
                  <c:v>31</c:v>
                </c:pt>
                <c:pt idx="145">
                  <c:v>21</c:v>
                </c:pt>
                <c:pt idx="146">
                  <c:v>38</c:v>
                </c:pt>
                <c:pt idx="147">
                  <c:v>25</c:v>
                </c:pt>
                <c:pt idx="148">
                  <c:v>24</c:v>
                </c:pt>
                <c:pt idx="149">
                  <c:v>36</c:v>
                </c:pt>
                <c:pt idx="150">
                  <c:v>20</c:v>
                </c:pt>
                <c:pt idx="151">
                  <c:v>25</c:v>
                </c:pt>
                <c:pt idx="152">
                  <c:v>27</c:v>
                </c:pt>
                <c:pt idx="153">
                  <c:v>25</c:v>
                </c:pt>
                <c:pt idx="154">
                  <c:v>25</c:v>
                </c:pt>
                <c:pt idx="155">
                  <c:v>32</c:v>
                </c:pt>
                <c:pt idx="156">
                  <c:v>24</c:v>
                </c:pt>
                <c:pt idx="157">
                  <c:v>23</c:v>
                </c:pt>
                <c:pt idx="158">
                  <c:v>32</c:v>
                </c:pt>
                <c:pt idx="159">
                  <c:v>26</c:v>
                </c:pt>
                <c:pt idx="160">
                  <c:v>36</c:v>
                </c:pt>
                <c:pt idx="161">
                  <c:v>23</c:v>
                </c:pt>
                <c:pt idx="162">
                  <c:v>25</c:v>
                </c:pt>
                <c:pt idx="163">
                  <c:v>35</c:v>
                </c:pt>
                <c:pt idx="164">
                  <c:v>24</c:v>
                </c:pt>
                <c:pt idx="165">
                  <c:v>24</c:v>
                </c:pt>
                <c:pt idx="166">
                  <c:v>30</c:v>
                </c:pt>
                <c:pt idx="167">
                  <c:v>27</c:v>
                </c:pt>
                <c:pt idx="168">
                  <c:v>31</c:v>
                </c:pt>
                <c:pt idx="169">
                  <c:v>26</c:v>
                </c:pt>
                <c:pt idx="170">
                  <c:v>22</c:v>
                </c:pt>
                <c:pt idx="171">
                  <c:v>22</c:v>
                </c:pt>
                <c:pt idx="172">
                  <c:v>30</c:v>
                </c:pt>
                <c:pt idx="173">
                  <c:v>20</c:v>
                </c:pt>
                <c:pt idx="174">
                  <c:v>20</c:v>
                </c:pt>
                <c:pt idx="175">
                  <c:v>17</c:v>
                </c:pt>
                <c:pt idx="176">
                  <c:v>31</c:v>
                </c:pt>
                <c:pt idx="177">
                  <c:v>18</c:v>
                </c:pt>
                <c:pt idx="178">
                  <c:v>27</c:v>
                </c:pt>
                <c:pt idx="179">
                  <c:v>33</c:v>
                </c:pt>
                <c:pt idx="180">
                  <c:v>31</c:v>
                </c:pt>
                <c:pt idx="181">
                  <c:v>26</c:v>
                </c:pt>
                <c:pt idx="182">
                  <c:v>28</c:v>
                </c:pt>
                <c:pt idx="183">
                  <c:v>25</c:v>
                </c:pt>
                <c:pt idx="184">
                  <c:v>26</c:v>
                </c:pt>
                <c:pt idx="185">
                  <c:v>23</c:v>
                </c:pt>
                <c:pt idx="186">
                  <c:v>23</c:v>
                </c:pt>
                <c:pt idx="187">
                  <c:v>20</c:v>
                </c:pt>
                <c:pt idx="188">
                  <c:v>24</c:v>
                </c:pt>
                <c:pt idx="189">
                  <c:v>22</c:v>
                </c:pt>
                <c:pt idx="190">
                  <c:v>27</c:v>
                </c:pt>
                <c:pt idx="191">
                  <c:v>20</c:v>
                </c:pt>
                <c:pt idx="192">
                  <c:v>16</c:v>
                </c:pt>
                <c:pt idx="193">
                  <c:v>27</c:v>
                </c:pt>
                <c:pt idx="194">
                  <c:v>36</c:v>
                </c:pt>
                <c:pt idx="195">
                  <c:v>11</c:v>
                </c:pt>
                <c:pt idx="196">
                  <c:v>24</c:v>
                </c:pt>
                <c:pt idx="197">
                  <c:v>26</c:v>
                </c:pt>
                <c:pt idx="198">
                  <c:v>32</c:v>
                </c:pt>
                <c:pt idx="199">
                  <c:v>12</c:v>
                </c:pt>
                <c:pt idx="200">
                  <c:v>19</c:v>
                </c:pt>
                <c:pt idx="201">
                  <c:v>21</c:v>
                </c:pt>
                <c:pt idx="202">
                  <c:v>33</c:v>
                </c:pt>
                <c:pt idx="203">
                  <c:v>16</c:v>
                </c:pt>
                <c:pt idx="204">
                  <c:v>31</c:v>
                </c:pt>
                <c:pt idx="205">
                  <c:v>12</c:v>
                </c:pt>
                <c:pt idx="206">
                  <c:v>22</c:v>
                </c:pt>
                <c:pt idx="207">
                  <c:v>24</c:v>
                </c:pt>
                <c:pt idx="208">
                  <c:v>14</c:v>
                </c:pt>
                <c:pt idx="209">
                  <c:v>17</c:v>
                </c:pt>
                <c:pt idx="210">
                  <c:v>8</c:v>
                </c:pt>
                <c:pt idx="211">
                  <c:v>18</c:v>
                </c:pt>
                <c:pt idx="212">
                  <c:v>18</c:v>
                </c:pt>
                <c:pt idx="213">
                  <c:v>14</c:v>
                </c:pt>
                <c:pt idx="214">
                  <c:v>9</c:v>
                </c:pt>
                <c:pt idx="215">
                  <c:v>24</c:v>
                </c:pt>
                <c:pt idx="216">
                  <c:v>33</c:v>
                </c:pt>
                <c:pt idx="217">
                  <c:v>8</c:v>
                </c:pt>
                <c:pt idx="218">
                  <c:v>29</c:v>
                </c:pt>
                <c:pt idx="219">
                  <c:v>26</c:v>
                </c:pt>
                <c:pt idx="220">
                  <c:v>27</c:v>
                </c:pt>
                <c:pt idx="221">
                  <c:v>17</c:v>
                </c:pt>
                <c:pt idx="222">
                  <c:v>25</c:v>
                </c:pt>
                <c:pt idx="223">
                  <c:v>18</c:v>
                </c:pt>
                <c:pt idx="224">
                  <c:v>12</c:v>
                </c:pt>
                <c:pt idx="225">
                  <c:v>6</c:v>
                </c:pt>
                <c:pt idx="226">
                  <c:v>14</c:v>
                </c:pt>
                <c:pt idx="227">
                  <c:v>24</c:v>
                </c:pt>
                <c:pt idx="228">
                  <c:v>6</c:v>
                </c:pt>
                <c:pt idx="229">
                  <c:v>12</c:v>
                </c:pt>
                <c:pt idx="230">
                  <c:v>18</c:v>
                </c:pt>
                <c:pt idx="231">
                  <c:v>9</c:v>
                </c:pt>
                <c:pt idx="232">
                  <c:v>16</c:v>
                </c:pt>
                <c:pt idx="233">
                  <c:v>13</c:v>
                </c:pt>
                <c:pt idx="234">
                  <c:v>22</c:v>
                </c:pt>
                <c:pt idx="235">
                  <c:v>19</c:v>
                </c:pt>
                <c:pt idx="236">
                  <c:v>15</c:v>
                </c:pt>
                <c:pt idx="237">
                  <c:v>11</c:v>
                </c:pt>
                <c:pt idx="238">
                  <c:v>12</c:v>
                </c:pt>
                <c:pt idx="239">
                  <c:v>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2B-984F-9F27-1ECF33354E93}"/>
            </c:ext>
          </c:extLst>
        </c:ser>
        <c:ser>
          <c:idx val="2"/>
          <c:order val="2"/>
          <c:tx>
            <c:strRef>
              <c:f>'ValuesM61-control-1'!$G$1</c:f>
              <c:strCache>
                <c:ptCount val="1"/>
                <c:pt idx="0">
                  <c:v>PcTx 0.2nM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'ValuesM61-control-1'!$G$2:$G$241</c:f>
              <c:numCache>
                <c:formatCode>General</c:formatCode>
                <c:ptCount val="240"/>
                <c:pt idx="0">
                  <c:v>36</c:v>
                </c:pt>
                <c:pt idx="1">
                  <c:v>36</c:v>
                </c:pt>
                <c:pt idx="2">
                  <c:v>40</c:v>
                </c:pt>
                <c:pt idx="3">
                  <c:v>41</c:v>
                </c:pt>
                <c:pt idx="4">
                  <c:v>36</c:v>
                </c:pt>
                <c:pt idx="5">
                  <c:v>35</c:v>
                </c:pt>
                <c:pt idx="6">
                  <c:v>30</c:v>
                </c:pt>
                <c:pt idx="7">
                  <c:v>37</c:v>
                </c:pt>
                <c:pt idx="8">
                  <c:v>41</c:v>
                </c:pt>
                <c:pt idx="9">
                  <c:v>45</c:v>
                </c:pt>
                <c:pt idx="10">
                  <c:v>35</c:v>
                </c:pt>
                <c:pt idx="11">
                  <c:v>41</c:v>
                </c:pt>
                <c:pt idx="12">
                  <c:v>32</c:v>
                </c:pt>
                <c:pt idx="13">
                  <c:v>33</c:v>
                </c:pt>
                <c:pt idx="14">
                  <c:v>36</c:v>
                </c:pt>
                <c:pt idx="15">
                  <c:v>35</c:v>
                </c:pt>
                <c:pt idx="16">
                  <c:v>37</c:v>
                </c:pt>
                <c:pt idx="17">
                  <c:v>45</c:v>
                </c:pt>
                <c:pt idx="18">
                  <c:v>37</c:v>
                </c:pt>
                <c:pt idx="19">
                  <c:v>31</c:v>
                </c:pt>
                <c:pt idx="20">
                  <c:v>37</c:v>
                </c:pt>
                <c:pt idx="21">
                  <c:v>37</c:v>
                </c:pt>
                <c:pt idx="22">
                  <c:v>41</c:v>
                </c:pt>
                <c:pt idx="23">
                  <c:v>35</c:v>
                </c:pt>
                <c:pt idx="24">
                  <c:v>38</c:v>
                </c:pt>
                <c:pt idx="25">
                  <c:v>36</c:v>
                </c:pt>
                <c:pt idx="26">
                  <c:v>38</c:v>
                </c:pt>
                <c:pt idx="27">
                  <c:v>37</c:v>
                </c:pt>
                <c:pt idx="28">
                  <c:v>32</c:v>
                </c:pt>
                <c:pt idx="29">
                  <c:v>40</c:v>
                </c:pt>
                <c:pt idx="30">
                  <c:v>31</c:v>
                </c:pt>
                <c:pt idx="31">
                  <c:v>44</c:v>
                </c:pt>
                <c:pt idx="32">
                  <c:v>32</c:v>
                </c:pt>
                <c:pt idx="33">
                  <c:v>42</c:v>
                </c:pt>
                <c:pt idx="34">
                  <c:v>37</c:v>
                </c:pt>
                <c:pt idx="35">
                  <c:v>39</c:v>
                </c:pt>
                <c:pt idx="36">
                  <c:v>37</c:v>
                </c:pt>
                <c:pt idx="37">
                  <c:v>35</c:v>
                </c:pt>
                <c:pt idx="38">
                  <c:v>40</c:v>
                </c:pt>
                <c:pt idx="39">
                  <c:v>41</c:v>
                </c:pt>
                <c:pt idx="40">
                  <c:v>45</c:v>
                </c:pt>
                <c:pt idx="41">
                  <c:v>36</c:v>
                </c:pt>
                <c:pt idx="42">
                  <c:v>34</c:v>
                </c:pt>
                <c:pt idx="43">
                  <c:v>42</c:v>
                </c:pt>
                <c:pt idx="44">
                  <c:v>58</c:v>
                </c:pt>
                <c:pt idx="45">
                  <c:v>61</c:v>
                </c:pt>
                <c:pt idx="46">
                  <c:v>60</c:v>
                </c:pt>
                <c:pt idx="47">
                  <c:v>60</c:v>
                </c:pt>
                <c:pt idx="48">
                  <c:v>62</c:v>
                </c:pt>
                <c:pt idx="49">
                  <c:v>63</c:v>
                </c:pt>
                <c:pt idx="50">
                  <c:v>69</c:v>
                </c:pt>
                <c:pt idx="51">
                  <c:v>61</c:v>
                </c:pt>
                <c:pt idx="52">
                  <c:v>67</c:v>
                </c:pt>
                <c:pt idx="53">
                  <c:v>63</c:v>
                </c:pt>
                <c:pt idx="54">
                  <c:v>63</c:v>
                </c:pt>
                <c:pt idx="55">
                  <c:v>55</c:v>
                </c:pt>
                <c:pt idx="56">
                  <c:v>54</c:v>
                </c:pt>
                <c:pt idx="57">
                  <c:v>62</c:v>
                </c:pt>
                <c:pt idx="58">
                  <c:v>65</c:v>
                </c:pt>
                <c:pt idx="59">
                  <c:v>59</c:v>
                </c:pt>
                <c:pt idx="60">
                  <c:v>61</c:v>
                </c:pt>
                <c:pt idx="61">
                  <c:v>55</c:v>
                </c:pt>
                <c:pt idx="62">
                  <c:v>59</c:v>
                </c:pt>
                <c:pt idx="63">
                  <c:v>58</c:v>
                </c:pt>
                <c:pt idx="64">
                  <c:v>58</c:v>
                </c:pt>
                <c:pt idx="65">
                  <c:v>68</c:v>
                </c:pt>
                <c:pt idx="66">
                  <c:v>52</c:v>
                </c:pt>
                <c:pt idx="67">
                  <c:v>56</c:v>
                </c:pt>
                <c:pt idx="68">
                  <c:v>51</c:v>
                </c:pt>
                <c:pt idx="69">
                  <c:v>55</c:v>
                </c:pt>
                <c:pt idx="70">
                  <c:v>56</c:v>
                </c:pt>
                <c:pt idx="71">
                  <c:v>52</c:v>
                </c:pt>
                <c:pt idx="72">
                  <c:v>58</c:v>
                </c:pt>
                <c:pt idx="73">
                  <c:v>53</c:v>
                </c:pt>
                <c:pt idx="74">
                  <c:v>48</c:v>
                </c:pt>
                <c:pt idx="75">
                  <c:v>53</c:v>
                </c:pt>
                <c:pt idx="76">
                  <c:v>48</c:v>
                </c:pt>
                <c:pt idx="77">
                  <c:v>59</c:v>
                </c:pt>
                <c:pt idx="78">
                  <c:v>58</c:v>
                </c:pt>
                <c:pt idx="79">
                  <c:v>59</c:v>
                </c:pt>
                <c:pt idx="80">
                  <c:v>58</c:v>
                </c:pt>
                <c:pt idx="81">
                  <c:v>56</c:v>
                </c:pt>
                <c:pt idx="82">
                  <c:v>50</c:v>
                </c:pt>
                <c:pt idx="83">
                  <c:v>51</c:v>
                </c:pt>
                <c:pt idx="84">
                  <c:v>59</c:v>
                </c:pt>
                <c:pt idx="85">
                  <c:v>57</c:v>
                </c:pt>
                <c:pt idx="86">
                  <c:v>53</c:v>
                </c:pt>
                <c:pt idx="87">
                  <c:v>59</c:v>
                </c:pt>
                <c:pt idx="88">
                  <c:v>58</c:v>
                </c:pt>
                <c:pt idx="89">
                  <c:v>51</c:v>
                </c:pt>
                <c:pt idx="90">
                  <c:v>54</c:v>
                </c:pt>
                <c:pt idx="91">
                  <c:v>48</c:v>
                </c:pt>
                <c:pt idx="92">
                  <c:v>46</c:v>
                </c:pt>
                <c:pt idx="93">
                  <c:v>52</c:v>
                </c:pt>
                <c:pt idx="94">
                  <c:v>51</c:v>
                </c:pt>
                <c:pt idx="95">
                  <c:v>55</c:v>
                </c:pt>
                <c:pt idx="96">
                  <c:v>48</c:v>
                </c:pt>
                <c:pt idx="97">
                  <c:v>43</c:v>
                </c:pt>
                <c:pt idx="98">
                  <c:v>54</c:v>
                </c:pt>
                <c:pt idx="99">
                  <c:v>50</c:v>
                </c:pt>
                <c:pt idx="100">
                  <c:v>52</c:v>
                </c:pt>
                <c:pt idx="101">
                  <c:v>44</c:v>
                </c:pt>
                <c:pt idx="102">
                  <c:v>51</c:v>
                </c:pt>
                <c:pt idx="103">
                  <c:v>48</c:v>
                </c:pt>
                <c:pt idx="104">
                  <c:v>54</c:v>
                </c:pt>
                <c:pt idx="105">
                  <c:v>51</c:v>
                </c:pt>
                <c:pt idx="106">
                  <c:v>45</c:v>
                </c:pt>
                <c:pt idx="107">
                  <c:v>48</c:v>
                </c:pt>
                <c:pt idx="108">
                  <c:v>45</c:v>
                </c:pt>
                <c:pt idx="109">
                  <c:v>50</c:v>
                </c:pt>
                <c:pt idx="110">
                  <c:v>50</c:v>
                </c:pt>
                <c:pt idx="111">
                  <c:v>55</c:v>
                </c:pt>
                <c:pt idx="112">
                  <c:v>49</c:v>
                </c:pt>
                <c:pt idx="113">
                  <c:v>52</c:v>
                </c:pt>
                <c:pt idx="114">
                  <c:v>49</c:v>
                </c:pt>
                <c:pt idx="115">
                  <c:v>52</c:v>
                </c:pt>
                <c:pt idx="116">
                  <c:v>47</c:v>
                </c:pt>
                <c:pt idx="117">
                  <c:v>51</c:v>
                </c:pt>
                <c:pt idx="118">
                  <c:v>47</c:v>
                </c:pt>
                <c:pt idx="119">
                  <c:v>54</c:v>
                </c:pt>
                <c:pt idx="120">
                  <c:v>49</c:v>
                </c:pt>
                <c:pt idx="121">
                  <c:v>54</c:v>
                </c:pt>
                <c:pt idx="122">
                  <c:v>51</c:v>
                </c:pt>
                <c:pt idx="123">
                  <c:v>46</c:v>
                </c:pt>
                <c:pt idx="124">
                  <c:v>47</c:v>
                </c:pt>
                <c:pt idx="125">
                  <c:v>51</c:v>
                </c:pt>
                <c:pt idx="126">
                  <c:v>58</c:v>
                </c:pt>
                <c:pt idx="127">
                  <c:v>54</c:v>
                </c:pt>
                <c:pt idx="128">
                  <c:v>50</c:v>
                </c:pt>
                <c:pt idx="129">
                  <c:v>56</c:v>
                </c:pt>
                <c:pt idx="130">
                  <c:v>51</c:v>
                </c:pt>
                <c:pt idx="131">
                  <c:v>50</c:v>
                </c:pt>
                <c:pt idx="132">
                  <c:v>52</c:v>
                </c:pt>
                <c:pt idx="133">
                  <c:v>47</c:v>
                </c:pt>
                <c:pt idx="134">
                  <c:v>47</c:v>
                </c:pt>
                <c:pt idx="135">
                  <c:v>50</c:v>
                </c:pt>
                <c:pt idx="136">
                  <c:v>43</c:v>
                </c:pt>
                <c:pt idx="137">
                  <c:v>50</c:v>
                </c:pt>
                <c:pt idx="138">
                  <c:v>50</c:v>
                </c:pt>
                <c:pt idx="139">
                  <c:v>53</c:v>
                </c:pt>
                <c:pt idx="140">
                  <c:v>49</c:v>
                </c:pt>
                <c:pt idx="141">
                  <c:v>54</c:v>
                </c:pt>
                <c:pt idx="142">
                  <c:v>50</c:v>
                </c:pt>
                <c:pt idx="143">
                  <c:v>49</c:v>
                </c:pt>
                <c:pt idx="144">
                  <c:v>52</c:v>
                </c:pt>
                <c:pt idx="145">
                  <c:v>47</c:v>
                </c:pt>
                <c:pt idx="146">
                  <c:v>46</c:v>
                </c:pt>
                <c:pt idx="147">
                  <c:v>55</c:v>
                </c:pt>
                <c:pt idx="148">
                  <c:v>41</c:v>
                </c:pt>
                <c:pt idx="149">
                  <c:v>51</c:v>
                </c:pt>
                <c:pt idx="150">
                  <c:v>52</c:v>
                </c:pt>
                <c:pt idx="151">
                  <c:v>53</c:v>
                </c:pt>
                <c:pt idx="152">
                  <c:v>47</c:v>
                </c:pt>
                <c:pt idx="153">
                  <c:v>47</c:v>
                </c:pt>
                <c:pt idx="154">
                  <c:v>43</c:v>
                </c:pt>
                <c:pt idx="155">
                  <c:v>54</c:v>
                </c:pt>
                <c:pt idx="156">
                  <c:v>51</c:v>
                </c:pt>
                <c:pt idx="157">
                  <c:v>48</c:v>
                </c:pt>
                <c:pt idx="158">
                  <c:v>48</c:v>
                </c:pt>
                <c:pt idx="159">
                  <c:v>37</c:v>
                </c:pt>
                <c:pt idx="160">
                  <c:v>52</c:v>
                </c:pt>
                <c:pt idx="161">
                  <c:v>48</c:v>
                </c:pt>
                <c:pt idx="162">
                  <c:v>47</c:v>
                </c:pt>
                <c:pt idx="163">
                  <c:v>48</c:v>
                </c:pt>
                <c:pt idx="164">
                  <c:v>46</c:v>
                </c:pt>
                <c:pt idx="165">
                  <c:v>43</c:v>
                </c:pt>
                <c:pt idx="166">
                  <c:v>50</c:v>
                </c:pt>
                <c:pt idx="167">
                  <c:v>43</c:v>
                </c:pt>
                <c:pt idx="168">
                  <c:v>52</c:v>
                </c:pt>
                <c:pt idx="169">
                  <c:v>42</c:v>
                </c:pt>
                <c:pt idx="170">
                  <c:v>45</c:v>
                </c:pt>
                <c:pt idx="171">
                  <c:v>43</c:v>
                </c:pt>
                <c:pt idx="172">
                  <c:v>53</c:v>
                </c:pt>
                <c:pt idx="173">
                  <c:v>49</c:v>
                </c:pt>
                <c:pt idx="174">
                  <c:v>47</c:v>
                </c:pt>
                <c:pt idx="175">
                  <c:v>43</c:v>
                </c:pt>
                <c:pt idx="176">
                  <c:v>42</c:v>
                </c:pt>
                <c:pt idx="177">
                  <c:v>46</c:v>
                </c:pt>
                <c:pt idx="178">
                  <c:v>42</c:v>
                </c:pt>
                <c:pt idx="179">
                  <c:v>46</c:v>
                </c:pt>
                <c:pt idx="180">
                  <c:v>46</c:v>
                </c:pt>
                <c:pt idx="181">
                  <c:v>42</c:v>
                </c:pt>
                <c:pt idx="182">
                  <c:v>45</c:v>
                </c:pt>
                <c:pt idx="183">
                  <c:v>45</c:v>
                </c:pt>
                <c:pt idx="184">
                  <c:v>49</c:v>
                </c:pt>
                <c:pt idx="185">
                  <c:v>44</c:v>
                </c:pt>
                <c:pt idx="186">
                  <c:v>43</c:v>
                </c:pt>
                <c:pt idx="187">
                  <c:v>40</c:v>
                </c:pt>
                <c:pt idx="188">
                  <c:v>37</c:v>
                </c:pt>
                <c:pt idx="189">
                  <c:v>40</c:v>
                </c:pt>
                <c:pt idx="190">
                  <c:v>55</c:v>
                </c:pt>
                <c:pt idx="191">
                  <c:v>48</c:v>
                </c:pt>
                <c:pt idx="192">
                  <c:v>41</c:v>
                </c:pt>
                <c:pt idx="193">
                  <c:v>43</c:v>
                </c:pt>
                <c:pt idx="194">
                  <c:v>39</c:v>
                </c:pt>
                <c:pt idx="195">
                  <c:v>49</c:v>
                </c:pt>
                <c:pt idx="196">
                  <c:v>44</c:v>
                </c:pt>
                <c:pt idx="197">
                  <c:v>42</c:v>
                </c:pt>
                <c:pt idx="198">
                  <c:v>45</c:v>
                </c:pt>
                <c:pt idx="199">
                  <c:v>55</c:v>
                </c:pt>
                <c:pt idx="200">
                  <c:v>51</c:v>
                </c:pt>
                <c:pt idx="201">
                  <c:v>49</c:v>
                </c:pt>
                <c:pt idx="202">
                  <c:v>40</c:v>
                </c:pt>
                <c:pt idx="203">
                  <c:v>44</c:v>
                </c:pt>
                <c:pt idx="204">
                  <c:v>42</c:v>
                </c:pt>
                <c:pt idx="205">
                  <c:v>42</c:v>
                </c:pt>
                <c:pt idx="206">
                  <c:v>37</c:v>
                </c:pt>
                <c:pt idx="207">
                  <c:v>38</c:v>
                </c:pt>
                <c:pt idx="208">
                  <c:v>36</c:v>
                </c:pt>
                <c:pt idx="209">
                  <c:v>42</c:v>
                </c:pt>
                <c:pt idx="210">
                  <c:v>33</c:v>
                </c:pt>
                <c:pt idx="211">
                  <c:v>40</c:v>
                </c:pt>
                <c:pt idx="212">
                  <c:v>39</c:v>
                </c:pt>
                <c:pt idx="213">
                  <c:v>43</c:v>
                </c:pt>
                <c:pt idx="214">
                  <c:v>32</c:v>
                </c:pt>
                <c:pt idx="215">
                  <c:v>35</c:v>
                </c:pt>
                <c:pt idx="216">
                  <c:v>40</c:v>
                </c:pt>
                <c:pt idx="217">
                  <c:v>42</c:v>
                </c:pt>
                <c:pt idx="218">
                  <c:v>37</c:v>
                </c:pt>
                <c:pt idx="219">
                  <c:v>43</c:v>
                </c:pt>
                <c:pt idx="220">
                  <c:v>38</c:v>
                </c:pt>
                <c:pt idx="221">
                  <c:v>31</c:v>
                </c:pt>
                <c:pt idx="222">
                  <c:v>38</c:v>
                </c:pt>
                <c:pt idx="223">
                  <c:v>34</c:v>
                </c:pt>
                <c:pt idx="224">
                  <c:v>38</c:v>
                </c:pt>
                <c:pt idx="225">
                  <c:v>36</c:v>
                </c:pt>
                <c:pt idx="226">
                  <c:v>35</c:v>
                </c:pt>
                <c:pt idx="227">
                  <c:v>40</c:v>
                </c:pt>
                <c:pt idx="228">
                  <c:v>41</c:v>
                </c:pt>
                <c:pt idx="229">
                  <c:v>45</c:v>
                </c:pt>
                <c:pt idx="230">
                  <c:v>34</c:v>
                </c:pt>
                <c:pt idx="231">
                  <c:v>39</c:v>
                </c:pt>
                <c:pt idx="232">
                  <c:v>29</c:v>
                </c:pt>
                <c:pt idx="233">
                  <c:v>35</c:v>
                </c:pt>
                <c:pt idx="234">
                  <c:v>30</c:v>
                </c:pt>
                <c:pt idx="235">
                  <c:v>25</c:v>
                </c:pt>
                <c:pt idx="236">
                  <c:v>38</c:v>
                </c:pt>
                <c:pt idx="237">
                  <c:v>37</c:v>
                </c:pt>
                <c:pt idx="238">
                  <c:v>33</c:v>
                </c:pt>
                <c:pt idx="239">
                  <c:v>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2B-984F-9F27-1ECF33354E93}"/>
            </c:ext>
          </c:extLst>
        </c:ser>
        <c:ser>
          <c:idx val="3"/>
          <c:order val="3"/>
          <c:tx>
            <c:strRef>
              <c:f>'ValuesM61-control-1'!$H$1</c:f>
              <c:strCache>
                <c:ptCount val="1"/>
                <c:pt idx="0">
                  <c:v>PcTx 0.5nM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'ValuesM61-control-1'!$H$2:$H$241</c:f>
              <c:numCache>
                <c:formatCode>General</c:formatCode>
                <c:ptCount val="240"/>
                <c:pt idx="0">
                  <c:v>43</c:v>
                </c:pt>
                <c:pt idx="1">
                  <c:v>43</c:v>
                </c:pt>
                <c:pt idx="2">
                  <c:v>42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41</c:v>
                </c:pt>
                <c:pt idx="7">
                  <c:v>44</c:v>
                </c:pt>
                <c:pt idx="8">
                  <c:v>41</c:v>
                </c:pt>
                <c:pt idx="9">
                  <c:v>46</c:v>
                </c:pt>
                <c:pt idx="10">
                  <c:v>50</c:v>
                </c:pt>
                <c:pt idx="11">
                  <c:v>47</c:v>
                </c:pt>
                <c:pt idx="12">
                  <c:v>46</c:v>
                </c:pt>
                <c:pt idx="13">
                  <c:v>47</c:v>
                </c:pt>
                <c:pt idx="14">
                  <c:v>46</c:v>
                </c:pt>
                <c:pt idx="15">
                  <c:v>38</c:v>
                </c:pt>
                <c:pt idx="16">
                  <c:v>43</c:v>
                </c:pt>
                <c:pt idx="17">
                  <c:v>45</c:v>
                </c:pt>
                <c:pt idx="18">
                  <c:v>40</c:v>
                </c:pt>
                <c:pt idx="19">
                  <c:v>38</c:v>
                </c:pt>
                <c:pt idx="20">
                  <c:v>41</c:v>
                </c:pt>
                <c:pt idx="21">
                  <c:v>44</c:v>
                </c:pt>
                <c:pt idx="22">
                  <c:v>43</c:v>
                </c:pt>
                <c:pt idx="23">
                  <c:v>41</c:v>
                </c:pt>
                <c:pt idx="24">
                  <c:v>41</c:v>
                </c:pt>
                <c:pt idx="25">
                  <c:v>40</c:v>
                </c:pt>
                <c:pt idx="26">
                  <c:v>41</c:v>
                </c:pt>
                <c:pt idx="27">
                  <c:v>48</c:v>
                </c:pt>
                <c:pt idx="28">
                  <c:v>40</c:v>
                </c:pt>
                <c:pt idx="29">
                  <c:v>38</c:v>
                </c:pt>
                <c:pt idx="30">
                  <c:v>45</c:v>
                </c:pt>
                <c:pt idx="31">
                  <c:v>43</c:v>
                </c:pt>
                <c:pt idx="32">
                  <c:v>45</c:v>
                </c:pt>
                <c:pt idx="33">
                  <c:v>44</c:v>
                </c:pt>
                <c:pt idx="34">
                  <c:v>42</c:v>
                </c:pt>
                <c:pt idx="35">
                  <c:v>46</c:v>
                </c:pt>
                <c:pt idx="36">
                  <c:v>42</c:v>
                </c:pt>
                <c:pt idx="37">
                  <c:v>37</c:v>
                </c:pt>
                <c:pt idx="38">
                  <c:v>40</c:v>
                </c:pt>
                <c:pt idx="39">
                  <c:v>43</c:v>
                </c:pt>
                <c:pt idx="40">
                  <c:v>36</c:v>
                </c:pt>
                <c:pt idx="41">
                  <c:v>43</c:v>
                </c:pt>
                <c:pt idx="42">
                  <c:v>41</c:v>
                </c:pt>
                <c:pt idx="43">
                  <c:v>46</c:v>
                </c:pt>
                <c:pt idx="44">
                  <c:v>50</c:v>
                </c:pt>
                <c:pt idx="45">
                  <c:v>49</c:v>
                </c:pt>
                <c:pt idx="46">
                  <c:v>47</c:v>
                </c:pt>
                <c:pt idx="47">
                  <c:v>53</c:v>
                </c:pt>
                <c:pt idx="48">
                  <c:v>60</c:v>
                </c:pt>
                <c:pt idx="49">
                  <c:v>48</c:v>
                </c:pt>
                <c:pt idx="50">
                  <c:v>54</c:v>
                </c:pt>
                <c:pt idx="51">
                  <c:v>51</c:v>
                </c:pt>
                <c:pt idx="52">
                  <c:v>59</c:v>
                </c:pt>
                <c:pt idx="53">
                  <c:v>54</c:v>
                </c:pt>
                <c:pt idx="54">
                  <c:v>48</c:v>
                </c:pt>
                <c:pt idx="55">
                  <c:v>54</c:v>
                </c:pt>
                <c:pt idx="56">
                  <c:v>47</c:v>
                </c:pt>
                <c:pt idx="57">
                  <c:v>48</c:v>
                </c:pt>
                <c:pt idx="58">
                  <c:v>54</c:v>
                </c:pt>
                <c:pt idx="59">
                  <c:v>49</c:v>
                </c:pt>
                <c:pt idx="60">
                  <c:v>54</c:v>
                </c:pt>
                <c:pt idx="61">
                  <c:v>48</c:v>
                </c:pt>
                <c:pt idx="62">
                  <c:v>48</c:v>
                </c:pt>
                <c:pt idx="63">
                  <c:v>46</c:v>
                </c:pt>
                <c:pt idx="64">
                  <c:v>45</c:v>
                </c:pt>
                <c:pt idx="65">
                  <c:v>48</c:v>
                </c:pt>
                <c:pt idx="66">
                  <c:v>48</c:v>
                </c:pt>
                <c:pt idx="67">
                  <c:v>49</c:v>
                </c:pt>
                <c:pt idx="68">
                  <c:v>45</c:v>
                </c:pt>
                <c:pt idx="69">
                  <c:v>48</c:v>
                </c:pt>
                <c:pt idx="70">
                  <c:v>50</c:v>
                </c:pt>
                <c:pt idx="71">
                  <c:v>47</c:v>
                </c:pt>
                <c:pt idx="72">
                  <c:v>49</c:v>
                </c:pt>
                <c:pt idx="73">
                  <c:v>44</c:v>
                </c:pt>
                <c:pt idx="74">
                  <c:v>42</c:v>
                </c:pt>
                <c:pt idx="75">
                  <c:v>41</c:v>
                </c:pt>
                <c:pt idx="76">
                  <c:v>48</c:v>
                </c:pt>
                <c:pt idx="77">
                  <c:v>44</c:v>
                </c:pt>
                <c:pt idx="78">
                  <c:v>51</c:v>
                </c:pt>
                <c:pt idx="79">
                  <c:v>45</c:v>
                </c:pt>
                <c:pt idx="80">
                  <c:v>48</c:v>
                </c:pt>
                <c:pt idx="81">
                  <c:v>37</c:v>
                </c:pt>
                <c:pt idx="82">
                  <c:v>41</c:v>
                </c:pt>
                <c:pt idx="83">
                  <c:v>45</c:v>
                </c:pt>
                <c:pt idx="84">
                  <c:v>42</c:v>
                </c:pt>
                <c:pt idx="85">
                  <c:v>44</c:v>
                </c:pt>
                <c:pt idx="86">
                  <c:v>47</c:v>
                </c:pt>
                <c:pt idx="87">
                  <c:v>41</c:v>
                </c:pt>
                <c:pt idx="88">
                  <c:v>42</c:v>
                </c:pt>
                <c:pt idx="89">
                  <c:v>41</c:v>
                </c:pt>
                <c:pt idx="90">
                  <c:v>44</c:v>
                </c:pt>
                <c:pt idx="91">
                  <c:v>43</c:v>
                </c:pt>
                <c:pt idx="92">
                  <c:v>47</c:v>
                </c:pt>
                <c:pt idx="93">
                  <c:v>48</c:v>
                </c:pt>
                <c:pt idx="94">
                  <c:v>46</c:v>
                </c:pt>
                <c:pt idx="95">
                  <c:v>46</c:v>
                </c:pt>
                <c:pt idx="96">
                  <c:v>40</c:v>
                </c:pt>
                <c:pt idx="97">
                  <c:v>40</c:v>
                </c:pt>
                <c:pt idx="98">
                  <c:v>41</c:v>
                </c:pt>
                <c:pt idx="99">
                  <c:v>42</c:v>
                </c:pt>
                <c:pt idx="100">
                  <c:v>45</c:v>
                </c:pt>
                <c:pt idx="101">
                  <c:v>45</c:v>
                </c:pt>
                <c:pt idx="102">
                  <c:v>44</c:v>
                </c:pt>
                <c:pt idx="103">
                  <c:v>38</c:v>
                </c:pt>
                <c:pt idx="104">
                  <c:v>42</c:v>
                </c:pt>
                <c:pt idx="105">
                  <c:v>47</c:v>
                </c:pt>
                <c:pt idx="106">
                  <c:v>46</c:v>
                </c:pt>
                <c:pt idx="107">
                  <c:v>45</c:v>
                </c:pt>
                <c:pt idx="108">
                  <c:v>47</c:v>
                </c:pt>
                <c:pt idx="109">
                  <c:v>50</c:v>
                </c:pt>
                <c:pt idx="110">
                  <c:v>42</c:v>
                </c:pt>
                <c:pt idx="111">
                  <c:v>46</c:v>
                </c:pt>
                <c:pt idx="112">
                  <c:v>47</c:v>
                </c:pt>
                <c:pt idx="113">
                  <c:v>37</c:v>
                </c:pt>
                <c:pt idx="114">
                  <c:v>39</c:v>
                </c:pt>
                <c:pt idx="115">
                  <c:v>47</c:v>
                </c:pt>
                <c:pt idx="116">
                  <c:v>42</c:v>
                </c:pt>
                <c:pt idx="117">
                  <c:v>45</c:v>
                </c:pt>
                <c:pt idx="118">
                  <c:v>42</c:v>
                </c:pt>
                <c:pt idx="119">
                  <c:v>46</c:v>
                </c:pt>
                <c:pt idx="120">
                  <c:v>42</c:v>
                </c:pt>
                <c:pt idx="121">
                  <c:v>41</c:v>
                </c:pt>
                <c:pt idx="122">
                  <c:v>46</c:v>
                </c:pt>
                <c:pt idx="123">
                  <c:v>40</c:v>
                </c:pt>
                <c:pt idx="124">
                  <c:v>44</c:v>
                </c:pt>
                <c:pt idx="125">
                  <c:v>43</c:v>
                </c:pt>
                <c:pt idx="126">
                  <c:v>46</c:v>
                </c:pt>
                <c:pt idx="127">
                  <c:v>49</c:v>
                </c:pt>
                <c:pt idx="128">
                  <c:v>43</c:v>
                </c:pt>
                <c:pt idx="129">
                  <c:v>44</c:v>
                </c:pt>
                <c:pt idx="130">
                  <c:v>43</c:v>
                </c:pt>
                <c:pt idx="131">
                  <c:v>38</c:v>
                </c:pt>
                <c:pt idx="132">
                  <c:v>42</c:v>
                </c:pt>
                <c:pt idx="133">
                  <c:v>46</c:v>
                </c:pt>
                <c:pt idx="134">
                  <c:v>48</c:v>
                </c:pt>
                <c:pt idx="135">
                  <c:v>47</c:v>
                </c:pt>
                <c:pt idx="136">
                  <c:v>43</c:v>
                </c:pt>
                <c:pt idx="137">
                  <c:v>43</c:v>
                </c:pt>
                <c:pt idx="138">
                  <c:v>48</c:v>
                </c:pt>
                <c:pt idx="139">
                  <c:v>44</c:v>
                </c:pt>
                <c:pt idx="140">
                  <c:v>38</c:v>
                </c:pt>
                <c:pt idx="141">
                  <c:v>40</c:v>
                </c:pt>
                <c:pt idx="142">
                  <c:v>42</c:v>
                </c:pt>
                <c:pt idx="143">
                  <c:v>44</c:v>
                </c:pt>
                <c:pt idx="144">
                  <c:v>38</c:v>
                </c:pt>
                <c:pt idx="145">
                  <c:v>41</c:v>
                </c:pt>
                <c:pt idx="146">
                  <c:v>44</c:v>
                </c:pt>
                <c:pt idx="147">
                  <c:v>39</c:v>
                </c:pt>
                <c:pt idx="148">
                  <c:v>42</c:v>
                </c:pt>
                <c:pt idx="149">
                  <c:v>42</c:v>
                </c:pt>
                <c:pt idx="150">
                  <c:v>40</c:v>
                </c:pt>
                <c:pt idx="151">
                  <c:v>44</c:v>
                </c:pt>
                <c:pt idx="152">
                  <c:v>38</c:v>
                </c:pt>
                <c:pt idx="153">
                  <c:v>44</c:v>
                </c:pt>
                <c:pt idx="154">
                  <c:v>41</c:v>
                </c:pt>
                <c:pt idx="155">
                  <c:v>39</c:v>
                </c:pt>
                <c:pt idx="156">
                  <c:v>41</c:v>
                </c:pt>
                <c:pt idx="157">
                  <c:v>41</c:v>
                </c:pt>
                <c:pt idx="158">
                  <c:v>40</c:v>
                </c:pt>
                <c:pt idx="159">
                  <c:v>37</c:v>
                </c:pt>
                <c:pt idx="160">
                  <c:v>41</c:v>
                </c:pt>
                <c:pt idx="161">
                  <c:v>40</c:v>
                </c:pt>
                <c:pt idx="162">
                  <c:v>43</c:v>
                </c:pt>
                <c:pt idx="163">
                  <c:v>41</c:v>
                </c:pt>
                <c:pt idx="164">
                  <c:v>32</c:v>
                </c:pt>
                <c:pt idx="165">
                  <c:v>43</c:v>
                </c:pt>
                <c:pt idx="166">
                  <c:v>43</c:v>
                </c:pt>
                <c:pt idx="167">
                  <c:v>44</c:v>
                </c:pt>
                <c:pt idx="168">
                  <c:v>44</c:v>
                </c:pt>
                <c:pt idx="169">
                  <c:v>35</c:v>
                </c:pt>
                <c:pt idx="170">
                  <c:v>37</c:v>
                </c:pt>
                <c:pt idx="171">
                  <c:v>45</c:v>
                </c:pt>
                <c:pt idx="172">
                  <c:v>44</c:v>
                </c:pt>
                <c:pt idx="173">
                  <c:v>43</c:v>
                </c:pt>
                <c:pt idx="174">
                  <c:v>41</c:v>
                </c:pt>
                <c:pt idx="175">
                  <c:v>34</c:v>
                </c:pt>
                <c:pt idx="176">
                  <c:v>39</c:v>
                </c:pt>
                <c:pt idx="177">
                  <c:v>34</c:v>
                </c:pt>
                <c:pt idx="178">
                  <c:v>40</c:v>
                </c:pt>
                <c:pt idx="179">
                  <c:v>37</c:v>
                </c:pt>
                <c:pt idx="180">
                  <c:v>42</c:v>
                </c:pt>
                <c:pt idx="181">
                  <c:v>40</c:v>
                </c:pt>
                <c:pt idx="182">
                  <c:v>35</c:v>
                </c:pt>
                <c:pt idx="183">
                  <c:v>40</c:v>
                </c:pt>
                <c:pt idx="184">
                  <c:v>41</c:v>
                </c:pt>
                <c:pt idx="185">
                  <c:v>39</c:v>
                </c:pt>
                <c:pt idx="186">
                  <c:v>46</c:v>
                </c:pt>
                <c:pt idx="187">
                  <c:v>42</c:v>
                </c:pt>
                <c:pt idx="188">
                  <c:v>39</c:v>
                </c:pt>
                <c:pt idx="189">
                  <c:v>43</c:v>
                </c:pt>
                <c:pt idx="190">
                  <c:v>40</c:v>
                </c:pt>
                <c:pt idx="191">
                  <c:v>42</c:v>
                </c:pt>
                <c:pt idx="192">
                  <c:v>41</c:v>
                </c:pt>
                <c:pt idx="193">
                  <c:v>39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36</c:v>
                </c:pt>
                <c:pt idx="198">
                  <c:v>38</c:v>
                </c:pt>
                <c:pt idx="199">
                  <c:v>43</c:v>
                </c:pt>
                <c:pt idx="200">
                  <c:v>42</c:v>
                </c:pt>
                <c:pt idx="201">
                  <c:v>42</c:v>
                </c:pt>
                <c:pt idx="202">
                  <c:v>38</c:v>
                </c:pt>
                <c:pt idx="203">
                  <c:v>38</c:v>
                </c:pt>
                <c:pt idx="204">
                  <c:v>42</c:v>
                </c:pt>
                <c:pt idx="205">
                  <c:v>41</c:v>
                </c:pt>
                <c:pt idx="206">
                  <c:v>38</c:v>
                </c:pt>
                <c:pt idx="207">
                  <c:v>38</c:v>
                </c:pt>
                <c:pt idx="208">
                  <c:v>38</c:v>
                </c:pt>
                <c:pt idx="209">
                  <c:v>39</c:v>
                </c:pt>
                <c:pt idx="210">
                  <c:v>36</c:v>
                </c:pt>
                <c:pt idx="211">
                  <c:v>38</c:v>
                </c:pt>
                <c:pt idx="212">
                  <c:v>33</c:v>
                </c:pt>
                <c:pt idx="213">
                  <c:v>36</c:v>
                </c:pt>
                <c:pt idx="214">
                  <c:v>43</c:v>
                </c:pt>
                <c:pt idx="215">
                  <c:v>41</c:v>
                </c:pt>
                <c:pt idx="216">
                  <c:v>41</c:v>
                </c:pt>
                <c:pt idx="217">
                  <c:v>47</c:v>
                </c:pt>
                <c:pt idx="218">
                  <c:v>40</c:v>
                </c:pt>
                <c:pt idx="219">
                  <c:v>44</c:v>
                </c:pt>
                <c:pt idx="220">
                  <c:v>36</c:v>
                </c:pt>
                <c:pt idx="221">
                  <c:v>38</c:v>
                </c:pt>
                <c:pt idx="222">
                  <c:v>43</c:v>
                </c:pt>
                <c:pt idx="223">
                  <c:v>38</c:v>
                </c:pt>
                <c:pt idx="224">
                  <c:v>39</c:v>
                </c:pt>
                <c:pt idx="225">
                  <c:v>37</c:v>
                </c:pt>
                <c:pt idx="226">
                  <c:v>35</c:v>
                </c:pt>
                <c:pt idx="227">
                  <c:v>40</c:v>
                </c:pt>
                <c:pt idx="228">
                  <c:v>36</c:v>
                </c:pt>
                <c:pt idx="229">
                  <c:v>40</c:v>
                </c:pt>
                <c:pt idx="230">
                  <c:v>41</c:v>
                </c:pt>
                <c:pt idx="231">
                  <c:v>43</c:v>
                </c:pt>
                <c:pt idx="232">
                  <c:v>31</c:v>
                </c:pt>
                <c:pt idx="233">
                  <c:v>37</c:v>
                </c:pt>
                <c:pt idx="234">
                  <c:v>41</c:v>
                </c:pt>
                <c:pt idx="235">
                  <c:v>35</c:v>
                </c:pt>
                <c:pt idx="236">
                  <c:v>32</c:v>
                </c:pt>
                <c:pt idx="237">
                  <c:v>40</c:v>
                </c:pt>
                <c:pt idx="238">
                  <c:v>38</c:v>
                </c:pt>
                <c:pt idx="239">
                  <c:v>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F2B-984F-9F27-1ECF33354E93}"/>
            </c:ext>
          </c:extLst>
        </c:ser>
        <c:ser>
          <c:idx val="4"/>
          <c:order val="4"/>
          <c:tx>
            <c:strRef>
              <c:f>'ValuesM61-control-1'!$I$1</c:f>
              <c:strCache>
                <c:ptCount val="1"/>
                <c:pt idx="0">
                  <c:v>PcTx 1nM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'ValuesM61-control-1'!$I$2:$I$241</c:f>
              <c:numCache>
                <c:formatCode>General</c:formatCode>
                <c:ptCount val="240"/>
                <c:pt idx="0">
                  <c:v>34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33</c:v>
                </c:pt>
                <c:pt idx="5">
                  <c:v>30</c:v>
                </c:pt>
                <c:pt idx="6">
                  <c:v>32</c:v>
                </c:pt>
                <c:pt idx="7">
                  <c:v>30</c:v>
                </c:pt>
                <c:pt idx="8">
                  <c:v>34</c:v>
                </c:pt>
                <c:pt idx="9">
                  <c:v>31</c:v>
                </c:pt>
                <c:pt idx="10">
                  <c:v>30</c:v>
                </c:pt>
                <c:pt idx="11">
                  <c:v>32</c:v>
                </c:pt>
                <c:pt idx="12">
                  <c:v>33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30</c:v>
                </c:pt>
                <c:pt idx="17">
                  <c:v>31</c:v>
                </c:pt>
                <c:pt idx="18">
                  <c:v>33</c:v>
                </c:pt>
                <c:pt idx="19">
                  <c:v>32</c:v>
                </c:pt>
                <c:pt idx="20">
                  <c:v>35</c:v>
                </c:pt>
                <c:pt idx="21">
                  <c:v>30</c:v>
                </c:pt>
                <c:pt idx="22">
                  <c:v>34</c:v>
                </c:pt>
                <c:pt idx="23">
                  <c:v>33</c:v>
                </c:pt>
                <c:pt idx="24">
                  <c:v>34</c:v>
                </c:pt>
                <c:pt idx="25">
                  <c:v>32</c:v>
                </c:pt>
                <c:pt idx="26">
                  <c:v>36</c:v>
                </c:pt>
                <c:pt idx="27">
                  <c:v>30</c:v>
                </c:pt>
                <c:pt idx="28">
                  <c:v>31</c:v>
                </c:pt>
                <c:pt idx="29">
                  <c:v>31</c:v>
                </c:pt>
                <c:pt idx="30">
                  <c:v>32</c:v>
                </c:pt>
                <c:pt idx="31">
                  <c:v>31</c:v>
                </c:pt>
                <c:pt idx="32">
                  <c:v>32</c:v>
                </c:pt>
                <c:pt idx="33">
                  <c:v>30</c:v>
                </c:pt>
                <c:pt idx="34">
                  <c:v>32</c:v>
                </c:pt>
                <c:pt idx="35">
                  <c:v>31</c:v>
                </c:pt>
                <c:pt idx="36">
                  <c:v>34</c:v>
                </c:pt>
                <c:pt idx="37">
                  <c:v>33</c:v>
                </c:pt>
                <c:pt idx="38">
                  <c:v>33</c:v>
                </c:pt>
                <c:pt idx="39">
                  <c:v>32</c:v>
                </c:pt>
                <c:pt idx="40">
                  <c:v>34</c:v>
                </c:pt>
                <c:pt idx="41">
                  <c:v>32</c:v>
                </c:pt>
                <c:pt idx="42">
                  <c:v>34</c:v>
                </c:pt>
                <c:pt idx="43">
                  <c:v>33</c:v>
                </c:pt>
                <c:pt idx="44">
                  <c:v>37</c:v>
                </c:pt>
                <c:pt idx="45">
                  <c:v>39</c:v>
                </c:pt>
                <c:pt idx="46">
                  <c:v>38</c:v>
                </c:pt>
                <c:pt idx="47">
                  <c:v>43</c:v>
                </c:pt>
                <c:pt idx="48">
                  <c:v>43</c:v>
                </c:pt>
                <c:pt idx="49">
                  <c:v>43</c:v>
                </c:pt>
                <c:pt idx="50">
                  <c:v>39</c:v>
                </c:pt>
                <c:pt idx="51">
                  <c:v>42</c:v>
                </c:pt>
                <c:pt idx="52">
                  <c:v>41</c:v>
                </c:pt>
                <c:pt idx="53">
                  <c:v>41</c:v>
                </c:pt>
                <c:pt idx="54">
                  <c:v>38</c:v>
                </c:pt>
                <c:pt idx="55">
                  <c:v>42</c:v>
                </c:pt>
                <c:pt idx="56">
                  <c:v>39</c:v>
                </c:pt>
                <c:pt idx="57">
                  <c:v>41</c:v>
                </c:pt>
                <c:pt idx="58">
                  <c:v>41</c:v>
                </c:pt>
                <c:pt idx="59">
                  <c:v>41</c:v>
                </c:pt>
                <c:pt idx="60">
                  <c:v>40</c:v>
                </c:pt>
                <c:pt idx="61">
                  <c:v>41</c:v>
                </c:pt>
                <c:pt idx="62">
                  <c:v>39</c:v>
                </c:pt>
                <c:pt idx="63">
                  <c:v>39</c:v>
                </c:pt>
                <c:pt idx="64">
                  <c:v>40</c:v>
                </c:pt>
                <c:pt idx="65">
                  <c:v>38</c:v>
                </c:pt>
                <c:pt idx="66">
                  <c:v>39</c:v>
                </c:pt>
                <c:pt idx="67">
                  <c:v>41</c:v>
                </c:pt>
                <c:pt idx="68">
                  <c:v>42</c:v>
                </c:pt>
                <c:pt idx="69">
                  <c:v>43</c:v>
                </c:pt>
                <c:pt idx="70">
                  <c:v>41</c:v>
                </c:pt>
                <c:pt idx="71">
                  <c:v>36</c:v>
                </c:pt>
                <c:pt idx="72">
                  <c:v>39</c:v>
                </c:pt>
                <c:pt idx="73">
                  <c:v>38</c:v>
                </c:pt>
                <c:pt idx="74">
                  <c:v>38</c:v>
                </c:pt>
                <c:pt idx="75">
                  <c:v>43</c:v>
                </c:pt>
                <c:pt idx="76">
                  <c:v>38</c:v>
                </c:pt>
                <c:pt idx="77">
                  <c:v>42</c:v>
                </c:pt>
                <c:pt idx="78">
                  <c:v>39</c:v>
                </c:pt>
                <c:pt idx="79">
                  <c:v>39</c:v>
                </c:pt>
                <c:pt idx="80">
                  <c:v>39</c:v>
                </c:pt>
                <c:pt idx="81">
                  <c:v>39</c:v>
                </c:pt>
                <c:pt idx="82">
                  <c:v>41</c:v>
                </c:pt>
                <c:pt idx="83">
                  <c:v>39</c:v>
                </c:pt>
                <c:pt idx="84">
                  <c:v>42</c:v>
                </c:pt>
                <c:pt idx="85">
                  <c:v>39</c:v>
                </c:pt>
                <c:pt idx="86">
                  <c:v>40</c:v>
                </c:pt>
                <c:pt idx="87">
                  <c:v>34</c:v>
                </c:pt>
                <c:pt idx="88">
                  <c:v>39</c:v>
                </c:pt>
                <c:pt idx="89">
                  <c:v>39</c:v>
                </c:pt>
                <c:pt idx="90">
                  <c:v>41</c:v>
                </c:pt>
                <c:pt idx="91">
                  <c:v>39</c:v>
                </c:pt>
                <c:pt idx="92">
                  <c:v>38</c:v>
                </c:pt>
                <c:pt idx="93">
                  <c:v>36</c:v>
                </c:pt>
                <c:pt idx="94">
                  <c:v>38</c:v>
                </c:pt>
                <c:pt idx="95">
                  <c:v>41</c:v>
                </c:pt>
                <c:pt idx="96">
                  <c:v>39</c:v>
                </c:pt>
                <c:pt idx="97">
                  <c:v>37</c:v>
                </c:pt>
                <c:pt idx="98">
                  <c:v>41</c:v>
                </c:pt>
                <c:pt idx="99">
                  <c:v>40</c:v>
                </c:pt>
                <c:pt idx="100">
                  <c:v>38</c:v>
                </c:pt>
                <c:pt idx="101">
                  <c:v>40</c:v>
                </c:pt>
                <c:pt idx="102">
                  <c:v>32</c:v>
                </c:pt>
                <c:pt idx="103">
                  <c:v>39</c:v>
                </c:pt>
                <c:pt idx="104">
                  <c:v>37</c:v>
                </c:pt>
                <c:pt idx="105">
                  <c:v>40</c:v>
                </c:pt>
                <c:pt idx="106">
                  <c:v>37</c:v>
                </c:pt>
                <c:pt idx="107">
                  <c:v>37</c:v>
                </c:pt>
                <c:pt idx="108">
                  <c:v>37</c:v>
                </c:pt>
                <c:pt idx="109">
                  <c:v>34</c:v>
                </c:pt>
                <c:pt idx="110">
                  <c:v>40</c:v>
                </c:pt>
                <c:pt idx="111">
                  <c:v>37</c:v>
                </c:pt>
                <c:pt idx="112">
                  <c:v>36</c:v>
                </c:pt>
                <c:pt idx="113">
                  <c:v>35</c:v>
                </c:pt>
                <c:pt idx="114">
                  <c:v>36</c:v>
                </c:pt>
                <c:pt idx="115">
                  <c:v>38</c:v>
                </c:pt>
                <c:pt idx="116">
                  <c:v>42</c:v>
                </c:pt>
                <c:pt idx="117">
                  <c:v>34</c:v>
                </c:pt>
                <c:pt idx="118">
                  <c:v>34</c:v>
                </c:pt>
                <c:pt idx="119">
                  <c:v>34</c:v>
                </c:pt>
                <c:pt idx="120">
                  <c:v>41</c:v>
                </c:pt>
                <c:pt idx="121">
                  <c:v>35</c:v>
                </c:pt>
                <c:pt idx="122">
                  <c:v>38</c:v>
                </c:pt>
                <c:pt idx="123">
                  <c:v>38</c:v>
                </c:pt>
                <c:pt idx="124">
                  <c:v>37</c:v>
                </c:pt>
                <c:pt idx="125">
                  <c:v>41</c:v>
                </c:pt>
                <c:pt idx="126">
                  <c:v>36</c:v>
                </c:pt>
                <c:pt idx="127">
                  <c:v>42</c:v>
                </c:pt>
                <c:pt idx="128">
                  <c:v>35</c:v>
                </c:pt>
                <c:pt idx="129">
                  <c:v>34</c:v>
                </c:pt>
                <c:pt idx="130">
                  <c:v>35</c:v>
                </c:pt>
                <c:pt idx="131">
                  <c:v>38</c:v>
                </c:pt>
                <c:pt idx="132">
                  <c:v>38</c:v>
                </c:pt>
                <c:pt idx="133">
                  <c:v>39</c:v>
                </c:pt>
                <c:pt idx="134">
                  <c:v>36</c:v>
                </c:pt>
                <c:pt idx="135">
                  <c:v>37</c:v>
                </c:pt>
                <c:pt idx="136">
                  <c:v>36</c:v>
                </c:pt>
                <c:pt idx="137">
                  <c:v>33</c:v>
                </c:pt>
                <c:pt idx="138">
                  <c:v>34</c:v>
                </c:pt>
                <c:pt idx="139">
                  <c:v>32</c:v>
                </c:pt>
                <c:pt idx="140">
                  <c:v>35</c:v>
                </c:pt>
                <c:pt idx="141">
                  <c:v>37</c:v>
                </c:pt>
                <c:pt idx="142">
                  <c:v>36</c:v>
                </c:pt>
                <c:pt idx="143">
                  <c:v>34</c:v>
                </c:pt>
                <c:pt idx="144">
                  <c:v>37</c:v>
                </c:pt>
                <c:pt idx="145">
                  <c:v>34</c:v>
                </c:pt>
                <c:pt idx="146">
                  <c:v>37</c:v>
                </c:pt>
                <c:pt idx="147">
                  <c:v>36</c:v>
                </c:pt>
                <c:pt idx="148">
                  <c:v>36</c:v>
                </c:pt>
                <c:pt idx="149">
                  <c:v>37</c:v>
                </c:pt>
                <c:pt idx="150">
                  <c:v>36</c:v>
                </c:pt>
                <c:pt idx="151">
                  <c:v>36</c:v>
                </c:pt>
                <c:pt idx="152">
                  <c:v>36</c:v>
                </c:pt>
                <c:pt idx="153">
                  <c:v>34</c:v>
                </c:pt>
                <c:pt idx="154">
                  <c:v>35</c:v>
                </c:pt>
                <c:pt idx="155">
                  <c:v>36</c:v>
                </c:pt>
                <c:pt idx="156">
                  <c:v>34</c:v>
                </c:pt>
                <c:pt idx="157">
                  <c:v>35</c:v>
                </c:pt>
                <c:pt idx="158">
                  <c:v>36</c:v>
                </c:pt>
                <c:pt idx="159">
                  <c:v>36</c:v>
                </c:pt>
                <c:pt idx="160">
                  <c:v>32</c:v>
                </c:pt>
                <c:pt idx="161">
                  <c:v>37</c:v>
                </c:pt>
                <c:pt idx="162">
                  <c:v>34</c:v>
                </c:pt>
                <c:pt idx="163">
                  <c:v>34</c:v>
                </c:pt>
                <c:pt idx="164">
                  <c:v>37</c:v>
                </c:pt>
                <c:pt idx="165">
                  <c:v>33</c:v>
                </c:pt>
                <c:pt idx="166">
                  <c:v>35</c:v>
                </c:pt>
                <c:pt idx="167">
                  <c:v>34</c:v>
                </c:pt>
                <c:pt idx="168">
                  <c:v>32</c:v>
                </c:pt>
                <c:pt idx="169">
                  <c:v>39</c:v>
                </c:pt>
                <c:pt idx="170">
                  <c:v>35</c:v>
                </c:pt>
                <c:pt idx="171">
                  <c:v>39</c:v>
                </c:pt>
                <c:pt idx="172">
                  <c:v>33</c:v>
                </c:pt>
                <c:pt idx="173">
                  <c:v>31</c:v>
                </c:pt>
                <c:pt idx="174">
                  <c:v>40</c:v>
                </c:pt>
                <c:pt idx="175">
                  <c:v>34</c:v>
                </c:pt>
                <c:pt idx="176">
                  <c:v>36</c:v>
                </c:pt>
                <c:pt idx="177">
                  <c:v>40</c:v>
                </c:pt>
                <c:pt idx="178">
                  <c:v>35</c:v>
                </c:pt>
                <c:pt idx="179">
                  <c:v>37</c:v>
                </c:pt>
                <c:pt idx="180">
                  <c:v>36</c:v>
                </c:pt>
                <c:pt idx="181">
                  <c:v>36</c:v>
                </c:pt>
                <c:pt idx="182">
                  <c:v>36</c:v>
                </c:pt>
                <c:pt idx="183">
                  <c:v>32</c:v>
                </c:pt>
                <c:pt idx="184">
                  <c:v>33</c:v>
                </c:pt>
                <c:pt idx="185">
                  <c:v>32</c:v>
                </c:pt>
                <c:pt idx="186">
                  <c:v>34</c:v>
                </c:pt>
                <c:pt idx="187">
                  <c:v>35</c:v>
                </c:pt>
                <c:pt idx="188">
                  <c:v>35</c:v>
                </c:pt>
                <c:pt idx="189">
                  <c:v>34</c:v>
                </c:pt>
                <c:pt idx="190">
                  <c:v>34</c:v>
                </c:pt>
                <c:pt idx="191">
                  <c:v>35</c:v>
                </c:pt>
                <c:pt idx="192">
                  <c:v>34</c:v>
                </c:pt>
                <c:pt idx="193">
                  <c:v>39</c:v>
                </c:pt>
                <c:pt idx="194">
                  <c:v>32</c:v>
                </c:pt>
                <c:pt idx="195">
                  <c:v>35</c:v>
                </c:pt>
                <c:pt idx="196">
                  <c:v>33</c:v>
                </c:pt>
                <c:pt idx="197">
                  <c:v>30</c:v>
                </c:pt>
                <c:pt idx="198">
                  <c:v>33</c:v>
                </c:pt>
                <c:pt idx="199">
                  <c:v>37</c:v>
                </c:pt>
                <c:pt idx="200">
                  <c:v>34</c:v>
                </c:pt>
                <c:pt idx="201">
                  <c:v>36</c:v>
                </c:pt>
                <c:pt idx="202">
                  <c:v>39</c:v>
                </c:pt>
                <c:pt idx="203">
                  <c:v>35</c:v>
                </c:pt>
                <c:pt idx="204">
                  <c:v>36</c:v>
                </c:pt>
                <c:pt idx="205">
                  <c:v>35</c:v>
                </c:pt>
                <c:pt idx="206">
                  <c:v>33</c:v>
                </c:pt>
                <c:pt idx="207">
                  <c:v>37</c:v>
                </c:pt>
                <c:pt idx="208">
                  <c:v>33</c:v>
                </c:pt>
                <c:pt idx="209">
                  <c:v>29</c:v>
                </c:pt>
                <c:pt idx="210">
                  <c:v>36</c:v>
                </c:pt>
                <c:pt idx="211">
                  <c:v>32</c:v>
                </c:pt>
                <c:pt idx="212">
                  <c:v>34</c:v>
                </c:pt>
                <c:pt idx="213">
                  <c:v>37</c:v>
                </c:pt>
                <c:pt idx="214">
                  <c:v>33</c:v>
                </c:pt>
                <c:pt idx="215">
                  <c:v>34</c:v>
                </c:pt>
                <c:pt idx="216">
                  <c:v>32</c:v>
                </c:pt>
                <c:pt idx="217">
                  <c:v>35</c:v>
                </c:pt>
                <c:pt idx="218">
                  <c:v>35</c:v>
                </c:pt>
                <c:pt idx="219">
                  <c:v>38</c:v>
                </c:pt>
                <c:pt idx="220">
                  <c:v>33</c:v>
                </c:pt>
                <c:pt idx="221">
                  <c:v>35</c:v>
                </c:pt>
                <c:pt idx="222">
                  <c:v>33</c:v>
                </c:pt>
                <c:pt idx="223">
                  <c:v>37</c:v>
                </c:pt>
                <c:pt idx="224">
                  <c:v>31</c:v>
                </c:pt>
                <c:pt idx="225">
                  <c:v>32</c:v>
                </c:pt>
                <c:pt idx="226">
                  <c:v>33</c:v>
                </c:pt>
                <c:pt idx="227">
                  <c:v>35</c:v>
                </c:pt>
                <c:pt idx="228">
                  <c:v>35</c:v>
                </c:pt>
                <c:pt idx="229">
                  <c:v>34</c:v>
                </c:pt>
                <c:pt idx="230">
                  <c:v>37</c:v>
                </c:pt>
                <c:pt idx="231">
                  <c:v>33</c:v>
                </c:pt>
                <c:pt idx="232">
                  <c:v>36</c:v>
                </c:pt>
                <c:pt idx="233">
                  <c:v>36</c:v>
                </c:pt>
                <c:pt idx="234">
                  <c:v>33</c:v>
                </c:pt>
                <c:pt idx="235">
                  <c:v>35</c:v>
                </c:pt>
                <c:pt idx="236">
                  <c:v>32</c:v>
                </c:pt>
                <c:pt idx="237">
                  <c:v>36</c:v>
                </c:pt>
                <c:pt idx="238">
                  <c:v>37</c:v>
                </c:pt>
                <c:pt idx="239">
                  <c:v>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F2B-984F-9F27-1ECF33354E93}"/>
            </c:ext>
          </c:extLst>
        </c:ser>
        <c:ser>
          <c:idx val="5"/>
          <c:order val="5"/>
          <c:tx>
            <c:strRef>
              <c:f>'ValuesM61-control-1'!$J$1</c:f>
              <c:strCache>
                <c:ptCount val="1"/>
                <c:pt idx="0">
                  <c:v>PcTx 2nM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'ValuesM61-control-1'!$J$2:$J$241</c:f>
              <c:numCache>
                <c:formatCode>General</c:formatCode>
                <c:ptCount val="240"/>
                <c:pt idx="0">
                  <c:v>45</c:v>
                </c:pt>
                <c:pt idx="1">
                  <c:v>42</c:v>
                </c:pt>
                <c:pt idx="2">
                  <c:v>42</c:v>
                </c:pt>
                <c:pt idx="3">
                  <c:v>44</c:v>
                </c:pt>
                <c:pt idx="4">
                  <c:v>36</c:v>
                </c:pt>
                <c:pt idx="5">
                  <c:v>42</c:v>
                </c:pt>
                <c:pt idx="6">
                  <c:v>43</c:v>
                </c:pt>
                <c:pt idx="7">
                  <c:v>40</c:v>
                </c:pt>
                <c:pt idx="8">
                  <c:v>42</c:v>
                </c:pt>
                <c:pt idx="9">
                  <c:v>44</c:v>
                </c:pt>
                <c:pt idx="10">
                  <c:v>44</c:v>
                </c:pt>
                <c:pt idx="11">
                  <c:v>41</c:v>
                </c:pt>
                <c:pt idx="12">
                  <c:v>40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40</c:v>
                </c:pt>
                <c:pt idx="17">
                  <c:v>42</c:v>
                </c:pt>
                <c:pt idx="18">
                  <c:v>46</c:v>
                </c:pt>
                <c:pt idx="19">
                  <c:v>43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40</c:v>
                </c:pt>
                <c:pt idx="24">
                  <c:v>41</c:v>
                </c:pt>
                <c:pt idx="25">
                  <c:v>41</c:v>
                </c:pt>
                <c:pt idx="26">
                  <c:v>44</c:v>
                </c:pt>
                <c:pt idx="27">
                  <c:v>39</c:v>
                </c:pt>
                <c:pt idx="28">
                  <c:v>42</c:v>
                </c:pt>
                <c:pt idx="29">
                  <c:v>37</c:v>
                </c:pt>
                <c:pt idx="30">
                  <c:v>42</c:v>
                </c:pt>
                <c:pt idx="31">
                  <c:v>40</c:v>
                </c:pt>
                <c:pt idx="32">
                  <c:v>43</c:v>
                </c:pt>
                <c:pt idx="33">
                  <c:v>40</c:v>
                </c:pt>
                <c:pt idx="34">
                  <c:v>41</c:v>
                </c:pt>
                <c:pt idx="35">
                  <c:v>46</c:v>
                </c:pt>
                <c:pt idx="36">
                  <c:v>39</c:v>
                </c:pt>
                <c:pt idx="37">
                  <c:v>39</c:v>
                </c:pt>
                <c:pt idx="38">
                  <c:v>40</c:v>
                </c:pt>
                <c:pt idx="39">
                  <c:v>42</c:v>
                </c:pt>
                <c:pt idx="40">
                  <c:v>43</c:v>
                </c:pt>
                <c:pt idx="41">
                  <c:v>43</c:v>
                </c:pt>
                <c:pt idx="42">
                  <c:v>41</c:v>
                </c:pt>
                <c:pt idx="43">
                  <c:v>43</c:v>
                </c:pt>
                <c:pt idx="44">
                  <c:v>42</c:v>
                </c:pt>
                <c:pt idx="45">
                  <c:v>46</c:v>
                </c:pt>
                <c:pt idx="46">
                  <c:v>47</c:v>
                </c:pt>
                <c:pt idx="47">
                  <c:v>45</c:v>
                </c:pt>
                <c:pt idx="48">
                  <c:v>44</c:v>
                </c:pt>
                <c:pt idx="49">
                  <c:v>46</c:v>
                </c:pt>
                <c:pt idx="50">
                  <c:v>42</c:v>
                </c:pt>
                <c:pt idx="51">
                  <c:v>47</c:v>
                </c:pt>
                <c:pt idx="52">
                  <c:v>42</c:v>
                </c:pt>
                <c:pt idx="53">
                  <c:v>42</c:v>
                </c:pt>
                <c:pt idx="54">
                  <c:v>44</c:v>
                </c:pt>
                <c:pt idx="55">
                  <c:v>47</c:v>
                </c:pt>
                <c:pt idx="56">
                  <c:v>45</c:v>
                </c:pt>
                <c:pt idx="57">
                  <c:v>46</c:v>
                </c:pt>
                <c:pt idx="58">
                  <c:v>46</c:v>
                </c:pt>
                <c:pt idx="59">
                  <c:v>50</c:v>
                </c:pt>
                <c:pt idx="60">
                  <c:v>46</c:v>
                </c:pt>
                <c:pt idx="61">
                  <c:v>47</c:v>
                </c:pt>
                <c:pt idx="62">
                  <c:v>43</c:v>
                </c:pt>
                <c:pt idx="63">
                  <c:v>47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45</c:v>
                </c:pt>
                <c:pt idx="68">
                  <c:v>45</c:v>
                </c:pt>
                <c:pt idx="69">
                  <c:v>43</c:v>
                </c:pt>
                <c:pt idx="70">
                  <c:v>43</c:v>
                </c:pt>
                <c:pt idx="71">
                  <c:v>50</c:v>
                </c:pt>
                <c:pt idx="72">
                  <c:v>43</c:v>
                </c:pt>
                <c:pt idx="73">
                  <c:v>45</c:v>
                </c:pt>
                <c:pt idx="74">
                  <c:v>43</c:v>
                </c:pt>
                <c:pt idx="75">
                  <c:v>44</c:v>
                </c:pt>
                <c:pt idx="76">
                  <c:v>46</c:v>
                </c:pt>
                <c:pt idx="77">
                  <c:v>47</c:v>
                </c:pt>
                <c:pt idx="78">
                  <c:v>44</c:v>
                </c:pt>
                <c:pt idx="79">
                  <c:v>43</c:v>
                </c:pt>
                <c:pt idx="80">
                  <c:v>43</c:v>
                </c:pt>
                <c:pt idx="81">
                  <c:v>43</c:v>
                </c:pt>
                <c:pt idx="82">
                  <c:v>45</c:v>
                </c:pt>
                <c:pt idx="83">
                  <c:v>46</c:v>
                </c:pt>
                <c:pt idx="84">
                  <c:v>44</c:v>
                </c:pt>
                <c:pt idx="85">
                  <c:v>45</c:v>
                </c:pt>
                <c:pt idx="86">
                  <c:v>46</c:v>
                </c:pt>
                <c:pt idx="87">
                  <c:v>42</c:v>
                </c:pt>
                <c:pt idx="88">
                  <c:v>46</c:v>
                </c:pt>
                <c:pt idx="89">
                  <c:v>44</c:v>
                </c:pt>
                <c:pt idx="90">
                  <c:v>48</c:v>
                </c:pt>
                <c:pt idx="91">
                  <c:v>45</c:v>
                </c:pt>
                <c:pt idx="92">
                  <c:v>46</c:v>
                </c:pt>
                <c:pt idx="93">
                  <c:v>44</c:v>
                </c:pt>
                <c:pt idx="94">
                  <c:v>50</c:v>
                </c:pt>
                <c:pt idx="95">
                  <c:v>45</c:v>
                </c:pt>
                <c:pt idx="96">
                  <c:v>46</c:v>
                </c:pt>
                <c:pt idx="97">
                  <c:v>44</c:v>
                </c:pt>
                <c:pt idx="98">
                  <c:v>48</c:v>
                </c:pt>
                <c:pt idx="99">
                  <c:v>47</c:v>
                </c:pt>
                <c:pt idx="100">
                  <c:v>45</c:v>
                </c:pt>
                <c:pt idx="101">
                  <c:v>47</c:v>
                </c:pt>
                <c:pt idx="102">
                  <c:v>43</c:v>
                </c:pt>
                <c:pt idx="103">
                  <c:v>47</c:v>
                </c:pt>
                <c:pt idx="104">
                  <c:v>43</c:v>
                </c:pt>
                <c:pt idx="105">
                  <c:v>45</c:v>
                </c:pt>
                <c:pt idx="106">
                  <c:v>42</c:v>
                </c:pt>
                <c:pt idx="107">
                  <c:v>43</c:v>
                </c:pt>
                <c:pt idx="108">
                  <c:v>44</c:v>
                </c:pt>
                <c:pt idx="109">
                  <c:v>44</c:v>
                </c:pt>
                <c:pt idx="110">
                  <c:v>47</c:v>
                </c:pt>
                <c:pt idx="111">
                  <c:v>46</c:v>
                </c:pt>
                <c:pt idx="112">
                  <c:v>44</c:v>
                </c:pt>
                <c:pt idx="113">
                  <c:v>42</c:v>
                </c:pt>
                <c:pt idx="114">
                  <c:v>45</c:v>
                </c:pt>
                <c:pt idx="115">
                  <c:v>48</c:v>
                </c:pt>
                <c:pt idx="116">
                  <c:v>46</c:v>
                </c:pt>
                <c:pt idx="117">
                  <c:v>44</c:v>
                </c:pt>
                <c:pt idx="118">
                  <c:v>43</c:v>
                </c:pt>
                <c:pt idx="119">
                  <c:v>47</c:v>
                </c:pt>
                <c:pt idx="120">
                  <c:v>45</c:v>
                </c:pt>
                <c:pt idx="121">
                  <c:v>46</c:v>
                </c:pt>
                <c:pt idx="122">
                  <c:v>45</c:v>
                </c:pt>
                <c:pt idx="123">
                  <c:v>41</c:v>
                </c:pt>
                <c:pt idx="124">
                  <c:v>43</c:v>
                </c:pt>
                <c:pt idx="125">
                  <c:v>44</c:v>
                </c:pt>
                <c:pt idx="126">
                  <c:v>47</c:v>
                </c:pt>
                <c:pt idx="127">
                  <c:v>41</c:v>
                </c:pt>
                <c:pt idx="128">
                  <c:v>45</c:v>
                </c:pt>
                <c:pt idx="129">
                  <c:v>47</c:v>
                </c:pt>
                <c:pt idx="130">
                  <c:v>42</c:v>
                </c:pt>
                <c:pt idx="131">
                  <c:v>45</c:v>
                </c:pt>
                <c:pt idx="132">
                  <c:v>38</c:v>
                </c:pt>
                <c:pt idx="133">
                  <c:v>45</c:v>
                </c:pt>
                <c:pt idx="134">
                  <c:v>43</c:v>
                </c:pt>
                <c:pt idx="135">
                  <c:v>46</c:v>
                </c:pt>
                <c:pt idx="136">
                  <c:v>45</c:v>
                </c:pt>
                <c:pt idx="137">
                  <c:v>43</c:v>
                </c:pt>
                <c:pt idx="138">
                  <c:v>39</c:v>
                </c:pt>
                <c:pt idx="139">
                  <c:v>42</c:v>
                </c:pt>
                <c:pt idx="140">
                  <c:v>45</c:v>
                </c:pt>
                <c:pt idx="141">
                  <c:v>44</c:v>
                </c:pt>
                <c:pt idx="142">
                  <c:v>42</c:v>
                </c:pt>
                <c:pt idx="143">
                  <c:v>41</c:v>
                </c:pt>
                <c:pt idx="144">
                  <c:v>43</c:v>
                </c:pt>
                <c:pt idx="145">
                  <c:v>44</c:v>
                </c:pt>
                <c:pt idx="146">
                  <c:v>43</c:v>
                </c:pt>
                <c:pt idx="147">
                  <c:v>43</c:v>
                </c:pt>
                <c:pt idx="148">
                  <c:v>41</c:v>
                </c:pt>
                <c:pt idx="149">
                  <c:v>43</c:v>
                </c:pt>
                <c:pt idx="150">
                  <c:v>44</c:v>
                </c:pt>
                <c:pt idx="151">
                  <c:v>42</c:v>
                </c:pt>
                <c:pt idx="152">
                  <c:v>41</c:v>
                </c:pt>
                <c:pt idx="153">
                  <c:v>44</c:v>
                </c:pt>
                <c:pt idx="154">
                  <c:v>43</c:v>
                </c:pt>
                <c:pt idx="155">
                  <c:v>40</c:v>
                </c:pt>
                <c:pt idx="156">
                  <c:v>44</c:v>
                </c:pt>
                <c:pt idx="157">
                  <c:v>43</c:v>
                </c:pt>
                <c:pt idx="158">
                  <c:v>43</c:v>
                </c:pt>
                <c:pt idx="159">
                  <c:v>44</c:v>
                </c:pt>
                <c:pt idx="160">
                  <c:v>42</c:v>
                </c:pt>
                <c:pt idx="161">
                  <c:v>45</c:v>
                </c:pt>
                <c:pt idx="162">
                  <c:v>44</c:v>
                </c:pt>
                <c:pt idx="163">
                  <c:v>47</c:v>
                </c:pt>
                <c:pt idx="164">
                  <c:v>41</c:v>
                </c:pt>
                <c:pt idx="165">
                  <c:v>46</c:v>
                </c:pt>
                <c:pt idx="166">
                  <c:v>42</c:v>
                </c:pt>
                <c:pt idx="167">
                  <c:v>44</c:v>
                </c:pt>
                <c:pt idx="168">
                  <c:v>45</c:v>
                </c:pt>
                <c:pt idx="169">
                  <c:v>41</c:v>
                </c:pt>
                <c:pt idx="170">
                  <c:v>46</c:v>
                </c:pt>
                <c:pt idx="171">
                  <c:v>42</c:v>
                </c:pt>
                <c:pt idx="172">
                  <c:v>40</c:v>
                </c:pt>
                <c:pt idx="173">
                  <c:v>44</c:v>
                </c:pt>
                <c:pt idx="174">
                  <c:v>43</c:v>
                </c:pt>
                <c:pt idx="175">
                  <c:v>41</c:v>
                </c:pt>
                <c:pt idx="176">
                  <c:v>44</c:v>
                </c:pt>
                <c:pt idx="177">
                  <c:v>38</c:v>
                </c:pt>
                <c:pt idx="178">
                  <c:v>44</c:v>
                </c:pt>
                <c:pt idx="179">
                  <c:v>39</c:v>
                </c:pt>
                <c:pt idx="180">
                  <c:v>41</c:v>
                </c:pt>
                <c:pt idx="181">
                  <c:v>44</c:v>
                </c:pt>
                <c:pt idx="182">
                  <c:v>44</c:v>
                </c:pt>
                <c:pt idx="183">
                  <c:v>41</c:v>
                </c:pt>
                <c:pt idx="184">
                  <c:v>43</c:v>
                </c:pt>
                <c:pt idx="185">
                  <c:v>42</c:v>
                </c:pt>
                <c:pt idx="186">
                  <c:v>44</c:v>
                </c:pt>
                <c:pt idx="187">
                  <c:v>42</c:v>
                </c:pt>
                <c:pt idx="188">
                  <c:v>43</c:v>
                </c:pt>
                <c:pt idx="189">
                  <c:v>43</c:v>
                </c:pt>
                <c:pt idx="190">
                  <c:v>43</c:v>
                </c:pt>
                <c:pt idx="191">
                  <c:v>43</c:v>
                </c:pt>
                <c:pt idx="192">
                  <c:v>41</c:v>
                </c:pt>
                <c:pt idx="193">
                  <c:v>44</c:v>
                </c:pt>
                <c:pt idx="194">
                  <c:v>44</c:v>
                </c:pt>
                <c:pt idx="195">
                  <c:v>44</c:v>
                </c:pt>
                <c:pt idx="196">
                  <c:v>39</c:v>
                </c:pt>
                <c:pt idx="197">
                  <c:v>39</c:v>
                </c:pt>
                <c:pt idx="198">
                  <c:v>39</c:v>
                </c:pt>
                <c:pt idx="199">
                  <c:v>44</c:v>
                </c:pt>
                <c:pt idx="200">
                  <c:v>47</c:v>
                </c:pt>
                <c:pt idx="201">
                  <c:v>44</c:v>
                </c:pt>
                <c:pt idx="202">
                  <c:v>46</c:v>
                </c:pt>
                <c:pt idx="203">
                  <c:v>41</c:v>
                </c:pt>
                <c:pt idx="204">
                  <c:v>37</c:v>
                </c:pt>
                <c:pt idx="205">
                  <c:v>43</c:v>
                </c:pt>
                <c:pt idx="206">
                  <c:v>44</c:v>
                </c:pt>
                <c:pt idx="207">
                  <c:v>43</c:v>
                </c:pt>
                <c:pt idx="208">
                  <c:v>41</c:v>
                </c:pt>
                <c:pt idx="209">
                  <c:v>39</c:v>
                </c:pt>
                <c:pt idx="210">
                  <c:v>42</c:v>
                </c:pt>
                <c:pt idx="211">
                  <c:v>50</c:v>
                </c:pt>
                <c:pt idx="212">
                  <c:v>43</c:v>
                </c:pt>
                <c:pt idx="213">
                  <c:v>42</c:v>
                </c:pt>
                <c:pt idx="214">
                  <c:v>43</c:v>
                </c:pt>
                <c:pt idx="215">
                  <c:v>39</c:v>
                </c:pt>
                <c:pt idx="216">
                  <c:v>39</c:v>
                </c:pt>
                <c:pt idx="217">
                  <c:v>43</c:v>
                </c:pt>
                <c:pt idx="218">
                  <c:v>42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45</c:v>
                </c:pt>
                <c:pt idx="223">
                  <c:v>42</c:v>
                </c:pt>
                <c:pt idx="224">
                  <c:v>41</c:v>
                </c:pt>
                <c:pt idx="225">
                  <c:v>42</c:v>
                </c:pt>
                <c:pt idx="226">
                  <c:v>42</c:v>
                </c:pt>
                <c:pt idx="227">
                  <c:v>44</c:v>
                </c:pt>
                <c:pt idx="228">
                  <c:v>42</c:v>
                </c:pt>
                <c:pt idx="229">
                  <c:v>42</c:v>
                </c:pt>
                <c:pt idx="230">
                  <c:v>42</c:v>
                </c:pt>
                <c:pt idx="231">
                  <c:v>41</c:v>
                </c:pt>
                <c:pt idx="232">
                  <c:v>43</c:v>
                </c:pt>
                <c:pt idx="233">
                  <c:v>39</c:v>
                </c:pt>
                <c:pt idx="234">
                  <c:v>37</c:v>
                </c:pt>
                <c:pt idx="235">
                  <c:v>36</c:v>
                </c:pt>
                <c:pt idx="236">
                  <c:v>41</c:v>
                </c:pt>
                <c:pt idx="237">
                  <c:v>40</c:v>
                </c:pt>
                <c:pt idx="238">
                  <c:v>46</c:v>
                </c:pt>
                <c:pt idx="239">
                  <c:v>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F2B-984F-9F27-1ECF33354E93}"/>
            </c:ext>
          </c:extLst>
        </c:ser>
        <c:ser>
          <c:idx val="6"/>
          <c:order val="6"/>
          <c:tx>
            <c:strRef>
              <c:f>'ValuesM61-control-1'!$K$1</c:f>
              <c:strCache>
                <c:ptCount val="1"/>
                <c:pt idx="0">
                  <c:v>PcTx 5nM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%"/>
                </a:schemeClr>
              </a:solidFill>
              <a:ln w="9525">
                <a:solidFill>
                  <a:schemeClr val="accent1">
                    <a:lumMod val="60%"/>
                  </a:schemeClr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'ValuesM61-control-1'!$K$2:$K$241</c:f>
              <c:numCache>
                <c:formatCode>General</c:formatCode>
                <c:ptCount val="240"/>
                <c:pt idx="0">
                  <c:v>35</c:v>
                </c:pt>
                <c:pt idx="1">
                  <c:v>35</c:v>
                </c:pt>
                <c:pt idx="2">
                  <c:v>42</c:v>
                </c:pt>
                <c:pt idx="3">
                  <c:v>42</c:v>
                </c:pt>
                <c:pt idx="4">
                  <c:v>38</c:v>
                </c:pt>
                <c:pt idx="5">
                  <c:v>35</c:v>
                </c:pt>
                <c:pt idx="6">
                  <c:v>41</c:v>
                </c:pt>
                <c:pt idx="7">
                  <c:v>39</c:v>
                </c:pt>
                <c:pt idx="8">
                  <c:v>38</c:v>
                </c:pt>
                <c:pt idx="9">
                  <c:v>39</c:v>
                </c:pt>
                <c:pt idx="10">
                  <c:v>39</c:v>
                </c:pt>
                <c:pt idx="11">
                  <c:v>40</c:v>
                </c:pt>
                <c:pt idx="12">
                  <c:v>38</c:v>
                </c:pt>
                <c:pt idx="13">
                  <c:v>42</c:v>
                </c:pt>
                <c:pt idx="14">
                  <c:v>38</c:v>
                </c:pt>
                <c:pt idx="15">
                  <c:v>39</c:v>
                </c:pt>
                <c:pt idx="16">
                  <c:v>40</c:v>
                </c:pt>
                <c:pt idx="17">
                  <c:v>41</c:v>
                </c:pt>
                <c:pt idx="18">
                  <c:v>38</c:v>
                </c:pt>
                <c:pt idx="19">
                  <c:v>41</c:v>
                </c:pt>
                <c:pt idx="20">
                  <c:v>45</c:v>
                </c:pt>
                <c:pt idx="21">
                  <c:v>37</c:v>
                </c:pt>
                <c:pt idx="22">
                  <c:v>45</c:v>
                </c:pt>
                <c:pt idx="23">
                  <c:v>38</c:v>
                </c:pt>
                <c:pt idx="24">
                  <c:v>40</c:v>
                </c:pt>
                <c:pt idx="25">
                  <c:v>38</c:v>
                </c:pt>
                <c:pt idx="26">
                  <c:v>41</c:v>
                </c:pt>
                <c:pt idx="27">
                  <c:v>41</c:v>
                </c:pt>
                <c:pt idx="28">
                  <c:v>42</c:v>
                </c:pt>
                <c:pt idx="29">
                  <c:v>39</c:v>
                </c:pt>
                <c:pt idx="30">
                  <c:v>42</c:v>
                </c:pt>
                <c:pt idx="31">
                  <c:v>38</c:v>
                </c:pt>
                <c:pt idx="32">
                  <c:v>39</c:v>
                </c:pt>
                <c:pt idx="33">
                  <c:v>46</c:v>
                </c:pt>
                <c:pt idx="34">
                  <c:v>39</c:v>
                </c:pt>
                <c:pt idx="35">
                  <c:v>39</c:v>
                </c:pt>
                <c:pt idx="36">
                  <c:v>39</c:v>
                </c:pt>
                <c:pt idx="37">
                  <c:v>37</c:v>
                </c:pt>
                <c:pt idx="38">
                  <c:v>40</c:v>
                </c:pt>
                <c:pt idx="39">
                  <c:v>38</c:v>
                </c:pt>
                <c:pt idx="40">
                  <c:v>39</c:v>
                </c:pt>
                <c:pt idx="41">
                  <c:v>38</c:v>
                </c:pt>
                <c:pt idx="42">
                  <c:v>38</c:v>
                </c:pt>
                <c:pt idx="43">
                  <c:v>35</c:v>
                </c:pt>
                <c:pt idx="44">
                  <c:v>45</c:v>
                </c:pt>
                <c:pt idx="45">
                  <c:v>50</c:v>
                </c:pt>
                <c:pt idx="46">
                  <c:v>47</c:v>
                </c:pt>
                <c:pt idx="47">
                  <c:v>49</c:v>
                </c:pt>
                <c:pt idx="48">
                  <c:v>46</c:v>
                </c:pt>
                <c:pt idx="49">
                  <c:v>48</c:v>
                </c:pt>
                <c:pt idx="50">
                  <c:v>49</c:v>
                </c:pt>
                <c:pt idx="51">
                  <c:v>48</c:v>
                </c:pt>
                <c:pt idx="52">
                  <c:v>51</c:v>
                </c:pt>
                <c:pt idx="53">
                  <c:v>48</c:v>
                </c:pt>
                <c:pt idx="54">
                  <c:v>49</c:v>
                </c:pt>
                <c:pt idx="55">
                  <c:v>48</c:v>
                </c:pt>
                <c:pt idx="56">
                  <c:v>50</c:v>
                </c:pt>
                <c:pt idx="57">
                  <c:v>43</c:v>
                </c:pt>
                <c:pt idx="58">
                  <c:v>52</c:v>
                </c:pt>
                <c:pt idx="59">
                  <c:v>45</c:v>
                </c:pt>
                <c:pt idx="60">
                  <c:v>49</c:v>
                </c:pt>
                <c:pt idx="61">
                  <c:v>52</c:v>
                </c:pt>
                <c:pt idx="62">
                  <c:v>44</c:v>
                </c:pt>
                <c:pt idx="63">
                  <c:v>46</c:v>
                </c:pt>
                <c:pt idx="64">
                  <c:v>47</c:v>
                </c:pt>
                <c:pt idx="65">
                  <c:v>46</c:v>
                </c:pt>
                <c:pt idx="66">
                  <c:v>54</c:v>
                </c:pt>
                <c:pt idx="67">
                  <c:v>50</c:v>
                </c:pt>
                <c:pt idx="68">
                  <c:v>48</c:v>
                </c:pt>
                <c:pt idx="69">
                  <c:v>46</c:v>
                </c:pt>
                <c:pt idx="70">
                  <c:v>50</c:v>
                </c:pt>
                <c:pt idx="71">
                  <c:v>47</c:v>
                </c:pt>
                <c:pt idx="72">
                  <c:v>51</c:v>
                </c:pt>
                <c:pt idx="73">
                  <c:v>42</c:v>
                </c:pt>
                <c:pt idx="74">
                  <c:v>46</c:v>
                </c:pt>
                <c:pt idx="75">
                  <c:v>50</c:v>
                </c:pt>
                <c:pt idx="76">
                  <c:v>46</c:v>
                </c:pt>
                <c:pt idx="77">
                  <c:v>49</c:v>
                </c:pt>
                <c:pt idx="78">
                  <c:v>50</c:v>
                </c:pt>
                <c:pt idx="79">
                  <c:v>47</c:v>
                </c:pt>
                <c:pt idx="80">
                  <c:v>47</c:v>
                </c:pt>
                <c:pt idx="81">
                  <c:v>53</c:v>
                </c:pt>
                <c:pt idx="82">
                  <c:v>46</c:v>
                </c:pt>
                <c:pt idx="83">
                  <c:v>49</c:v>
                </c:pt>
                <c:pt idx="84">
                  <c:v>49</c:v>
                </c:pt>
                <c:pt idx="85">
                  <c:v>46</c:v>
                </c:pt>
                <c:pt idx="86">
                  <c:v>56</c:v>
                </c:pt>
                <c:pt idx="87">
                  <c:v>49</c:v>
                </c:pt>
                <c:pt idx="88">
                  <c:v>53</c:v>
                </c:pt>
                <c:pt idx="89">
                  <c:v>51</c:v>
                </c:pt>
                <c:pt idx="90">
                  <c:v>50</c:v>
                </c:pt>
                <c:pt idx="91">
                  <c:v>47</c:v>
                </c:pt>
                <c:pt idx="92">
                  <c:v>46</c:v>
                </c:pt>
                <c:pt idx="93">
                  <c:v>44</c:v>
                </c:pt>
                <c:pt idx="94">
                  <c:v>48</c:v>
                </c:pt>
                <c:pt idx="95">
                  <c:v>49</c:v>
                </c:pt>
                <c:pt idx="96">
                  <c:v>50</c:v>
                </c:pt>
                <c:pt idx="97">
                  <c:v>47</c:v>
                </c:pt>
                <c:pt idx="98">
                  <c:v>48</c:v>
                </c:pt>
                <c:pt idx="99">
                  <c:v>43</c:v>
                </c:pt>
                <c:pt idx="100">
                  <c:v>42</c:v>
                </c:pt>
                <c:pt idx="101">
                  <c:v>52</c:v>
                </c:pt>
                <c:pt idx="102">
                  <c:v>47</c:v>
                </c:pt>
                <c:pt idx="103">
                  <c:v>50</c:v>
                </c:pt>
                <c:pt idx="104">
                  <c:v>49</c:v>
                </c:pt>
                <c:pt idx="105">
                  <c:v>46</c:v>
                </c:pt>
                <c:pt idx="106">
                  <c:v>50</c:v>
                </c:pt>
                <c:pt idx="107">
                  <c:v>47</c:v>
                </c:pt>
                <c:pt idx="108">
                  <c:v>47</c:v>
                </c:pt>
                <c:pt idx="109">
                  <c:v>46</c:v>
                </c:pt>
                <c:pt idx="110">
                  <c:v>45</c:v>
                </c:pt>
                <c:pt idx="111">
                  <c:v>50</c:v>
                </c:pt>
                <c:pt idx="112">
                  <c:v>48</c:v>
                </c:pt>
                <c:pt idx="113">
                  <c:v>46</c:v>
                </c:pt>
                <c:pt idx="114">
                  <c:v>45</c:v>
                </c:pt>
                <c:pt idx="115">
                  <c:v>42</c:v>
                </c:pt>
                <c:pt idx="116">
                  <c:v>47</c:v>
                </c:pt>
                <c:pt idx="117">
                  <c:v>53</c:v>
                </c:pt>
                <c:pt idx="118">
                  <c:v>49</c:v>
                </c:pt>
                <c:pt idx="119">
                  <c:v>48</c:v>
                </c:pt>
                <c:pt idx="120">
                  <c:v>47</c:v>
                </c:pt>
                <c:pt idx="121">
                  <c:v>46</c:v>
                </c:pt>
                <c:pt idx="122">
                  <c:v>48</c:v>
                </c:pt>
                <c:pt idx="123">
                  <c:v>46</c:v>
                </c:pt>
                <c:pt idx="124">
                  <c:v>44</c:v>
                </c:pt>
                <c:pt idx="125">
                  <c:v>48</c:v>
                </c:pt>
                <c:pt idx="126">
                  <c:v>47</c:v>
                </c:pt>
                <c:pt idx="127">
                  <c:v>42</c:v>
                </c:pt>
                <c:pt idx="128">
                  <c:v>41</c:v>
                </c:pt>
                <c:pt idx="129">
                  <c:v>41</c:v>
                </c:pt>
                <c:pt idx="130">
                  <c:v>49</c:v>
                </c:pt>
                <c:pt idx="131">
                  <c:v>46</c:v>
                </c:pt>
                <c:pt idx="132">
                  <c:v>45</c:v>
                </c:pt>
                <c:pt idx="133">
                  <c:v>45</c:v>
                </c:pt>
                <c:pt idx="134">
                  <c:v>45</c:v>
                </c:pt>
                <c:pt idx="135">
                  <c:v>50</c:v>
                </c:pt>
                <c:pt idx="136">
                  <c:v>44</c:v>
                </c:pt>
                <c:pt idx="137">
                  <c:v>46</c:v>
                </c:pt>
                <c:pt idx="138">
                  <c:v>41</c:v>
                </c:pt>
                <c:pt idx="139">
                  <c:v>51</c:v>
                </c:pt>
                <c:pt idx="140">
                  <c:v>44</c:v>
                </c:pt>
                <c:pt idx="141">
                  <c:v>43</c:v>
                </c:pt>
                <c:pt idx="142">
                  <c:v>42</c:v>
                </c:pt>
                <c:pt idx="143">
                  <c:v>47</c:v>
                </c:pt>
                <c:pt idx="144">
                  <c:v>54</c:v>
                </c:pt>
                <c:pt idx="145">
                  <c:v>45</c:v>
                </c:pt>
                <c:pt idx="146">
                  <c:v>45</c:v>
                </c:pt>
                <c:pt idx="147">
                  <c:v>46</c:v>
                </c:pt>
                <c:pt idx="148">
                  <c:v>44</c:v>
                </c:pt>
                <c:pt idx="149">
                  <c:v>39</c:v>
                </c:pt>
                <c:pt idx="150">
                  <c:v>47</c:v>
                </c:pt>
                <c:pt idx="151">
                  <c:v>48</c:v>
                </c:pt>
                <c:pt idx="152">
                  <c:v>47</c:v>
                </c:pt>
                <c:pt idx="153">
                  <c:v>46</c:v>
                </c:pt>
                <c:pt idx="154">
                  <c:v>42</c:v>
                </c:pt>
                <c:pt idx="155">
                  <c:v>49</c:v>
                </c:pt>
                <c:pt idx="156">
                  <c:v>47</c:v>
                </c:pt>
                <c:pt idx="157">
                  <c:v>46</c:v>
                </c:pt>
                <c:pt idx="158">
                  <c:v>47</c:v>
                </c:pt>
                <c:pt idx="159">
                  <c:v>45</c:v>
                </c:pt>
                <c:pt idx="160">
                  <c:v>45</c:v>
                </c:pt>
                <c:pt idx="161">
                  <c:v>52</c:v>
                </c:pt>
                <c:pt idx="162">
                  <c:v>43</c:v>
                </c:pt>
                <c:pt idx="163">
                  <c:v>42</c:v>
                </c:pt>
                <c:pt idx="164">
                  <c:v>49</c:v>
                </c:pt>
                <c:pt idx="165">
                  <c:v>47</c:v>
                </c:pt>
                <c:pt idx="166">
                  <c:v>47</c:v>
                </c:pt>
                <c:pt idx="167">
                  <c:v>42</c:v>
                </c:pt>
                <c:pt idx="168">
                  <c:v>47</c:v>
                </c:pt>
                <c:pt idx="169">
                  <c:v>43</c:v>
                </c:pt>
                <c:pt idx="170">
                  <c:v>44</c:v>
                </c:pt>
                <c:pt idx="171">
                  <c:v>41</c:v>
                </c:pt>
                <c:pt idx="172">
                  <c:v>41</c:v>
                </c:pt>
                <c:pt idx="173">
                  <c:v>47</c:v>
                </c:pt>
                <c:pt idx="174">
                  <c:v>46</c:v>
                </c:pt>
                <c:pt idx="175">
                  <c:v>49</c:v>
                </c:pt>
                <c:pt idx="176">
                  <c:v>41</c:v>
                </c:pt>
                <c:pt idx="177">
                  <c:v>46</c:v>
                </c:pt>
                <c:pt idx="178">
                  <c:v>46</c:v>
                </c:pt>
                <c:pt idx="179">
                  <c:v>43</c:v>
                </c:pt>
                <c:pt idx="180">
                  <c:v>47</c:v>
                </c:pt>
                <c:pt idx="181">
                  <c:v>43</c:v>
                </c:pt>
                <c:pt idx="182">
                  <c:v>48</c:v>
                </c:pt>
                <c:pt idx="183">
                  <c:v>41</c:v>
                </c:pt>
                <c:pt idx="184">
                  <c:v>46</c:v>
                </c:pt>
                <c:pt idx="185">
                  <c:v>48</c:v>
                </c:pt>
                <c:pt idx="186">
                  <c:v>46</c:v>
                </c:pt>
                <c:pt idx="187">
                  <c:v>47</c:v>
                </c:pt>
                <c:pt idx="188">
                  <c:v>43</c:v>
                </c:pt>
                <c:pt idx="189">
                  <c:v>46</c:v>
                </c:pt>
                <c:pt idx="190">
                  <c:v>48</c:v>
                </c:pt>
                <c:pt idx="191">
                  <c:v>46</c:v>
                </c:pt>
                <c:pt idx="192">
                  <c:v>44</c:v>
                </c:pt>
                <c:pt idx="193">
                  <c:v>40</c:v>
                </c:pt>
                <c:pt idx="194">
                  <c:v>48</c:v>
                </c:pt>
                <c:pt idx="195">
                  <c:v>46</c:v>
                </c:pt>
                <c:pt idx="196">
                  <c:v>45</c:v>
                </c:pt>
                <c:pt idx="197">
                  <c:v>43</c:v>
                </c:pt>
                <c:pt idx="198">
                  <c:v>44</c:v>
                </c:pt>
                <c:pt idx="199">
                  <c:v>54</c:v>
                </c:pt>
                <c:pt idx="200">
                  <c:v>41</c:v>
                </c:pt>
                <c:pt idx="201">
                  <c:v>38</c:v>
                </c:pt>
                <c:pt idx="202">
                  <c:v>41</c:v>
                </c:pt>
                <c:pt idx="203">
                  <c:v>43</c:v>
                </c:pt>
                <c:pt idx="204">
                  <c:v>44</c:v>
                </c:pt>
                <c:pt idx="205">
                  <c:v>45</c:v>
                </c:pt>
                <c:pt idx="206">
                  <c:v>41</c:v>
                </c:pt>
                <c:pt idx="207">
                  <c:v>46</c:v>
                </c:pt>
                <c:pt idx="208">
                  <c:v>47</c:v>
                </c:pt>
                <c:pt idx="209">
                  <c:v>38</c:v>
                </c:pt>
                <c:pt idx="210">
                  <c:v>46</c:v>
                </c:pt>
                <c:pt idx="211">
                  <c:v>42</c:v>
                </c:pt>
                <c:pt idx="212">
                  <c:v>49</c:v>
                </c:pt>
                <c:pt idx="213">
                  <c:v>49</c:v>
                </c:pt>
                <c:pt idx="214">
                  <c:v>43</c:v>
                </c:pt>
                <c:pt idx="215">
                  <c:v>46</c:v>
                </c:pt>
                <c:pt idx="216">
                  <c:v>39</c:v>
                </c:pt>
                <c:pt idx="217">
                  <c:v>42</c:v>
                </c:pt>
                <c:pt idx="218">
                  <c:v>51</c:v>
                </c:pt>
                <c:pt idx="219">
                  <c:v>46</c:v>
                </c:pt>
                <c:pt idx="220">
                  <c:v>39</c:v>
                </c:pt>
                <c:pt idx="221">
                  <c:v>43</c:v>
                </c:pt>
                <c:pt idx="222">
                  <c:v>43</c:v>
                </c:pt>
                <c:pt idx="223">
                  <c:v>49</c:v>
                </c:pt>
                <c:pt idx="224">
                  <c:v>49</c:v>
                </c:pt>
                <c:pt idx="225">
                  <c:v>42</c:v>
                </c:pt>
                <c:pt idx="226">
                  <c:v>48</c:v>
                </c:pt>
                <c:pt idx="227">
                  <c:v>39</c:v>
                </c:pt>
                <c:pt idx="228">
                  <c:v>44</c:v>
                </c:pt>
                <c:pt idx="229">
                  <c:v>46</c:v>
                </c:pt>
                <c:pt idx="230">
                  <c:v>52</c:v>
                </c:pt>
                <c:pt idx="231">
                  <c:v>41</c:v>
                </c:pt>
                <c:pt idx="232">
                  <c:v>42</c:v>
                </c:pt>
                <c:pt idx="233">
                  <c:v>46</c:v>
                </c:pt>
                <c:pt idx="234">
                  <c:v>44</c:v>
                </c:pt>
                <c:pt idx="235">
                  <c:v>39</c:v>
                </c:pt>
                <c:pt idx="236">
                  <c:v>52</c:v>
                </c:pt>
                <c:pt idx="237">
                  <c:v>40</c:v>
                </c:pt>
                <c:pt idx="238">
                  <c:v>40</c:v>
                </c:pt>
                <c:pt idx="239">
                  <c:v>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F2B-984F-9F27-1ECF33354E93}"/>
            </c:ext>
          </c:extLst>
        </c:ser>
        <c:ser>
          <c:idx val="7"/>
          <c:order val="7"/>
          <c:tx>
            <c:strRef>
              <c:f>'ValuesM61-control-1'!$L$1</c:f>
              <c:strCache>
                <c:ptCount val="1"/>
                <c:pt idx="0">
                  <c:v>PcTx 10nM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%"/>
                </a:schemeClr>
              </a:solidFill>
              <a:ln w="9525">
                <a:solidFill>
                  <a:schemeClr val="accent2">
                    <a:lumMod val="60%"/>
                  </a:schemeClr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'ValuesM61-control-1'!$L$2:$L$241</c:f>
              <c:numCache>
                <c:formatCode>0</c:formatCode>
                <c:ptCount val="240"/>
                <c:pt idx="0">
                  <c:v>34</c:v>
                </c:pt>
                <c:pt idx="1">
                  <c:v>34</c:v>
                </c:pt>
                <c:pt idx="2">
                  <c:v>34.458300000000001</c:v>
                </c:pt>
                <c:pt idx="3">
                  <c:v>30.95</c:v>
                </c:pt>
                <c:pt idx="4">
                  <c:v>34.966700000000003</c:v>
                </c:pt>
                <c:pt idx="5">
                  <c:v>33.395800000000001</c:v>
                </c:pt>
                <c:pt idx="6">
                  <c:v>34.424999999999997</c:v>
                </c:pt>
                <c:pt idx="7">
                  <c:v>33.529200000000003</c:v>
                </c:pt>
                <c:pt idx="8">
                  <c:v>31.7333</c:v>
                </c:pt>
                <c:pt idx="9">
                  <c:v>32.387500000000003</c:v>
                </c:pt>
                <c:pt idx="10">
                  <c:v>28.375</c:v>
                </c:pt>
                <c:pt idx="11">
                  <c:v>29.908300000000001</c:v>
                </c:pt>
                <c:pt idx="12">
                  <c:v>31.15</c:v>
                </c:pt>
                <c:pt idx="13">
                  <c:v>30.554200000000002</c:v>
                </c:pt>
                <c:pt idx="14">
                  <c:v>29.208300000000001</c:v>
                </c:pt>
                <c:pt idx="15">
                  <c:v>28.4375</c:v>
                </c:pt>
                <c:pt idx="16">
                  <c:v>30.3</c:v>
                </c:pt>
                <c:pt idx="17">
                  <c:v>28.283300000000001</c:v>
                </c:pt>
                <c:pt idx="18">
                  <c:v>27.574999999999999</c:v>
                </c:pt>
                <c:pt idx="19">
                  <c:v>26.316700000000001</c:v>
                </c:pt>
                <c:pt idx="20">
                  <c:v>29.75</c:v>
                </c:pt>
                <c:pt idx="21">
                  <c:v>31.65</c:v>
                </c:pt>
                <c:pt idx="22">
                  <c:v>28.816700000000001</c:v>
                </c:pt>
                <c:pt idx="23">
                  <c:v>26.191700000000001</c:v>
                </c:pt>
                <c:pt idx="24">
                  <c:v>29.8</c:v>
                </c:pt>
                <c:pt idx="25">
                  <c:v>29.395800000000001</c:v>
                </c:pt>
                <c:pt idx="26">
                  <c:v>28.216699999999999</c:v>
                </c:pt>
                <c:pt idx="27">
                  <c:v>29.837499999999999</c:v>
                </c:pt>
                <c:pt idx="28">
                  <c:v>29.616700000000002</c:v>
                </c:pt>
                <c:pt idx="29">
                  <c:v>27</c:v>
                </c:pt>
                <c:pt idx="30">
                  <c:v>27.375</c:v>
                </c:pt>
                <c:pt idx="31">
                  <c:v>29</c:v>
                </c:pt>
                <c:pt idx="32">
                  <c:v>27.833300000000001</c:v>
                </c:pt>
                <c:pt idx="33">
                  <c:v>27.55</c:v>
                </c:pt>
                <c:pt idx="34">
                  <c:v>27.716699999999999</c:v>
                </c:pt>
                <c:pt idx="35">
                  <c:v>26.645800000000001</c:v>
                </c:pt>
                <c:pt idx="36">
                  <c:v>30</c:v>
                </c:pt>
                <c:pt idx="37">
                  <c:v>29.691700000000001</c:v>
                </c:pt>
                <c:pt idx="38">
                  <c:v>26.341699999999999</c:v>
                </c:pt>
                <c:pt idx="39">
                  <c:v>26.337499999999999</c:v>
                </c:pt>
                <c:pt idx="40">
                  <c:v>29.333300000000001</c:v>
                </c:pt>
                <c:pt idx="41">
                  <c:v>27.683299999999999</c:v>
                </c:pt>
                <c:pt idx="42">
                  <c:v>27.324999999999999</c:v>
                </c:pt>
                <c:pt idx="43">
                  <c:v>24.962499999999999</c:v>
                </c:pt>
                <c:pt idx="44">
                  <c:v>33.633299999999998</c:v>
                </c:pt>
                <c:pt idx="45">
                  <c:v>40.375</c:v>
                </c:pt>
                <c:pt idx="46">
                  <c:v>40.383299999999998</c:v>
                </c:pt>
                <c:pt idx="47">
                  <c:v>36.695799999999998</c:v>
                </c:pt>
                <c:pt idx="48">
                  <c:v>35.200000000000003</c:v>
                </c:pt>
                <c:pt idx="49">
                  <c:v>39.479199999999999</c:v>
                </c:pt>
                <c:pt idx="50">
                  <c:v>37.458300000000001</c:v>
                </c:pt>
                <c:pt idx="51">
                  <c:v>39.287500000000001</c:v>
                </c:pt>
                <c:pt idx="52">
                  <c:v>39.566699999999997</c:v>
                </c:pt>
                <c:pt idx="53">
                  <c:v>42.325000000000003</c:v>
                </c:pt>
                <c:pt idx="54">
                  <c:v>41.174999999999997</c:v>
                </c:pt>
                <c:pt idx="55">
                  <c:v>37.354199999999999</c:v>
                </c:pt>
                <c:pt idx="56">
                  <c:v>39.333300000000001</c:v>
                </c:pt>
                <c:pt idx="57">
                  <c:v>37.524999999999999</c:v>
                </c:pt>
                <c:pt idx="58">
                  <c:v>36</c:v>
                </c:pt>
                <c:pt idx="59">
                  <c:v>38.745800000000003</c:v>
                </c:pt>
                <c:pt idx="60">
                  <c:v>35.5</c:v>
                </c:pt>
                <c:pt idx="61">
                  <c:v>40.491700000000002</c:v>
                </c:pt>
                <c:pt idx="62">
                  <c:v>38</c:v>
                </c:pt>
                <c:pt idx="63">
                  <c:v>35.137500000000003</c:v>
                </c:pt>
                <c:pt idx="64">
                  <c:v>36.466700000000003</c:v>
                </c:pt>
                <c:pt idx="65">
                  <c:v>32.6875</c:v>
                </c:pt>
                <c:pt idx="66">
                  <c:v>34.799999999999997</c:v>
                </c:pt>
                <c:pt idx="67">
                  <c:v>39.116700000000002</c:v>
                </c:pt>
                <c:pt idx="68">
                  <c:v>34</c:v>
                </c:pt>
                <c:pt idx="69">
                  <c:v>37.787500000000001</c:v>
                </c:pt>
                <c:pt idx="70">
                  <c:v>34</c:v>
                </c:pt>
                <c:pt idx="71">
                  <c:v>35.2042</c:v>
                </c:pt>
                <c:pt idx="72">
                  <c:v>36.799999999999997</c:v>
                </c:pt>
                <c:pt idx="73">
                  <c:v>38.412500000000001</c:v>
                </c:pt>
                <c:pt idx="74">
                  <c:v>39.700000000000003</c:v>
                </c:pt>
                <c:pt idx="75">
                  <c:v>32.75</c:v>
                </c:pt>
                <c:pt idx="76">
                  <c:v>36.366700000000002</c:v>
                </c:pt>
                <c:pt idx="77">
                  <c:v>41.283299999999997</c:v>
                </c:pt>
                <c:pt idx="78">
                  <c:v>34.174999999999997</c:v>
                </c:pt>
                <c:pt idx="79">
                  <c:v>34.1708</c:v>
                </c:pt>
                <c:pt idx="80">
                  <c:v>35</c:v>
                </c:pt>
                <c:pt idx="81">
                  <c:v>33.837499999999999</c:v>
                </c:pt>
                <c:pt idx="82">
                  <c:v>33.158299999999997</c:v>
                </c:pt>
                <c:pt idx="83">
                  <c:v>36</c:v>
                </c:pt>
                <c:pt idx="84">
                  <c:v>32.450000000000003</c:v>
                </c:pt>
                <c:pt idx="85">
                  <c:v>36.708300000000001</c:v>
                </c:pt>
                <c:pt idx="86">
                  <c:v>33.566699999999997</c:v>
                </c:pt>
                <c:pt idx="87">
                  <c:v>34.862499999999997</c:v>
                </c:pt>
                <c:pt idx="88">
                  <c:v>32.2667</c:v>
                </c:pt>
                <c:pt idx="89">
                  <c:v>35.354199999999999</c:v>
                </c:pt>
                <c:pt idx="90">
                  <c:v>34</c:v>
                </c:pt>
                <c:pt idx="91">
                  <c:v>41.758299999999998</c:v>
                </c:pt>
                <c:pt idx="92">
                  <c:v>32.883299999999998</c:v>
                </c:pt>
                <c:pt idx="93">
                  <c:v>33.887500000000003</c:v>
                </c:pt>
                <c:pt idx="94">
                  <c:v>36.458300000000001</c:v>
                </c:pt>
                <c:pt idx="95">
                  <c:v>31.833300000000001</c:v>
                </c:pt>
                <c:pt idx="96">
                  <c:v>36.1</c:v>
                </c:pt>
                <c:pt idx="97">
                  <c:v>35.616700000000002</c:v>
                </c:pt>
                <c:pt idx="98">
                  <c:v>33.633299999999998</c:v>
                </c:pt>
                <c:pt idx="99">
                  <c:v>36</c:v>
                </c:pt>
                <c:pt idx="100">
                  <c:v>36.166699999999999</c:v>
                </c:pt>
                <c:pt idx="101">
                  <c:v>34.158299999999997</c:v>
                </c:pt>
                <c:pt idx="102">
                  <c:v>30.225000000000001</c:v>
                </c:pt>
                <c:pt idx="103">
                  <c:v>35.070799999999998</c:v>
                </c:pt>
                <c:pt idx="104">
                  <c:v>32.933300000000003</c:v>
                </c:pt>
                <c:pt idx="105">
                  <c:v>35.125</c:v>
                </c:pt>
                <c:pt idx="106">
                  <c:v>37.116700000000002</c:v>
                </c:pt>
                <c:pt idx="107">
                  <c:v>36.566699999999997</c:v>
                </c:pt>
                <c:pt idx="108">
                  <c:v>34</c:v>
                </c:pt>
                <c:pt idx="109">
                  <c:v>36.908299999999997</c:v>
                </c:pt>
                <c:pt idx="110">
                  <c:v>31.208300000000001</c:v>
                </c:pt>
                <c:pt idx="111">
                  <c:v>31.925000000000001</c:v>
                </c:pt>
                <c:pt idx="112">
                  <c:v>30.1</c:v>
                </c:pt>
                <c:pt idx="113">
                  <c:v>31</c:v>
                </c:pt>
                <c:pt idx="114">
                  <c:v>29.05</c:v>
                </c:pt>
                <c:pt idx="115">
                  <c:v>31.083300000000001</c:v>
                </c:pt>
                <c:pt idx="116">
                  <c:v>28.033300000000001</c:v>
                </c:pt>
                <c:pt idx="117">
                  <c:v>34.962499999999999</c:v>
                </c:pt>
                <c:pt idx="118">
                  <c:v>33</c:v>
                </c:pt>
                <c:pt idx="119">
                  <c:v>30.004200000000001</c:v>
                </c:pt>
                <c:pt idx="120">
                  <c:v>37</c:v>
                </c:pt>
                <c:pt idx="121">
                  <c:v>31.008299999999998</c:v>
                </c:pt>
                <c:pt idx="122">
                  <c:v>30.008299999999998</c:v>
                </c:pt>
                <c:pt idx="123">
                  <c:v>30.975000000000001</c:v>
                </c:pt>
                <c:pt idx="124">
                  <c:v>30.916699999999999</c:v>
                </c:pt>
                <c:pt idx="125">
                  <c:v>34.916699999999999</c:v>
                </c:pt>
                <c:pt idx="126">
                  <c:v>31.95</c:v>
                </c:pt>
                <c:pt idx="127">
                  <c:v>33.912500000000001</c:v>
                </c:pt>
                <c:pt idx="128">
                  <c:v>31.866700000000002</c:v>
                </c:pt>
                <c:pt idx="129">
                  <c:v>28.925000000000001</c:v>
                </c:pt>
                <c:pt idx="130">
                  <c:v>27.125</c:v>
                </c:pt>
                <c:pt idx="131">
                  <c:v>32.770800000000001</c:v>
                </c:pt>
                <c:pt idx="132">
                  <c:v>27.15</c:v>
                </c:pt>
                <c:pt idx="133">
                  <c:v>29.8917</c:v>
                </c:pt>
                <c:pt idx="134">
                  <c:v>28.058299999999999</c:v>
                </c:pt>
                <c:pt idx="135">
                  <c:v>32.5</c:v>
                </c:pt>
                <c:pt idx="136">
                  <c:v>31.8</c:v>
                </c:pt>
                <c:pt idx="137">
                  <c:v>29.716699999999999</c:v>
                </c:pt>
                <c:pt idx="138">
                  <c:v>28.774999999999999</c:v>
                </c:pt>
                <c:pt idx="139">
                  <c:v>34.524999999999999</c:v>
                </c:pt>
                <c:pt idx="140">
                  <c:v>30</c:v>
                </c:pt>
                <c:pt idx="141">
                  <c:v>34.5625</c:v>
                </c:pt>
                <c:pt idx="142">
                  <c:v>28.908300000000001</c:v>
                </c:pt>
                <c:pt idx="143">
                  <c:v>27.383299999999998</c:v>
                </c:pt>
                <c:pt idx="144">
                  <c:v>30.8</c:v>
                </c:pt>
                <c:pt idx="145">
                  <c:v>29.583300000000001</c:v>
                </c:pt>
                <c:pt idx="146">
                  <c:v>28.8917</c:v>
                </c:pt>
                <c:pt idx="147">
                  <c:v>30.875</c:v>
                </c:pt>
                <c:pt idx="148">
                  <c:v>29.883299999999998</c:v>
                </c:pt>
                <c:pt idx="149">
                  <c:v>33.274999999999999</c:v>
                </c:pt>
                <c:pt idx="150">
                  <c:v>30.625</c:v>
                </c:pt>
                <c:pt idx="151">
                  <c:v>27.291699999999999</c:v>
                </c:pt>
                <c:pt idx="152">
                  <c:v>29.7333</c:v>
                </c:pt>
                <c:pt idx="153">
                  <c:v>28.45</c:v>
                </c:pt>
                <c:pt idx="154">
                  <c:v>32.15</c:v>
                </c:pt>
                <c:pt idx="155">
                  <c:v>31.979199999999999</c:v>
                </c:pt>
                <c:pt idx="156">
                  <c:v>26.15</c:v>
                </c:pt>
                <c:pt idx="157">
                  <c:v>27.691700000000001</c:v>
                </c:pt>
                <c:pt idx="158">
                  <c:v>27.95</c:v>
                </c:pt>
                <c:pt idx="159">
                  <c:v>28.487500000000001</c:v>
                </c:pt>
                <c:pt idx="160">
                  <c:v>28</c:v>
                </c:pt>
                <c:pt idx="161">
                  <c:v>29.341699999999999</c:v>
                </c:pt>
                <c:pt idx="162">
                  <c:v>27.35</c:v>
                </c:pt>
                <c:pt idx="163">
                  <c:v>28.537500000000001</c:v>
                </c:pt>
                <c:pt idx="164">
                  <c:v>27.633299999999998</c:v>
                </c:pt>
                <c:pt idx="165">
                  <c:v>24.6875</c:v>
                </c:pt>
                <c:pt idx="166">
                  <c:v>29.808299999999999</c:v>
                </c:pt>
                <c:pt idx="167">
                  <c:v>33.216700000000003</c:v>
                </c:pt>
                <c:pt idx="168">
                  <c:v>24</c:v>
                </c:pt>
                <c:pt idx="169">
                  <c:v>28.183299999999999</c:v>
                </c:pt>
                <c:pt idx="170">
                  <c:v>25.583300000000001</c:v>
                </c:pt>
                <c:pt idx="171">
                  <c:v>29.9375</c:v>
                </c:pt>
                <c:pt idx="172">
                  <c:v>27.216699999999999</c:v>
                </c:pt>
                <c:pt idx="173">
                  <c:v>27.895800000000001</c:v>
                </c:pt>
                <c:pt idx="174">
                  <c:v>29.75</c:v>
                </c:pt>
                <c:pt idx="175">
                  <c:v>28.854199999999999</c:v>
                </c:pt>
                <c:pt idx="176">
                  <c:v>24.066700000000001</c:v>
                </c:pt>
                <c:pt idx="177">
                  <c:v>28.8125</c:v>
                </c:pt>
                <c:pt idx="178">
                  <c:v>29.55</c:v>
                </c:pt>
                <c:pt idx="179">
                  <c:v>26.754200000000001</c:v>
                </c:pt>
                <c:pt idx="180">
                  <c:v>27</c:v>
                </c:pt>
                <c:pt idx="181">
                  <c:v>28</c:v>
                </c:pt>
                <c:pt idx="182">
                  <c:v>25.708300000000001</c:v>
                </c:pt>
                <c:pt idx="183">
                  <c:v>28.262499999999999</c:v>
                </c:pt>
                <c:pt idx="184">
                  <c:v>28.933299999999999</c:v>
                </c:pt>
                <c:pt idx="185">
                  <c:v>25.270800000000001</c:v>
                </c:pt>
                <c:pt idx="186">
                  <c:v>26</c:v>
                </c:pt>
                <c:pt idx="187">
                  <c:v>23.675000000000001</c:v>
                </c:pt>
                <c:pt idx="188">
                  <c:v>22.833300000000001</c:v>
                </c:pt>
                <c:pt idx="189">
                  <c:v>32.412500000000001</c:v>
                </c:pt>
                <c:pt idx="190">
                  <c:v>23.708300000000001</c:v>
                </c:pt>
                <c:pt idx="191">
                  <c:v>26.520800000000001</c:v>
                </c:pt>
                <c:pt idx="192">
                  <c:v>26.6</c:v>
                </c:pt>
                <c:pt idx="193">
                  <c:v>27.479199999999999</c:v>
                </c:pt>
                <c:pt idx="194">
                  <c:v>30</c:v>
                </c:pt>
                <c:pt idx="195">
                  <c:v>23.6875</c:v>
                </c:pt>
                <c:pt idx="196">
                  <c:v>25.7333</c:v>
                </c:pt>
                <c:pt idx="197">
                  <c:v>27.6417</c:v>
                </c:pt>
                <c:pt idx="198">
                  <c:v>26.375</c:v>
                </c:pt>
                <c:pt idx="199">
                  <c:v>21.304200000000002</c:v>
                </c:pt>
                <c:pt idx="200">
                  <c:v>24</c:v>
                </c:pt>
                <c:pt idx="201">
                  <c:v>25.012499999999999</c:v>
                </c:pt>
                <c:pt idx="202">
                  <c:v>26.024999999999999</c:v>
                </c:pt>
                <c:pt idx="203">
                  <c:v>23.691700000000001</c:v>
                </c:pt>
                <c:pt idx="204">
                  <c:v>25.55</c:v>
                </c:pt>
                <c:pt idx="205">
                  <c:v>25.9375</c:v>
                </c:pt>
                <c:pt idx="206">
                  <c:v>28.283300000000001</c:v>
                </c:pt>
                <c:pt idx="207">
                  <c:v>25.274999999999999</c:v>
                </c:pt>
                <c:pt idx="208">
                  <c:v>26.533300000000001</c:v>
                </c:pt>
                <c:pt idx="209">
                  <c:v>28.291699999999999</c:v>
                </c:pt>
                <c:pt idx="210">
                  <c:v>22.375</c:v>
                </c:pt>
                <c:pt idx="211">
                  <c:v>23.4833</c:v>
                </c:pt>
                <c:pt idx="212">
                  <c:v>27</c:v>
                </c:pt>
                <c:pt idx="213">
                  <c:v>21.55</c:v>
                </c:pt>
                <c:pt idx="214">
                  <c:v>23.216699999999999</c:v>
                </c:pt>
                <c:pt idx="215">
                  <c:v>22.395800000000001</c:v>
                </c:pt>
                <c:pt idx="216">
                  <c:v>25.2</c:v>
                </c:pt>
                <c:pt idx="217">
                  <c:v>27.212499999999999</c:v>
                </c:pt>
                <c:pt idx="218">
                  <c:v>26.408300000000001</c:v>
                </c:pt>
                <c:pt idx="219">
                  <c:v>25.7</c:v>
                </c:pt>
                <c:pt idx="220">
                  <c:v>21</c:v>
                </c:pt>
                <c:pt idx="221">
                  <c:v>25.524999999999999</c:v>
                </c:pt>
                <c:pt idx="222">
                  <c:v>25.274999999999999</c:v>
                </c:pt>
                <c:pt idx="223">
                  <c:v>29.283300000000001</c:v>
                </c:pt>
                <c:pt idx="224">
                  <c:v>24</c:v>
                </c:pt>
                <c:pt idx="225">
                  <c:v>24.1875</c:v>
                </c:pt>
                <c:pt idx="226">
                  <c:v>22.883299999999998</c:v>
                </c:pt>
                <c:pt idx="227">
                  <c:v>25.662500000000001</c:v>
                </c:pt>
                <c:pt idx="228">
                  <c:v>25</c:v>
                </c:pt>
                <c:pt idx="229">
                  <c:v>23.091699999999999</c:v>
                </c:pt>
                <c:pt idx="230">
                  <c:v>28.625</c:v>
                </c:pt>
                <c:pt idx="231">
                  <c:v>23.537500000000001</c:v>
                </c:pt>
                <c:pt idx="232">
                  <c:v>24.466699999999999</c:v>
                </c:pt>
                <c:pt idx="233">
                  <c:v>23.116700000000002</c:v>
                </c:pt>
                <c:pt idx="234">
                  <c:v>25.05</c:v>
                </c:pt>
                <c:pt idx="235">
                  <c:v>26.479199999999999</c:v>
                </c:pt>
                <c:pt idx="236">
                  <c:v>22.8</c:v>
                </c:pt>
                <c:pt idx="237">
                  <c:v>24.512499999999999</c:v>
                </c:pt>
                <c:pt idx="238">
                  <c:v>25.05</c:v>
                </c:pt>
                <c:pt idx="239">
                  <c:v>24.520800000000001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F2B-984F-9F27-1ECF33354E93}"/>
            </c:ext>
          </c:extLst>
        </c:ser>
        <c:ser>
          <c:idx val="8"/>
          <c:order val="8"/>
          <c:tx>
            <c:strRef>
              <c:f>'ValuesM61-control-1'!$M$1</c:f>
              <c:strCache>
                <c:ptCount val="1"/>
                <c:pt idx="0">
                  <c:v>PcTx 20nM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%"/>
                </a:schemeClr>
              </a:solidFill>
              <a:ln w="9525">
                <a:solidFill>
                  <a:schemeClr val="accent3">
                    <a:lumMod val="60%"/>
                  </a:schemeClr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'ValuesM61-control-1'!$M$2:$M$241</c:f>
              <c:numCache>
                <c:formatCode>General</c:formatCode>
                <c:ptCount val="240"/>
                <c:pt idx="0">
                  <c:v>30</c:v>
                </c:pt>
                <c:pt idx="1">
                  <c:v>26</c:v>
                </c:pt>
                <c:pt idx="2">
                  <c:v>29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30</c:v>
                </c:pt>
                <c:pt idx="7">
                  <c:v>31</c:v>
                </c:pt>
                <c:pt idx="8">
                  <c:v>34</c:v>
                </c:pt>
                <c:pt idx="9">
                  <c:v>30</c:v>
                </c:pt>
                <c:pt idx="10">
                  <c:v>35</c:v>
                </c:pt>
                <c:pt idx="11">
                  <c:v>29</c:v>
                </c:pt>
                <c:pt idx="12">
                  <c:v>22</c:v>
                </c:pt>
                <c:pt idx="13">
                  <c:v>28</c:v>
                </c:pt>
                <c:pt idx="14">
                  <c:v>26</c:v>
                </c:pt>
                <c:pt idx="15">
                  <c:v>30</c:v>
                </c:pt>
                <c:pt idx="16">
                  <c:v>36</c:v>
                </c:pt>
                <c:pt idx="17">
                  <c:v>24</c:v>
                </c:pt>
                <c:pt idx="18">
                  <c:v>33</c:v>
                </c:pt>
                <c:pt idx="19">
                  <c:v>28</c:v>
                </c:pt>
                <c:pt idx="20">
                  <c:v>38</c:v>
                </c:pt>
                <c:pt idx="21">
                  <c:v>33</c:v>
                </c:pt>
                <c:pt idx="22">
                  <c:v>22</c:v>
                </c:pt>
                <c:pt idx="23">
                  <c:v>28</c:v>
                </c:pt>
                <c:pt idx="24">
                  <c:v>30</c:v>
                </c:pt>
                <c:pt idx="25">
                  <c:v>25</c:v>
                </c:pt>
                <c:pt idx="26">
                  <c:v>35</c:v>
                </c:pt>
                <c:pt idx="27">
                  <c:v>29</c:v>
                </c:pt>
                <c:pt idx="28">
                  <c:v>35</c:v>
                </c:pt>
                <c:pt idx="29">
                  <c:v>30</c:v>
                </c:pt>
                <c:pt idx="30">
                  <c:v>34</c:v>
                </c:pt>
                <c:pt idx="31">
                  <c:v>30</c:v>
                </c:pt>
                <c:pt idx="32">
                  <c:v>26</c:v>
                </c:pt>
                <c:pt idx="33">
                  <c:v>27</c:v>
                </c:pt>
                <c:pt idx="34">
                  <c:v>30</c:v>
                </c:pt>
                <c:pt idx="35">
                  <c:v>31</c:v>
                </c:pt>
                <c:pt idx="36">
                  <c:v>29</c:v>
                </c:pt>
                <c:pt idx="37">
                  <c:v>27</c:v>
                </c:pt>
                <c:pt idx="38">
                  <c:v>27</c:v>
                </c:pt>
                <c:pt idx="39">
                  <c:v>32</c:v>
                </c:pt>
                <c:pt idx="40">
                  <c:v>24</c:v>
                </c:pt>
                <c:pt idx="41">
                  <c:v>30</c:v>
                </c:pt>
                <c:pt idx="42">
                  <c:v>40</c:v>
                </c:pt>
                <c:pt idx="43">
                  <c:v>47</c:v>
                </c:pt>
                <c:pt idx="44">
                  <c:v>44</c:v>
                </c:pt>
                <c:pt idx="45">
                  <c:v>52</c:v>
                </c:pt>
                <c:pt idx="46">
                  <c:v>48</c:v>
                </c:pt>
                <c:pt idx="47">
                  <c:v>59</c:v>
                </c:pt>
                <c:pt idx="48">
                  <c:v>50</c:v>
                </c:pt>
                <c:pt idx="49">
                  <c:v>53</c:v>
                </c:pt>
                <c:pt idx="50">
                  <c:v>56</c:v>
                </c:pt>
                <c:pt idx="51">
                  <c:v>62</c:v>
                </c:pt>
                <c:pt idx="52">
                  <c:v>64</c:v>
                </c:pt>
                <c:pt idx="53">
                  <c:v>56</c:v>
                </c:pt>
                <c:pt idx="54">
                  <c:v>56</c:v>
                </c:pt>
                <c:pt idx="55">
                  <c:v>55</c:v>
                </c:pt>
                <c:pt idx="56">
                  <c:v>60</c:v>
                </c:pt>
                <c:pt idx="57">
                  <c:v>46</c:v>
                </c:pt>
                <c:pt idx="58">
                  <c:v>52</c:v>
                </c:pt>
                <c:pt idx="59">
                  <c:v>53</c:v>
                </c:pt>
                <c:pt idx="60">
                  <c:v>61</c:v>
                </c:pt>
                <c:pt idx="61">
                  <c:v>56</c:v>
                </c:pt>
                <c:pt idx="62">
                  <c:v>54</c:v>
                </c:pt>
                <c:pt idx="63">
                  <c:v>54</c:v>
                </c:pt>
                <c:pt idx="64">
                  <c:v>49</c:v>
                </c:pt>
                <c:pt idx="65">
                  <c:v>47</c:v>
                </c:pt>
                <c:pt idx="66">
                  <c:v>50</c:v>
                </c:pt>
                <c:pt idx="67">
                  <c:v>54</c:v>
                </c:pt>
                <c:pt idx="68">
                  <c:v>52</c:v>
                </c:pt>
                <c:pt idx="69">
                  <c:v>55</c:v>
                </c:pt>
                <c:pt idx="70">
                  <c:v>56</c:v>
                </c:pt>
                <c:pt idx="71">
                  <c:v>52</c:v>
                </c:pt>
                <c:pt idx="72">
                  <c:v>53</c:v>
                </c:pt>
                <c:pt idx="73">
                  <c:v>52</c:v>
                </c:pt>
                <c:pt idx="74">
                  <c:v>51</c:v>
                </c:pt>
                <c:pt idx="75">
                  <c:v>48</c:v>
                </c:pt>
                <c:pt idx="76">
                  <c:v>52</c:v>
                </c:pt>
                <c:pt idx="77">
                  <c:v>56</c:v>
                </c:pt>
                <c:pt idx="78">
                  <c:v>51</c:v>
                </c:pt>
                <c:pt idx="79">
                  <c:v>54</c:v>
                </c:pt>
                <c:pt idx="80">
                  <c:v>44</c:v>
                </c:pt>
                <c:pt idx="81">
                  <c:v>49</c:v>
                </c:pt>
                <c:pt idx="82">
                  <c:v>56</c:v>
                </c:pt>
                <c:pt idx="83">
                  <c:v>57</c:v>
                </c:pt>
                <c:pt idx="84">
                  <c:v>52</c:v>
                </c:pt>
                <c:pt idx="85">
                  <c:v>47</c:v>
                </c:pt>
                <c:pt idx="86">
                  <c:v>59</c:v>
                </c:pt>
                <c:pt idx="87">
                  <c:v>51</c:v>
                </c:pt>
                <c:pt idx="88">
                  <c:v>57</c:v>
                </c:pt>
                <c:pt idx="89">
                  <c:v>50</c:v>
                </c:pt>
                <c:pt idx="90">
                  <c:v>52</c:v>
                </c:pt>
                <c:pt idx="91">
                  <c:v>60</c:v>
                </c:pt>
                <c:pt idx="92">
                  <c:v>55</c:v>
                </c:pt>
                <c:pt idx="93">
                  <c:v>50</c:v>
                </c:pt>
                <c:pt idx="94">
                  <c:v>50</c:v>
                </c:pt>
                <c:pt idx="95">
                  <c:v>53</c:v>
                </c:pt>
                <c:pt idx="96">
                  <c:v>42</c:v>
                </c:pt>
                <c:pt idx="97">
                  <c:v>53</c:v>
                </c:pt>
                <c:pt idx="98">
                  <c:v>53</c:v>
                </c:pt>
                <c:pt idx="99">
                  <c:v>40</c:v>
                </c:pt>
                <c:pt idx="100">
                  <c:v>48</c:v>
                </c:pt>
                <c:pt idx="101">
                  <c:v>54</c:v>
                </c:pt>
                <c:pt idx="102">
                  <c:v>54</c:v>
                </c:pt>
                <c:pt idx="103">
                  <c:v>56</c:v>
                </c:pt>
                <c:pt idx="104">
                  <c:v>40</c:v>
                </c:pt>
                <c:pt idx="105">
                  <c:v>53</c:v>
                </c:pt>
                <c:pt idx="106">
                  <c:v>57</c:v>
                </c:pt>
                <c:pt idx="107">
                  <c:v>46</c:v>
                </c:pt>
                <c:pt idx="108">
                  <c:v>45</c:v>
                </c:pt>
                <c:pt idx="109">
                  <c:v>51</c:v>
                </c:pt>
                <c:pt idx="110">
                  <c:v>48</c:v>
                </c:pt>
                <c:pt idx="111">
                  <c:v>48</c:v>
                </c:pt>
                <c:pt idx="112">
                  <c:v>47</c:v>
                </c:pt>
                <c:pt idx="113">
                  <c:v>46</c:v>
                </c:pt>
                <c:pt idx="114">
                  <c:v>53</c:v>
                </c:pt>
                <c:pt idx="115">
                  <c:v>57</c:v>
                </c:pt>
                <c:pt idx="116">
                  <c:v>45</c:v>
                </c:pt>
                <c:pt idx="117">
                  <c:v>47</c:v>
                </c:pt>
                <c:pt idx="118">
                  <c:v>51</c:v>
                </c:pt>
                <c:pt idx="119">
                  <c:v>42</c:v>
                </c:pt>
                <c:pt idx="120">
                  <c:v>44</c:v>
                </c:pt>
                <c:pt idx="121">
                  <c:v>50</c:v>
                </c:pt>
                <c:pt idx="122">
                  <c:v>60</c:v>
                </c:pt>
                <c:pt idx="123">
                  <c:v>49</c:v>
                </c:pt>
                <c:pt idx="124">
                  <c:v>56</c:v>
                </c:pt>
                <c:pt idx="125">
                  <c:v>52</c:v>
                </c:pt>
                <c:pt idx="126">
                  <c:v>52</c:v>
                </c:pt>
                <c:pt idx="127">
                  <c:v>48</c:v>
                </c:pt>
                <c:pt idx="128">
                  <c:v>49</c:v>
                </c:pt>
                <c:pt idx="129">
                  <c:v>53</c:v>
                </c:pt>
                <c:pt idx="130">
                  <c:v>51</c:v>
                </c:pt>
                <c:pt idx="131">
                  <c:v>51</c:v>
                </c:pt>
                <c:pt idx="132">
                  <c:v>52</c:v>
                </c:pt>
                <c:pt idx="133">
                  <c:v>46</c:v>
                </c:pt>
                <c:pt idx="134">
                  <c:v>45</c:v>
                </c:pt>
                <c:pt idx="135">
                  <c:v>51</c:v>
                </c:pt>
                <c:pt idx="136">
                  <c:v>42</c:v>
                </c:pt>
                <c:pt idx="137">
                  <c:v>48</c:v>
                </c:pt>
                <c:pt idx="138">
                  <c:v>48</c:v>
                </c:pt>
                <c:pt idx="139">
                  <c:v>52</c:v>
                </c:pt>
                <c:pt idx="140">
                  <c:v>47</c:v>
                </c:pt>
                <c:pt idx="141">
                  <c:v>50</c:v>
                </c:pt>
                <c:pt idx="142">
                  <c:v>53</c:v>
                </c:pt>
                <c:pt idx="143">
                  <c:v>46</c:v>
                </c:pt>
                <c:pt idx="144">
                  <c:v>51</c:v>
                </c:pt>
                <c:pt idx="145">
                  <c:v>52</c:v>
                </c:pt>
                <c:pt idx="146">
                  <c:v>48</c:v>
                </c:pt>
                <c:pt idx="147">
                  <c:v>48</c:v>
                </c:pt>
                <c:pt idx="148">
                  <c:v>43</c:v>
                </c:pt>
                <c:pt idx="149">
                  <c:v>48</c:v>
                </c:pt>
                <c:pt idx="150">
                  <c:v>54</c:v>
                </c:pt>
                <c:pt idx="151">
                  <c:v>41</c:v>
                </c:pt>
                <c:pt idx="152">
                  <c:v>48</c:v>
                </c:pt>
                <c:pt idx="153">
                  <c:v>50</c:v>
                </c:pt>
                <c:pt idx="154">
                  <c:v>46</c:v>
                </c:pt>
                <c:pt idx="155">
                  <c:v>43</c:v>
                </c:pt>
                <c:pt idx="156">
                  <c:v>50</c:v>
                </c:pt>
                <c:pt idx="157">
                  <c:v>42</c:v>
                </c:pt>
                <c:pt idx="158">
                  <c:v>41</c:v>
                </c:pt>
                <c:pt idx="159">
                  <c:v>46</c:v>
                </c:pt>
                <c:pt idx="160">
                  <c:v>45</c:v>
                </c:pt>
                <c:pt idx="161">
                  <c:v>46</c:v>
                </c:pt>
                <c:pt idx="162">
                  <c:v>51</c:v>
                </c:pt>
                <c:pt idx="163">
                  <c:v>48</c:v>
                </c:pt>
                <c:pt idx="164">
                  <c:v>48</c:v>
                </c:pt>
                <c:pt idx="165">
                  <c:v>43</c:v>
                </c:pt>
                <c:pt idx="166">
                  <c:v>40</c:v>
                </c:pt>
                <c:pt idx="167">
                  <c:v>44</c:v>
                </c:pt>
                <c:pt idx="168">
                  <c:v>49</c:v>
                </c:pt>
                <c:pt idx="169">
                  <c:v>45</c:v>
                </c:pt>
                <c:pt idx="170">
                  <c:v>47</c:v>
                </c:pt>
                <c:pt idx="171">
                  <c:v>41</c:v>
                </c:pt>
                <c:pt idx="172">
                  <c:v>48</c:v>
                </c:pt>
                <c:pt idx="173">
                  <c:v>36</c:v>
                </c:pt>
                <c:pt idx="174">
                  <c:v>42</c:v>
                </c:pt>
                <c:pt idx="175">
                  <c:v>43</c:v>
                </c:pt>
                <c:pt idx="176">
                  <c:v>48</c:v>
                </c:pt>
                <c:pt idx="177">
                  <c:v>50</c:v>
                </c:pt>
                <c:pt idx="178">
                  <c:v>39</c:v>
                </c:pt>
                <c:pt idx="179">
                  <c:v>45</c:v>
                </c:pt>
                <c:pt idx="180">
                  <c:v>45</c:v>
                </c:pt>
                <c:pt idx="181">
                  <c:v>37</c:v>
                </c:pt>
                <c:pt idx="182">
                  <c:v>46</c:v>
                </c:pt>
                <c:pt idx="183">
                  <c:v>42</c:v>
                </c:pt>
                <c:pt idx="184">
                  <c:v>44</c:v>
                </c:pt>
                <c:pt idx="185">
                  <c:v>41</c:v>
                </c:pt>
                <c:pt idx="186">
                  <c:v>49</c:v>
                </c:pt>
                <c:pt idx="187">
                  <c:v>44</c:v>
                </c:pt>
                <c:pt idx="188">
                  <c:v>47</c:v>
                </c:pt>
                <c:pt idx="189">
                  <c:v>41</c:v>
                </c:pt>
                <c:pt idx="190">
                  <c:v>36</c:v>
                </c:pt>
                <c:pt idx="191">
                  <c:v>40</c:v>
                </c:pt>
                <c:pt idx="192">
                  <c:v>36</c:v>
                </c:pt>
                <c:pt idx="193">
                  <c:v>38</c:v>
                </c:pt>
                <c:pt idx="194">
                  <c:v>53</c:v>
                </c:pt>
                <c:pt idx="195">
                  <c:v>52</c:v>
                </c:pt>
                <c:pt idx="196">
                  <c:v>46</c:v>
                </c:pt>
                <c:pt idx="197">
                  <c:v>35</c:v>
                </c:pt>
                <c:pt idx="198">
                  <c:v>39</c:v>
                </c:pt>
                <c:pt idx="199">
                  <c:v>41</c:v>
                </c:pt>
                <c:pt idx="200">
                  <c:v>39</c:v>
                </c:pt>
                <c:pt idx="201">
                  <c:v>51</c:v>
                </c:pt>
                <c:pt idx="202">
                  <c:v>41</c:v>
                </c:pt>
                <c:pt idx="203">
                  <c:v>36</c:v>
                </c:pt>
                <c:pt idx="204">
                  <c:v>41</c:v>
                </c:pt>
                <c:pt idx="205">
                  <c:v>50</c:v>
                </c:pt>
                <c:pt idx="206">
                  <c:v>40</c:v>
                </c:pt>
                <c:pt idx="207">
                  <c:v>39</c:v>
                </c:pt>
                <c:pt idx="208">
                  <c:v>39</c:v>
                </c:pt>
                <c:pt idx="209">
                  <c:v>36</c:v>
                </c:pt>
                <c:pt idx="210">
                  <c:v>45</c:v>
                </c:pt>
                <c:pt idx="211">
                  <c:v>42</c:v>
                </c:pt>
                <c:pt idx="212">
                  <c:v>37</c:v>
                </c:pt>
                <c:pt idx="213">
                  <c:v>40</c:v>
                </c:pt>
                <c:pt idx="214">
                  <c:v>40</c:v>
                </c:pt>
                <c:pt idx="215">
                  <c:v>47</c:v>
                </c:pt>
                <c:pt idx="216">
                  <c:v>36</c:v>
                </c:pt>
                <c:pt idx="217">
                  <c:v>52</c:v>
                </c:pt>
                <c:pt idx="218">
                  <c:v>43</c:v>
                </c:pt>
                <c:pt idx="219">
                  <c:v>45</c:v>
                </c:pt>
                <c:pt idx="220">
                  <c:v>32</c:v>
                </c:pt>
                <c:pt idx="221">
                  <c:v>41</c:v>
                </c:pt>
                <c:pt idx="222">
                  <c:v>45</c:v>
                </c:pt>
                <c:pt idx="223">
                  <c:v>40</c:v>
                </c:pt>
                <c:pt idx="224">
                  <c:v>47</c:v>
                </c:pt>
                <c:pt idx="225">
                  <c:v>53</c:v>
                </c:pt>
                <c:pt idx="226">
                  <c:v>51</c:v>
                </c:pt>
                <c:pt idx="227">
                  <c:v>47</c:v>
                </c:pt>
                <c:pt idx="228">
                  <c:v>44</c:v>
                </c:pt>
                <c:pt idx="229">
                  <c:v>46</c:v>
                </c:pt>
                <c:pt idx="230">
                  <c:v>46</c:v>
                </c:pt>
                <c:pt idx="231">
                  <c:v>41</c:v>
                </c:pt>
                <c:pt idx="232">
                  <c:v>43</c:v>
                </c:pt>
                <c:pt idx="233">
                  <c:v>45</c:v>
                </c:pt>
                <c:pt idx="234">
                  <c:v>36</c:v>
                </c:pt>
                <c:pt idx="235">
                  <c:v>39</c:v>
                </c:pt>
                <c:pt idx="236">
                  <c:v>45</c:v>
                </c:pt>
                <c:pt idx="237">
                  <c:v>36</c:v>
                </c:pt>
                <c:pt idx="238">
                  <c:v>31</c:v>
                </c:pt>
                <c:pt idx="23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F2B-984F-9F27-1ECF33354E93}"/>
            </c:ext>
          </c:extLst>
        </c:ser>
        <c:ser>
          <c:idx val="9"/>
          <c:order val="9"/>
          <c:tx>
            <c:strRef>
              <c:f>'ValuesM61-control-1'!$N$1</c:f>
              <c:strCache>
                <c:ptCount val="1"/>
                <c:pt idx="0">
                  <c:v>PcTx 50nM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%"/>
                </a:schemeClr>
              </a:solidFill>
              <a:ln w="9525">
                <a:solidFill>
                  <a:schemeClr val="accent4">
                    <a:lumMod val="60%"/>
                  </a:schemeClr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'ValuesM61-control-1'!$N$2:$N$241</c:f>
              <c:numCache>
                <c:formatCode>General</c:formatCode>
                <c:ptCount val="240"/>
                <c:pt idx="0">
                  <c:v>40</c:v>
                </c:pt>
                <c:pt idx="1">
                  <c:v>41</c:v>
                </c:pt>
                <c:pt idx="2">
                  <c:v>37</c:v>
                </c:pt>
                <c:pt idx="3">
                  <c:v>36</c:v>
                </c:pt>
                <c:pt idx="4">
                  <c:v>29</c:v>
                </c:pt>
                <c:pt idx="5">
                  <c:v>39</c:v>
                </c:pt>
                <c:pt idx="6">
                  <c:v>37</c:v>
                </c:pt>
                <c:pt idx="7">
                  <c:v>30</c:v>
                </c:pt>
                <c:pt idx="8">
                  <c:v>39</c:v>
                </c:pt>
                <c:pt idx="9">
                  <c:v>39</c:v>
                </c:pt>
                <c:pt idx="10">
                  <c:v>38</c:v>
                </c:pt>
                <c:pt idx="11">
                  <c:v>44</c:v>
                </c:pt>
                <c:pt idx="12">
                  <c:v>44</c:v>
                </c:pt>
                <c:pt idx="13">
                  <c:v>38</c:v>
                </c:pt>
                <c:pt idx="14">
                  <c:v>39</c:v>
                </c:pt>
                <c:pt idx="15">
                  <c:v>36</c:v>
                </c:pt>
                <c:pt idx="16">
                  <c:v>41</c:v>
                </c:pt>
                <c:pt idx="17">
                  <c:v>39</c:v>
                </c:pt>
                <c:pt idx="18">
                  <c:v>41</c:v>
                </c:pt>
                <c:pt idx="19">
                  <c:v>38</c:v>
                </c:pt>
                <c:pt idx="20">
                  <c:v>41</c:v>
                </c:pt>
                <c:pt idx="21">
                  <c:v>36</c:v>
                </c:pt>
                <c:pt idx="22">
                  <c:v>39</c:v>
                </c:pt>
                <c:pt idx="23">
                  <c:v>40</c:v>
                </c:pt>
                <c:pt idx="24">
                  <c:v>42</c:v>
                </c:pt>
                <c:pt idx="25">
                  <c:v>44</c:v>
                </c:pt>
                <c:pt idx="26">
                  <c:v>36</c:v>
                </c:pt>
                <c:pt idx="27">
                  <c:v>36</c:v>
                </c:pt>
                <c:pt idx="28">
                  <c:v>39</c:v>
                </c:pt>
                <c:pt idx="29">
                  <c:v>42</c:v>
                </c:pt>
                <c:pt idx="30">
                  <c:v>36</c:v>
                </c:pt>
                <c:pt idx="31">
                  <c:v>37</c:v>
                </c:pt>
                <c:pt idx="32">
                  <c:v>42</c:v>
                </c:pt>
                <c:pt idx="33">
                  <c:v>41</c:v>
                </c:pt>
                <c:pt idx="34">
                  <c:v>40</c:v>
                </c:pt>
                <c:pt idx="35">
                  <c:v>38</c:v>
                </c:pt>
                <c:pt idx="36">
                  <c:v>38</c:v>
                </c:pt>
                <c:pt idx="37">
                  <c:v>39</c:v>
                </c:pt>
                <c:pt idx="38">
                  <c:v>35</c:v>
                </c:pt>
                <c:pt idx="39">
                  <c:v>41</c:v>
                </c:pt>
                <c:pt idx="40">
                  <c:v>38</c:v>
                </c:pt>
                <c:pt idx="41">
                  <c:v>40</c:v>
                </c:pt>
                <c:pt idx="42">
                  <c:v>41</c:v>
                </c:pt>
                <c:pt idx="43">
                  <c:v>49</c:v>
                </c:pt>
                <c:pt idx="44">
                  <c:v>48</c:v>
                </c:pt>
                <c:pt idx="45">
                  <c:v>54</c:v>
                </c:pt>
                <c:pt idx="46">
                  <c:v>47</c:v>
                </c:pt>
                <c:pt idx="47">
                  <c:v>53</c:v>
                </c:pt>
                <c:pt idx="48">
                  <c:v>53</c:v>
                </c:pt>
                <c:pt idx="49">
                  <c:v>49</c:v>
                </c:pt>
                <c:pt idx="50">
                  <c:v>49</c:v>
                </c:pt>
                <c:pt idx="51">
                  <c:v>51</c:v>
                </c:pt>
                <c:pt idx="52">
                  <c:v>53</c:v>
                </c:pt>
                <c:pt idx="53">
                  <c:v>49</c:v>
                </c:pt>
                <c:pt idx="54">
                  <c:v>48</c:v>
                </c:pt>
                <c:pt idx="55">
                  <c:v>46</c:v>
                </c:pt>
                <c:pt idx="56">
                  <c:v>47</c:v>
                </c:pt>
                <c:pt idx="57">
                  <c:v>53</c:v>
                </c:pt>
                <c:pt idx="58">
                  <c:v>48</c:v>
                </c:pt>
                <c:pt idx="59">
                  <c:v>48</c:v>
                </c:pt>
                <c:pt idx="60">
                  <c:v>57</c:v>
                </c:pt>
                <c:pt idx="61">
                  <c:v>53</c:v>
                </c:pt>
                <c:pt idx="62">
                  <c:v>54</c:v>
                </c:pt>
                <c:pt idx="63">
                  <c:v>44</c:v>
                </c:pt>
                <c:pt idx="64">
                  <c:v>49</c:v>
                </c:pt>
                <c:pt idx="65">
                  <c:v>48</c:v>
                </c:pt>
                <c:pt idx="66">
                  <c:v>48</c:v>
                </c:pt>
                <c:pt idx="67">
                  <c:v>56</c:v>
                </c:pt>
                <c:pt idx="68">
                  <c:v>52</c:v>
                </c:pt>
                <c:pt idx="69">
                  <c:v>46</c:v>
                </c:pt>
                <c:pt idx="70">
                  <c:v>45</c:v>
                </c:pt>
                <c:pt idx="71">
                  <c:v>46</c:v>
                </c:pt>
                <c:pt idx="72">
                  <c:v>43</c:v>
                </c:pt>
                <c:pt idx="73">
                  <c:v>44</c:v>
                </c:pt>
                <c:pt idx="74">
                  <c:v>48</c:v>
                </c:pt>
                <c:pt idx="75">
                  <c:v>53</c:v>
                </c:pt>
                <c:pt idx="76">
                  <c:v>43</c:v>
                </c:pt>
                <c:pt idx="77">
                  <c:v>44</c:v>
                </c:pt>
                <c:pt idx="78">
                  <c:v>44</c:v>
                </c:pt>
                <c:pt idx="79">
                  <c:v>46</c:v>
                </c:pt>
                <c:pt idx="80">
                  <c:v>45</c:v>
                </c:pt>
                <c:pt idx="81">
                  <c:v>45</c:v>
                </c:pt>
                <c:pt idx="82">
                  <c:v>45</c:v>
                </c:pt>
                <c:pt idx="83">
                  <c:v>41</c:v>
                </c:pt>
                <c:pt idx="84">
                  <c:v>48</c:v>
                </c:pt>
                <c:pt idx="85">
                  <c:v>48</c:v>
                </c:pt>
                <c:pt idx="86">
                  <c:v>42</c:v>
                </c:pt>
                <c:pt idx="87">
                  <c:v>57</c:v>
                </c:pt>
                <c:pt idx="88">
                  <c:v>52</c:v>
                </c:pt>
                <c:pt idx="89">
                  <c:v>43</c:v>
                </c:pt>
                <c:pt idx="90">
                  <c:v>46</c:v>
                </c:pt>
                <c:pt idx="91">
                  <c:v>48</c:v>
                </c:pt>
                <c:pt idx="92">
                  <c:v>40</c:v>
                </c:pt>
                <c:pt idx="93">
                  <c:v>52</c:v>
                </c:pt>
                <c:pt idx="94">
                  <c:v>49</c:v>
                </c:pt>
                <c:pt idx="95">
                  <c:v>48</c:v>
                </c:pt>
                <c:pt idx="96">
                  <c:v>45</c:v>
                </c:pt>
                <c:pt idx="97">
                  <c:v>40</c:v>
                </c:pt>
                <c:pt idx="98">
                  <c:v>54</c:v>
                </c:pt>
                <c:pt idx="99">
                  <c:v>45</c:v>
                </c:pt>
                <c:pt idx="100">
                  <c:v>44</c:v>
                </c:pt>
                <c:pt idx="101">
                  <c:v>48</c:v>
                </c:pt>
                <c:pt idx="102">
                  <c:v>45</c:v>
                </c:pt>
                <c:pt idx="103">
                  <c:v>49</c:v>
                </c:pt>
                <c:pt idx="104">
                  <c:v>40</c:v>
                </c:pt>
                <c:pt idx="105">
                  <c:v>46</c:v>
                </c:pt>
                <c:pt idx="106">
                  <c:v>48</c:v>
                </c:pt>
                <c:pt idx="107">
                  <c:v>48</c:v>
                </c:pt>
                <c:pt idx="108">
                  <c:v>53</c:v>
                </c:pt>
                <c:pt idx="109">
                  <c:v>50</c:v>
                </c:pt>
                <c:pt idx="110">
                  <c:v>42</c:v>
                </c:pt>
                <c:pt idx="111">
                  <c:v>46</c:v>
                </c:pt>
                <c:pt idx="112">
                  <c:v>47</c:v>
                </c:pt>
                <c:pt idx="113">
                  <c:v>53</c:v>
                </c:pt>
                <c:pt idx="114">
                  <c:v>46</c:v>
                </c:pt>
                <c:pt idx="115">
                  <c:v>48</c:v>
                </c:pt>
                <c:pt idx="116">
                  <c:v>48</c:v>
                </c:pt>
                <c:pt idx="117">
                  <c:v>45</c:v>
                </c:pt>
                <c:pt idx="118">
                  <c:v>47</c:v>
                </c:pt>
                <c:pt idx="119">
                  <c:v>52</c:v>
                </c:pt>
                <c:pt idx="120">
                  <c:v>47</c:v>
                </c:pt>
                <c:pt idx="121">
                  <c:v>44</c:v>
                </c:pt>
                <c:pt idx="122">
                  <c:v>52</c:v>
                </c:pt>
                <c:pt idx="123">
                  <c:v>51</c:v>
                </c:pt>
                <c:pt idx="124">
                  <c:v>49</c:v>
                </c:pt>
                <c:pt idx="125">
                  <c:v>48</c:v>
                </c:pt>
                <c:pt idx="126">
                  <c:v>52</c:v>
                </c:pt>
                <c:pt idx="127">
                  <c:v>44</c:v>
                </c:pt>
                <c:pt idx="128">
                  <c:v>45</c:v>
                </c:pt>
                <c:pt idx="129">
                  <c:v>47</c:v>
                </c:pt>
                <c:pt idx="130">
                  <c:v>43</c:v>
                </c:pt>
                <c:pt idx="131">
                  <c:v>48</c:v>
                </c:pt>
                <c:pt idx="132">
                  <c:v>48</c:v>
                </c:pt>
                <c:pt idx="133">
                  <c:v>50</c:v>
                </c:pt>
                <c:pt idx="134">
                  <c:v>50</c:v>
                </c:pt>
                <c:pt idx="135">
                  <c:v>37</c:v>
                </c:pt>
                <c:pt idx="136">
                  <c:v>42</c:v>
                </c:pt>
                <c:pt idx="137">
                  <c:v>42</c:v>
                </c:pt>
                <c:pt idx="138">
                  <c:v>43</c:v>
                </c:pt>
                <c:pt idx="139">
                  <c:v>50</c:v>
                </c:pt>
                <c:pt idx="140">
                  <c:v>50</c:v>
                </c:pt>
                <c:pt idx="141">
                  <c:v>48</c:v>
                </c:pt>
                <c:pt idx="142">
                  <c:v>49</c:v>
                </c:pt>
                <c:pt idx="143">
                  <c:v>48</c:v>
                </c:pt>
                <c:pt idx="144">
                  <c:v>53</c:v>
                </c:pt>
                <c:pt idx="145">
                  <c:v>43</c:v>
                </c:pt>
                <c:pt idx="146">
                  <c:v>49</c:v>
                </c:pt>
                <c:pt idx="147">
                  <c:v>48</c:v>
                </c:pt>
                <c:pt idx="148">
                  <c:v>47</c:v>
                </c:pt>
                <c:pt idx="149">
                  <c:v>48</c:v>
                </c:pt>
                <c:pt idx="150">
                  <c:v>54</c:v>
                </c:pt>
                <c:pt idx="151">
                  <c:v>45</c:v>
                </c:pt>
                <c:pt idx="152">
                  <c:v>50</c:v>
                </c:pt>
                <c:pt idx="153">
                  <c:v>42</c:v>
                </c:pt>
                <c:pt idx="154">
                  <c:v>50</c:v>
                </c:pt>
                <c:pt idx="155">
                  <c:v>46</c:v>
                </c:pt>
                <c:pt idx="156">
                  <c:v>47</c:v>
                </c:pt>
                <c:pt idx="157">
                  <c:v>49</c:v>
                </c:pt>
                <c:pt idx="158">
                  <c:v>50</c:v>
                </c:pt>
                <c:pt idx="159">
                  <c:v>51</c:v>
                </c:pt>
                <c:pt idx="160">
                  <c:v>44</c:v>
                </c:pt>
                <c:pt idx="161">
                  <c:v>43</c:v>
                </c:pt>
                <c:pt idx="162">
                  <c:v>53</c:v>
                </c:pt>
                <c:pt idx="163">
                  <c:v>48</c:v>
                </c:pt>
                <c:pt idx="164">
                  <c:v>54</c:v>
                </c:pt>
                <c:pt idx="165">
                  <c:v>46</c:v>
                </c:pt>
                <c:pt idx="166">
                  <c:v>40</c:v>
                </c:pt>
                <c:pt idx="167">
                  <c:v>44</c:v>
                </c:pt>
                <c:pt idx="168">
                  <c:v>48</c:v>
                </c:pt>
                <c:pt idx="169">
                  <c:v>55</c:v>
                </c:pt>
                <c:pt idx="170">
                  <c:v>40</c:v>
                </c:pt>
                <c:pt idx="171">
                  <c:v>49</c:v>
                </c:pt>
                <c:pt idx="172">
                  <c:v>42</c:v>
                </c:pt>
                <c:pt idx="173">
                  <c:v>51</c:v>
                </c:pt>
                <c:pt idx="174">
                  <c:v>55</c:v>
                </c:pt>
                <c:pt idx="175">
                  <c:v>47</c:v>
                </c:pt>
                <c:pt idx="176">
                  <c:v>47</c:v>
                </c:pt>
                <c:pt idx="177">
                  <c:v>47</c:v>
                </c:pt>
                <c:pt idx="178">
                  <c:v>52</c:v>
                </c:pt>
                <c:pt idx="179">
                  <c:v>48</c:v>
                </c:pt>
                <c:pt idx="180">
                  <c:v>50</c:v>
                </c:pt>
                <c:pt idx="181">
                  <c:v>52</c:v>
                </c:pt>
                <c:pt idx="182">
                  <c:v>47</c:v>
                </c:pt>
                <c:pt idx="183">
                  <c:v>43</c:v>
                </c:pt>
                <c:pt idx="184">
                  <c:v>50</c:v>
                </c:pt>
                <c:pt idx="185">
                  <c:v>48</c:v>
                </c:pt>
                <c:pt idx="186">
                  <c:v>46</c:v>
                </c:pt>
                <c:pt idx="187">
                  <c:v>53</c:v>
                </c:pt>
                <c:pt idx="188">
                  <c:v>50</c:v>
                </c:pt>
                <c:pt idx="189">
                  <c:v>52</c:v>
                </c:pt>
                <c:pt idx="190">
                  <c:v>50</c:v>
                </c:pt>
                <c:pt idx="191">
                  <c:v>51</c:v>
                </c:pt>
                <c:pt idx="192">
                  <c:v>46</c:v>
                </c:pt>
                <c:pt idx="193">
                  <c:v>47</c:v>
                </c:pt>
                <c:pt idx="194">
                  <c:v>49</c:v>
                </c:pt>
                <c:pt idx="195">
                  <c:v>47</c:v>
                </c:pt>
                <c:pt idx="196">
                  <c:v>52</c:v>
                </c:pt>
                <c:pt idx="197">
                  <c:v>46</c:v>
                </c:pt>
                <c:pt idx="198">
                  <c:v>48</c:v>
                </c:pt>
                <c:pt idx="199">
                  <c:v>46</c:v>
                </c:pt>
                <c:pt idx="200">
                  <c:v>51</c:v>
                </c:pt>
                <c:pt idx="201">
                  <c:v>49</c:v>
                </c:pt>
                <c:pt idx="202">
                  <c:v>46</c:v>
                </c:pt>
                <c:pt idx="203">
                  <c:v>48</c:v>
                </c:pt>
                <c:pt idx="204">
                  <c:v>46</c:v>
                </c:pt>
                <c:pt idx="205">
                  <c:v>42</c:v>
                </c:pt>
                <c:pt idx="206">
                  <c:v>50</c:v>
                </c:pt>
                <c:pt idx="207">
                  <c:v>48</c:v>
                </c:pt>
                <c:pt idx="208">
                  <c:v>47</c:v>
                </c:pt>
                <c:pt idx="209">
                  <c:v>50</c:v>
                </c:pt>
                <c:pt idx="210">
                  <c:v>51</c:v>
                </c:pt>
                <c:pt idx="211">
                  <c:v>46</c:v>
                </c:pt>
                <c:pt idx="212">
                  <c:v>49</c:v>
                </c:pt>
                <c:pt idx="213">
                  <c:v>46</c:v>
                </c:pt>
                <c:pt idx="214">
                  <c:v>50</c:v>
                </c:pt>
                <c:pt idx="215">
                  <c:v>40</c:v>
                </c:pt>
                <c:pt idx="216">
                  <c:v>45</c:v>
                </c:pt>
                <c:pt idx="217">
                  <c:v>51</c:v>
                </c:pt>
                <c:pt idx="218">
                  <c:v>46</c:v>
                </c:pt>
                <c:pt idx="219">
                  <c:v>45</c:v>
                </c:pt>
                <c:pt idx="220">
                  <c:v>46</c:v>
                </c:pt>
                <c:pt idx="221">
                  <c:v>44</c:v>
                </c:pt>
                <c:pt idx="222">
                  <c:v>50</c:v>
                </c:pt>
                <c:pt idx="223">
                  <c:v>44</c:v>
                </c:pt>
                <c:pt idx="224">
                  <c:v>47</c:v>
                </c:pt>
                <c:pt idx="225">
                  <c:v>46</c:v>
                </c:pt>
                <c:pt idx="226">
                  <c:v>49</c:v>
                </c:pt>
                <c:pt idx="227">
                  <c:v>46</c:v>
                </c:pt>
                <c:pt idx="228">
                  <c:v>47</c:v>
                </c:pt>
                <c:pt idx="229">
                  <c:v>47</c:v>
                </c:pt>
                <c:pt idx="230">
                  <c:v>42</c:v>
                </c:pt>
                <c:pt idx="231">
                  <c:v>51</c:v>
                </c:pt>
                <c:pt idx="232">
                  <c:v>46</c:v>
                </c:pt>
                <c:pt idx="233">
                  <c:v>43</c:v>
                </c:pt>
                <c:pt idx="234">
                  <c:v>39</c:v>
                </c:pt>
                <c:pt idx="235">
                  <c:v>45</c:v>
                </c:pt>
                <c:pt idx="236">
                  <c:v>54</c:v>
                </c:pt>
                <c:pt idx="237">
                  <c:v>43</c:v>
                </c:pt>
                <c:pt idx="238">
                  <c:v>51</c:v>
                </c:pt>
                <c:pt idx="23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F2B-984F-9F27-1ECF33354E93}"/>
            </c:ext>
          </c:extLst>
        </c:ser>
        <c:ser>
          <c:idx val="10"/>
          <c:order val="10"/>
          <c:tx>
            <c:strRef>
              <c:f>'ValuesM61-control-1'!$O$1</c:f>
              <c:strCache>
                <c:ptCount val="1"/>
                <c:pt idx="0">
                  <c:v>PcTx 90nM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%"/>
                </a:schemeClr>
              </a:solidFill>
              <a:ln w="9525">
                <a:solidFill>
                  <a:schemeClr val="accent5">
                    <a:lumMod val="60%"/>
                  </a:schemeClr>
                </a:solidFill>
              </a:ln>
              <a:effectLst/>
            </c:spPr>
          </c:marker>
          <c:xVal>
            <c:numRef>
              <c:f>'ValuesM61-control-1'!$D$2:$D$241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'ValuesM61-control-1'!$O$2:$O$241</c:f>
              <c:numCache>
                <c:formatCode>General</c:formatCode>
                <c:ptCount val="240"/>
                <c:pt idx="0">
                  <c:v>27</c:v>
                </c:pt>
                <c:pt idx="1">
                  <c:v>23</c:v>
                </c:pt>
                <c:pt idx="2">
                  <c:v>28</c:v>
                </c:pt>
                <c:pt idx="3">
                  <c:v>22</c:v>
                </c:pt>
                <c:pt idx="4">
                  <c:v>25</c:v>
                </c:pt>
                <c:pt idx="5">
                  <c:v>23</c:v>
                </c:pt>
                <c:pt idx="6">
                  <c:v>28</c:v>
                </c:pt>
                <c:pt idx="7">
                  <c:v>27</c:v>
                </c:pt>
                <c:pt idx="8">
                  <c:v>25</c:v>
                </c:pt>
                <c:pt idx="9">
                  <c:v>27</c:v>
                </c:pt>
                <c:pt idx="10">
                  <c:v>24</c:v>
                </c:pt>
                <c:pt idx="11">
                  <c:v>25</c:v>
                </c:pt>
                <c:pt idx="12">
                  <c:v>23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22</c:v>
                </c:pt>
                <c:pt idx="17">
                  <c:v>20</c:v>
                </c:pt>
                <c:pt idx="18">
                  <c:v>24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26</c:v>
                </c:pt>
                <c:pt idx="23">
                  <c:v>21</c:v>
                </c:pt>
                <c:pt idx="24">
                  <c:v>25</c:v>
                </c:pt>
                <c:pt idx="25">
                  <c:v>22</c:v>
                </c:pt>
                <c:pt idx="26">
                  <c:v>24</c:v>
                </c:pt>
                <c:pt idx="27">
                  <c:v>24</c:v>
                </c:pt>
                <c:pt idx="28">
                  <c:v>25</c:v>
                </c:pt>
                <c:pt idx="29">
                  <c:v>24</c:v>
                </c:pt>
                <c:pt idx="30">
                  <c:v>17</c:v>
                </c:pt>
                <c:pt idx="31">
                  <c:v>24</c:v>
                </c:pt>
                <c:pt idx="32">
                  <c:v>29</c:v>
                </c:pt>
                <c:pt idx="33">
                  <c:v>24</c:v>
                </c:pt>
                <c:pt idx="34">
                  <c:v>24</c:v>
                </c:pt>
                <c:pt idx="35">
                  <c:v>24</c:v>
                </c:pt>
                <c:pt idx="36">
                  <c:v>27</c:v>
                </c:pt>
                <c:pt idx="37">
                  <c:v>21</c:v>
                </c:pt>
                <c:pt idx="38">
                  <c:v>25</c:v>
                </c:pt>
                <c:pt idx="39">
                  <c:v>26</c:v>
                </c:pt>
                <c:pt idx="40">
                  <c:v>30</c:v>
                </c:pt>
                <c:pt idx="41">
                  <c:v>27</c:v>
                </c:pt>
                <c:pt idx="42">
                  <c:v>29</c:v>
                </c:pt>
                <c:pt idx="43">
                  <c:v>36</c:v>
                </c:pt>
                <c:pt idx="44">
                  <c:v>44</c:v>
                </c:pt>
                <c:pt idx="45">
                  <c:v>35</c:v>
                </c:pt>
                <c:pt idx="46">
                  <c:v>40</c:v>
                </c:pt>
                <c:pt idx="47">
                  <c:v>40</c:v>
                </c:pt>
                <c:pt idx="48">
                  <c:v>38</c:v>
                </c:pt>
                <c:pt idx="49">
                  <c:v>34</c:v>
                </c:pt>
                <c:pt idx="50">
                  <c:v>32</c:v>
                </c:pt>
                <c:pt idx="51">
                  <c:v>41</c:v>
                </c:pt>
                <c:pt idx="52">
                  <c:v>36</c:v>
                </c:pt>
                <c:pt idx="53">
                  <c:v>42</c:v>
                </c:pt>
                <c:pt idx="54">
                  <c:v>35</c:v>
                </c:pt>
                <c:pt idx="55">
                  <c:v>38</c:v>
                </c:pt>
                <c:pt idx="56">
                  <c:v>33</c:v>
                </c:pt>
                <c:pt idx="57">
                  <c:v>39</c:v>
                </c:pt>
                <c:pt idx="58">
                  <c:v>38</c:v>
                </c:pt>
                <c:pt idx="59">
                  <c:v>35</c:v>
                </c:pt>
                <c:pt idx="60">
                  <c:v>40</c:v>
                </c:pt>
                <c:pt idx="61">
                  <c:v>37</c:v>
                </c:pt>
                <c:pt idx="62">
                  <c:v>37</c:v>
                </c:pt>
                <c:pt idx="63">
                  <c:v>34</c:v>
                </c:pt>
                <c:pt idx="64">
                  <c:v>41</c:v>
                </c:pt>
                <c:pt idx="65">
                  <c:v>38</c:v>
                </c:pt>
                <c:pt idx="66">
                  <c:v>33</c:v>
                </c:pt>
                <c:pt idx="67">
                  <c:v>36</c:v>
                </c:pt>
                <c:pt idx="68">
                  <c:v>36</c:v>
                </c:pt>
                <c:pt idx="69">
                  <c:v>38</c:v>
                </c:pt>
                <c:pt idx="70">
                  <c:v>33</c:v>
                </c:pt>
                <c:pt idx="71">
                  <c:v>34</c:v>
                </c:pt>
                <c:pt idx="72">
                  <c:v>35</c:v>
                </c:pt>
                <c:pt idx="73">
                  <c:v>30</c:v>
                </c:pt>
                <c:pt idx="74">
                  <c:v>34</c:v>
                </c:pt>
                <c:pt idx="75">
                  <c:v>33</c:v>
                </c:pt>
                <c:pt idx="76">
                  <c:v>30</c:v>
                </c:pt>
                <c:pt idx="77">
                  <c:v>32</c:v>
                </c:pt>
                <c:pt idx="78">
                  <c:v>35</c:v>
                </c:pt>
                <c:pt idx="79">
                  <c:v>28</c:v>
                </c:pt>
                <c:pt idx="80">
                  <c:v>31</c:v>
                </c:pt>
                <c:pt idx="81">
                  <c:v>29</c:v>
                </c:pt>
                <c:pt idx="82">
                  <c:v>33</c:v>
                </c:pt>
                <c:pt idx="83">
                  <c:v>35</c:v>
                </c:pt>
                <c:pt idx="84">
                  <c:v>35</c:v>
                </c:pt>
                <c:pt idx="85">
                  <c:v>34</c:v>
                </c:pt>
                <c:pt idx="86">
                  <c:v>32</c:v>
                </c:pt>
                <c:pt idx="87">
                  <c:v>29</c:v>
                </c:pt>
                <c:pt idx="88">
                  <c:v>36</c:v>
                </c:pt>
                <c:pt idx="89">
                  <c:v>34</c:v>
                </c:pt>
                <c:pt idx="90">
                  <c:v>31</c:v>
                </c:pt>
                <c:pt idx="91">
                  <c:v>35</c:v>
                </c:pt>
                <c:pt idx="92">
                  <c:v>31</c:v>
                </c:pt>
                <c:pt idx="93">
                  <c:v>32</c:v>
                </c:pt>
                <c:pt idx="94">
                  <c:v>33</c:v>
                </c:pt>
                <c:pt idx="95">
                  <c:v>32</c:v>
                </c:pt>
                <c:pt idx="96">
                  <c:v>32</c:v>
                </c:pt>
                <c:pt idx="97">
                  <c:v>37</c:v>
                </c:pt>
                <c:pt idx="98">
                  <c:v>36</c:v>
                </c:pt>
                <c:pt idx="99">
                  <c:v>30</c:v>
                </c:pt>
                <c:pt idx="100">
                  <c:v>27</c:v>
                </c:pt>
                <c:pt idx="101">
                  <c:v>32</c:v>
                </c:pt>
                <c:pt idx="102">
                  <c:v>28</c:v>
                </c:pt>
                <c:pt idx="103">
                  <c:v>35</c:v>
                </c:pt>
                <c:pt idx="104">
                  <c:v>34</c:v>
                </c:pt>
                <c:pt idx="105">
                  <c:v>35</c:v>
                </c:pt>
                <c:pt idx="106">
                  <c:v>29</c:v>
                </c:pt>
                <c:pt idx="107">
                  <c:v>30</c:v>
                </c:pt>
                <c:pt idx="108">
                  <c:v>35</c:v>
                </c:pt>
                <c:pt idx="109">
                  <c:v>32</c:v>
                </c:pt>
                <c:pt idx="110">
                  <c:v>34</c:v>
                </c:pt>
                <c:pt idx="111">
                  <c:v>32</c:v>
                </c:pt>
                <c:pt idx="112">
                  <c:v>33</c:v>
                </c:pt>
                <c:pt idx="113">
                  <c:v>32</c:v>
                </c:pt>
                <c:pt idx="114">
                  <c:v>35</c:v>
                </c:pt>
                <c:pt idx="115">
                  <c:v>32</c:v>
                </c:pt>
                <c:pt idx="116">
                  <c:v>33</c:v>
                </c:pt>
                <c:pt idx="117">
                  <c:v>31</c:v>
                </c:pt>
                <c:pt idx="118">
                  <c:v>34</c:v>
                </c:pt>
                <c:pt idx="119">
                  <c:v>29</c:v>
                </c:pt>
                <c:pt idx="120">
                  <c:v>29</c:v>
                </c:pt>
                <c:pt idx="121">
                  <c:v>35</c:v>
                </c:pt>
                <c:pt idx="122">
                  <c:v>33</c:v>
                </c:pt>
                <c:pt idx="123">
                  <c:v>36</c:v>
                </c:pt>
                <c:pt idx="124">
                  <c:v>33</c:v>
                </c:pt>
                <c:pt idx="125">
                  <c:v>29</c:v>
                </c:pt>
                <c:pt idx="126">
                  <c:v>30</c:v>
                </c:pt>
                <c:pt idx="127">
                  <c:v>34</c:v>
                </c:pt>
                <c:pt idx="128">
                  <c:v>35</c:v>
                </c:pt>
                <c:pt idx="129">
                  <c:v>35</c:v>
                </c:pt>
                <c:pt idx="130">
                  <c:v>39</c:v>
                </c:pt>
                <c:pt idx="131">
                  <c:v>41</c:v>
                </c:pt>
                <c:pt idx="132">
                  <c:v>33</c:v>
                </c:pt>
                <c:pt idx="133">
                  <c:v>30</c:v>
                </c:pt>
                <c:pt idx="134">
                  <c:v>35</c:v>
                </c:pt>
                <c:pt idx="135">
                  <c:v>29</c:v>
                </c:pt>
                <c:pt idx="136">
                  <c:v>30</c:v>
                </c:pt>
                <c:pt idx="137">
                  <c:v>33</c:v>
                </c:pt>
                <c:pt idx="138">
                  <c:v>36</c:v>
                </c:pt>
                <c:pt idx="139">
                  <c:v>37</c:v>
                </c:pt>
                <c:pt idx="140">
                  <c:v>33</c:v>
                </c:pt>
                <c:pt idx="141">
                  <c:v>38</c:v>
                </c:pt>
                <c:pt idx="142">
                  <c:v>34</c:v>
                </c:pt>
                <c:pt idx="143">
                  <c:v>33</c:v>
                </c:pt>
                <c:pt idx="144">
                  <c:v>37</c:v>
                </c:pt>
                <c:pt idx="145">
                  <c:v>31</c:v>
                </c:pt>
                <c:pt idx="146">
                  <c:v>28</c:v>
                </c:pt>
                <c:pt idx="147">
                  <c:v>36</c:v>
                </c:pt>
                <c:pt idx="148">
                  <c:v>36</c:v>
                </c:pt>
                <c:pt idx="149">
                  <c:v>35</c:v>
                </c:pt>
                <c:pt idx="150">
                  <c:v>34</c:v>
                </c:pt>
                <c:pt idx="151">
                  <c:v>35</c:v>
                </c:pt>
                <c:pt idx="152">
                  <c:v>35</c:v>
                </c:pt>
                <c:pt idx="153">
                  <c:v>36</c:v>
                </c:pt>
                <c:pt idx="154">
                  <c:v>34</c:v>
                </c:pt>
                <c:pt idx="155">
                  <c:v>31</c:v>
                </c:pt>
                <c:pt idx="156">
                  <c:v>32</c:v>
                </c:pt>
                <c:pt idx="157">
                  <c:v>30</c:v>
                </c:pt>
                <c:pt idx="158">
                  <c:v>28</c:v>
                </c:pt>
                <c:pt idx="159">
                  <c:v>31</c:v>
                </c:pt>
                <c:pt idx="160">
                  <c:v>33</c:v>
                </c:pt>
                <c:pt idx="161">
                  <c:v>32</c:v>
                </c:pt>
                <c:pt idx="162">
                  <c:v>35</c:v>
                </c:pt>
                <c:pt idx="163">
                  <c:v>33</c:v>
                </c:pt>
                <c:pt idx="164">
                  <c:v>32</c:v>
                </c:pt>
                <c:pt idx="165">
                  <c:v>33</c:v>
                </c:pt>
                <c:pt idx="166">
                  <c:v>32</c:v>
                </c:pt>
                <c:pt idx="167">
                  <c:v>33</c:v>
                </c:pt>
                <c:pt idx="168">
                  <c:v>33</c:v>
                </c:pt>
                <c:pt idx="169">
                  <c:v>32</c:v>
                </c:pt>
                <c:pt idx="170">
                  <c:v>35</c:v>
                </c:pt>
                <c:pt idx="171">
                  <c:v>27</c:v>
                </c:pt>
                <c:pt idx="172">
                  <c:v>29</c:v>
                </c:pt>
                <c:pt idx="173">
                  <c:v>30</c:v>
                </c:pt>
                <c:pt idx="174">
                  <c:v>30</c:v>
                </c:pt>
                <c:pt idx="175">
                  <c:v>32</c:v>
                </c:pt>
                <c:pt idx="176">
                  <c:v>31</c:v>
                </c:pt>
                <c:pt idx="177">
                  <c:v>31</c:v>
                </c:pt>
                <c:pt idx="178">
                  <c:v>32</c:v>
                </c:pt>
                <c:pt idx="179">
                  <c:v>27</c:v>
                </c:pt>
                <c:pt idx="180">
                  <c:v>27</c:v>
                </c:pt>
                <c:pt idx="181">
                  <c:v>32</c:v>
                </c:pt>
                <c:pt idx="182">
                  <c:v>33</c:v>
                </c:pt>
                <c:pt idx="183">
                  <c:v>30</c:v>
                </c:pt>
                <c:pt idx="184">
                  <c:v>31</c:v>
                </c:pt>
                <c:pt idx="185">
                  <c:v>23</c:v>
                </c:pt>
                <c:pt idx="186">
                  <c:v>30</c:v>
                </c:pt>
                <c:pt idx="187">
                  <c:v>25</c:v>
                </c:pt>
                <c:pt idx="188">
                  <c:v>32</c:v>
                </c:pt>
                <c:pt idx="189">
                  <c:v>26</c:v>
                </c:pt>
                <c:pt idx="190">
                  <c:v>31</c:v>
                </c:pt>
                <c:pt idx="191">
                  <c:v>27</c:v>
                </c:pt>
                <c:pt idx="192">
                  <c:v>26</c:v>
                </c:pt>
                <c:pt idx="193">
                  <c:v>28</c:v>
                </c:pt>
                <c:pt idx="194">
                  <c:v>30</c:v>
                </c:pt>
                <c:pt idx="195">
                  <c:v>24</c:v>
                </c:pt>
                <c:pt idx="196">
                  <c:v>32</c:v>
                </c:pt>
                <c:pt idx="197">
                  <c:v>22</c:v>
                </c:pt>
                <c:pt idx="198">
                  <c:v>30</c:v>
                </c:pt>
                <c:pt idx="199">
                  <c:v>28</c:v>
                </c:pt>
                <c:pt idx="200">
                  <c:v>28</c:v>
                </c:pt>
                <c:pt idx="201">
                  <c:v>29</c:v>
                </c:pt>
                <c:pt idx="202">
                  <c:v>30</c:v>
                </c:pt>
                <c:pt idx="203">
                  <c:v>26</c:v>
                </c:pt>
                <c:pt idx="204">
                  <c:v>34</c:v>
                </c:pt>
                <c:pt idx="205">
                  <c:v>30</c:v>
                </c:pt>
                <c:pt idx="206">
                  <c:v>30</c:v>
                </c:pt>
                <c:pt idx="207">
                  <c:v>31</c:v>
                </c:pt>
                <c:pt idx="208">
                  <c:v>25</c:v>
                </c:pt>
                <c:pt idx="209">
                  <c:v>25</c:v>
                </c:pt>
                <c:pt idx="210">
                  <c:v>28</c:v>
                </c:pt>
                <c:pt idx="211">
                  <c:v>28</c:v>
                </c:pt>
                <c:pt idx="212">
                  <c:v>34</c:v>
                </c:pt>
                <c:pt idx="213">
                  <c:v>20</c:v>
                </c:pt>
                <c:pt idx="214">
                  <c:v>28</c:v>
                </c:pt>
                <c:pt idx="215">
                  <c:v>29</c:v>
                </c:pt>
                <c:pt idx="216">
                  <c:v>27</c:v>
                </c:pt>
                <c:pt idx="217">
                  <c:v>27</c:v>
                </c:pt>
                <c:pt idx="218">
                  <c:v>29</c:v>
                </c:pt>
                <c:pt idx="219">
                  <c:v>25</c:v>
                </c:pt>
                <c:pt idx="220">
                  <c:v>25</c:v>
                </c:pt>
                <c:pt idx="221">
                  <c:v>25</c:v>
                </c:pt>
                <c:pt idx="222">
                  <c:v>25</c:v>
                </c:pt>
                <c:pt idx="223">
                  <c:v>25</c:v>
                </c:pt>
                <c:pt idx="224">
                  <c:v>28</c:v>
                </c:pt>
                <c:pt idx="225">
                  <c:v>26</c:v>
                </c:pt>
                <c:pt idx="226">
                  <c:v>26</c:v>
                </c:pt>
                <c:pt idx="227">
                  <c:v>31</c:v>
                </c:pt>
                <c:pt idx="228">
                  <c:v>28</c:v>
                </c:pt>
                <c:pt idx="229">
                  <c:v>24</c:v>
                </c:pt>
                <c:pt idx="230">
                  <c:v>22</c:v>
                </c:pt>
                <c:pt idx="231">
                  <c:v>26</c:v>
                </c:pt>
                <c:pt idx="232">
                  <c:v>25</c:v>
                </c:pt>
                <c:pt idx="233">
                  <c:v>30</c:v>
                </c:pt>
                <c:pt idx="234">
                  <c:v>28</c:v>
                </c:pt>
                <c:pt idx="235">
                  <c:v>18</c:v>
                </c:pt>
                <c:pt idx="236">
                  <c:v>29</c:v>
                </c:pt>
                <c:pt idx="237">
                  <c:v>26</c:v>
                </c:pt>
                <c:pt idx="238">
                  <c:v>21</c:v>
                </c:pt>
                <c:pt idx="239">
                  <c:v>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F2B-984F-9F27-1ECF33354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1301824"/>
        <c:axId val="1792952960"/>
      </c:scatterChart>
      <c:valAx>
        <c:axId val="1791301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92952960"/>
        <c:crosses val="autoZero"/>
        <c:crossBetween val="midCat"/>
      </c:valAx>
      <c:valAx>
        <c:axId val="17929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91301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Dose dependent Psalmotoxin1 inhibition of calcium release induced by ultrasound/ acoustic stream</a:t>
            </a:r>
            <a:endParaRPr 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工作表2!$B$1</c:f>
              <c:strCache>
                <c:ptCount val="1"/>
                <c:pt idx="0">
                  <c:v>Control</c:v>
                </c:pt>
              </c:strCache>
            </c:strRef>
          </c:tx>
          <c:spPr>
            <a:ln w="22225" cap="rnd">
              <a:solidFill>
                <a:schemeClr val="accent4">
                  <a:tint val="50%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4">
                  <a:tint val="50%"/>
                </a:schemeClr>
              </a:solidFill>
              <a:ln w="9525">
                <a:solidFill>
                  <a:schemeClr val="accent4">
                    <a:tint val="50%"/>
                  </a:schemeClr>
                </a:solidFill>
                <a:round/>
              </a:ln>
              <a:effectLst/>
            </c:spPr>
          </c:marker>
          <c:xVal>
            <c:numRef>
              <c:f>工作表2!$A$2:$A$241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工作表2!$B$2:$B$241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481-9F4D-ADBF-981C30E2B9BE}"/>
            </c:ext>
          </c:extLst>
        </c:ser>
        <c:ser>
          <c:idx val="1"/>
          <c:order val="1"/>
          <c:tx>
            <c:strRef>
              <c:f>工作表2!$C$1</c:f>
              <c:strCache>
                <c:ptCount val="1"/>
                <c:pt idx="0">
                  <c:v>PcTx 0.1nM</c:v>
                </c:pt>
              </c:strCache>
            </c:strRef>
          </c:tx>
          <c:spPr>
            <a:ln w="22225" cap="rnd">
              <a:solidFill>
                <a:schemeClr val="accent4">
                  <a:tint val="70%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>
                  <a:tint val="70%"/>
                </a:schemeClr>
              </a:solidFill>
              <a:ln w="9525">
                <a:solidFill>
                  <a:schemeClr val="accent4">
                    <a:tint val="70%"/>
                  </a:schemeClr>
                </a:solidFill>
                <a:round/>
              </a:ln>
              <a:effectLst/>
            </c:spPr>
          </c:marker>
          <c:xVal>
            <c:numRef>
              <c:f>工作表2!$A$2:$A$241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工作表2!$C$2:$C$241</c:f>
              <c:numCache>
                <c:formatCode>General</c:formatCode>
                <c:ptCount val="240"/>
                <c:pt idx="0">
                  <c:v>35</c:v>
                </c:pt>
                <c:pt idx="1">
                  <c:v>32</c:v>
                </c:pt>
                <c:pt idx="2">
                  <c:v>38</c:v>
                </c:pt>
                <c:pt idx="3">
                  <c:v>32</c:v>
                </c:pt>
                <c:pt idx="4">
                  <c:v>40</c:v>
                </c:pt>
                <c:pt idx="5">
                  <c:v>41</c:v>
                </c:pt>
                <c:pt idx="6">
                  <c:v>40</c:v>
                </c:pt>
                <c:pt idx="7">
                  <c:v>33</c:v>
                </c:pt>
                <c:pt idx="8">
                  <c:v>46</c:v>
                </c:pt>
                <c:pt idx="9">
                  <c:v>40</c:v>
                </c:pt>
                <c:pt idx="10">
                  <c:v>42</c:v>
                </c:pt>
                <c:pt idx="11">
                  <c:v>35</c:v>
                </c:pt>
                <c:pt idx="12">
                  <c:v>35</c:v>
                </c:pt>
                <c:pt idx="13">
                  <c:v>32</c:v>
                </c:pt>
                <c:pt idx="14">
                  <c:v>43</c:v>
                </c:pt>
                <c:pt idx="15">
                  <c:v>37</c:v>
                </c:pt>
                <c:pt idx="16">
                  <c:v>39</c:v>
                </c:pt>
                <c:pt idx="17">
                  <c:v>34</c:v>
                </c:pt>
                <c:pt idx="18">
                  <c:v>55</c:v>
                </c:pt>
                <c:pt idx="19">
                  <c:v>45</c:v>
                </c:pt>
                <c:pt idx="20">
                  <c:v>33</c:v>
                </c:pt>
                <c:pt idx="21">
                  <c:v>26</c:v>
                </c:pt>
                <c:pt idx="22">
                  <c:v>36</c:v>
                </c:pt>
                <c:pt idx="23">
                  <c:v>35</c:v>
                </c:pt>
                <c:pt idx="24">
                  <c:v>42</c:v>
                </c:pt>
                <c:pt idx="25">
                  <c:v>34</c:v>
                </c:pt>
                <c:pt idx="26">
                  <c:v>29</c:v>
                </c:pt>
                <c:pt idx="27">
                  <c:v>28</c:v>
                </c:pt>
                <c:pt idx="28">
                  <c:v>47</c:v>
                </c:pt>
                <c:pt idx="29">
                  <c:v>30</c:v>
                </c:pt>
                <c:pt idx="30">
                  <c:v>33</c:v>
                </c:pt>
                <c:pt idx="31">
                  <c:v>30</c:v>
                </c:pt>
                <c:pt idx="32">
                  <c:v>30</c:v>
                </c:pt>
                <c:pt idx="33">
                  <c:v>39</c:v>
                </c:pt>
                <c:pt idx="34">
                  <c:v>26</c:v>
                </c:pt>
                <c:pt idx="35">
                  <c:v>30</c:v>
                </c:pt>
                <c:pt idx="36">
                  <c:v>36</c:v>
                </c:pt>
                <c:pt idx="37">
                  <c:v>28</c:v>
                </c:pt>
                <c:pt idx="38">
                  <c:v>40</c:v>
                </c:pt>
                <c:pt idx="39">
                  <c:v>29</c:v>
                </c:pt>
                <c:pt idx="40">
                  <c:v>28</c:v>
                </c:pt>
                <c:pt idx="41">
                  <c:v>35</c:v>
                </c:pt>
                <c:pt idx="42">
                  <c:v>30</c:v>
                </c:pt>
                <c:pt idx="43">
                  <c:v>49</c:v>
                </c:pt>
                <c:pt idx="44">
                  <c:v>62</c:v>
                </c:pt>
                <c:pt idx="45">
                  <c:v>80</c:v>
                </c:pt>
                <c:pt idx="46">
                  <c:v>68</c:v>
                </c:pt>
                <c:pt idx="47">
                  <c:v>63</c:v>
                </c:pt>
                <c:pt idx="48">
                  <c:v>73</c:v>
                </c:pt>
                <c:pt idx="49">
                  <c:v>67</c:v>
                </c:pt>
                <c:pt idx="50">
                  <c:v>76</c:v>
                </c:pt>
                <c:pt idx="51">
                  <c:v>74</c:v>
                </c:pt>
                <c:pt idx="52">
                  <c:v>62</c:v>
                </c:pt>
                <c:pt idx="53">
                  <c:v>70</c:v>
                </c:pt>
                <c:pt idx="54">
                  <c:v>70</c:v>
                </c:pt>
                <c:pt idx="55">
                  <c:v>64</c:v>
                </c:pt>
                <c:pt idx="56">
                  <c:v>64</c:v>
                </c:pt>
                <c:pt idx="57">
                  <c:v>69</c:v>
                </c:pt>
                <c:pt idx="58">
                  <c:v>65</c:v>
                </c:pt>
                <c:pt idx="59">
                  <c:v>52</c:v>
                </c:pt>
                <c:pt idx="60">
                  <c:v>61</c:v>
                </c:pt>
                <c:pt idx="61">
                  <c:v>60</c:v>
                </c:pt>
                <c:pt idx="62">
                  <c:v>63</c:v>
                </c:pt>
                <c:pt idx="63">
                  <c:v>61</c:v>
                </c:pt>
                <c:pt idx="64">
                  <c:v>64</c:v>
                </c:pt>
                <c:pt idx="65">
                  <c:v>59</c:v>
                </c:pt>
                <c:pt idx="66">
                  <c:v>55</c:v>
                </c:pt>
                <c:pt idx="67">
                  <c:v>54</c:v>
                </c:pt>
                <c:pt idx="68">
                  <c:v>50</c:v>
                </c:pt>
                <c:pt idx="69">
                  <c:v>67</c:v>
                </c:pt>
                <c:pt idx="70">
                  <c:v>58</c:v>
                </c:pt>
                <c:pt idx="71">
                  <c:v>62</c:v>
                </c:pt>
                <c:pt idx="72">
                  <c:v>62</c:v>
                </c:pt>
                <c:pt idx="73">
                  <c:v>55</c:v>
                </c:pt>
                <c:pt idx="74">
                  <c:v>51</c:v>
                </c:pt>
                <c:pt idx="75">
                  <c:v>49</c:v>
                </c:pt>
                <c:pt idx="76">
                  <c:v>52</c:v>
                </c:pt>
                <c:pt idx="77">
                  <c:v>62</c:v>
                </c:pt>
                <c:pt idx="78">
                  <c:v>55</c:v>
                </c:pt>
                <c:pt idx="79">
                  <c:v>37</c:v>
                </c:pt>
                <c:pt idx="80">
                  <c:v>61</c:v>
                </c:pt>
                <c:pt idx="81">
                  <c:v>53</c:v>
                </c:pt>
                <c:pt idx="82">
                  <c:v>55</c:v>
                </c:pt>
                <c:pt idx="83">
                  <c:v>52</c:v>
                </c:pt>
                <c:pt idx="84">
                  <c:v>50</c:v>
                </c:pt>
                <c:pt idx="85">
                  <c:v>59</c:v>
                </c:pt>
                <c:pt idx="86">
                  <c:v>52</c:v>
                </c:pt>
                <c:pt idx="87">
                  <c:v>63</c:v>
                </c:pt>
                <c:pt idx="88">
                  <c:v>67</c:v>
                </c:pt>
                <c:pt idx="89">
                  <c:v>50</c:v>
                </c:pt>
                <c:pt idx="90">
                  <c:v>51</c:v>
                </c:pt>
                <c:pt idx="91">
                  <c:v>38</c:v>
                </c:pt>
                <c:pt idx="92">
                  <c:v>40</c:v>
                </c:pt>
                <c:pt idx="93">
                  <c:v>48</c:v>
                </c:pt>
                <c:pt idx="94">
                  <c:v>52</c:v>
                </c:pt>
                <c:pt idx="95">
                  <c:v>43</c:v>
                </c:pt>
                <c:pt idx="96">
                  <c:v>55</c:v>
                </c:pt>
                <c:pt idx="97">
                  <c:v>42</c:v>
                </c:pt>
                <c:pt idx="98">
                  <c:v>49</c:v>
                </c:pt>
                <c:pt idx="99">
                  <c:v>40</c:v>
                </c:pt>
                <c:pt idx="100">
                  <c:v>55</c:v>
                </c:pt>
                <c:pt idx="101">
                  <c:v>30</c:v>
                </c:pt>
                <c:pt idx="102">
                  <c:v>39</c:v>
                </c:pt>
                <c:pt idx="103">
                  <c:v>45</c:v>
                </c:pt>
                <c:pt idx="104">
                  <c:v>46</c:v>
                </c:pt>
                <c:pt idx="105">
                  <c:v>40</c:v>
                </c:pt>
                <c:pt idx="106">
                  <c:v>49</c:v>
                </c:pt>
                <c:pt idx="107">
                  <c:v>43</c:v>
                </c:pt>
                <c:pt idx="108">
                  <c:v>38</c:v>
                </c:pt>
                <c:pt idx="109">
                  <c:v>38</c:v>
                </c:pt>
                <c:pt idx="110">
                  <c:v>40</c:v>
                </c:pt>
                <c:pt idx="111">
                  <c:v>40</c:v>
                </c:pt>
                <c:pt idx="112">
                  <c:v>48</c:v>
                </c:pt>
                <c:pt idx="113">
                  <c:v>41</c:v>
                </c:pt>
                <c:pt idx="114">
                  <c:v>47</c:v>
                </c:pt>
                <c:pt idx="115">
                  <c:v>36</c:v>
                </c:pt>
                <c:pt idx="116">
                  <c:v>46</c:v>
                </c:pt>
                <c:pt idx="117">
                  <c:v>55</c:v>
                </c:pt>
                <c:pt idx="118">
                  <c:v>35</c:v>
                </c:pt>
                <c:pt idx="119">
                  <c:v>35</c:v>
                </c:pt>
                <c:pt idx="120">
                  <c:v>40</c:v>
                </c:pt>
                <c:pt idx="121">
                  <c:v>38</c:v>
                </c:pt>
                <c:pt idx="122">
                  <c:v>30</c:v>
                </c:pt>
                <c:pt idx="123">
                  <c:v>41</c:v>
                </c:pt>
                <c:pt idx="124">
                  <c:v>35</c:v>
                </c:pt>
                <c:pt idx="125">
                  <c:v>42</c:v>
                </c:pt>
                <c:pt idx="126">
                  <c:v>45</c:v>
                </c:pt>
                <c:pt idx="127">
                  <c:v>42</c:v>
                </c:pt>
                <c:pt idx="128">
                  <c:v>32</c:v>
                </c:pt>
                <c:pt idx="129">
                  <c:v>29</c:v>
                </c:pt>
                <c:pt idx="130">
                  <c:v>36</c:v>
                </c:pt>
                <c:pt idx="131">
                  <c:v>39</c:v>
                </c:pt>
                <c:pt idx="132">
                  <c:v>39</c:v>
                </c:pt>
                <c:pt idx="133">
                  <c:v>26</c:v>
                </c:pt>
                <c:pt idx="134">
                  <c:v>28</c:v>
                </c:pt>
                <c:pt idx="135">
                  <c:v>34</c:v>
                </c:pt>
                <c:pt idx="136">
                  <c:v>42</c:v>
                </c:pt>
                <c:pt idx="137">
                  <c:v>36</c:v>
                </c:pt>
                <c:pt idx="138">
                  <c:v>25</c:v>
                </c:pt>
                <c:pt idx="139">
                  <c:v>40</c:v>
                </c:pt>
                <c:pt idx="140">
                  <c:v>34</c:v>
                </c:pt>
                <c:pt idx="141">
                  <c:v>37</c:v>
                </c:pt>
                <c:pt idx="142">
                  <c:v>38</c:v>
                </c:pt>
                <c:pt idx="143">
                  <c:v>37</c:v>
                </c:pt>
                <c:pt idx="144">
                  <c:v>31</c:v>
                </c:pt>
                <c:pt idx="145">
                  <c:v>21</c:v>
                </c:pt>
                <c:pt idx="146">
                  <c:v>38</c:v>
                </c:pt>
                <c:pt idx="147">
                  <c:v>25</c:v>
                </c:pt>
                <c:pt idx="148">
                  <c:v>24</c:v>
                </c:pt>
                <c:pt idx="149">
                  <c:v>36</c:v>
                </c:pt>
                <c:pt idx="150">
                  <c:v>20</c:v>
                </c:pt>
                <c:pt idx="151">
                  <c:v>25</c:v>
                </c:pt>
                <c:pt idx="152">
                  <c:v>27</c:v>
                </c:pt>
                <c:pt idx="153">
                  <c:v>25</c:v>
                </c:pt>
                <c:pt idx="154">
                  <c:v>25</c:v>
                </c:pt>
                <c:pt idx="155">
                  <c:v>32</c:v>
                </c:pt>
                <c:pt idx="156">
                  <c:v>24</c:v>
                </c:pt>
                <c:pt idx="157">
                  <c:v>23</c:v>
                </c:pt>
                <c:pt idx="158">
                  <c:v>32</c:v>
                </c:pt>
                <c:pt idx="159">
                  <c:v>26</c:v>
                </c:pt>
                <c:pt idx="160">
                  <c:v>36</c:v>
                </c:pt>
                <c:pt idx="161">
                  <c:v>23</c:v>
                </c:pt>
                <c:pt idx="162">
                  <c:v>25</c:v>
                </c:pt>
                <c:pt idx="163">
                  <c:v>35</c:v>
                </c:pt>
                <c:pt idx="164">
                  <c:v>24</c:v>
                </c:pt>
                <c:pt idx="165">
                  <c:v>24</c:v>
                </c:pt>
                <c:pt idx="166">
                  <c:v>30</c:v>
                </c:pt>
                <c:pt idx="167">
                  <c:v>27</c:v>
                </c:pt>
                <c:pt idx="168">
                  <c:v>31</c:v>
                </c:pt>
                <c:pt idx="169">
                  <c:v>26</c:v>
                </c:pt>
                <c:pt idx="170">
                  <c:v>22</c:v>
                </c:pt>
                <c:pt idx="171">
                  <c:v>22</c:v>
                </c:pt>
                <c:pt idx="172">
                  <c:v>30</c:v>
                </c:pt>
                <c:pt idx="173">
                  <c:v>20</c:v>
                </c:pt>
                <c:pt idx="174">
                  <c:v>20</c:v>
                </c:pt>
                <c:pt idx="175">
                  <c:v>17</c:v>
                </c:pt>
                <c:pt idx="176">
                  <c:v>31</c:v>
                </c:pt>
                <c:pt idx="177">
                  <c:v>18</c:v>
                </c:pt>
                <c:pt idx="178">
                  <c:v>27</c:v>
                </c:pt>
                <c:pt idx="179">
                  <c:v>33</c:v>
                </c:pt>
                <c:pt idx="180">
                  <c:v>31</c:v>
                </c:pt>
                <c:pt idx="181">
                  <c:v>26</c:v>
                </c:pt>
                <c:pt idx="182">
                  <c:v>28</c:v>
                </c:pt>
                <c:pt idx="183">
                  <c:v>25</c:v>
                </c:pt>
                <c:pt idx="184">
                  <c:v>26</c:v>
                </c:pt>
                <c:pt idx="185">
                  <c:v>23</c:v>
                </c:pt>
                <c:pt idx="186">
                  <c:v>23</c:v>
                </c:pt>
                <c:pt idx="187">
                  <c:v>20</c:v>
                </c:pt>
                <c:pt idx="188">
                  <c:v>24</c:v>
                </c:pt>
                <c:pt idx="189">
                  <c:v>22</c:v>
                </c:pt>
                <c:pt idx="190">
                  <c:v>27</c:v>
                </c:pt>
                <c:pt idx="191">
                  <c:v>20</c:v>
                </c:pt>
                <c:pt idx="192">
                  <c:v>16</c:v>
                </c:pt>
                <c:pt idx="193">
                  <c:v>27</c:v>
                </c:pt>
                <c:pt idx="194">
                  <c:v>36</c:v>
                </c:pt>
                <c:pt idx="195">
                  <c:v>11</c:v>
                </c:pt>
                <c:pt idx="196">
                  <c:v>24</c:v>
                </c:pt>
                <c:pt idx="197">
                  <c:v>26</c:v>
                </c:pt>
                <c:pt idx="198">
                  <c:v>32</c:v>
                </c:pt>
                <c:pt idx="199">
                  <c:v>12</c:v>
                </c:pt>
                <c:pt idx="200">
                  <c:v>19</c:v>
                </c:pt>
                <c:pt idx="201">
                  <c:v>21</c:v>
                </c:pt>
                <c:pt idx="202">
                  <c:v>33</c:v>
                </c:pt>
                <c:pt idx="203">
                  <c:v>16</c:v>
                </c:pt>
                <c:pt idx="204">
                  <c:v>31</c:v>
                </c:pt>
                <c:pt idx="205">
                  <c:v>12</c:v>
                </c:pt>
                <c:pt idx="206">
                  <c:v>22</c:v>
                </c:pt>
                <c:pt idx="207">
                  <c:v>24</c:v>
                </c:pt>
                <c:pt idx="208">
                  <c:v>14</c:v>
                </c:pt>
                <c:pt idx="209">
                  <c:v>17</c:v>
                </c:pt>
                <c:pt idx="210">
                  <c:v>8</c:v>
                </c:pt>
                <c:pt idx="211">
                  <c:v>18</c:v>
                </c:pt>
                <c:pt idx="212">
                  <c:v>18</c:v>
                </c:pt>
                <c:pt idx="213">
                  <c:v>14</c:v>
                </c:pt>
                <c:pt idx="214">
                  <c:v>9</c:v>
                </c:pt>
                <c:pt idx="215">
                  <c:v>24</c:v>
                </c:pt>
                <c:pt idx="216">
                  <c:v>33</c:v>
                </c:pt>
                <c:pt idx="217">
                  <c:v>8</c:v>
                </c:pt>
                <c:pt idx="218">
                  <c:v>29</c:v>
                </c:pt>
                <c:pt idx="219">
                  <c:v>26</c:v>
                </c:pt>
                <c:pt idx="220">
                  <c:v>27</c:v>
                </c:pt>
                <c:pt idx="221">
                  <c:v>17</c:v>
                </c:pt>
                <c:pt idx="222">
                  <c:v>25</c:v>
                </c:pt>
                <c:pt idx="223">
                  <c:v>18</c:v>
                </c:pt>
                <c:pt idx="224">
                  <c:v>12</c:v>
                </c:pt>
                <c:pt idx="225">
                  <c:v>6</c:v>
                </c:pt>
                <c:pt idx="226">
                  <c:v>14</c:v>
                </c:pt>
                <c:pt idx="227">
                  <c:v>24</c:v>
                </c:pt>
                <c:pt idx="228">
                  <c:v>6</c:v>
                </c:pt>
                <c:pt idx="229">
                  <c:v>12</c:v>
                </c:pt>
                <c:pt idx="230">
                  <c:v>18</c:v>
                </c:pt>
                <c:pt idx="231">
                  <c:v>9</c:v>
                </c:pt>
                <c:pt idx="232">
                  <c:v>16</c:v>
                </c:pt>
                <c:pt idx="233">
                  <c:v>13</c:v>
                </c:pt>
                <c:pt idx="234">
                  <c:v>22</c:v>
                </c:pt>
                <c:pt idx="235">
                  <c:v>19</c:v>
                </c:pt>
                <c:pt idx="236">
                  <c:v>15</c:v>
                </c:pt>
                <c:pt idx="237">
                  <c:v>11</c:v>
                </c:pt>
                <c:pt idx="238">
                  <c:v>12</c:v>
                </c:pt>
                <c:pt idx="239">
                  <c:v>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481-9F4D-ADBF-981C30E2B9BE}"/>
            </c:ext>
          </c:extLst>
        </c:ser>
        <c:ser>
          <c:idx val="2"/>
          <c:order val="2"/>
          <c:tx>
            <c:strRef>
              <c:f>工作表2!$D$1</c:f>
              <c:strCache>
                <c:ptCount val="1"/>
                <c:pt idx="0">
                  <c:v>PcTx 0.2nM</c:v>
                </c:pt>
              </c:strCache>
            </c:strRef>
          </c:tx>
          <c:spPr>
            <a:ln w="22225" cap="rnd">
              <a:solidFill>
                <a:schemeClr val="accent4">
                  <a:tint val="90%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4">
                  <a:tint val="90%"/>
                </a:schemeClr>
              </a:solidFill>
              <a:ln w="9525">
                <a:solidFill>
                  <a:schemeClr val="accent4">
                    <a:tint val="90%"/>
                  </a:schemeClr>
                </a:solidFill>
                <a:round/>
              </a:ln>
              <a:effectLst/>
            </c:spPr>
          </c:marker>
          <c:xVal>
            <c:numRef>
              <c:f>工作表2!$A$2:$A$241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工作表2!$D$2:$D$241</c:f>
              <c:numCache>
                <c:formatCode>General</c:formatCode>
                <c:ptCount val="240"/>
                <c:pt idx="0">
                  <c:v>36</c:v>
                </c:pt>
                <c:pt idx="1">
                  <c:v>36</c:v>
                </c:pt>
                <c:pt idx="2">
                  <c:v>40</c:v>
                </c:pt>
                <c:pt idx="3">
                  <c:v>41</c:v>
                </c:pt>
                <c:pt idx="4">
                  <c:v>36</c:v>
                </c:pt>
                <c:pt idx="5">
                  <c:v>35</c:v>
                </c:pt>
                <c:pt idx="6">
                  <c:v>30</c:v>
                </c:pt>
                <c:pt idx="7">
                  <c:v>37</c:v>
                </c:pt>
                <c:pt idx="8">
                  <c:v>41</c:v>
                </c:pt>
                <c:pt idx="9">
                  <c:v>45</c:v>
                </c:pt>
                <c:pt idx="10">
                  <c:v>35</c:v>
                </c:pt>
                <c:pt idx="11">
                  <c:v>41</c:v>
                </c:pt>
                <c:pt idx="12">
                  <c:v>32</c:v>
                </c:pt>
                <c:pt idx="13">
                  <c:v>33</c:v>
                </c:pt>
                <c:pt idx="14">
                  <c:v>36</c:v>
                </c:pt>
                <c:pt idx="15">
                  <c:v>35</c:v>
                </c:pt>
                <c:pt idx="16">
                  <c:v>37</c:v>
                </c:pt>
                <c:pt idx="17">
                  <c:v>45</c:v>
                </c:pt>
                <c:pt idx="18">
                  <c:v>37</c:v>
                </c:pt>
                <c:pt idx="19">
                  <c:v>31</c:v>
                </c:pt>
                <c:pt idx="20">
                  <c:v>37</c:v>
                </c:pt>
                <c:pt idx="21">
                  <c:v>37</c:v>
                </c:pt>
                <c:pt idx="22">
                  <c:v>41</c:v>
                </c:pt>
                <c:pt idx="23">
                  <c:v>35</c:v>
                </c:pt>
                <c:pt idx="24">
                  <c:v>38</c:v>
                </c:pt>
                <c:pt idx="25">
                  <c:v>36</c:v>
                </c:pt>
                <c:pt idx="26">
                  <c:v>38</c:v>
                </c:pt>
                <c:pt idx="27">
                  <c:v>37</c:v>
                </c:pt>
                <c:pt idx="28">
                  <c:v>32</c:v>
                </c:pt>
                <c:pt idx="29">
                  <c:v>40</c:v>
                </c:pt>
                <c:pt idx="30">
                  <c:v>31</c:v>
                </c:pt>
                <c:pt idx="31">
                  <c:v>44</c:v>
                </c:pt>
                <c:pt idx="32">
                  <c:v>32</c:v>
                </c:pt>
                <c:pt idx="33">
                  <c:v>42</c:v>
                </c:pt>
                <c:pt idx="34">
                  <c:v>37</c:v>
                </c:pt>
                <c:pt idx="35">
                  <c:v>39</c:v>
                </c:pt>
                <c:pt idx="36">
                  <c:v>37</c:v>
                </c:pt>
                <c:pt idx="37">
                  <c:v>35</c:v>
                </c:pt>
                <c:pt idx="38">
                  <c:v>40</c:v>
                </c:pt>
                <c:pt idx="39">
                  <c:v>41</c:v>
                </c:pt>
                <c:pt idx="40">
                  <c:v>45</c:v>
                </c:pt>
                <c:pt idx="41">
                  <c:v>36</c:v>
                </c:pt>
                <c:pt idx="42">
                  <c:v>34</c:v>
                </c:pt>
                <c:pt idx="43">
                  <c:v>42</c:v>
                </c:pt>
                <c:pt idx="44">
                  <c:v>58</c:v>
                </c:pt>
                <c:pt idx="45">
                  <c:v>61</c:v>
                </c:pt>
                <c:pt idx="46">
                  <c:v>60</c:v>
                </c:pt>
                <c:pt idx="47">
                  <c:v>60</c:v>
                </c:pt>
                <c:pt idx="48">
                  <c:v>62</c:v>
                </c:pt>
                <c:pt idx="49">
                  <c:v>63</c:v>
                </c:pt>
                <c:pt idx="50">
                  <c:v>69</c:v>
                </c:pt>
                <c:pt idx="51">
                  <c:v>61</c:v>
                </c:pt>
                <c:pt idx="52">
                  <c:v>67</c:v>
                </c:pt>
                <c:pt idx="53">
                  <c:v>63</c:v>
                </c:pt>
                <c:pt idx="54">
                  <c:v>63</c:v>
                </c:pt>
                <c:pt idx="55">
                  <c:v>55</c:v>
                </c:pt>
                <c:pt idx="56">
                  <c:v>54</c:v>
                </c:pt>
                <c:pt idx="57">
                  <c:v>62</c:v>
                </c:pt>
                <c:pt idx="58">
                  <c:v>65</c:v>
                </c:pt>
                <c:pt idx="59">
                  <c:v>59</c:v>
                </c:pt>
                <c:pt idx="60">
                  <c:v>61</c:v>
                </c:pt>
                <c:pt idx="61">
                  <c:v>55</c:v>
                </c:pt>
                <c:pt idx="62">
                  <c:v>59</c:v>
                </c:pt>
                <c:pt idx="63">
                  <c:v>58</c:v>
                </c:pt>
                <c:pt idx="64">
                  <c:v>58</c:v>
                </c:pt>
                <c:pt idx="65">
                  <c:v>68</c:v>
                </c:pt>
                <c:pt idx="66">
                  <c:v>52</c:v>
                </c:pt>
                <c:pt idx="67">
                  <c:v>56</c:v>
                </c:pt>
                <c:pt idx="68">
                  <c:v>51</c:v>
                </c:pt>
                <c:pt idx="69">
                  <c:v>55</c:v>
                </c:pt>
                <c:pt idx="70">
                  <c:v>56</c:v>
                </c:pt>
                <c:pt idx="71">
                  <c:v>52</c:v>
                </c:pt>
                <c:pt idx="72">
                  <c:v>58</c:v>
                </c:pt>
                <c:pt idx="73">
                  <c:v>53</c:v>
                </c:pt>
                <c:pt idx="74">
                  <c:v>48</c:v>
                </c:pt>
                <c:pt idx="75">
                  <c:v>53</c:v>
                </c:pt>
                <c:pt idx="76">
                  <c:v>48</c:v>
                </c:pt>
                <c:pt idx="77">
                  <c:v>59</c:v>
                </c:pt>
                <c:pt idx="78">
                  <c:v>58</c:v>
                </c:pt>
                <c:pt idx="79">
                  <c:v>59</c:v>
                </c:pt>
                <c:pt idx="80">
                  <c:v>58</c:v>
                </c:pt>
                <c:pt idx="81">
                  <c:v>56</c:v>
                </c:pt>
                <c:pt idx="82">
                  <c:v>50</c:v>
                </c:pt>
                <c:pt idx="83">
                  <c:v>51</c:v>
                </c:pt>
                <c:pt idx="84">
                  <c:v>59</c:v>
                </c:pt>
                <c:pt idx="85">
                  <c:v>57</c:v>
                </c:pt>
                <c:pt idx="86">
                  <c:v>53</c:v>
                </c:pt>
                <c:pt idx="87">
                  <c:v>59</c:v>
                </c:pt>
                <c:pt idx="88">
                  <c:v>58</c:v>
                </c:pt>
                <c:pt idx="89">
                  <c:v>51</c:v>
                </c:pt>
                <c:pt idx="90">
                  <c:v>54</c:v>
                </c:pt>
                <c:pt idx="91">
                  <c:v>48</c:v>
                </c:pt>
                <c:pt idx="92">
                  <c:v>46</c:v>
                </c:pt>
                <c:pt idx="93">
                  <c:v>52</c:v>
                </c:pt>
                <c:pt idx="94">
                  <c:v>51</c:v>
                </c:pt>
                <c:pt idx="95">
                  <c:v>55</c:v>
                </c:pt>
                <c:pt idx="96">
                  <c:v>48</c:v>
                </c:pt>
                <c:pt idx="97">
                  <c:v>43</c:v>
                </c:pt>
                <c:pt idx="98">
                  <c:v>54</c:v>
                </c:pt>
                <c:pt idx="99">
                  <c:v>50</c:v>
                </c:pt>
                <c:pt idx="100">
                  <c:v>52</c:v>
                </c:pt>
                <c:pt idx="101">
                  <c:v>44</c:v>
                </c:pt>
                <c:pt idx="102">
                  <c:v>51</c:v>
                </c:pt>
                <c:pt idx="103">
                  <c:v>48</c:v>
                </c:pt>
                <c:pt idx="104">
                  <c:v>54</c:v>
                </c:pt>
                <c:pt idx="105">
                  <c:v>51</c:v>
                </c:pt>
                <c:pt idx="106">
                  <c:v>45</c:v>
                </c:pt>
                <c:pt idx="107">
                  <c:v>48</c:v>
                </c:pt>
                <c:pt idx="108">
                  <c:v>45</c:v>
                </c:pt>
                <c:pt idx="109">
                  <c:v>50</c:v>
                </c:pt>
                <c:pt idx="110">
                  <c:v>50</c:v>
                </c:pt>
                <c:pt idx="111">
                  <c:v>55</c:v>
                </c:pt>
                <c:pt idx="112">
                  <c:v>49</c:v>
                </c:pt>
                <c:pt idx="113">
                  <c:v>52</c:v>
                </c:pt>
                <c:pt idx="114">
                  <c:v>49</c:v>
                </c:pt>
                <c:pt idx="115">
                  <c:v>52</c:v>
                </c:pt>
                <c:pt idx="116">
                  <c:v>47</c:v>
                </c:pt>
                <c:pt idx="117">
                  <c:v>51</c:v>
                </c:pt>
                <c:pt idx="118">
                  <c:v>47</c:v>
                </c:pt>
                <c:pt idx="119">
                  <c:v>54</c:v>
                </c:pt>
                <c:pt idx="120">
                  <c:v>49</c:v>
                </c:pt>
                <c:pt idx="121">
                  <c:v>54</c:v>
                </c:pt>
                <c:pt idx="122">
                  <c:v>51</c:v>
                </c:pt>
                <c:pt idx="123">
                  <c:v>46</c:v>
                </c:pt>
                <c:pt idx="124">
                  <c:v>47</c:v>
                </c:pt>
                <c:pt idx="125">
                  <c:v>51</c:v>
                </c:pt>
                <c:pt idx="126">
                  <c:v>58</c:v>
                </c:pt>
                <c:pt idx="127">
                  <c:v>54</c:v>
                </c:pt>
                <c:pt idx="128">
                  <c:v>50</c:v>
                </c:pt>
                <c:pt idx="129">
                  <c:v>56</c:v>
                </c:pt>
                <c:pt idx="130">
                  <c:v>51</c:v>
                </c:pt>
                <c:pt idx="131">
                  <c:v>50</c:v>
                </c:pt>
                <c:pt idx="132">
                  <c:v>52</c:v>
                </c:pt>
                <c:pt idx="133">
                  <c:v>47</c:v>
                </c:pt>
                <c:pt idx="134">
                  <c:v>47</c:v>
                </c:pt>
                <c:pt idx="135">
                  <c:v>50</c:v>
                </c:pt>
                <c:pt idx="136">
                  <c:v>43</c:v>
                </c:pt>
                <c:pt idx="137">
                  <c:v>50</c:v>
                </c:pt>
                <c:pt idx="138">
                  <c:v>50</c:v>
                </c:pt>
                <c:pt idx="139">
                  <c:v>53</c:v>
                </c:pt>
                <c:pt idx="140">
                  <c:v>49</c:v>
                </c:pt>
                <c:pt idx="141">
                  <c:v>54</c:v>
                </c:pt>
                <c:pt idx="142">
                  <c:v>50</c:v>
                </c:pt>
                <c:pt idx="143">
                  <c:v>49</c:v>
                </c:pt>
                <c:pt idx="144">
                  <c:v>52</c:v>
                </c:pt>
                <c:pt idx="145">
                  <c:v>47</c:v>
                </c:pt>
                <c:pt idx="146">
                  <c:v>46</c:v>
                </c:pt>
                <c:pt idx="147">
                  <c:v>55</c:v>
                </c:pt>
                <c:pt idx="148">
                  <c:v>41</c:v>
                </c:pt>
                <c:pt idx="149">
                  <c:v>51</c:v>
                </c:pt>
                <c:pt idx="150">
                  <c:v>52</c:v>
                </c:pt>
                <c:pt idx="151">
                  <c:v>53</c:v>
                </c:pt>
                <c:pt idx="152">
                  <c:v>47</c:v>
                </c:pt>
                <c:pt idx="153">
                  <c:v>47</c:v>
                </c:pt>
                <c:pt idx="154">
                  <c:v>43</c:v>
                </c:pt>
                <c:pt idx="155">
                  <c:v>54</c:v>
                </c:pt>
                <c:pt idx="156">
                  <c:v>51</c:v>
                </c:pt>
                <c:pt idx="157">
                  <c:v>48</c:v>
                </c:pt>
                <c:pt idx="158">
                  <c:v>48</c:v>
                </c:pt>
                <c:pt idx="159">
                  <c:v>37</c:v>
                </c:pt>
                <c:pt idx="160">
                  <c:v>52</c:v>
                </c:pt>
                <c:pt idx="161">
                  <c:v>48</c:v>
                </c:pt>
                <c:pt idx="162">
                  <c:v>47</c:v>
                </c:pt>
                <c:pt idx="163">
                  <c:v>48</c:v>
                </c:pt>
                <c:pt idx="164">
                  <c:v>46</c:v>
                </c:pt>
                <c:pt idx="165">
                  <c:v>43</c:v>
                </c:pt>
                <c:pt idx="166">
                  <c:v>50</c:v>
                </c:pt>
                <c:pt idx="167">
                  <c:v>43</c:v>
                </c:pt>
                <c:pt idx="168">
                  <c:v>52</c:v>
                </c:pt>
                <c:pt idx="169">
                  <c:v>42</c:v>
                </c:pt>
                <c:pt idx="170">
                  <c:v>45</c:v>
                </c:pt>
                <c:pt idx="171">
                  <c:v>43</c:v>
                </c:pt>
                <c:pt idx="172">
                  <c:v>53</c:v>
                </c:pt>
                <c:pt idx="173">
                  <c:v>49</c:v>
                </c:pt>
                <c:pt idx="174">
                  <c:v>47</c:v>
                </c:pt>
                <c:pt idx="175">
                  <c:v>43</c:v>
                </c:pt>
                <c:pt idx="176">
                  <c:v>42</c:v>
                </c:pt>
                <c:pt idx="177">
                  <c:v>46</c:v>
                </c:pt>
                <c:pt idx="178">
                  <c:v>42</c:v>
                </c:pt>
                <c:pt idx="179">
                  <c:v>46</c:v>
                </c:pt>
                <c:pt idx="180">
                  <c:v>46</c:v>
                </c:pt>
                <c:pt idx="181">
                  <c:v>42</c:v>
                </c:pt>
                <c:pt idx="182">
                  <c:v>45</c:v>
                </c:pt>
                <c:pt idx="183">
                  <c:v>45</c:v>
                </c:pt>
                <c:pt idx="184">
                  <c:v>49</c:v>
                </c:pt>
                <c:pt idx="185">
                  <c:v>44</c:v>
                </c:pt>
                <c:pt idx="186">
                  <c:v>43</c:v>
                </c:pt>
                <c:pt idx="187">
                  <c:v>40</c:v>
                </c:pt>
                <c:pt idx="188">
                  <c:v>37</c:v>
                </c:pt>
                <c:pt idx="189">
                  <c:v>40</c:v>
                </c:pt>
                <c:pt idx="190">
                  <c:v>55</c:v>
                </c:pt>
                <c:pt idx="191">
                  <c:v>48</c:v>
                </c:pt>
                <c:pt idx="192">
                  <c:v>41</c:v>
                </c:pt>
                <c:pt idx="193">
                  <c:v>43</c:v>
                </c:pt>
                <c:pt idx="194">
                  <c:v>39</c:v>
                </c:pt>
                <c:pt idx="195">
                  <c:v>49</c:v>
                </c:pt>
                <c:pt idx="196">
                  <c:v>44</c:v>
                </c:pt>
                <c:pt idx="197">
                  <c:v>42</c:v>
                </c:pt>
                <c:pt idx="198">
                  <c:v>45</c:v>
                </c:pt>
                <c:pt idx="199">
                  <c:v>55</c:v>
                </c:pt>
                <c:pt idx="200">
                  <c:v>51</c:v>
                </c:pt>
                <c:pt idx="201">
                  <c:v>49</c:v>
                </c:pt>
                <c:pt idx="202">
                  <c:v>40</c:v>
                </c:pt>
                <c:pt idx="203">
                  <c:v>44</c:v>
                </c:pt>
                <c:pt idx="204">
                  <c:v>42</c:v>
                </c:pt>
                <c:pt idx="205">
                  <c:v>42</c:v>
                </c:pt>
                <c:pt idx="206">
                  <c:v>37</c:v>
                </c:pt>
                <c:pt idx="207">
                  <c:v>38</c:v>
                </c:pt>
                <c:pt idx="208">
                  <c:v>36</c:v>
                </c:pt>
                <c:pt idx="209">
                  <c:v>42</c:v>
                </c:pt>
                <c:pt idx="210">
                  <c:v>33</c:v>
                </c:pt>
                <c:pt idx="211">
                  <c:v>40</c:v>
                </c:pt>
                <c:pt idx="212">
                  <c:v>39</c:v>
                </c:pt>
                <c:pt idx="213">
                  <c:v>43</c:v>
                </c:pt>
                <c:pt idx="214">
                  <c:v>32</c:v>
                </c:pt>
                <c:pt idx="215">
                  <c:v>35</c:v>
                </c:pt>
                <c:pt idx="216">
                  <c:v>40</c:v>
                </c:pt>
                <c:pt idx="217">
                  <c:v>42</c:v>
                </c:pt>
                <c:pt idx="218">
                  <c:v>37</c:v>
                </c:pt>
                <c:pt idx="219">
                  <c:v>43</c:v>
                </c:pt>
                <c:pt idx="220">
                  <c:v>38</c:v>
                </c:pt>
                <c:pt idx="221">
                  <c:v>31</c:v>
                </c:pt>
                <c:pt idx="222">
                  <c:v>38</c:v>
                </c:pt>
                <c:pt idx="223">
                  <c:v>34</c:v>
                </c:pt>
                <c:pt idx="224">
                  <c:v>38</c:v>
                </c:pt>
                <c:pt idx="225">
                  <c:v>36</c:v>
                </c:pt>
                <c:pt idx="226">
                  <c:v>35</c:v>
                </c:pt>
                <c:pt idx="227">
                  <c:v>40</c:v>
                </c:pt>
                <c:pt idx="228">
                  <c:v>41</c:v>
                </c:pt>
                <c:pt idx="229">
                  <c:v>45</c:v>
                </c:pt>
                <c:pt idx="230">
                  <c:v>34</c:v>
                </c:pt>
                <c:pt idx="231">
                  <c:v>39</c:v>
                </c:pt>
                <c:pt idx="232">
                  <c:v>29</c:v>
                </c:pt>
                <c:pt idx="233">
                  <c:v>35</c:v>
                </c:pt>
                <c:pt idx="234">
                  <c:v>30</c:v>
                </c:pt>
                <c:pt idx="235">
                  <c:v>25</c:v>
                </c:pt>
                <c:pt idx="236">
                  <c:v>38</c:v>
                </c:pt>
                <c:pt idx="237">
                  <c:v>37</c:v>
                </c:pt>
                <c:pt idx="238">
                  <c:v>33</c:v>
                </c:pt>
                <c:pt idx="239">
                  <c:v>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481-9F4D-ADBF-981C30E2B9BE}"/>
            </c:ext>
          </c:extLst>
        </c:ser>
        <c:ser>
          <c:idx val="3"/>
          <c:order val="3"/>
          <c:tx>
            <c:strRef>
              <c:f>工作表2!$E$1</c:f>
              <c:strCache>
                <c:ptCount val="1"/>
                <c:pt idx="0">
                  <c:v>PcTx 0.5nM</c:v>
                </c:pt>
              </c:strCache>
            </c:strRef>
          </c:tx>
          <c:spPr>
            <a:ln w="22225" cap="rnd">
              <a:solidFill>
                <a:schemeClr val="accent4">
                  <a:shade val="90%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>
                    <a:shade val="90%"/>
                  </a:schemeClr>
                </a:solidFill>
                <a:round/>
              </a:ln>
              <a:effectLst/>
            </c:spPr>
          </c:marker>
          <c:xVal>
            <c:numRef>
              <c:f>工作表2!$A$2:$A$241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工作表2!$E$2:$E$241</c:f>
              <c:numCache>
                <c:formatCode>General</c:formatCode>
                <c:ptCount val="240"/>
                <c:pt idx="0">
                  <c:v>43</c:v>
                </c:pt>
                <c:pt idx="1">
                  <c:v>43</c:v>
                </c:pt>
                <c:pt idx="2">
                  <c:v>42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41</c:v>
                </c:pt>
                <c:pt idx="7">
                  <c:v>44</c:v>
                </c:pt>
                <c:pt idx="8">
                  <c:v>41</c:v>
                </c:pt>
                <c:pt idx="9">
                  <c:v>46</c:v>
                </c:pt>
                <c:pt idx="10">
                  <c:v>50</c:v>
                </c:pt>
                <c:pt idx="11">
                  <c:v>47</c:v>
                </c:pt>
                <c:pt idx="12">
                  <c:v>46</c:v>
                </c:pt>
                <c:pt idx="13">
                  <c:v>47</c:v>
                </c:pt>
                <c:pt idx="14">
                  <c:v>46</c:v>
                </c:pt>
                <c:pt idx="15">
                  <c:v>38</c:v>
                </c:pt>
                <c:pt idx="16">
                  <c:v>43</c:v>
                </c:pt>
                <c:pt idx="17">
                  <c:v>45</c:v>
                </c:pt>
                <c:pt idx="18">
                  <c:v>40</c:v>
                </c:pt>
                <c:pt idx="19">
                  <c:v>38</c:v>
                </c:pt>
                <c:pt idx="20">
                  <c:v>41</c:v>
                </c:pt>
                <c:pt idx="21">
                  <c:v>44</c:v>
                </c:pt>
                <c:pt idx="22">
                  <c:v>43</c:v>
                </c:pt>
                <c:pt idx="23">
                  <c:v>41</c:v>
                </c:pt>
                <c:pt idx="24">
                  <c:v>41</c:v>
                </c:pt>
                <c:pt idx="25">
                  <c:v>40</c:v>
                </c:pt>
                <c:pt idx="26">
                  <c:v>41</c:v>
                </c:pt>
                <c:pt idx="27">
                  <c:v>48</c:v>
                </c:pt>
                <c:pt idx="28">
                  <c:v>40</c:v>
                </c:pt>
                <c:pt idx="29">
                  <c:v>38</c:v>
                </c:pt>
                <c:pt idx="30">
                  <c:v>45</c:v>
                </c:pt>
                <c:pt idx="31">
                  <c:v>43</c:v>
                </c:pt>
                <c:pt idx="32">
                  <c:v>45</c:v>
                </c:pt>
                <c:pt idx="33">
                  <c:v>44</c:v>
                </c:pt>
                <c:pt idx="34">
                  <c:v>42</c:v>
                </c:pt>
                <c:pt idx="35">
                  <c:v>46</c:v>
                </c:pt>
                <c:pt idx="36">
                  <c:v>42</c:v>
                </c:pt>
                <c:pt idx="37">
                  <c:v>37</c:v>
                </c:pt>
                <c:pt idx="38">
                  <c:v>40</c:v>
                </c:pt>
                <c:pt idx="39">
                  <c:v>43</c:v>
                </c:pt>
                <c:pt idx="40">
                  <c:v>36</c:v>
                </c:pt>
                <c:pt idx="41">
                  <c:v>43</c:v>
                </c:pt>
                <c:pt idx="42">
                  <c:v>41</c:v>
                </c:pt>
                <c:pt idx="43">
                  <c:v>46</c:v>
                </c:pt>
                <c:pt idx="44">
                  <c:v>50</c:v>
                </c:pt>
                <c:pt idx="45">
                  <c:v>49</c:v>
                </c:pt>
                <c:pt idx="46">
                  <c:v>47</c:v>
                </c:pt>
                <c:pt idx="47">
                  <c:v>53</c:v>
                </c:pt>
                <c:pt idx="48">
                  <c:v>60</c:v>
                </c:pt>
                <c:pt idx="49">
                  <c:v>48</c:v>
                </c:pt>
                <c:pt idx="50">
                  <c:v>54</c:v>
                </c:pt>
                <c:pt idx="51">
                  <c:v>51</c:v>
                </c:pt>
                <c:pt idx="52">
                  <c:v>59</c:v>
                </c:pt>
                <c:pt idx="53">
                  <c:v>54</c:v>
                </c:pt>
                <c:pt idx="54">
                  <c:v>48</c:v>
                </c:pt>
                <c:pt idx="55">
                  <c:v>54</c:v>
                </c:pt>
                <c:pt idx="56">
                  <c:v>47</c:v>
                </c:pt>
                <c:pt idx="57">
                  <c:v>48</c:v>
                </c:pt>
                <c:pt idx="58">
                  <c:v>54</c:v>
                </c:pt>
                <c:pt idx="59">
                  <c:v>49</c:v>
                </c:pt>
                <c:pt idx="60">
                  <c:v>54</c:v>
                </c:pt>
                <c:pt idx="61">
                  <c:v>48</c:v>
                </c:pt>
                <c:pt idx="62">
                  <c:v>48</c:v>
                </c:pt>
                <c:pt idx="63">
                  <c:v>46</c:v>
                </c:pt>
                <c:pt idx="64">
                  <c:v>45</c:v>
                </c:pt>
                <c:pt idx="65">
                  <c:v>48</c:v>
                </c:pt>
                <c:pt idx="66">
                  <c:v>48</c:v>
                </c:pt>
                <c:pt idx="67">
                  <c:v>49</c:v>
                </c:pt>
                <c:pt idx="68">
                  <c:v>45</c:v>
                </c:pt>
                <c:pt idx="69">
                  <c:v>48</c:v>
                </c:pt>
                <c:pt idx="70">
                  <c:v>50</c:v>
                </c:pt>
                <c:pt idx="71">
                  <c:v>47</c:v>
                </c:pt>
                <c:pt idx="72">
                  <c:v>49</c:v>
                </c:pt>
                <c:pt idx="73">
                  <c:v>44</c:v>
                </c:pt>
                <c:pt idx="74">
                  <c:v>42</c:v>
                </c:pt>
                <c:pt idx="75">
                  <c:v>41</c:v>
                </c:pt>
                <c:pt idx="76">
                  <c:v>48</c:v>
                </c:pt>
                <c:pt idx="77">
                  <c:v>44</c:v>
                </c:pt>
                <c:pt idx="78">
                  <c:v>51</c:v>
                </c:pt>
                <c:pt idx="79">
                  <c:v>45</c:v>
                </c:pt>
                <c:pt idx="80">
                  <c:v>48</c:v>
                </c:pt>
                <c:pt idx="81">
                  <c:v>37</c:v>
                </c:pt>
                <c:pt idx="82">
                  <c:v>41</c:v>
                </c:pt>
                <c:pt idx="83">
                  <c:v>45</c:v>
                </c:pt>
                <c:pt idx="84">
                  <c:v>42</c:v>
                </c:pt>
                <c:pt idx="85">
                  <c:v>44</c:v>
                </c:pt>
                <c:pt idx="86">
                  <c:v>47</c:v>
                </c:pt>
                <c:pt idx="87">
                  <c:v>41</c:v>
                </c:pt>
                <c:pt idx="88">
                  <c:v>42</c:v>
                </c:pt>
                <c:pt idx="89">
                  <c:v>41</c:v>
                </c:pt>
                <c:pt idx="90">
                  <c:v>44</c:v>
                </c:pt>
                <c:pt idx="91">
                  <c:v>43</c:v>
                </c:pt>
                <c:pt idx="92">
                  <c:v>47</c:v>
                </c:pt>
                <c:pt idx="93">
                  <c:v>48</c:v>
                </c:pt>
                <c:pt idx="94">
                  <c:v>46</c:v>
                </c:pt>
                <c:pt idx="95">
                  <c:v>46</c:v>
                </c:pt>
                <c:pt idx="96">
                  <c:v>40</c:v>
                </c:pt>
                <c:pt idx="97">
                  <c:v>40</c:v>
                </c:pt>
                <c:pt idx="98">
                  <c:v>41</c:v>
                </c:pt>
                <c:pt idx="99">
                  <c:v>42</c:v>
                </c:pt>
                <c:pt idx="100">
                  <c:v>45</c:v>
                </c:pt>
                <c:pt idx="101">
                  <c:v>45</c:v>
                </c:pt>
                <c:pt idx="102">
                  <c:v>44</c:v>
                </c:pt>
                <c:pt idx="103">
                  <c:v>38</c:v>
                </c:pt>
                <c:pt idx="104">
                  <c:v>42</c:v>
                </c:pt>
                <c:pt idx="105">
                  <c:v>47</c:v>
                </c:pt>
                <c:pt idx="106">
                  <c:v>46</c:v>
                </c:pt>
                <c:pt idx="107">
                  <c:v>45</c:v>
                </c:pt>
                <c:pt idx="108">
                  <c:v>47</c:v>
                </c:pt>
                <c:pt idx="109">
                  <c:v>50</c:v>
                </c:pt>
                <c:pt idx="110">
                  <c:v>42</c:v>
                </c:pt>
                <c:pt idx="111">
                  <c:v>46</c:v>
                </c:pt>
                <c:pt idx="112">
                  <c:v>47</c:v>
                </c:pt>
                <c:pt idx="113">
                  <c:v>37</c:v>
                </c:pt>
                <c:pt idx="114">
                  <c:v>39</c:v>
                </c:pt>
                <c:pt idx="115">
                  <c:v>47</c:v>
                </c:pt>
                <c:pt idx="116">
                  <c:v>42</c:v>
                </c:pt>
                <c:pt idx="117">
                  <c:v>45</c:v>
                </c:pt>
                <c:pt idx="118">
                  <c:v>42</c:v>
                </c:pt>
                <c:pt idx="119">
                  <c:v>46</c:v>
                </c:pt>
                <c:pt idx="120">
                  <c:v>42</c:v>
                </c:pt>
                <c:pt idx="121">
                  <c:v>41</c:v>
                </c:pt>
                <c:pt idx="122">
                  <c:v>46</c:v>
                </c:pt>
                <c:pt idx="123">
                  <c:v>40</c:v>
                </c:pt>
                <c:pt idx="124">
                  <c:v>44</c:v>
                </c:pt>
                <c:pt idx="125">
                  <c:v>43</c:v>
                </c:pt>
                <c:pt idx="126">
                  <c:v>46</c:v>
                </c:pt>
                <c:pt idx="127">
                  <c:v>49</c:v>
                </c:pt>
                <c:pt idx="128">
                  <c:v>43</c:v>
                </c:pt>
                <c:pt idx="129">
                  <c:v>44</c:v>
                </c:pt>
                <c:pt idx="130">
                  <c:v>43</c:v>
                </c:pt>
                <c:pt idx="131">
                  <c:v>38</c:v>
                </c:pt>
                <c:pt idx="132">
                  <c:v>42</c:v>
                </c:pt>
                <c:pt idx="133">
                  <c:v>46</c:v>
                </c:pt>
                <c:pt idx="134">
                  <c:v>48</c:v>
                </c:pt>
                <c:pt idx="135">
                  <c:v>47</c:v>
                </c:pt>
                <c:pt idx="136">
                  <c:v>43</c:v>
                </c:pt>
                <c:pt idx="137">
                  <c:v>43</c:v>
                </c:pt>
                <c:pt idx="138">
                  <c:v>48</c:v>
                </c:pt>
                <c:pt idx="139">
                  <c:v>44</c:v>
                </c:pt>
                <c:pt idx="140">
                  <c:v>38</c:v>
                </c:pt>
                <c:pt idx="141">
                  <c:v>40</c:v>
                </c:pt>
                <c:pt idx="142">
                  <c:v>42</c:v>
                </c:pt>
                <c:pt idx="143">
                  <c:v>44</c:v>
                </c:pt>
                <c:pt idx="144">
                  <c:v>38</c:v>
                </c:pt>
                <c:pt idx="145">
                  <c:v>41</c:v>
                </c:pt>
                <c:pt idx="146">
                  <c:v>44</c:v>
                </c:pt>
                <c:pt idx="147">
                  <c:v>39</c:v>
                </c:pt>
                <c:pt idx="148">
                  <c:v>42</c:v>
                </c:pt>
                <c:pt idx="149">
                  <c:v>42</c:v>
                </c:pt>
                <c:pt idx="150">
                  <c:v>40</c:v>
                </c:pt>
                <c:pt idx="151">
                  <c:v>44</c:v>
                </c:pt>
                <c:pt idx="152">
                  <c:v>38</c:v>
                </c:pt>
                <c:pt idx="153">
                  <c:v>44</c:v>
                </c:pt>
                <c:pt idx="154">
                  <c:v>41</c:v>
                </c:pt>
                <c:pt idx="155">
                  <c:v>39</c:v>
                </c:pt>
                <c:pt idx="156">
                  <c:v>41</c:v>
                </c:pt>
                <c:pt idx="157">
                  <c:v>41</c:v>
                </c:pt>
                <c:pt idx="158">
                  <c:v>40</c:v>
                </c:pt>
                <c:pt idx="159">
                  <c:v>37</c:v>
                </c:pt>
                <c:pt idx="160">
                  <c:v>41</c:v>
                </c:pt>
                <c:pt idx="161">
                  <c:v>40</c:v>
                </c:pt>
                <c:pt idx="162">
                  <c:v>43</c:v>
                </c:pt>
                <c:pt idx="163">
                  <c:v>41</c:v>
                </c:pt>
                <c:pt idx="164">
                  <c:v>32</c:v>
                </c:pt>
                <c:pt idx="165">
                  <c:v>43</c:v>
                </c:pt>
                <c:pt idx="166">
                  <c:v>43</c:v>
                </c:pt>
                <c:pt idx="167">
                  <c:v>44</c:v>
                </c:pt>
                <c:pt idx="168">
                  <c:v>44</c:v>
                </c:pt>
                <c:pt idx="169">
                  <c:v>35</c:v>
                </c:pt>
                <c:pt idx="170">
                  <c:v>37</c:v>
                </c:pt>
                <c:pt idx="171">
                  <c:v>45</c:v>
                </c:pt>
                <c:pt idx="172">
                  <c:v>44</c:v>
                </c:pt>
                <c:pt idx="173">
                  <c:v>43</c:v>
                </c:pt>
                <c:pt idx="174">
                  <c:v>41</c:v>
                </c:pt>
                <c:pt idx="175">
                  <c:v>34</c:v>
                </c:pt>
                <c:pt idx="176">
                  <c:v>39</c:v>
                </c:pt>
                <c:pt idx="177">
                  <c:v>34</c:v>
                </c:pt>
                <c:pt idx="178">
                  <c:v>40</c:v>
                </c:pt>
                <c:pt idx="179">
                  <c:v>37</c:v>
                </c:pt>
                <c:pt idx="180">
                  <c:v>42</c:v>
                </c:pt>
                <c:pt idx="181">
                  <c:v>40</c:v>
                </c:pt>
                <c:pt idx="182">
                  <c:v>35</c:v>
                </c:pt>
                <c:pt idx="183">
                  <c:v>40</c:v>
                </c:pt>
                <c:pt idx="184">
                  <c:v>41</c:v>
                </c:pt>
                <c:pt idx="185">
                  <c:v>39</c:v>
                </c:pt>
                <c:pt idx="186">
                  <c:v>46</c:v>
                </c:pt>
                <c:pt idx="187">
                  <c:v>42</c:v>
                </c:pt>
                <c:pt idx="188">
                  <c:v>39</c:v>
                </c:pt>
                <c:pt idx="189">
                  <c:v>43</c:v>
                </c:pt>
                <c:pt idx="190">
                  <c:v>40</c:v>
                </c:pt>
                <c:pt idx="191">
                  <c:v>42</c:v>
                </c:pt>
                <c:pt idx="192">
                  <c:v>41</c:v>
                </c:pt>
                <c:pt idx="193">
                  <c:v>39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36</c:v>
                </c:pt>
                <c:pt idx="198">
                  <c:v>38</c:v>
                </c:pt>
                <c:pt idx="199">
                  <c:v>43</c:v>
                </c:pt>
                <c:pt idx="200">
                  <c:v>42</c:v>
                </c:pt>
                <c:pt idx="201">
                  <c:v>42</c:v>
                </c:pt>
                <c:pt idx="202">
                  <c:v>38</c:v>
                </c:pt>
                <c:pt idx="203">
                  <c:v>38</c:v>
                </c:pt>
                <c:pt idx="204">
                  <c:v>42</c:v>
                </c:pt>
                <c:pt idx="205">
                  <c:v>41</c:v>
                </c:pt>
                <c:pt idx="206">
                  <c:v>38</c:v>
                </c:pt>
                <c:pt idx="207">
                  <c:v>38</c:v>
                </c:pt>
                <c:pt idx="208">
                  <c:v>38</c:v>
                </c:pt>
                <c:pt idx="209">
                  <c:v>39</c:v>
                </c:pt>
                <c:pt idx="210">
                  <c:v>36</c:v>
                </c:pt>
                <c:pt idx="211">
                  <c:v>38</c:v>
                </c:pt>
                <c:pt idx="212">
                  <c:v>33</c:v>
                </c:pt>
                <c:pt idx="213">
                  <c:v>36</c:v>
                </c:pt>
                <c:pt idx="214">
                  <c:v>43</c:v>
                </c:pt>
                <c:pt idx="215">
                  <c:v>41</c:v>
                </c:pt>
                <c:pt idx="216">
                  <c:v>41</c:v>
                </c:pt>
                <c:pt idx="217">
                  <c:v>47</c:v>
                </c:pt>
                <c:pt idx="218">
                  <c:v>40</c:v>
                </c:pt>
                <c:pt idx="219">
                  <c:v>44</c:v>
                </c:pt>
                <c:pt idx="220">
                  <c:v>36</c:v>
                </c:pt>
                <c:pt idx="221">
                  <c:v>38</c:v>
                </c:pt>
                <c:pt idx="222">
                  <c:v>43</c:v>
                </c:pt>
                <c:pt idx="223">
                  <c:v>38</c:v>
                </c:pt>
                <c:pt idx="224">
                  <c:v>39</c:v>
                </c:pt>
                <c:pt idx="225">
                  <c:v>37</c:v>
                </c:pt>
                <c:pt idx="226">
                  <c:v>35</c:v>
                </c:pt>
                <c:pt idx="227">
                  <c:v>40</c:v>
                </c:pt>
                <c:pt idx="228">
                  <c:v>36</c:v>
                </c:pt>
                <c:pt idx="229">
                  <c:v>40</c:v>
                </c:pt>
                <c:pt idx="230">
                  <c:v>41</c:v>
                </c:pt>
                <c:pt idx="231">
                  <c:v>43</c:v>
                </c:pt>
                <c:pt idx="232">
                  <c:v>31</c:v>
                </c:pt>
                <c:pt idx="233">
                  <c:v>37</c:v>
                </c:pt>
                <c:pt idx="234">
                  <c:v>41</c:v>
                </c:pt>
                <c:pt idx="235">
                  <c:v>35</c:v>
                </c:pt>
                <c:pt idx="236">
                  <c:v>32</c:v>
                </c:pt>
                <c:pt idx="237">
                  <c:v>40</c:v>
                </c:pt>
                <c:pt idx="238">
                  <c:v>38</c:v>
                </c:pt>
                <c:pt idx="239">
                  <c:v>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481-9F4D-ADBF-981C30E2B9BE}"/>
            </c:ext>
          </c:extLst>
        </c:ser>
        <c:ser>
          <c:idx val="4"/>
          <c:order val="4"/>
          <c:tx>
            <c:strRef>
              <c:f>工作表2!$F$1</c:f>
              <c:strCache>
                <c:ptCount val="1"/>
                <c:pt idx="0">
                  <c:v>PcTx 1nM</c:v>
                </c:pt>
              </c:strCache>
            </c:strRef>
          </c:tx>
          <c:spPr>
            <a:ln w="22225" cap="rnd">
              <a:solidFill>
                <a:schemeClr val="accent4">
                  <a:shade val="70%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4">
                    <a:shade val="70%"/>
                  </a:schemeClr>
                </a:solidFill>
                <a:round/>
              </a:ln>
              <a:effectLst/>
            </c:spPr>
          </c:marker>
          <c:xVal>
            <c:numRef>
              <c:f>工作表2!$A$2:$A$241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工作表2!$F$2:$F$241</c:f>
              <c:numCache>
                <c:formatCode>General</c:formatCode>
                <c:ptCount val="240"/>
                <c:pt idx="0">
                  <c:v>34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33</c:v>
                </c:pt>
                <c:pt idx="5">
                  <c:v>30</c:v>
                </c:pt>
                <c:pt idx="6">
                  <c:v>32</c:v>
                </c:pt>
                <c:pt idx="7">
                  <c:v>30</c:v>
                </c:pt>
                <c:pt idx="8">
                  <c:v>34</c:v>
                </c:pt>
                <c:pt idx="9">
                  <c:v>31</c:v>
                </c:pt>
                <c:pt idx="10">
                  <c:v>30</c:v>
                </c:pt>
                <c:pt idx="11">
                  <c:v>32</c:v>
                </c:pt>
                <c:pt idx="12">
                  <c:v>33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30</c:v>
                </c:pt>
                <c:pt idx="17">
                  <c:v>31</c:v>
                </c:pt>
                <c:pt idx="18">
                  <c:v>33</c:v>
                </c:pt>
                <c:pt idx="19">
                  <c:v>32</c:v>
                </c:pt>
                <c:pt idx="20">
                  <c:v>35</c:v>
                </c:pt>
                <c:pt idx="21">
                  <c:v>30</c:v>
                </c:pt>
                <c:pt idx="22">
                  <c:v>34</c:v>
                </c:pt>
                <c:pt idx="23">
                  <c:v>33</c:v>
                </c:pt>
                <c:pt idx="24">
                  <c:v>34</c:v>
                </c:pt>
                <c:pt idx="25">
                  <c:v>32</c:v>
                </c:pt>
                <c:pt idx="26">
                  <c:v>36</c:v>
                </c:pt>
                <c:pt idx="27">
                  <c:v>30</c:v>
                </c:pt>
                <c:pt idx="28">
                  <c:v>31</c:v>
                </c:pt>
                <c:pt idx="29">
                  <c:v>31</c:v>
                </c:pt>
                <c:pt idx="30">
                  <c:v>32</c:v>
                </c:pt>
                <c:pt idx="31">
                  <c:v>31</c:v>
                </c:pt>
                <c:pt idx="32">
                  <c:v>32</c:v>
                </c:pt>
                <c:pt idx="33">
                  <c:v>30</c:v>
                </c:pt>
                <c:pt idx="34">
                  <c:v>32</c:v>
                </c:pt>
                <c:pt idx="35">
                  <c:v>31</c:v>
                </c:pt>
                <c:pt idx="36">
                  <c:v>34</c:v>
                </c:pt>
                <c:pt idx="37">
                  <c:v>33</c:v>
                </c:pt>
                <c:pt idx="38">
                  <c:v>33</c:v>
                </c:pt>
                <c:pt idx="39">
                  <c:v>32</c:v>
                </c:pt>
                <c:pt idx="40">
                  <c:v>34</c:v>
                </c:pt>
                <c:pt idx="41">
                  <c:v>32</c:v>
                </c:pt>
                <c:pt idx="42">
                  <c:v>34</c:v>
                </c:pt>
                <c:pt idx="43">
                  <c:v>33</c:v>
                </c:pt>
                <c:pt idx="44">
                  <c:v>37</c:v>
                </c:pt>
                <c:pt idx="45">
                  <c:v>39</c:v>
                </c:pt>
                <c:pt idx="46">
                  <c:v>38</c:v>
                </c:pt>
                <c:pt idx="47">
                  <c:v>43</c:v>
                </c:pt>
                <c:pt idx="48">
                  <c:v>43</c:v>
                </c:pt>
                <c:pt idx="49">
                  <c:v>43</c:v>
                </c:pt>
                <c:pt idx="50">
                  <c:v>39</c:v>
                </c:pt>
                <c:pt idx="51">
                  <c:v>42</c:v>
                </c:pt>
                <c:pt idx="52">
                  <c:v>41</c:v>
                </c:pt>
                <c:pt idx="53">
                  <c:v>41</c:v>
                </c:pt>
                <c:pt idx="54">
                  <c:v>38</c:v>
                </c:pt>
                <c:pt idx="55">
                  <c:v>42</c:v>
                </c:pt>
                <c:pt idx="56">
                  <c:v>39</c:v>
                </c:pt>
                <c:pt idx="57">
                  <c:v>41</c:v>
                </c:pt>
                <c:pt idx="58">
                  <c:v>41</c:v>
                </c:pt>
                <c:pt idx="59">
                  <c:v>41</c:v>
                </c:pt>
                <c:pt idx="60">
                  <c:v>40</c:v>
                </c:pt>
                <c:pt idx="61">
                  <c:v>41</c:v>
                </c:pt>
                <c:pt idx="62">
                  <c:v>39</c:v>
                </c:pt>
                <c:pt idx="63">
                  <c:v>39</c:v>
                </c:pt>
                <c:pt idx="64">
                  <c:v>40</c:v>
                </c:pt>
                <c:pt idx="65">
                  <c:v>38</c:v>
                </c:pt>
                <c:pt idx="66">
                  <c:v>39</c:v>
                </c:pt>
                <c:pt idx="67">
                  <c:v>41</c:v>
                </c:pt>
                <c:pt idx="68">
                  <c:v>42</c:v>
                </c:pt>
                <c:pt idx="69">
                  <c:v>43</c:v>
                </c:pt>
                <c:pt idx="70">
                  <c:v>41</c:v>
                </c:pt>
                <c:pt idx="71">
                  <c:v>36</c:v>
                </c:pt>
                <c:pt idx="72">
                  <c:v>39</c:v>
                </c:pt>
                <c:pt idx="73">
                  <c:v>38</c:v>
                </c:pt>
                <c:pt idx="74">
                  <c:v>38</c:v>
                </c:pt>
                <c:pt idx="75">
                  <c:v>43</c:v>
                </c:pt>
                <c:pt idx="76">
                  <c:v>38</c:v>
                </c:pt>
                <c:pt idx="77">
                  <c:v>42</c:v>
                </c:pt>
                <c:pt idx="78">
                  <c:v>39</c:v>
                </c:pt>
                <c:pt idx="79">
                  <c:v>39</c:v>
                </c:pt>
                <c:pt idx="80">
                  <c:v>39</c:v>
                </c:pt>
                <c:pt idx="81">
                  <c:v>39</c:v>
                </c:pt>
                <c:pt idx="82">
                  <c:v>41</c:v>
                </c:pt>
                <c:pt idx="83">
                  <c:v>39</c:v>
                </c:pt>
                <c:pt idx="84">
                  <c:v>42</c:v>
                </c:pt>
                <c:pt idx="85">
                  <c:v>39</c:v>
                </c:pt>
                <c:pt idx="86">
                  <c:v>40</c:v>
                </c:pt>
                <c:pt idx="87">
                  <c:v>34</c:v>
                </c:pt>
                <c:pt idx="88">
                  <c:v>39</c:v>
                </c:pt>
                <c:pt idx="89">
                  <c:v>39</c:v>
                </c:pt>
                <c:pt idx="90">
                  <c:v>41</c:v>
                </c:pt>
                <c:pt idx="91">
                  <c:v>39</c:v>
                </c:pt>
                <c:pt idx="92">
                  <c:v>38</c:v>
                </c:pt>
                <c:pt idx="93">
                  <c:v>36</c:v>
                </c:pt>
                <c:pt idx="94">
                  <c:v>38</c:v>
                </c:pt>
                <c:pt idx="95">
                  <c:v>41</c:v>
                </c:pt>
                <c:pt idx="96">
                  <c:v>39</c:v>
                </c:pt>
                <c:pt idx="97">
                  <c:v>37</c:v>
                </c:pt>
                <c:pt idx="98">
                  <c:v>41</c:v>
                </c:pt>
                <c:pt idx="99">
                  <c:v>40</c:v>
                </c:pt>
                <c:pt idx="100">
                  <c:v>38</c:v>
                </c:pt>
                <c:pt idx="101">
                  <c:v>40</c:v>
                </c:pt>
                <c:pt idx="102">
                  <c:v>32</c:v>
                </c:pt>
                <c:pt idx="103">
                  <c:v>39</c:v>
                </c:pt>
                <c:pt idx="104">
                  <c:v>37</c:v>
                </c:pt>
                <c:pt idx="105">
                  <c:v>40</c:v>
                </c:pt>
                <c:pt idx="106">
                  <c:v>37</c:v>
                </c:pt>
                <c:pt idx="107">
                  <c:v>37</c:v>
                </c:pt>
                <c:pt idx="108">
                  <c:v>37</c:v>
                </c:pt>
                <c:pt idx="109">
                  <c:v>34</c:v>
                </c:pt>
                <c:pt idx="110">
                  <c:v>40</c:v>
                </c:pt>
                <c:pt idx="111">
                  <c:v>37</c:v>
                </c:pt>
                <c:pt idx="112">
                  <c:v>36</c:v>
                </c:pt>
                <c:pt idx="113">
                  <c:v>35</c:v>
                </c:pt>
                <c:pt idx="114">
                  <c:v>36</c:v>
                </c:pt>
                <c:pt idx="115">
                  <c:v>38</c:v>
                </c:pt>
                <c:pt idx="116">
                  <c:v>42</c:v>
                </c:pt>
                <c:pt idx="117">
                  <c:v>34</c:v>
                </c:pt>
                <c:pt idx="118">
                  <c:v>34</c:v>
                </c:pt>
                <c:pt idx="119">
                  <c:v>34</c:v>
                </c:pt>
                <c:pt idx="120">
                  <c:v>41</c:v>
                </c:pt>
                <c:pt idx="121">
                  <c:v>35</c:v>
                </c:pt>
                <c:pt idx="122">
                  <c:v>38</c:v>
                </c:pt>
                <c:pt idx="123">
                  <c:v>38</c:v>
                </c:pt>
                <c:pt idx="124">
                  <c:v>37</c:v>
                </c:pt>
                <c:pt idx="125">
                  <c:v>41</c:v>
                </c:pt>
                <c:pt idx="126">
                  <c:v>36</c:v>
                </c:pt>
                <c:pt idx="127">
                  <c:v>42</c:v>
                </c:pt>
                <c:pt idx="128">
                  <c:v>35</c:v>
                </c:pt>
                <c:pt idx="129">
                  <c:v>34</c:v>
                </c:pt>
                <c:pt idx="130">
                  <c:v>35</c:v>
                </c:pt>
                <c:pt idx="131">
                  <c:v>38</c:v>
                </c:pt>
                <c:pt idx="132">
                  <c:v>38</c:v>
                </c:pt>
                <c:pt idx="133">
                  <c:v>39</c:v>
                </c:pt>
                <c:pt idx="134">
                  <c:v>36</c:v>
                </c:pt>
                <c:pt idx="135">
                  <c:v>37</c:v>
                </c:pt>
                <c:pt idx="136">
                  <c:v>36</c:v>
                </c:pt>
                <c:pt idx="137">
                  <c:v>33</c:v>
                </c:pt>
                <c:pt idx="138">
                  <c:v>34</c:v>
                </c:pt>
                <c:pt idx="139">
                  <c:v>32</c:v>
                </c:pt>
                <c:pt idx="140">
                  <c:v>35</c:v>
                </c:pt>
                <c:pt idx="141">
                  <c:v>37</c:v>
                </c:pt>
                <c:pt idx="142">
                  <c:v>36</c:v>
                </c:pt>
                <c:pt idx="143">
                  <c:v>34</c:v>
                </c:pt>
                <c:pt idx="144">
                  <c:v>37</c:v>
                </c:pt>
                <c:pt idx="145">
                  <c:v>34</c:v>
                </c:pt>
                <c:pt idx="146">
                  <c:v>37</c:v>
                </c:pt>
                <c:pt idx="147">
                  <c:v>36</c:v>
                </c:pt>
                <c:pt idx="148">
                  <c:v>36</c:v>
                </c:pt>
                <c:pt idx="149">
                  <c:v>37</c:v>
                </c:pt>
                <c:pt idx="150">
                  <c:v>36</c:v>
                </c:pt>
                <c:pt idx="151">
                  <c:v>36</c:v>
                </c:pt>
                <c:pt idx="152">
                  <c:v>36</c:v>
                </c:pt>
                <c:pt idx="153">
                  <c:v>34</c:v>
                </c:pt>
                <c:pt idx="154">
                  <c:v>35</c:v>
                </c:pt>
                <c:pt idx="155">
                  <c:v>36</c:v>
                </c:pt>
                <c:pt idx="156">
                  <c:v>34</c:v>
                </c:pt>
                <c:pt idx="157">
                  <c:v>35</c:v>
                </c:pt>
                <c:pt idx="158">
                  <c:v>36</c:v>
                </c:pt>
                <c:pt idx="159">
                  <c:v>36</c:v>
                </c:pt>
                <c:pt idx="160">
                  <c:v>32</c:v>
                </c:pt>
                <c:pt idx="161">
                  <c:v>37</c:v>
                </c:pt>
                <c:pt idx="162">
                  <c:v>34</c:v>
                </c:pt>
                <c:pt idx="163">
                  <c:v>34</c:v>
                </c:pt>
                <c:pt idx="164">
                  <c:v>37</c:v>
                </c:pt>
                <c:pt idx="165">
                  <c:v>33</c:v>
                </c:pt>
                <c:pt idx="166">
                  <c:v>35</c:v>
                </c:pt>
                <c:pt idx="167">
                  <c:v>34</c:v>
                </c:pt>
                <c:pt idx="168">
                  <c:v>32</c:v>
                </c:pt>
                <c:pt idx="169">
                  <c:v>39</c:v>
                </c:pt>
                <c:pt idx="170">
                  <c:v>35</c:v>
                </c:pt>
                <c:pt idx="171">
                  <c:v>39</c:v>
                </c:pt>
                <c:pt idx="172">
                  <c:v>33</c:v>
                </c:pt>
                <c:pt idx="173">
                  <c:v>31</c:v>
                </c:pt>
                <c:pt idx="174">
                  <c:v>40</c:v>
                </c:pt>
                <c:pt idx="175">
                  <c:v>34</c:v>
                </c:pt>
                <c:pt idx="176">
                  <c:v>36</c:v>
                </c:pt>
                <c:pt idx="177">
                  <c:v>40</c:v>
                </c:pt>
                <c:pt idx="178">
                  <c:v>35</c:v>
                </c:pt>
                <c:pt idx="179">
                  <c:v>37</c:v>
                </c:pt>
                <c:pt idx="180">
                  <c:v>36</c:v>
                </c:pt>
                <c:pt idx="181">
                  <c:v>36</c:v>
                </c:pt>
                <c:pt idx="182">
                  <c:v>36</c:v>
                </c:pt>
                <c:pt idx="183">
                  <c:v>32</c:v>
                </c:pt>
                <c:pt idx="184">
                  <c:v>33</c:v>
                </c:pt>
                <c:pt idx="185">
                  <c:v>32</c:v>
                </c:pt>
                <c:pt idx="186">
                  <c:v>34</c:v>
                </c:pt>
                <c:pt idx="187">
                  <c:v>35</c:v>
                </c:pt>
                <c:pt idx="188">
                  <c:v>35</c:v>
                </c:pt>
                <c:pt idx="189">
                  <c:v>34</c:v>
                </c:pt>
                <c:pt idx="190">
                  <c:v>34</c:v>
                </c:pt>
                <c:pt idx="191">
                  <c:v>35</c:v>
                </c:pt>
                <c:pt idx="192">
                  <c:v>34</c:v>
                </c:pt>
                <c:pt idx="193">
                  <c:v>39</c:v>
                </c:pt>
                <c:pt idx="194">
                  <c:v>32</c:v>
                </c:pt>
                <c:pt idx="195">
                  <c:v>35</c:v>
                </c:pt>
                <c:pt idx="196">
                  <c:v>33</c:v>
                </c:pt>
                <c:pt idx="197">
                  <c:v>30</c:v>
                </c:pt>
                <c:pt idx="198">
                  <c:v>33</c:v>
                </c:pt>
                <c:pt idx="199">
                  <c:v>37</c:v>
                </c:pt>
                <c:pt idx="200">
                  <c:v>34</c:v>
                </c:pt>
                <c:pt idx="201">
                  <c:v>36</c:v>
                </c:pt>
                <c:pt idx="202">
                  <c:v>39</c:v>
                </c:pt>
                <c:pt idx="203">
                  <c:v>35</c:v>
                </c:pt>
                <c:pt idx="204">
                  <c:v>36</c:v>
                </c:pt>
                <c:pt idx="205">
                  <c:v>35</c:v>
                </c:pt>
                <c:pt idx="206">
                  <c:v>33</c:v>
                </c:pt>
                <c:pt idx="207">
                  <c:v>37</c:v>
                </c:pt>
                <c:pt idx="208">
                  <c:v>33</c:v>
                </c:pt>
                <c:pt idx="209">
                  <c:v>29</c:v>
                </c:pt>
                <c:pt idx="210">
                  <c:v>36</c:v>
                </c:pt>
                <c:pt idx="211">
                  <c:v>32</c:v>
                </c:pt>
                <c:pt idx="212">
                  <c:v>34</c:v>
                </c:pt>
                <c:pt idx="213">
                  <c:v>37</c:v>
                </c:pt>
                <c:pt idx="214">
                  <c:v>33</c:v>
                </c:pt>
                <c:pt idx="215">
                  <c:v>34</c:v>
                </c:pt>
                <c:pt idx="216">
                  <c:v>32</c:v>
                </c:pt>
                <c:pt idx="217">
                  <c:v>35</c:v>
                </c:pt>
                <c:pt idx="218">
                  <c:v>35</c:v>
                </c:pt>
                <c:pt idx="219">
                  <c:v>38</c:v>
                </c:pt>
                <c:pt idx="220">
                  <c:v>33</c:v>
                </c:pt>
                <c:pt idx="221">
                  <c:v>35</c:v>
                </c:pt>
                <c:pt idx="222">
                  <c:v>33</c:v>
                </c:pt>
                <c:pt idx="223">
                  <c:v>37</c:v>
                </c:pt>
                <c:pt idx="224">
                  <c:v>31</c:v>
                </c:pt>
                <c:pt idx="225">
                  <c:v>32</c:v>
                </c:pt>
                <c:pt idx="226">
                  <c:v>33</c:v>
                </c:pt>
                <c:pt idx="227">
                  <c:v>35</c:v>
                </c:pt>
                <c:pt idx="228">
                  <c:v>35</c:v>
                </c:pt>
                <c:pt idx="229">
                  <c:v>34</c:v>
                </c:pt>
                <c:pt idx="230">
                  <c:v>37</c:v>
                </c:pt>
                <c:pt idx="231">
                  <c:v>33</c:v>
                </c:pt>
                <c:pt idx="232">
                  <c:v>36</c:v>
                </c:pt>
                <c:pt idx="233">
                  <c:v>36</c:v>
                </c:pt>
                <c:pt idx="234">
                  <c:v>33</c:v>
                </c:pt>
                <c:pt idx="235">
                  <c:v>35</c:v>
                </c:pt>
                <c:pt idx="236">
                  <c:v>32</c:v>
                </c:pt>
                <c:pt idx="237">
                  <c:v>36</c:v>
                </c:pt>
                <c:pt idx="238">
                  <c:v>37</c:v>
                </c:pt>
                <c:pt idx="239">
                  <c:v>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481-9F4D-ADBF-981C30E2B9BE}"/>
            </c:ext>
          </c:extLst>
        </c:ser>
        <c:ser>
          <c:idx val="5"/>
          <c:order val="5"/>
          <c:tx>
            <c:strRef>
              <c:f>工作表2!$G$1</c:f>
              <c:strCache>
                <c:ptCount val="1"/>
                <c:pt idx="0">
                  <c:v>PcTx 2nM</c:v>
                </c:pt>
              </c:strCache>
            </c:strRef>
          </c:tx>
          <c:spPr>
            <a:ln w="22225" cap="rnd">
              <a:solidFill>
                <a:schemeClr val="accent4">
                  <a:shade val="50%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4">
                  <a:shade val="50%"/>
                </a:schemeClr>
              </a:solidFill>
              <a:ln w="9525">
                <a:solidFill>
                  <a:schemeClr val="accent4">
                    <a:shade val="50%"/>
                  </a:schemeClr>
                </a:solidFill>
                <a:round/>
              </a:ln>
              <a:effectLst/>
            </c:spPr>
          </c:marker>
          <c:xVal>
            <c:numRef>
              <c:f>工作表2!$A$2:$A$241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工作表2!$G$2:$G$241</c:f>
              <c:numCache>
                <c:formatCode>General</c:formatCode>
                <c:ptCount val="240"/>
                <c:pt idx="0">
                  <c:v>45</c:v>
                </c:pt>
                <c:pt idx="1">
                  <c:v>42</c:v>
                </c:pt>
                <c:pt idx="2">
                  <c:v>42</c:v>
                </c:pt>
                <c:pt idx="3">
                  <c:v>44</c:v>
                </c:pt>
                <c:pt idx="4">
                  <c:v>36</c:v>
                </c:pt>
                <c:pt idx="5">
                  <c:v>42</c:v>
                </c:pt>
                <c:pt idx="6">
                  <c:v>43</c:v>
                </c:pt>
                <c:pt idx="7">
                  <c:v>40</c:v>
                </c:pt>
                <c:pt idx="8">
                  <c:v>42</c:v>
                </c:pt>
                <c:pt idx="9">
                  <c:v>44</c:v>
                </c:pt>
                <c:pt idx="10">
                  <c:v>44</c:v>
                </c:pt>
                <c:pt idx="11">
                  <c:v>41</c:v>
                </c:pt>
                <c:pt idx="12">
                  <c:v>40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40</c:v>
                </c:pt>
                <c:pt idx="17">
                  <c:v>42</c:v>
                </c:pt>
                <c:pt idx="18">
                  <c:v>46</c:v>
                </c:pt>
                <c:pt idx="19">
                  <c:v>43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40</c:v>
                </c:pt>
                <c:pt idx="24">
                  <c:v>41</c:v>
                </c:pt>
                <c:pt idx="25">
                  <c:v>41</c:v>
                </c:pt>
                <c:pt idx="26">
                  <c:v>44</c:v>
                </c:pt>
                <c:pt idx="27">
                  <c:v>39</c:v>
                </c:pt>
                <c:pt idx="28">
                  <c:v>42</c:v>
                </c:pt>
                <c:pt idx="29">
                  <c:v>37</c:v>
                </c:pt>
                <c:pt idx="30">
                  <c:v>42</c:v>
                </c:pt>
                <c:pt idx="31">
                  <c:v>40</c:v>
                </c:pt>
                <c:pt idx="32">
                  <c:v>43</c:v>
                </c:pt>
                <c:pt idx="33">
                  <c:v>40</c:v>
                </c:pt>
                <c:pt idx="34">
                  <c:v>41</c:v>
                </c:pt>
                <c:pt idx="35">
                  <c:v>46</c:v>
                </c:pt>
                <c:pt idx="36">
                  <c:v>39</c:v>
                </c:pt>
                <c:pt idx="37">
                  <c:v>39</c:v>
                </c:pt>
                <c:pt idx="38">
                  <c:v>40</c:v>
                </c:pt>
                <c:pt idx="39">
                  <c:v>42</c:v>
                </c:pt>
                <c:pt idx="40">
                  <c:v>43</c:v>
                </c:pt>
                <c:pt idx="41">
                  <c:v>43</c:v>
                </c:pt>
                <c:pt idx="42">
                  <c:v>41</c:v>
                </c:pt>
                <c:pt idx="43">
                  <c:v>43</c:v>
                </c:pt>
                <c:pt idx="44">
                  <c:v>42</c:v>
                </c:pt>
                <c:pt idx="45">
                  <c:v>46</c:v>
                </c:pt>
                <c:pt idx="46">
                  <c:v>47</c:v>
                </c:pt>
                <c:pt idx="47">
                  <c:v>45</c:v>
                </c:pt>
                <c:pt idx="48">
                  <c:v>44</c:v>
                </c:pt>
                <c:pt idx="49">
                  <c:v>46</c:v>
                </c:pt>
                <c:pt idx="50">
                  <c:v>42</c:v>
                </c:pt>
                <c:pt idx="51">
                  <c:v>47</c:v>
                </c:pt>
                <c:pt idx="52">
                  <c:v>42</c:v>
                </c:pt>
                <c:pt idx="53">
                  <c:v>42</c:v>
                </c:pt>
                <c:pt idx="54">
                  <c:v>44</c:v>
                </c:pt>
                <c:pt idx="55">
                  <c:v>47</c:v>
                </c:pt>
                <c:pt idx="56">
                  <c:v>45</c:v>
                </c:pt>
                <c:pt idx="57">
                  <c:v>46</c:v>
                </c:pt>
                <c:pt idx="58">
                  <c:v>46</c:v>
                </c:pt>
                <c:pt idx="59">
                  <c:v>50</c:v>
                </c:pt>
                <c:pt idx="60">
                  <c:v>46</c:v>
                </c:pt>
                <c:pt idx="61">
                  <c:v>47</c:v>
                </c:pt>
                <c:pt idx="62">
                  <c:v>43</c:v>
                </c:pt>
                <c:pt idx="63">
                  <c:v>47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45</c:v>
                </c:pt>
                <c:pt idx="68">
                  <c:v>45</c:v>
                </c:pt>
                <c:pt idx="69">
                  <c:v>43</c:v>
                </c:pt>
                <c:pt idx="70">
                  <c:v>43</c:v>
                </c:pt>
                <c:pt idx="71">
                  <c:v>50</c:v>
                </c:pt>
                <c:pt idx="72">
                  <c:v>43</c:v>
                </c:pt>
                <c:pt idx="73">
                  <c:v>45</c:v>
                </c:pt>
                <c:pt idx="74">
                  <c:v>43</c:v>
                </c:pt>
                <c:pt idx="75">
                  <c:v>44</c:v>
                </c:pt>
                <c:pt idx="76">
                  <c:v>46</c:v>
                </c:pt>
                <c:pt idx="77">
                  <c:v>47</c:v>
                </c:pt>
                <c:pt idx="78">
                  <c:v>44</c:v>
                </c:pt>
                <c:pt idx="79">
                  <c:v>43</c:v>
                </c:pt>
                <c:pt idx="80">
                  <c:v>43</c:v>
                </c:pt>
                <c:pt idx="81">
                  <c:v>43</c:v>
                </c:pt>
                <c:pt idx="82">
                  <c:v>45</c:v>
                </c:pt>
                <c:pt idx="83">
                  <c:v>46</c:v>
                </c:pt>
                <c:pt idx="84">
                  <c:v>44</c:v>
                </c:pt>
                <c:pt idx="85">
                  <c:v>45</c:v>
                </c:pt>
                <c:pt idx="86">
                  <c:v>46</c:v>
                </c:pt>
                <c:pt idx="87">
                  <c:v>42</c:v>
                </c:pt>
                <c:pt idx="88">
                  <c:v>46</c:v>
                </c:pt>
                <c:pt idx="89">
                  <c:v>44</c:v>
                </c:pt>
                <c:pt idx="90">
                  <c:v>48</c:v>
                </c:pt>
                <c:pt idx="91">
                  <c:v>45</c:v>
                </c:pt>
                <c:pt idx="92">
                  <c:v>46</c:v>
                </c:pt>
                <c:pt idx="93">
                  <c:v>44</c:v>
                </c:pt>
                <c:pt idx="94">
                  <c:v>50</c:v>
                </c:pt>
                <c:pt idx="95">
                  <c:v>45</c:v>
                </c:pt>
                <c:pt idx="96">
                  <c:v>46</c:v>
                </c:pt>
                <c:pt idx="97">
                  <c:v>44</c:v>
                </c:pt>
                <c:pt idx="98">
                  <c:v>48</c:v>
                </c:pt>
                <c:pt idx="99">
                  <c:v>47</c:v>
                </c:pt>
                <c:pt idx="100">
                  <c:v>45</c:v>
                </c:pt>
                <c:pt idx="101">
                  <c:v>47</c:v>
                </c:pt>
                <c:pt idx="102">
                  <c:v>43</c:v>
                </c:pt>
                <c:pt idx="103">
                  <c:v>47</c:v>
                </c:pt>
                <c:pt idx="104">
                  <c:v>43</c:v>
                </c:pt>
                <c:pt idx="105">
                  <c:v>45</c:v>
                </c:pt>
                <c:pt idx="106">
                  <c:v>42</c:v>
                </c:pt>
                <c:pt idx="107">
                  <c:v>43</c:v>
                </c:pt>
                <c:pt idx="108">
                  <c:v>44</c:v>
                </c:pt>
                <c:pt idx="109">
                  <c:v>44</c:v>
                </c:pt>
                <c:pt idx="110">
                  <c:v>47</c:v>
                </c:pt>
                <c:pt idx="111">
                  <c:v>46</c:v>
                </c:pt>
                <c:pt idx="112">
                  <c:v>44</c:v>
                </c:pt>
                <c:pt idx="113">
                  <c:v>42</c:v>
                </c:pt>
                <c:pt idx="114">
                  <c:v>45</c:v>
                </c:pt>
                <c:pt idx="115">
                  <c:v>48</c:v>
                </c:pt>
                <c:pt idx="116">
                  <c:v>46</c:v>
                </c:pt>
                <c:pt idx="117">
                  <c:v>44</c:v>
                </c:pt>
                <c:pt idx="118">
                  <c:v>43</c:v>
                </c:pt>
                <c:pt idx="119">
                  <c:v>47</c:v>
                </c:pt>
                <c:pt idx="120">
                  <c:v>45</c:v>
                </c:pt>
                <c:pt idx="121">
                  <c:v>46</c:v>
                </c:pt>
                <c:pt idx="122">
                  <c:v>45</c:v>
                </c:pt>
                <c:pt idx="123">
                  <c:v>41</c:v>
                </c:pt>
                <c:pt idx="124">
                  <c:v>43</c:v>
                </c:pt>
                <c:pt idx="125">
                  <c:v>44</c:v>
                </c:pt>
                <c:pt idx="126">
                  <c:v>47</c:v>
                </c:pt>
                <c:pt idx="127">
                  <c:v>41</c:v>
                </c:pt>
                <c:pt idx="128">
                  <c:v>45</c:v>
                </c:pt>
                <c:pt idx="129">
                  <c:v>47</c:v>
                </c:pt>
                <c:pt idx="130">
                  <c:v>42</c:v>
                </c:pt>
                <c:pt idx="131">
                  <c:v>45</c:v>
                </c:pt>
                <c:pt idx="132">
                  <c:v>38</c:v>
                </c:pt>
                <c:pt idx="133">
                  <c:v>45</c:v>
                </c:pt>
                <c:pt idx="134">
                  <c:v>43</c:v>
                </c:pt>
                <c:pt idx="135">
                  <c:v>46</c:v>
                </c:pt>
                <c:pt idx="136">
                  <c:v>45</c:v>
                </c:pt>
                <c:pt idx="137">
                  <c:v>43</c:v>
                </c:pt>
                <c:pt idx="138">
                  <c:v>39</c:v>
                </c:pt>
                <c:pt idx="139">
                  <c:v>42</c:v>
                </c:pt>
                <c:pt idx="140">
                  <c:v>45</c:v>
                </c:pt>
                <c:pt idx="141">
                  <c:v>44</c:v>
                </c:pt>
                <c:pt idx="142">
                  <c:v>42</c:v>
                </c:pt>
                <c:pt idx="143">
                  <c:v>41</c:v>
                </c:pt>
                <c:pt idx="144">
                  <c:v>43</c:v>
                </c:pt>
                <c:pt idx="145">
                  <c:v>44</c:v>
                </c:pt>
                <c:pt idx="146">
                  <c:v>43</c:v>
                </c:pt>
                <c:pt idx="147">
                  <c:v>43</c:v>
                </c:pt>
                <c:pt idx="148">
                  <c:v>41</c:v>
                </c:pt>
                <c:pt idx="149">
                  <c:v>43</c:v>
                </c:pt>
                <c:pt idx="150">
                  <c:v>44</c:v>
                </c:pt>
                <c:pt idx="151">
                  <c:v>42</c:v>
                </c:pt>
                <c:pt idx="152">
                  <c:v>41</c:v>
                </c:pt>
                <c:pt idx="153">
                  <c:v>44</c:v>
                </c:pt>
                <c:pt idx="154">
                  <c:v>43</c:v>
                </c:pt>
                <c:pt idx="155">
                  <c:v>40</c:v>
                </c:pt>
                <c:pt idx="156">
                  <c:v>44</c:v>
                </c:pt>
                <c:pt idx="157">
                  <c:v>43</c:v>
                </c:pt>
                <c:pt idx="158">
                  <c:v>43</c:v>
                </c:pt>
                <c:pt idx="159">
                  <c:v>44</c:v>
                </c:pt>
                <c:pt idx="160">
                  <c:v>42</c:v>
                </c:pt>
                <c:pt idx="161">
                  <c:v>45</c:v>
                </c:pt>
                <c:pt idx="162">
                  <c:v>44</c:v>
                </c:pt>
                <c:pt idx="163">
                  <c:v>47</c:v>
                </c:pt>
                <c:pt idx="164">
                  <c:v>41</c:v>
                </c:pt>
                <c:pt idx="165">
                  <c:v>46</c:v>
                </c:pt>
                <c:pt idx="166">
                  <c:v>42</c:v>
                </c:pt>
                <c:pt idx="167">
                  <c:v>44</c:v>
                </c:pt>
                <c:pt idx="168">
                  <c:v>45</c:v>
                </c:pt>
                <c:pt idx="169">
                  <c:v>41</c:v>
                </c:pt>
                <c:pt idx="170">
                  <c:v>46</c:v>
                </c:pt>
                <c:pt idx="171">
                  <c:v>42</c:v>
                </c:pt>
                <c:pt idx="172">
                  <c:v>40</c:v>
                </c:pt>
                <c:pt idx="173">
                  <c:v>44</c:v>
                </c:pt>
                <c:pt idx="174">
                  <c:v>43</c:v>
                </c:pt>
                <c:pt idx="175">
                  <c:v>41</c:v>
                </c:pt>
                <c:pt idx="176">
                  <c:v>44</c:v>
                </c:pt>
                <c:pt idx="177">
                  <c:v>38</c:v>
                </c:pt>
                <c:pt idx="178">
                  <c:v>44</c:v>
                </c:pt>
                <c:pt idx="179">
                  <c:v>39</c:v>
                </c:pt>
                <c:pt idx="180">
                  <c:v>41</c:v>
                </c:pt>
                <c:pt idx="181">
                  <c:v>44</c:v>
                </c:pt>
                <c:pt idx="182">
                  <c:v>44</c:v>
                </c:pt>
                <c:pt idx="183">
                  <c:v>41</c:v>
                </c:pt>
                <c:pt idx="184">
                  <c:v>43</c:v>
                </c:pt>
                <c:pt idx="185">
                  <c:v>42</c:v>
                </c:pt>
                <c:pt idx="186">
                  <c:v>44</c:v>
                </c:pt>
                <c:pt idx="187">
                  <c:v>42</c:v>
                </c:pt>
                <c:pt idx="188">
                  <c:v>43</c:v>
                </c:pt>
                <c:pt idx="189">
                  <c:v>43</c:v>
                </c:pt>
                <c:pt idx="190">
                  <c:v>43</c:v>
                </c:pt>
                <c:pt idx="191">
                  <c:v>43</c:v>
                </c:pt>
                <c:pt idx="192">
                  <c:v>41</c:v>
                </c:pt>
                <c:pt idx="193">
                  <c:v>44</c:v>
                </c:pt>
                <c:pt idx="194">
                  <c:v>44</c:v>
                </c:pt>
                <c:pt idx="195">
                  <c:v>44</c:v>
                </c:pt>
                <c:pt idx="196">
                  <c:v>39</c:v>
                </c:pt>
                <c:pt idx="197">
                  <c:v>39</c:v>
                </c:pt>
                <c:pt idx="198">
                  <c:v>39</c:v>
                </c:pt>
                <c:pt idx="199">
                  <c:v>44</c:v>
                </c:pt>
                <c:pt idx="200">
                  <c:v>47</c:v>
                </c:pt>
                <c:pt idx="201">
                  <c:v>44</c:v>
                </c:pt>
                <c:pt idx="202">
                  <c:v>46</c:v>
                </c:pt>
                <c:pt idx="203">
                  <c:v>41</c:v>
                </c:pt>
                <c:pt idx="204">
                  <c:v>37</c:v>
                </c:pt>
                <c:pt idx="205">
                  <c:v>43</c:v>
                </c:pt>
                <c:pt idx="206">
                  <c:v>44</c:v>
                </c:pt>
                <c:pt idx="207">
                  <c:v>43</c:v>
                </c:pt>
                <c:pt idx="208">
                  <c:v>41</c:v>
                </c:pt>
                <c:pt idx="209">
                  <c:v>39</c:v>
                </c:pt>
                <c:pt idx="210">
                  <c:v>42</c:v>
                </c:pt>
                <c:pt idx="211">
                  <c:v>50</c:v>
                </c:pt>
                <c:pt idx="212">
                  <c:v>43</c:v>
                </c:pt>
                <c:pt idx="213">
                  <c:v>42</c:v>
                </c:pt>
                <c:pt idx="214">
                  <c:v>43</c:v>
                </c:pt>
                <c:pt idx="215">
                  <c:v>39</c:v>
                </c:pt>
                <c:pt idx="216">
                  <c:v>39</c:v>
                </c:pt>
                <c:pt idx="217">
                  <c:v>43</c:v>
                </c:pt>
                <c:pt idx="218">
                  <c:v>42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45</c:v>
                </c:pt>
                <c:pt idx="223">
                  <c:v>42</c:v>
                </c:pt>
                <c:pt idx="224">
                  <c:v>41</c:v>
                </c:pt>
                <c:pt idx="225">
                  <c:v>42</c:v>
                </c:pt>
                <c:pt idx="226">
                  <c:v>42</c:v>
                </c:pt>
                <c:pt idx="227">
                  <c:v>44</c:v>
                </c:pt>
                <c:pt idx="228">
                  <c:v>42</c:v>
                </c:pt>
                <c:pt idx="229">
                  <c:v>42</c:v>
                </c:pt>
                <c:pt idx="230">
                  <c:v>42</c:v>
                </c:pt>
                <c:pt idx="231">
                  <c:v>41</c:v>
                </c:pt>
                <c:pt idx="232">
                  <c:v>43</c:v>
                </c:pt>
                <c:pt idx="233">
                  <c:v>39</c:v>
                </c:pt>
                <c:pt idx="234">
                  <c:v>37</c:v>
                </c:pt>
                <c:pt idx="235">
                  <c:v>36</c:v>
                </c:pt>
                <c:pt idx="236">
                  <c:v>41</c:v>
                </c:pt>
                <c:pt idx="237">
                  <c:v>40</c:v>
                </c:pt>
                <c:pt idx="238">
                  <c:v>46</c:v>
                </c:pt>
                <c:pt idx="239">
                  <c:v>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481-9F4D-ADBF-981C30E2B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218016"/>
        <c:axId val="1802613952"/>
      </c:scatterChart>
      <c:valAx>
        <c:axId val="1649218016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02613952"/>
        <c:crosses val="autoZero"/>
        <c:crossBetween val="midCat"/>
      </c:valAx>
      <c:valAx>
        <c:axId val="1802613952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649218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工作表3!$B$1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工作表3!$A$2:$A$241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工作表3!$B$2:$B$241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02-4949-9979-15BA8776D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4758256"/>
        <c:axId val="1824759888"/>
      </c:scatterChart>
      <c:valAx>
        <c:axId val="1824758256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24759888"/>
        <c:crosses val="autoZero"/>
        <c:crossBetween val="midCat"/>
      </c:valAx>
      <c:valAx>
        <c:axId val="182475988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24758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工作表3!$D$1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工作表3!$C$2:$C$241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工作表3!$D$2:$D$241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82-8740-B003-91F8261EA607}"/>
            </c:ext>
          </c:extLst>
        </c:ser>
        <c:ser>
          <c:idx val="1"/>
          <c:order val="1"/>
          <c:tx>
            <c:strRef>
              <c:f>工作表3!$E$1</c:f>
              <c:strCache>
                <c:ptCount val="1"/>
                <c:pt idx="0">
                  <c:v>PcTx1-0.1nM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工作表3!$C$2:$C$241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工作表3!$E$2:$E$241</c:f>
              <c:numCache>
                <c:formatCode>General</c:formatCode>
                <c:ptCount val="240"/>
                <c:pt idx="0">
                  <c:v>35</c:v>
                </c:pt>
                <c:pt idx="1">
                  <c:v>32</c:v>
                </c:pt>
                <c:pt idx="2">
                  <c:v>38</c:v>
                </c:pt>
                <c:pt idx="3">
                  <c:v>32</c:v>
                </c:pt>
                <c:pt idx="4">
                  <c:v>40</c:v>
                </c:pt>
                <c:pt idx="5">
                  <c:v>41</c:v>
                </c:pt>
                <c:pt idx="6">
                  <c:v>40</c:v>
                </c:pt>
                <c:pt idx="7">
                  <c:v>33</c:v>
                </c:pt>
                <c:pt idx="8">
                  <c:v>46</c:v>
                </c:pt>
                <c:pt idx="9">
                  <c:v>40</c:v>
                </c:pt>
                <c:pt idx="10">
                  <c:v>42</c:v>
                </c:pt>
                <c:pt idx="11">
                  <c:v>35</c:v>
                </c:pt>
                <c:pt idx="12">
                  <c:v>35</c:v>
                </c:pt>
                <c:pt idx="13">
                  <c:v>32</c:v>
                </c:pt>
                <c:pt idx="14">
                  <c:v>43</c:v>
                </c:pt>
                <c:pt idx="15">
                  <c:v>37</c:v>
                </c:pt>
                <c:pt idx="16">
                  <c:v>39</c:v>
                </c:pt>
                <c:pt idx="17">
                  <c:v>34</c:v>
                </c:pt>
                <c:pt idx="18">
                  <c:v>55</c:v>
                </c:pt>
                <c:pt idx="19">
                  <c:v>45</c:v>
                </c:pt>
                <c:pt idx="20">
                  <c:v>33</c:v>
                </c:pt>
                <c:pt idx="21">
                  <c:v>26</c:v>
                </c:pt>
                <c:pt idx="22">
                  <c:v>36</c:v>
                </c:pt>
                <c:pt idx="23">
                  <c:v>35</c:v>
                </c:pt>
                <c:pt idx="24">
                  <c:v>42</c:v>
                </c:pt>
                <c:pt idx="25">
                  <c:v>34</c:v>
                </c:pt>
                <c:pt idx="26">
                  <c:v>29</c:v>
                </c:pt>
                <c:pt idx="27">
                  <c:v>28</c:v>
                </c:pt>
                <c:pt idx="28">
                  <c:v>47</c:v>
                </c:pt>
                <c:pt idx="29">
                  <c:v>30</c:v>
                </c:pt>
                <c:pt idx="30">
                  <c:v>33</c:v>
                </c:pt>
                <c:pt idx="31">
                  <c:v>30</c:v>
                </c:pt>
                <c:pt idx="32">
                  <c:v>30</c:v>
                </c:pt>
                <c:pt idx="33">
                  <c:v>39</c:v>
                </c:pt>
                <c:pt idx="34">
                  <c:v>26</c:v>
                </c:pt>
                <c:pt idx="35">
                  <c:v>30</c:v>
                </c:pt>
                <c:pt idx="36">
                  <c:v>36</c:v>
                </c:pt>
                <c:pt idx="37">
                  <c:v>28</c:v>
                </c:pt>
                <c:pt idx="38">
                  <c:v>40</c:v>
                </c:pt>
                <c:pt idx="39">
                  <c:v>29</c:v>
                </c:pt>
                <c:pt idx="40">
                  <c:v>28</c:v>
                </c:pt>
                <c:pt idx="41">
                  <c:v>35</c:v>
                </c:pt>
                <c:pt idx="42">
                  <c:v>30</c:v>
                </c:pt>
                <c:pt idx="43">
                  <c:v>49</c:v>
                </c:pt>
                <c:pt idx="44">
                  <c:v>62</c:v>
                </c:pt>
                <c:pt idx="45">
                  <c:v>80</c:v>
                </c:pt>
                <c:pt idx="46">
                  <c:v>68</c:v>
                </c:pt>
                <c:pt idx="47">
                  <c:v>63</c:v>
                </c:pt>
                <c:pt idx="48">
                  <c:v>73</c:v>
                </c:pt>
                <c:pt idx="49">
                  <c:v>67</c:v>
                </c:pt>
                <c:pt idx="50">
                  <c:v>76</c:v>
                </c:pt>
                <c:pt idx="51">
                  <c:v>74</c:v>
                </c:pt>
                <c:pt idx="52">
                  <c:v>62</c:v>
                </c:pt>
                <c:pt idx="53">
                  <c:v>70</c:v>
                </c:pt>
                <c:pt idx="54">
                  <c:v>70</c:v>
                </c:pt>
                <c:pt idx="55">
                  <c:v>64</c:v>
                </c:pt>
                <c:pt idx="56">
                  <c:v>64</c:v>
                </c:pt>
                <c:pt idx="57">
                  <c:v>69</c:v>
                </c:pt>
                <c:pt idx="58">
                  <c:v>65</c:v>
                </c:pt>
                <c:pt idx="59">
                  <c:v>52</c:v>
                </c:pt>
                <c:pt idx="60">
                  <c:v>61</c:v>
                </c:pt>
                <c:pt idx="61">
                  <c:v>60</c:v>
                </c:pt>
                <c:pt idx="62">
                  <c:v>63</c:v>
                </c:pt>
                <c:pt idx="63">
                  <c:v>61</c:v>
                </c:pt>
                <c:pt idx="64">
                  <c:v>64</c:v>
                </c:pt>
                <c:pt idx="65">
                  <c:v>59</c:v>
                </c:pt>
                <c:pt idx="66">
                  <c:v>55</c:v>
                </c:pt>
                <c:pt idx="67">
                  <c:v>54</c:v>
                </c:pt>
                <c:pt idx="68">
                  <c:v>50</c:v>
                </c:pt>
                <c:pt idx="69">
                  <c:v>67</c:v>
                </c:pt>
                <c:pt idx="70">
                  <c:v>58</c:v>
                </c:pt>
                <c:pt idx="71">
                  <c:v>62</c:v>
                </c:pt>
                <c:pt idx="72">
                  <c:v>62</c:v>
                </c:pt>
                <c:pt idx="73">
                  <c:v>55</c:v>
                </c:pt>
                <c:pt idx="74">
                  <c:v>51</c:v>
                </c:pt>
                <c:pt idx="75">
                  <c:v>49</c:v>
                </c:pt>
                <c:pt idx="76">
                  <c:v>52</c:v>
                </c:pt>
                <c:pt idx="77">
                  <c:v>62</c:v>
                </c:pt>
                <c:pt idx="78">
                  <c:v>55</c:v>
                </c:pt>
                <c:pt idx="79">
                  <c:v>37</c:v>
                </c:pt>
                <c:pt idx="80">
                  <c:v>61</c:v>
                </c:pt>
                <c:pt idx="81">
                  <c:v>53</c:v>
                </c:pt>
                <c:pt idx="82">
                  <c:v>55</c:v>
                </c:pt>
                <c:pt idx="83">
                  <c:v>52</c:v>
                </c:pt>
                <c:pt idx="84">
                  <c:v>50</c:v>
                </c:pt>
                <c:pt idx="85">
                  <c:v>59</c:v>
                </c:pt>
                <c:pt idx="86">
                  <c:v>52</c:v>
                </c:pt>
                <c:pt idx="87">
                  <c:v>63</c:v>
                </c:pt>
                <c:pt idx="88">
                  <c:v>67</c:v>
                </c:pt>
                <c:pt idx="89">
                  <c:v>50</c:v>
                </c:pt>
                <c:pt idx="90">
                  <c:v>51</c:v>
                </c:pt>
                <c:pt idx="91">
                  <c:v>38</c:v>
                </c:pt>
                <c:pt idx="92">
                  <c:v>40</c:v>
                </c:pt>
                <c:pt idx="93">
                  <c:v>48</c:v>
                </c:pt>
                <c:pt idx="94">
                  <c:v>52</c:v>
                </c:pt>
                <c:pt idx="95">
                  <c:v>43</c:v>
                </c:pt>
                <c:pt idx="96">
                  <c:v>55</c:v>
                </c:pt>
                <c:pt idx="97">
                  <c:v>42</c:v>
                </c:pt>
                <c:pt idx="98">
                  <c:v>49</c:v>
                </c:pt>
                <c:pt idx="99">
                  <c:v>40</c:v>
                </c:pt>
                <c:pt idx="100">
                  <c:v>55</c:v>
                </c:pt>
                <c:pt idx="101">
                  <c:v>30</c:v>
                </c:pt>
                <c:pt idx="102">
                  <c:v>39</c:v>
                </c:pt>
                <c:pt idx="103">
                  <c:v>45</c:v>
                </c:pt>
                <c:pt idx="104">
                  <c:v>46</c:v>
                </c:pt>
                <c:pt idx="105">
                  <c:v>40</c:v>
                </c:pt>
                <c:pt idx="106">
                  <c:v>49</c:v>
                </c:pt>
                <c:pt idx="107">
                  <c:v>43</c:v>
                </c:pt>
                <c:pt idx="108">
                  <c:v>38</c:v>
                </c:pt>
                <c:pt idx="109">
                  <c:v>38</c:v>
                </c:pt>
                <c:pt idx="110">
                  <c:v>40</c:v>
                </c:pt>
                <c:pt idx="111">
                  <c:v>40</c:v>
                </c:pt>
                <c:pt idx="112">
                  <c:v>48</c:v>
                </c:pt>
                <c:pt idx="113">
                  <c:v>41</c:v>
                </c:pt>
                <c:pt idx="114">
                  <c:v>47</c:v>
                </c:pt>
                <c:pt idx="115">
                  <c:v>36</c:v>
                </c:pt>
                <c:pt idx="116">
                  <c:v>46</c:v>
                </c:pt>
                <c:pt idx="117">
                  <c:v>55</c:v>
                </c:pt>
                <c:pt idx="118">
                  <c:v>35</c:v>
                </c:pt>
                <c:pt idx="119">
                  <c:v>35</c:v>
                </c:pt>
                <c:pt idx="120">
                  <c:v>40</c:v>
                </c:pt>
                <c:pt idx="121">
                  <c:v>38</c:v>
                </c:pt>
                <c:pt idx="122">
                  <c:v>30</c:v>
                </c:pt>
                <c:pt idx="123">
                  <c:v>41</c:v>
                </c:pt>
                <c:pt idx="124">
                  <c:v>35</c:v>
                </c:pt>
                <c:pt idx="125">
                  <c:v>42</c:v>
                </c:pt>
                <c:pt idx="126">
                  <c:v>45</c:v>
                </c:pt>
                <c:pt idx="127">
                  <c:v>42</c:v>
                </c:pt>
                <c:pt idx="128">
                  <c:v>32</c:v>
                </c:pt>
                <c:pt idx="129">
                  <c:v>29</c:v>
                </c:pt>
                <c:pt idx="130">
                  <c:v>36</c:v>
                </c:pt>
                <c:pt idx="131">
                  <c:v>39</c:v>
                </c:pt>
                <c:pt idx="132">
                  <c:v>39</c:v>
                </c:pt>
                <c:pt idx="133">
                  <c:v>26</c:v>
                </c:pt>
                <c:pt idx="134">
                  <c:v>28</c:v>
                </c:pt>
                <c:pt idx="135">
                  <c:v>34</c:v>
                </c:pt>
                <c:pt idx="136">
                  <c:v>42</c:v>
                </c:pt>
                <c:pt idx="137">
                  <c:v>36</c:v>
                </c:pt>
                <c:pt idx="138">
                  <c:v>25</c:v>
                </c:pt>
                <c:pt idx="139">
                  <c:v>40</c:v>
                </c:pt>
                <c:pt idx="140">
                  <c:v>34</c:v>
                </c:pt>
                <c:pt idx="141">
                  <c:v>37</c:v>
                </c:pt>
                <c:pt idx="142">
                  <c:v>38</c:v>
                </c:pt>
                <c:pt idx="143">
                  <c:v>37</c:v>
                </c:pt>
                <c:pt idx="144">
                  <c:v>31</c:v>
                </c:pt>
                <c:pt idx="145">
                  <c:v>21</c:v>
                </c:pt>
                <c:pt idx="146">
                  <c:v>38</c:v>
                </c:pt>
                <c:pt idx="147">
                  <c:v>25</c:v>
                </c:pt>
                <c:pt idx="148">
                  <c:v>24</c:v>
                </c:pt>
                <c:pt idx="149">
                  <c:v>36</c:v>
                </c:pt>
                <c:pt idx="150">
                  <c:v>20</c:v>
                </c:pt>
                <c:pt idx="151">
                  <c:v>25</c:v>
                </c:pt>
                <c:pt idx="152">
                  <c:v>27</c:v>
                </c:pt>
                <c:pt idx="153">
                  <c:v>25</c:v>
                </c:pt>
                <c:pt idx="154">
                  <c:v>25</c:v>
                </c:pt>
                <c:pt idx="155">
                  <c:v>32</c:v>
                </c:pt>
                <c:pt idx="156">
                  <c:v>24</c:v>
                </c:pt>
                <c:pt idx="157">
                  <c:v>23</c:v>
                </c:pt>
                <c:pt idx="158">
                  <c:v>32</c:v>
                </c:pt>
                <c:pt idx="159">
                  <c:v>26</c:v>
                </c:pt>
                <c:pt idx="160">
                  <c:v>36</c:v>
                </c:pt>
                <c:pt idx="161">
                  <c:v>23</c:v>
                </c:pt>
                <c:pt idx="162">
                  <c:v>25</c:v>
                </c:pt>
                <c:pt idx="163">
                  <c:v>35</c:v>
                </c:pt>
                <c:pt idx="164">
                  <c:v>24</c:v>
                </c:pt>
                <c:pt idx="165">
                  <c:v>24</c:v>
                </c:pt>
                <c:pt idx="166">
                  <c:v>30</c:v>
                </c:pt>
                <c:pt idx="167">
                  <c:v>27</c:v>
                </c:pt>
                <c:pt idx="168">
                  <c:v>31</c:v>
                </c:pt>
                <c:pt idx="169">
                  <c:v>26</c:v>
                </c:pt>
                <c:pt idx="170">
                  <c:v>22</c:v>
                </c:pt>
                <c:pt idx="171">
                  <c:v>22</c:v>
                </c:pt>
                <c:pt idx="172">
                  <c:v>30</c:v>
                </c:pt>
                <c:pt idx="173">
                  <c:v>20</c:v>
                </c:pt>
                <c:pt idx="174">
                  <c:v>20</c:v>
                </c:pt>
                <c:pt idx="175">
                  <c:v>17</c:v>
                </c:pt>
                <c:pt idx="176">
                  <c:v>31</c:v>
                </c:pt>
                <c:pt idx="177">
                  <c:v>18</c:v>
                </c:pt>
                <c:pt idx="178">
                  <c:v>27</c:v>
                </c:pt>
                <c:pt idx="179">
                  <c:v>33</c:v>
                </c:pt>
                <c:pt idx="180">
                  <c:v>31</c:v>
                </c:pt>
                <c:pt idx="181">
                  <c:v>26</c:v>
                </c:pt>
                <c:pt idx="182">
                  <c:v>28</c:v>
                </c:pt>
                <c:pt idx="183">
                  <c:v>25</c:v>
                </c:pt>
                <c:pt idx="184">
                  <c:v>26</c:v>
                </c:pt>
                <c:pt idx="185">
                  <c:v>23</c:v>
                </c:pt>
                <c:pt idx="186">
                  <c:v>23</c:v>
                </c:pt>
                <c:pt idx="187">
                  <c:v>20</c:v>
                </c:pt>
                <c:pt idx="188">
                  <c:v>24</c:v>
                </c:pt>
                <c:pt idx="189">
                  <c:v>22</c:v>
                </c:pt>
                <c:pt idx="190">
                  <c:v>27</c:v>
                </c:pt>
                <c:pt idx="191">
                  <c:v>20</c:v>
                </c:pt>
                <c:pt idx="192">
                  <c:v>16</c:v>
                </c:pt>
                <c:pt idx="193">
                  <c:v>27</c:v>
                </c:pt>
                <c:pt idx="194">
                  <c:v>36</c:v>
                </c:pt>
                <c:pt idx="195">
                  <c:v>11</c:v>
                </c:pt>
                <c:pt idx="196">
                  <c:v>24</c:v>
                </c:pt>
                <c:pt idx="197">
                  <c:v>26</c:v>
                </c:pt>
                <c:pt idx="198">
                  <c:v>32</c:v>
                </c:pt>
                <c:pt idx="199">
                  <c:v>12</c:v>
                </c:pt>
                <c:pt idx="200">
                  <c:v>19</c:v>
                </c:pt>
                <c:pt idx="201">
                  <c:v>21</c:v>
                </c:pt>
                <c:pt idx="202">
                  <c:v>33</c:v>
                </c:pt>
                <c:pt idx="203">
                  <c:v>16</c:v>
                </c:pt>
                <c:pt idx="204">
                  <c:v>31</c:v>
                </c:pt>
                <c:pt idx="205">
                  <c:v>12</c:v>
                </c:pt>
                <c:pt idx="206">
                  <c:v>22</c:v>
                </c:pt>
                <c:pt idx="207">
                  <c:v>24</c:v>
                </c:pt>
                <c:pt idx="208">
                  <c:v>14</c:v>
                </c:pt>
                <c:pt idx="209">
                  <c:v>17</c:v>
                </c:pt>
                <c:pt idx="210">
                  <c:v>8</c:v>
                </c:pt>
                <c:pt idx="211">
                  <c:v>18</c:v>
                </c:pt>
                <c:pt idx="212">
                  <c:v>18</c:v>
                </c:pt>
                <c:pt idx="213">
                  <c:v>14</c:v>
                </c:pt>
                <c:pt idx="214">
                  <c:v>9</c:v>
                </c:pt>
                <c:pt idx="215">
                  <c:v>24</c:v>
                </c:pt>
                <c:pt idx="216">
                  <c:v>33</c:v>
                </c:pt>
                <c:pt idx="217">
                  <c:v>8</c:v>
                </c:pt>
                <c:pt idx="218">
                  <c:v>29</c:v>
                </c:pt>
                <c:pt idx="219">
                  <c:v>26</c:v>
                </c:pt>
                <c:pt idx="220">
                  <c:v>27</c:v>
                </c:pt>
                <c:pt idx="221">
                  <c:v>17</c:v>
                </c:pt>
                <c:pt idx="222">
                  <c:v>25</c:v>
                </c:pt>
                <c:pt idx="223">
                  <c:v>18</c:v>
                </c:pt>
                <c:pt idx="224">
                  <c:v>12</c:v>
                </c:pt>
                <c:pt idx="225">
                  <c:v>6</c:v>
                </c:pt>
                <c:pt idx="226">
                  <c:v>14</c:v>
                </c:pt>
                <c:pt idx="227">
                  <c:v>24</c:v>
                </c:pt>
                <c:pt idx="228">
                  <c:v>6</c:v>
                </c:pt>
                <c:pt idx="229">
                  <c:v>12</c:v>
                </c:pt>
                <c:pt idx="230">
                  <c:v>18</c:v>
                </c:pt>
                <c:pt idx="231">
                  <c:v>9</c:v>
                </c:pt>
                <c:pt idx="232">
                  <c:v>16</c:v>
                </c:pt>
                <c:pt idx="233">
                  <c:v>13</c:v>
                </c:pt>
                <c:pt idx="234">
                  <c:v>22</c:v>
                </c:pt>
                <c:pt idx="235">
                  <c:v>19</c:v>
                </c:pt>
                <c:pt idx="236">
                  <c:v>15</c:v>
                </c:pt>
                <c:pt idx="237">
                  <c:v>11</c:v>
                </c:pt>
                <c:pt idx="238">
                  <c:v>12</c:v>
                </c:pt>
                <c:pt idx="239">
                  <c:v>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882-8740-B003-91F8261EA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926832"/>
        <c:axId val="1822776880"/>
      </c:scatterChart>
      <c:valAx>
        <c:axId val="1801926832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22776880"/>
        <c:crosses val="autoZero"/>
        <c:crossBetween val="midCat"/>
      </c:valAx>
      <c:valAx>
        <c:axId val="1822776880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01926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工作表3!$G$1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工作表3!$F$2:$F$241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工作表3!$G$2:$G$241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976-BE4C-A5E2-131950700C20}"/>
            </c:ext>
          </c:extLst>
        </c:ser>
        <c:ser>
          <c:idx val="1"/>
          <c:order val="1"/>
          <c:tx>
            <c:strRef>
              <c:f>工作表3!$H$1</c:f>
              <c:strCache>
                <c:ptCount val="1"/>
                <c:pt idx="0">
                  <c:v>PcTx1-0.2nM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工作表3!$F$2:$F$241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工作表3!$H$2:$H$241</c:f>
              <c:numCache>
                <c:formatCode>General</c:formatCode>
                <c:ptCount val="240"/>
                <c:pt idx="0">
                  <c:v>36</c:v>
                </c:pt>
                <c:pt idx="1">
                  <c:v>36</c:v>
                </c:pt>
                <c:pt idx="2">
                  <c:v>40</c:v>
                </c:pt>
                <c:pt idx="3">
                  <c:v>41</c:v>
                </c:pt>
                <c:pt idx="4">
                  <c:v>36</c:v>
                </c:pt>
                <c:pt idx="5">
                  <c:v>35</c:v>
                </c:pt>
                <c:pt idx="6">
                  <c:v>30</c:v>
                </c:pt>
                <c:pt idx="7">
                  <c:v>37</c:v>
                </c:pt>
                <c:pt idx="8">
                  <c:v>41</c:v>
                </c:pt>
                <c:pt idx="9">
                  <c:v>45</c:v>
                </c:pt>
                <c:pt idx="10">
                  <c:v>35</c:v>
                </c:pt>
                <c:pt idx="11">
                  <c:v>41</c:v>
                </c:pt>
                <c:pt idx="12">
                  <c:v>32</c:v>
                </c:pt>
                <c:pt idx="13">
                  <c:v>33</c:v>
                </c:pt>
                <c:pt idx="14">
                  <c:v>36</c:v>
                </c:pt>
                <c:pt idx="15">
                  <c:v>35</c:v>
                </c:pt>
                <c:pt idx="16">
                  <c:v>37</c:v>
                </c:pt>
                <c:pt idx="17">
                  <c:v>45</c:v>
                </c:pt>
                <c:pt idx="18">
                  <c:v>37</c:v>
                </c:pt>
                <c:pt idx="19">
                  <c:v>31</c:v>
                </c:pt>
                <c:pt idx="20">
                  <c:v>37</c:v>
                </c:pt>
                <c:pt idx="21">
                  <c:v>37</c:v>
                </c:pt>
                <c:pt idx="22">
                  <c:v>41</c:v>
                </c:pt>
                <c:pt idx="23">
                  <c:v>35</c:v>
                </c:pt>
                <c:pt idx="24">
                  <c:v>38</c:v>
                </c:pt>
                <c:pt idx="25">
                  <c:v>36</c:v>
                </c:pt>
                <c:pt idx="26">
                  <c:v>38</c:v>
                </c:pt>
                <c:pt idx="27">
                  <c:v>37</c:v>
                </c:pt>
                <c:pt idx="28">
                  <c:v>32</c:v>
                </c:pt>
                <c:pt idx="29">
                  <c:v>40</c:v>
                </c:pt>
                <c:pt idx="30">
                  <c:v>31</c:v>
                </c:pt>
                <c:pt idx="31">
                  <c:v>44</c:v>
                </c:pt>
                <c:pt idx="32">
                  <c:v>32</c:v>
                </c:pt>
                <c:pt idx="33">
                  <c:v>42</c:v>
                </c:pt>
                <c:pt idx="34">
                  <c:v>37</c:v>
                </c:pt>
                <c:pt idx="35">
                  <c:v>39</c:v>
                </c:pt>
                <c:pt idx="36">
                  <c:v>37</c:v>
                </c:pt>
                <c:pt idx="37">
                  <c:v>35</c:v>
                </c:pt>
                <c:pt idx="38">
                  <c:v>40</c:v>
                </c:pt>
                <c:pt idx="39">
                  <c:v>41</c:v>
                </c:pt>
                <c:pt idx="40">
                  <c:v>45</c:v>
                </c:pt>
                <c:pt idx="41">
                  <c:v>36</c:v>
                </c:pt>
                <c:pt idx="42">
                  <c:v>34</c:v>
                </c:pt>
                <c:pt idx="43">
                  <c:v>42</c:v>
                </c:pt>
                <c:pt idx="44">
                  <c:v>58</c:v>
                </c:pt>
                <c:pt idx="45">
                  <c:v>61</c:v>
                </c:pt>
                <c:pt idx="46">
                  <c:v>60</c:v>
                </c:pt>
                <c:pt idx="47">
                  <c:v>60</c:v>
                </c:pt>
                <c:pt idx="48">
                  <c:v>62</c:v>
                </c:pt>
                <c:pt idx="49">
                  <c:v>63</c:v>
                </c:pt>
                <c:pt idx="50">
                  <c:v>69</c:v>
                </c:pt>
                <c:pt idx="51">
                  <c:v>61</c:v>
                </c:pt>
                <c:pt idx="52">
                  <c:v>67</c:v>
                </c:pt>
                <c:pt idx="53">
                  <c:v>63</c:v>
                </c:pt>
                <c:pt idx="54">
                  <c:v>63</c:v>
                </c:pt>
                <c:pt idx="55">
                  <c:v>55</c:v>
                </c:pt>
                <c:pt idx="56">
                  <c:v>54</c:v>
                </c:pt>
                <c:pt idx="57">
                  <c:v>62</c:v>
                </c:pt>
                <c:pt idx="58">
                  <c:v>65</c:v>
                </c:pt>
                <c:pt idx="59">
                  <c:v>59</c:v>
                </c:pt>
                <c:pt idx="60">
                  <c:v>61</c:v>
                </c:pt>
                <c:pt idx="61">
                  <c:v>55</c:v>
                </c:pt>
                <c:pt idx="62">
                  <c:v>59</c:v>
                </c:pt>
                <c:pt idx="63">
                  <c:v>58</c:v>
                </c:pt>
                <c:pt idx="64">
                  <c:v>58</c:v>
                </c:pt>
                <c:pt idx="65">
                  <c:v>68</c:v>
                </c:pt>
                <c:pt idx="66">
                  <c:v>52</c:v>
                </c:pt>
                <c:pt idx="67">
                  <c:v>56</c:v>
                </c:pt>
                <c:pt idx="68">
                  <c:v>51</c:v>
                </c:pt>
                <c:pt idx="69">
                  <c:v>55</c:v>
                </c:pt>
                <c:pt idx="70">
                  <c:v>56</c:v>
                </c:pt>
                <c:pt idx="71">
                  <c:v>52</c:v>
                </c:pt>
                <c:pt idx="72">
                  <c:v>58</c:v>
                </c:pt>
                <c:pt idx="73">
                  <c:v>53</c:v>
                </c:pt>
                <c:pt idx="74">
                  <c:v>48</c:v>
                </c:pt>
                <c:pt idx="75">
                  <c:v>53</c:v>
                </c:pt>
                <c:pt idx="76">
                  <c:v>48</c:v>
                </c:pt>
                <c:pt idx="77">
                  <c:v>59</c:v>
                </c:pt>
                <c:pt idx="78">
                  <c:v>58</c:v>
                </c:pt>
                <c:pt idx="79">
                  <c:v>59</c:v>
                </c:pt>
                <c:pt idx="80">
                  <c:v>58</c:v>
                </c:pt>
                <c:pt idx="81">
                  <c:v>56</c:v>
                </c:pt>
                <c:pt idx="82">
                  <c:v>50</c:v>
                </c:pt>
                <c:pt idx="83">
                  <c:v>51</c:v>
                </c:pt>
                <c:pt idx="84">
                  <c:v>59</c:v>
                </c:pt>
                <c:pt idx="85">
                  <c:v>57</c:v>
                </c:pt>
                <c:pt idx="86">
                  <c:v>53</c:v>
                </c:pt>
                <c:pt idx="87">
                  <c:v>59</c:v>
                </c:pt>
                <c:pt idx="88">
                  <c:v>58</c:v>
                </c:pt>
                <c:pt idx="89">
                  <c:v>51</c:v>
                </c:pt>
                <c:pt idx="90">
                  <c:v>54</c:v>
                </c:pt>
                <c:pt idx="91">
                  <c:v>48</c:v>
                </c:pt>
                <c:pt idx="92">
                  <c:v>46</c:v>
                </c:pt>
                <c:pt idx="93">
                  <c:v>52</c:v>
                </c:pt>
                <c:pt idx="94">
                  <c:v>51</c:v>
                </c:pt>
                <c:pt idx="95">
                  <c:v>55</c:v>
                </c:pt>
                <c:pt idx="96">
                  <c:v>48</c:v>
                </c:pt>
                <c:pt idx="97">
                  <c:v>43</c:v>
                </c:pt>
                <c:pt idx="98">
                  <c:v>54</c:v>
                </c:pt>
                <c:pt idx="99">
                  <c:v>50</c:v>
                </c:pt>
                <c:pt idx="100">
                  <c:v>52</c:v>
                </c:pt>
                <c:pt idx="101">
                  <c:v>44</c:v>
                </c:pt>
                <c:pt idx="102">
                  <c:v>51</c:v>
                </c:pt>
                <c:pt idx="103">
                  <c:v>48</c:v>
                </c:pt>
                <c:pt idx="104">
                  <c:v>54</c:v>
                </c:pt>
                <c:pt idx="105">
                  <c:v>51</c:v>
                </c:pt>
                <c:pt idx="106">
                  <c:v>45</c:v>
                </c:pt>
                <c:pt idx="107">
                  <c:v>48</c:v>
                </c:pt>
                <c:pt idx="108">
                  <c:v>45</c:v>
                </c:pt>
                <c:pt idx="109">
                  <c:v>50</c:v>
                </c:pt>
                <c:pt idx="110">
                  <c:v>50</c:v>
                </c:pt>
                <c:pt idx="111">
                  <c:v>55</c:v>
                </c:pt>
                <c:pt idx="112">
                  <c:v>49</c:v>
                </c:pt>
                <c:pt idx="113">
                  <c:v>52</c:v>
                </c:pt>
                <c:pt idx="114">
                  <c:v>49</c:v>
                </c:pt>
                <c:pt idx="115">
                  <c:v>52</c:v>
                </c:pt>
                <c:pt idx="116">
                  <c:v>47</c:v>
                </c:pt>
                <c:pt idx="117">
                  <c:v>51</c:v>
                </c:pt>
                <c:pt idx="118">
                  <c:v>47</c:v>
                </c:pt>
                <c:pt idx="119">
                  <c:v>54</c:v>
                </c:pt>
                <c:pt idx="120">
                  <c:v>49</c:v>
                </c:pt>
                <c:pt idx="121">
                  <c:v>54</c:v>
                </c:pt>
                <c:pt idx="122">
                  <c:v>51</c:v>
                </c:pt>
                <c:pt idx="123">
                  <c:v>46</c:v>
                </c:pt>
                <c:pt idx="124">
                  <c:v>47</c:v>
                </c:pt>
                <c:pt idx="125">
                  <c:v>51</c:v>
                </c:pt>
                <c:pt idx="126">
                  <c:v>58</c:v>
                </c:pt>
                <c:pt idx="127">
                  <c:v>54</c:v>
                </c:pt>
                <c:pt idx="128">
                  <c:v>50</c:v>
                </c:pt>
                <c:pt idx="129">
                  <c:v>56</c:v>
                </c:pt>
                <c:pt idx="130">
                  <c:v>51</c:v>
                </c:pt>
                <c:pt idx="131">
                  <c:v>50</c:v>
                </c:pt>
                <c:pt idx="132">
                  <c:v>52</c:v>
                </c:pt>
                <c:pt idx="133">
                  <c:v>47</c:v>
                </c:pt>
                <c:pt idx="134">
                  <c:v>47</c:v>
                </c:pt>
                <c:pt idx="135">
                  <c:v>50</c:v>
                </c:pt>
                <c:pt idx="136">
                  <c:v>43</c:v>
                </c:pt>
                <c:pt idx="137">
                  <c:v>50</c:v>
                </c:pt>
                <c:pt idx="138">
                  <c:v>50</c:v>
                </c:pt>
                <c:pt idx="139">
                  <c:v>53</c:v>
                </c:pt>
                <c:pt idx="140">
                  <c:v>49</c:v>
                </c:pt>
                <c:pt idx="141">
                  <c:v>54</c:v>
                </c:pt>
                <c:pt idx="142">
                  <c:v>50</c:v>
                </c:pt>
                <c:pt idx="143">
                  <c:v>49</c:v>
                </c:pt>
                <c:pt idx="144">
                  <c:v>52</c:v>
                </c:pt>
                <c:pt idx="145">
                  <c:v>47</c:v>
                </c:pt>
                <c:pt idx="146">
                  <c:v>46</c:v>
                </c:pt>
                <c:pt idx="147">
                  <c:v>55</c:v>
                </c:pt>
                <c:pt idx="148">
                  <c:v>41</c:v>
                </c:pt>
                <c:pt idx="149">
                  <c:v>51</c:v>
                </c:pt>
                <c:pt idx="150">
                  <c:v>52</c:v>
                </c:pt>
                <c:pt idx="151">
                  <c:v>53</c:v>
                </c:pt>
                <c:pt idx="152">
                  <c:v>47</c:v>
                </c:pt>
                <c:pt idx="153">
                  <c:v>47</c:v>
                </c:pt>
                <c:pt idx="154">
                  <c:v>43</c:v>
                </c:pt>
                <c:pt idx="155">
                  <c:v>54</c:v>
                </c:pt>
                <c:pt idx="156">
                  <c:v>51</c:v>
                </c:pt>
                <c:pt idx="157">
                  <c:v>48</c:v>
                </c:pt>
                <c:pt idx="158">
                  <c:v>48</c:v>
                </c:pt>
                <c:pt idx="159">
                  <c:v>37</c:v>
                </c:pt>
                <c:pt idx="160">
                  <c:v>52</c:v>
                </c:pt>
                <c:pt idx="161">
                  <c:v>48</c:v>
                </c:pt>
                <c:pt idx="162">
                  <c:v>47</c:v>
                </c:pt>
                <c:pt idx="163">
                  <c:v>48</c:v>
                </c:pt>
                <c:pt idx="164">
                  <c:v>46</c:v>
                </c:pt>
                <c:pt idx="165">
                  <c:v>43</c:v>
                </c:pt>
                <c:pt idx="166">
                  <c:v>50</c:v>
                </c:pt>
                <c:pt idx="167">
                  <c:v>43</c:v>
                </c:pt>
                <c:pt idx="168">
                  <c:v>52</c:v>
                </c:pt>
                <c:pt idx="169">
                  <c:v>42</c:v>
                </c:pt>
                <c:pt idx="170">
                  <c:v>45</c:v>
                </c:pt>
                <c:pt idx="171">
                  <c:v>43</c:v>
                </c:pt>
                <c:pt idx="172">
                  <c:v>53</c:v>
                </c:pt>
                <c:pt idx="173">
                  <c:v>49</c:v>
                </c:pt>
                <c:pt idx="174">
                  <c:v>47</c:v>
                </c:pt>
                <c:pt idx="175">
                  <c:v>43</c:v>
                </c:pt>
                <c:pt idx="176">
                  <c:v>42</c:v>
                </c:pt>
                <c:pt idx="177">
                  <c:v>46</c:v>
                </c:pt>
                <c:pt idx="178">
                  <c:v>42</c:v>
                </c:pt>
                <c:pt idx="179">
                  <c:v>46</c:v>
                </c:pt>
                <c:pt idx="180">
                  <c:v>46</c:v>
                </c:pt>
                <c:pt idx="181">
                  <c:v>42</c:v>
                </c:pt>
                <c:pt idx="182">
                  <c:v>45</c:v>
                </c:pt>
                <c:pt idx="183">
                  <c:v>45</c:v>
                </c:pt>
                <c:pt idx="184">
                  <c:v>49</c:v>
                </c:pt>
                <c:pt idx="185">
                  <c:v>44</c:v>
                </c:pt>
                <c:pt idx="186">
                  <c:v>43</c:v>
                </c:pt>
                <c:pt idx="187">
                  <c:v>40</c:v>
                </c:pt>
                <c:pt idx="188">
                  <c:v>37</c:v>
                </c:pt>
                <c:pt idx="189">
                  <c:v>40</c:v>
                </c:pt>
                <c:pt idx="190">
                  <c:v>55</c:v>
                </c:pt>
                <c:pt idx="191">
                  <c:v>48</c:v>
                </c:pt>
                <c:pt idx="192">
                  <c:v>41</c:v>
                </c:pt>
                <c:pt idx="193">
                  <c:v>43</c:v>
                </c:pt>
                <c:pt idx="194">
                  <c:v>39</c:v>
                </c:pt>
                <c:pt idx="195">
                  <c:v>49</c:v>
                </c:pt>
                <c:pt idx="196">
                  <c:v>44</c:v>
                </c:pt>
                <c:pt idx="197">
                  <c:v>42</c:v>
                </c:pt>
                <c:pt idx="198">
                  <c:v>45</c:v>
                </c:pt>
                <c:pt idx="199">
                  <c:v>55</c:v>
                </c:pt>
                <c:pt idx="200">
                  <c:v>51</c:v>
                </c:pt>
                <c:pt idx="201">
                  <c:v>49</c:v>
                </c:pt>
                <c:pt idx="202">
                  <c:v>40</c:v>
                </c:pt>
                <c:pt idx="203">
                  <c:v>44</c:v>
                </c:pt>
                <c:pt idx="204">
                  <c:v>42</c:v>
                </c:pt>
                <c:pt idx="205">
                  <c:v>42</c:v>
                </c:pt>
                <c:pt idx="206">
                  <c:v>37</c:v>
                </c:pt>
                <c:pt idx="207">
                  <c:v>38</c:v>
                </c:pt>
                <c:pt idx="208">
                  <c:v>36</c:v>
                </c:pt>
                <c:pt idx="209">
                  <c:v>42</c:v>
                </c:pt>
                <c:pt idx="210">
                  <c:v>33</c:v>
                </c:pt>
                <c:pt idx="211">
                  <c:v>40</c:v>
                </c:pt>
                <c:pt idx="212">
                  <c:v>39</c:v>
                </c:pt>
                <c:pt idx="213">
                  <c:v>43</c:v>
                </c:pt>
                <c:pt idx="214">
                  <c:v>32</c:v>
                </c:pt>
                <c:pt idx="215">
                  <c:v>35</c:v>
                </c:pt>
                <c:pt idx="216">
                  <c:v>40</c:v>
                </c:pt>
                <c:pt idx="217">
                  <c:v>42</c:v>
                </c:pt>
                <c:pt idx="218">
                  <c:v>37</c:v>
                </c:pt>
                <c:pt idx="219">
                  <c:v>43</c:v>
                </c:pt>
                <c:pt idx="220">
                  <c:v>38</c:v>
                </c:pt>
                <c:pt idx="221">
                  <c:v>31</c:v>
                </c:pt>
                <c:pt idx="222">
                  <c:v>38</c:v>
                </c:pt>
                <c:pt idx="223">
                  <c:v>34</c:v>
                </c:pt>
                <c:pt idx="224">
                  <c:v>38</c:v>
                </c:pt>
                <c:pt idx="225">
                  <c:v>36</c:v>
                </c:pt>
                <c:pt idx="226">
                  <c:v>35</c:v>
                </c:pt>
                <c:pt idx="227">
                  <c:v>40</c:v>
                </c:pt>
                <c:pt idx="228">
                  <c:v>41</c:v>
                </c:pt>
                <c:pt idx="229">
                  <c:v>45</c:v>
                </c:pt>
                <c:pt idx="230">
                  <c:v>34</c:v>
                </c:pt>
                <c:pt idx="231">
                  <c:v>39</c:v>
                </c:pt>
                <c:pt idx="232">
                  <c:v>29</c:v>
                </c:pt>
                <c:pt idx="233">
                  <c:v>35</c:v>
                </c:pt>
                <c:pt idx="234">
                  <c:v>30</c:v>
                </c:pt>
                <c:pt idx="235">
                  <c:v>25</c:v>
                </c:pt>
                <c:pt idx="236">
                  <c:v>38</c:v>
                </c:pt>
                <c:pt idx="237">
                  <c:v>37</c:v>
                </c:pt>
                <c:pt idx="238">
                  <c:v>33</c:v>
                </c:pt>
                <c:pt idx="239">
                  <c:v>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976-BE4C-A5E2-131950700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4290592"/>
        <c:axId val="1802732384"/>
      </c:scatterChart>
      <c:valAx>
        <c:axId val="1724290592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02732384"/>
        <c:crosses val="autoZero"/>
        <c:crossBetween val="midCat"/>
      </c:valAx>
      <c:valAx>
        <c:axId val="1802732384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24290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工作表3!$J$1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工作表3!$I$2:$I$241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工作表3!$J$2:$J$241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80-DF46-B406-8B9E2EE69E9E}"/>
            </c:ext>
          </c:extLst>
        </c:ser>
        <c:ser>
          <c:idx val="1"/>
          <c:order val="1"/>
          <c:tx>
            <c:strRef>
              <c:f>工作表3!$K$1</c:f>
              <c:strCache>
                <c:ptCount val="1"/>
                <c:pt idx="0">
                  <c:v>PcTx1-0.5nM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工作表3!$I$2:$I$241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工作表3!$K$2:$K$241</c:f>
              <c:numCache>
                <c:formatCode>General</c:formatCode>
                <c:ptCount val="240"/>
                <c:pt idx="0">
                  <c:v>43</c:v>
                </c:pt>
                <c:pt idx="1">
                  <c:v>43</c:v>
                </c:pt>
                <c:pt idx="2">
                  <c:v>42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41</c:v>
                </c:pt>
                <c:pt idx="7">
                  <c:v>44</c:v>
                </c:pt>
                <c:pt idx="8">
                  <c:v>41</c:v>
                </c:pt>
                <c:pt idx="9">
                  <c:v>46</c:v>
                </c:pt>
                <c:pt idx="10">
                  <c:v>50</c:v>
                </c:pt>
                <c:pt idx="11">
                  <c:v>47</c:v>
                </c:pt>
                <c:pt idx="12">
                  <c:v>46</c:v>
                </c:pt>
                <c:pt idx="13">
                  <c:v>47</c:v>
                </c:pt>
                <c:pt idx="14">
                  <c:v>46</c:v>
                </c:pt>
                <c:pt idx="15">
                  <c:v>38</c:v>
                </c:pt>
                <c:pt idx="16">
                  <c:v>43</c:v>
                </c:pt>
                <c:pt idx="17">
                  <c:v>45</c:v>
                </c:pt>
                <c:pt idx="18">
                  <c:v>40</c:v>
                </c:pt>
                <c:pt idx="19">
                  <c:v>38</c:v>
                </c:pt>
                <c:pt idx="20">
                  <c:v>41</c:v>
                </c:pt>
                <c:pt idx="21">
                  <c:v>44</c:v>
                </c:pt>
                <c:pt idx="22">
                  <c:v>43</c:v>
                </c:pt>
                <c:pt idx="23">
                  <c:v>41</c:v>
                </c:pt>
                <c:pt idx="24">
                  <c:v>41</c:v>
                </c:pt>
                <c:pt idx="25">
                  <c:v>40</c:v>
                </c:pt>
                <c:pt idx="26">
                  <c:v>41</c:v>
                </c:pt>
                <c:pt idx="27">
                  <c:v>48</c:v>
                </c:pt>
                <c:pt idx="28">
                  <c:v>40</c:v>
                </c:pt>
                <c:pt idx="29">
                  <c:v>38</c:v>
                </c:pt>
                <c:pt idx="30">
                  <c:v>45</c:v>
                </c:pt>
                <c:pt idx="31">
                  <c:v>43</c:v>
                </c:pt>
                <c:pt idx="32">
                  <c:v>45</c:v>
                </c:pt>
                <c:pt idx="33">
                  <c:v>44</c:v>
                </c:pt>
                <c:pt idx="34">
                  <c:v>42</c:v>
                </c:pt>
                <c:pt idx="35">
                  <c:v>46</c:v>
                </c:pt>
                <c:pt idx="36">
                  <c:v>42</c:v>
                </c:pt>
                <c:pt idx="37">
                  <c:v>37</c:v>
                </c:pt>
                <c:pt idx="38">
                  <c:v>40</c:v>
                </c:pt>
                <c:pt idx="39">
                  <c:v>43</c:v>
                </c:pt>
                <c:pt idx="40">
                  <c:v>36</c:v>
                </c:pt>
                <c:pt idx="41">
                  <c:v>43</c:v>
                </c:pt>
                <c:pt idx="42">
                  <c:v>41</c:v>
                </c:pt>
                <c:pt idx="43">
                  <c:v>46</c:v>
                </c:pt>
                <c:pt idx="44">
                  <c:v>50</c:v>
                </c:pt>
                <c:pt idx="45">
                  <c:v>49</c:v>
                </c:pt>
                <c:pt idx="46">
                  <c:v>47</c:v>
                </c:pt>
                <c:pt idx="47">
                  <c:v>53</c:v>
                </c:pt>
                <c:pt idx="48">
                  <c:v>60</c:v>
                </c:pt>
                <c:pt idx="49">
                  <c:v>48</c:v>
                </c:pt>
                <c:pt idx="50">
                  <c:v>54</c:v>
                </c:pt>
                <c:pt idx="51">
                  <c:v>51</c:v>
                </c:pt>
                <c:pt idx="52">
                  <c:v>59</c:v>
                </c:pt>
                <c:pt idx="53">
                  <c:v>54</c:v>
                </c:pt>
                <c:pt idx="54">
                  <c:v>48</c:v>
                </c:pt>
                <c:pt idx="55">
                  <c:v>54</c:v>
                </c:pt>
                <c:pt idx="56">
                  <c:v>47</c:v>
                </c:pt>
                <c:pt idx="57">
                  <c:v>48</c:v>
                </c:pt>
                <c:pt idx="58">
                  <c:v>54</c:v>
                </c:pt>
                <c:pt idx="59">
                  <c:v>49</c:v>
                </c:pt>
                <c:pt idx="60">
                  <c:v>54</c:v>
                </c:pt>
                <c:pt idx="61">
                  <c:v>48</c:v>
                </c:pt>
                <c:pt idx="62">
                  <c:v>48</c:v>
                </c:pt>
                <c:pt idx="63">
                  <c:v>46</c:v>
                </c:pt>
                <c:pt idx="64">
                  <c:v>45</c:v>
                </c:pt>
                <c:pt idx="65">
                  <c:v>48</c:v>
                </c:pt>
                <c:pt idx="66">
                  <c:v>48</c:v>
                </c:pt>
                <c:pt idx="67">
                  <c:v>49</c:v>
                </c:pt>
                <c:pt idx="68">
                  <c:v>45</c:v>
                </c:pt>
                <c:pt idx="69">
                  <c:v>48</c:v>
                </c:pt>
                <c:pt idx="70">
                  <c:v>50</c:v>
                </c:pt>
                <c:pt idx="71">
                  <c:v>47</c:v>
                </c:pt>
                <c:pt idx="72">
                  <c:v>49</c:v>
                </c:pt>
                <c:pt idx="73">
                  <c:v>44</c:v>
                </c:pt>
                <c:pt idx="74">
                  <c:v>42</c:v>
                </c:pt>
                <c:pt idx="75">
                  <c:v>41</c:v>
                </c:pt>
                <c:pt idx="76">
                  <c:v>48</c:v>
                </c:pt>
                <c:pt idx="77">
                  <c:v>44</c:v>
                </c:pt>
                <c:pt idx="78">
                  <c:v>51</c:v>
                </c:pt>
                <c:pt idx="79">
                  <c:v>45</c:v>
                </c:pt>
                <c:pt idx="80">
                  <c:v>48</c:v>
                </c:pt>
                <c:pt idx="81">
                  <c:v>37</c:v>
                </c:pt>
                <c:pt idx="82">
                  <c:v>41</c:v>
                </c:pt>
                <c:pt idx="83">
                  <c:v>45</c:v>
                </c:pt>
                <c:pt idx="84">
                  <c:v>42</c:v>
                </c:pt>
                <c:pt idx="85">
                  <c:v>44</c:v>
                </c:pt>
                <c:pt idx="86">
                  <c:v>47</c:v>
                </c:pt>
                <c:pt idx="87">
                  <c:v>41</c:v>
                </c:pt>
                <c:pt idx="88">
                  <c:v>42</c:v>
                </c:pt>
                <c:pt idx="89">
                  <c:v>41</c:v>
                </c:pt>
                <c:pt idx="90">
                  <c:v>44</c:v>
                </c:pt>
                <c:pt idx="91">
                  <c:v>43</c:v>
                </c:pt>
                <c:pt idx="92">
                  <c:v>47</c:v>
                </c:pt>
                <c:pt idx="93">
                  <c:v>48</c:v>
                </c:pt>
                <c:pt idx="94">
                  <c:v>46</c:v>
                </c:pt>
                <c:pt idx="95">
                  <c:v>46</c:v>
                </c:pt>
                <c:pt idx="96">
                  <c:v>40</c:v>
                </c:pt>
                <c:pt idx="97">
                  <c:v>40</c:v>
                </c:pt>
                <c:pt idx="98">
                  <c:v>41</c:v>
                </c:pt>
                <c:pt idx="99">
                  <c:v>42</c:v>
                </c:pt>
                <c:pt idx="100">
                  <c:v>45</c:v>
                </c:pt>
                <c:pt idx="101">
                  <c:v>45</c:v>
                </c:pt>
                <c:pt idx="102">
                  <c:v>44</c:v>
                </c:pt>
                <c:pt idx="103">
                  <c:v>38</c:v>
                </c:pt>
                <c:pt idx="104">
                  <c:v>42</c:v>
                </c:pt>
                <c:pt idx="105">
                  <c:v>47</c:v>
                </c:pt>
                <c:pt idx="106">
                  <c:v>46</c:v>
                </c:pt>
                <c:pt idx="107">
                  <c:v>45</c:v>
                </c:pt>
                <c:pt idx="108">
                  <c:v>47</c:v>
                </c:pt>
                <c:pt idx="109">
                  <c:v>50</c:v>
                </c:pt>
                <c:pt idx="110">
                  <c:v>42</c:v>
                </c:pt>
                <c:pt idx="111">
                  <c:v>46</c:v>
                </c:pt>
                <c:pt idx="112">
                  <c:v>47</c:v>
                </c:pt>
                <c:pt idx="113">
                  <c:v>37</c:v>
                </c:pt>
                <c:pt idx="114">
                  <c:v>39</c:v>
                </c:pt>
                <c:pt idx="115">
                  <c:v>47</c:v>
                </c:pt>
                <c:pt idx="116">
                  <c:v>42</c:v>
                </c:pt>
                <c:pt idx="117">
                  <c:v>45</c:v>
                </c:pt>
                <c:pt idx="118">
                  <c:v>42</c:v>
                </c:pt>
                <c:pt idx="119">
                  <c:v>46</c:v>
                </c:pt>
                <c:pt idx="120">
                  <c:v>42</c:v>
                </c:pt>
                <c:pt idx="121">
                  <c:v>41</c:v>
                </c:pt>
                <c:pt idx="122">
                  <c:v>46</c:v>
                </c:pt>
                <c:pt idx="123">
                  <c:v>40</c:v>
                </c:pt>
                <c:pt idx="124">
                  <c:v>44</c:v>
                </c:pt>
                <c:pt idx="125">
                  <c:v>43</c:v>
                </c:pt>
                <c:pt idx="126">
                  <c:v>46</c:v>
                </c:pt>
                <c:pt idx="127">
                  <c:v>49</c:v>
                </c:pt>
                <c:pt idx="128">
                  <c:v>43</c:v>
                </c:pt>
                <c:pt idx="129">
                  <c:v>44</c:v>
                </c:pt>
                <c:pt idx="130">
                  <c:v>43</c:v>
                </c:pt>
                <c:pt idx="131">
                  <c:v>38</c:v>
                </c:pt>
                <c:pt idx="132">
                  <c:v>42</c:v>
                </c:pt>
                <c:pt idx="133">
                  <c:v>46</c:v>
                </c:pt>
                <c:pt idx="134">
                  <c:v>48</c:v>
                </c:pt>
                <c:pt idx="135">
                  <c:v>47</c:v>
                </c:pt>
                <c:pt idx="136">
                  <c:v>43</c:v>
                </c:pt>
                <c:pt idx="137">
                  <c:v>43</c:v>
                </c:pt>
                <c:pt idx="138">
                  <c:v>48</c:v>
                </c:pt>
                <c:pt idx="139">
                  <c:v>44</c:v>
                </c:pt>
                <c:pt idx="140">
                  <c:v>38</c:v>
                </c:pt>
                <c:pt idx="141">
                  <c:v>40</c:v>
                </c:pt>
                <c:pt idx="142">
                  <c:v>42</c:v>
                </c:pt>
                <c:pt idx="143">
                  <c:v>44</c:v>
                </c:pt>
                <c:pt idx="144">
                  <c:v>38</c:v>
                </c:pt>
                <c:pt idx="145">
                  <c:v>41</c:v>
                </c:pt>
                <c:pt idx="146">
                  <c:v>44</c:v>
                </c:pt>
                <c:pt idx="147">
                  <c:v>39</c:v>
                </c:pt>
                <c:pt idx="148">
                  <c:v>42</c:v>
                </c:pt>
                <c:pt idx="149">
                  <c:v>42</c:v>
                </c:pt>
                <c:pt idx="150">
                  <c:v>40</c:v>
                </c:pt>
                <c:pt idx="151">
                  <c:v>44</c:v>
                </c:pt>
                <c:pt idx="152">
                  <c:v>38</c:v>
                </c:pt>
                <c:pt idx="153">
                  <c:v>44</c:v>
                </c:pt>
                <c:pt idx="154">
                  <c:v>41</c:v>
                </c:pt>
                <c:pt idx="155">
                  <c:v>39</c:v>
                </c:pt>
                <c:pt idx="156">
                  <c:v>41</c:v>
                </c:pt>
                <c:pt idx="157">
                  <c:v>41</c:v>
                </c:pt>
                <c:pt idx="158">
                  <c:v>40</c:v>
                </c:pt>
                <c:pt idx="159">
                  <c:v>37</c:v>
                </c:pt>
                <c:pt idx="160">
                  <c:v>41</c:v>
                </c:pt>
                <c:pt idx="161">
                  <c:v>40</c:v>
                </c:pt>
                <c:pt idx="162">
                  <c:v>43</c:v>
                </c:pt>
                <c:pt idx="163">
                  <c:v>41</c:v>
                </c:pt>
                <c:pt idx="164">
                  <c:v>32</c:v>
                </c:pt>
                <c:pt idx="165">
                  <c:v>43</c:v>
                </c:pt>
                <c:pt idx="166">
                  <c:v>43</c:v>
                </c:pt>
                <c:pt idx="167">
                  <c:v>44</c:v>
                </c:pt>
                <c:pt idx="168">
                  <c:v>44</c:v>
                </c:pt>
                <c:pt idx="169">
                  <c:v>35</c:v>
                </c:pt>
                <c:pt idx="170">
                  <c:v>37</c:v>
                </c:pt>
                <c:pt idx="171">
                  <c:v>45</c:v>
                </c:pt>
                <c:pt idx="172">
                  <c:v>44</c:v>
                </c:pt>
                <c:pt idx="173">
                  <c:v>43</c:v>
                </c:pt>
                <c:pt idx="174">
                  <c:v>41</c:v>
                </c:pt>
                <c:pt idx="175">
                  <c:v>34</c:v>
                </c:pt>
                <c:pt idx="176">
                  <c:v>39</c:v>
                </c:pt>
                <c:pt idx="177">
                  <c:v>34</c:v>
                </c:pt>
                <c:pt idx="178">
                  <c:v>40</c:v>
                </c:pt>
                <c:pt idx="179">
                  <c:v>37</c:v>
                </c:pt>
                <c:pt idx="180">
                  <c:v>42</c:v>
                </c:pt>
                <c:pt idx="181">
                  <c:v>40</c:v>
                </c:pt>
                <c:pt idx="182">
                  <c:v>35</c:v>
                </c:pt>
                <c:pt idx="183">
                  <c:v>40</c:v>
                </c:pt>
                <c:pt idx="184">
                  <c:v>41</c:v>
                </c:pt>
                <c:pt idx="185">
                  <c:v>39</c:v>
                </c:pt>
                <c:pt idx="186">
                  <c:v>46</c:v>
                </c:pt>
                <c:pt idx="187">
                  <c:v>42</c:v>
                </c:pt>
                <c:pt idx="188">
                  <c:v>39</c:v>
                </c:pt>
                <c:pt idx="189">
                  <c:v>43</c:v>
                </c:pt>
                <c:pt idx="190">
                  <c:v>40</c:v>
                </c:pt>
                <c:pt idx="191">
                  <c:v>42</c:v>
                </c:pt>
                <c:pt idx="192">
                  <c:v>41</c:v>
                </c:pt>
                <c:pt idx="193">
                  <c:v>39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36</c:v>
                </c:pt>
                <c:pt idx="198">
                  <c:v>38</c:v>
                </c:pt>
                <c:pt idx="199">
                  <c:v>43</c:v>
                </c:pt>
                <c:pt idx="200">
                  <c:v>42</c:v>
                </c:pt>
                <c:pt idx="201">
                  <c:v>42</c:v>
                </c:pt>
                <c:pt idx="202">
                  <c:v>38</c:v>
                </c:pt>
                <c:pt idx="203">
                  <c:v>38</c:v>
                </c:pt>
                <c:pt idx="204">
                  <c:v>42</c:v>
                </c:pt>
                <c:pt idx="205">
                  <c:v>41</c:v>
                </c:pt>
                <c:pt idx="206">
                  <c:v>38</c:v>
                </c:pt>
                <c:pt idx="207">
                  <c:v>38</c:v>
                </c:pt>
                <c:pt idx="208">
                  <c:v>38</c:v>
                </c:pt>
                <c:pt idx="209">
                  <c:v>39</c:v>
                </c:pt>
                <c:pt idx="210">
                  <c:v>36</c:v>
                </c:pt>
                <c:pt idx="211">
                  <c:v>38</c:v>
                </c:pt>
                <c:pt idx="212">
                  <c:v>33</c:v>
                </c:pt>
                <c:pt idx="213">
                  <c:v>36</c:v>
                </c:pt>
                <c:pt idx="214">
                  <c:v>43</c:v>
                </c:pt>
                <c:pt idx="215">
                  <c:v>41</c:v>
                </c:pt>
                <c:pt idx="216">
                  <c:v>41</c:v>
                </c:pt>
                <c:pt idx="217">
                  <c:v>47</c:v>
                </c:pt>
                <c:pt idx="218">
                  <c:v>40</c:v>
                </c:pt>
                <c:pt idx="219">
                  <c:v>44</c:v>
                </c:pt>
                <c:pt idx="220">
                  <c:v>36</c:v>
                </c:pt>
                <c:pt idx="221">
                  <c:v>38</c:v>
                </c:pt>
                <c:pt idx="222">
                  <c:v>43</c:v>
                </c:pt>
                <c:pt idx="223">
                  <c:v>38</c:v>
                </c:pt>
                <c:pt idx="224">
                  <c:v>39</c:v>
                </c:pt>
                <c:pt idx="225">
                  <c:v>37</c:v>
                </c:pt>
                <c:pt idx="226">
                  <c:v>35</c:v>
                </c:pt>
                <c:pt idx="227">
                  <c:v>40</c:v>
                </c:pt>
                <c:pt idx="228">
                  <c:v>36</c:v>
                </c:pt>
                <c:pt idx="229">
                  <c:v>40</c:v>
                </c:pt>
                <c:pt idx="230">
                  <c:v>41</c:v>
                </c:pt>
                <c:pt idx="231">
                  <c:v>43</c:v>
                </c:pt>
                <c:pt idx="232">
                  <c:v>31</c:v>
                </c:pt>
                <c:pt idx="233">
                  <c:v>37</c:v>
                </c:pt>
                <c:pt idx="234">
                  <c:v>41</c:v>
                </c:pt>
                <c:pt idx="235">
                  <c:v>35</c:v>
                </c:pt>
                <c:pt idx="236">
                  <c:v>32</c:v>
                </c:pt>
                <c:pt idx="237">
                  <c:v>40</c:v>
                </c:pt>
                <c:pt idx="238">
                  <c:v>38</c:v>
                </c:pt>
                <c:pt idx="239">
                  <c:v>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80-DF46-B406-8B9E2EE69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7638784"/>
        <c:axId val="1826758080"/>
      </c:scatterChart>
      <c:valAx>
        <c:axId val="1827638784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26758080"/>
        <c:crosses val="autoZero"/>
        <c:crossBetween val="midCat"/>
      </c:valAx>
      <c:valAx>
        <c:axId val="1826758080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27638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工作表3!$M$1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工作表3!$L$2:$L$241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工作表3!$M$2:$M$241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7E-CD48-B3FC-5CC51EE0A125}"/>
            </c:ext>
          </c:extLst>
        </c:ser>
        <c:ser>
          <c:idx val="1"/>
          <c:order val="1"/>
          <c:tx>
            <c:strRef>
              <c:f>工作表3!$N$1</c:f>
              <c:strCache>
                <c:ptCount val="1"/>
                <c:pt idx="0">
                  <c:v>PcTx1-1nM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工作表3!$L$2:$L$241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工作表3!$N$2:$N$241</c:f>
              <c:numCache>
                <c:formatCode>General</c:formatCode>
                <c:ptCount val="240"/>
                <c:pt idx="0">
                  <c:v>34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33</c:v>
                </c:pt>
                <c:pt idx="5">
                  <c:v>30</c:v>
                </c:pt>
                <c:pt idx="6">
                  <c:v>32</c:v>
                </c:pt>
                <c:pt idx="7">
                  <c:v>30</c:v>
                </c:pt>
                <c:pt idx="8">
                  <c:v>34</c:v>
                </c:pt>
                <c:pt idx="9">
                  <c:v>31</c:v>
                </c:pt>
                <c:pt idx="10">
                  <c:v>30</c:v>
                </c:pt>
                <c:pt idx="11">
                  <c:v>32</c:v>
                </c:pt>
                <c:pt idx="12">
                  <c:v>33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30</c:v>
                </c:pt>
                <c:pt idx="17">
                  <c:v>31</c:v>
                </c:pt>
                <c:pt idx="18">
                  <c:v>33</c:v>
                </c:pt>
                <c:pt idx="19">
                  <c:v>32</c:v>
                </c:pt>
                <c:pt idx="20">
                  <c:v>35</c:v>
                </c:pt>
                <c:pt idx="21">
                  <c:v>30</c:v>
                </c:pt>
                <c:pt idx="22">
                  <c:v>34</c:v>
                </c:pt>
                <c:pt idx="23">
                  <c:v>33</c:v>
                </c:pt>
                <c:pt idx="24">
                  <c:v>34</c:v>
                </c:pt>
                <c:pt idx="25">
                  <c:v>32</c:v>
                </c:pt>
                <c:pt idx="26">
                  <c:v>36</c:v>
                </c:pt>
                <c:pt idx="27">
                  <c:v>30</c:v>
                </c:pt>
                <c:pt idx="28">
                  <c:v>31</c:v>
                </c:pt>
                <c:pt idx="29">
                  <c:v>31</c:v>
                </c:pt>
                <c:pt idx="30">
                  <c:v>32</c:v>
                </c:pt>
                <c:pt idx="31">
                  <c:v>31</c:v>
                </c:pt>
                <c:pt idx="32">
                  <c:v>32</c:v>
                </c:pt>
                <c:pt idx="33">
                  <c:v>30</c:v>
                </c:pt>
                <c:pt idx="34">
                  <c:v>32</c:v>
                </c:pt>
                <c:pt idx="35">
                  <c:v>31</c:v>
                </c:pt>
                <c:pt idx="36">
                  <c:v>34</c:v>
                </c:pt>
                <c:pt idx="37">
                  <c:v>33</c:v>
                </c:pt>
                <c:pt idx="38">
                  <c:v>33</c:v>
                </c:pt>
                <c:pt idx="39">
                  <c:v>32</c:v>
                </c:pt>
                <c:pt idx="40">
                  <c:v>34</c:v>
                </c:pt>
                <c:pt idx="41">
                  <c:v>32</c:v>
                </c:pt>
                <c:pt idx="42">
                  <c:v>34</c:v>
                </c:pt>
                <c:pt idx="43">
                  <c:v>33</c:v>
                </c:pt>
                <c:pt idx="44">
                  <c:v>37</c:v>
                </c:pt>
                <c:pt idx="45">
                  <c:v>39</c:v>
                </c:pt>
                <c:pt idx="46">
                  <c:v>38</c:v>
                </c:pt>
                <c:pt idx="47">
                  <c:v>43</c:v>
                </c:pt>
                <c:pt idx="48">
                  <c:v>43</c:v>
                </c:pt>
                <c:pt idx="49">
                  <c:v>43</c:v>
                </c:pt>
                <c:pt idx="50">
                  <c:v>39</c:v>
                </c:pt>
                <c:pt idx="51">
                  <c:v>42</c:v>
                </c:pt>
                <c:pt idx="52">
                  <c:v>41</c:v>
                </c:pt>
                <c:pt idx="53">
                  <c:v>41</c:v>
                </c:pt>
                <c:pt idx="54">
                  <c:v>38</c:v>
                </c:pt>
                <c:pt idx="55">
                  <c:v>42</c:v>
                </c:pt>
                <c:pt idx="56">
                  <c:v>39</c:v>
                </c:pt>
                <c:pt idx="57">
                  <c:v>41</c:v>
                </c:pt>
                <c:pt idx="58">
                  <c:v>41</c:v>
                </c:pt>
                <c:pt idx="59">
                  <c:v>41</c:v>
                </c:pt>
                <c:pt idx="60">
                  <c:v>40</c:v>
                </c:pt>
                <c:pt idx="61">
                  <c:v>41</c:v>
                </c:pt>
                <c:pt idx="62">
                  <c:v>39</c:v>
                </c:pt>
                <c:pt idx="63">
                  <c:v>39</c:v>
                </c:pt>
                <c:pt idx="64">
                  <c:v>40</c:v>
                </c:pt>
                <c:pt idx="65">
                  <c:v>38</c:v>
                </c:pt>
                <c:pt idx="66">
                  <c:v>39</c:v>
                </c:pt>
                <c:pt idx="67">
                  <c:v>41</c:v>
                </c:pt>
                <c:pt idx="68">
                  <c:v>42</c:v>
                </c:pt>
                <c:pt idx="69">
                  <c:v>43</c:v>
                </c:pt>
                <c:pt idx="70">
                  <c:v>41</c:v>
                </c:pt>
                <c:pt idx="71">
                  <c:v>36</c:v>
                </c:pt>
                <c:pt idx="72">
                  <c:v>39</c:v>
                </c:pt>
                <c:pt idx="73">
                  <c:v>38</c:v>
                </c:pt>
                <c:pt idx="74">
                  <c:v>38</c:v>
                </c:pt>
                <c:pt idx="75">
                  <c:v>43</c:v>
                </c:pt>
                <c:pt idx="76">
                  <c:v>38</c:v>
                </c:pt>
                <c:pt idx="77">
                  <c:v>42</c:v>
                </c:pt>
                <c:pt idx="78">
                  <c:v>39</c:v>
                </c:pt>
                <c:pt idx="79">
                  <c:v>39</c:v>
                </c:pt>
                <c:pt idx="80">
                  <c:v>39</c:v>
                </c:pt>
                <c:pt idx="81">
                  <c:v>39</c:v>
                </c:pt>
                <c:pt idx="82">
                  <c:v>41</c:v>
                </c:pt>
                <c:pt idx="83">
                  <c:v>39</c:v>
                </c:pt>
                <c:pt idx="84">
                  <c:v>42</c:v>
                </c:pt>
                <c:pt idx="85">
                  <c:v>39</c:v>
                </c:pt>
                <c:pt idx="86">
                  <c:v>40</c:v>
                </c:pt>
                <c:pt idx="87">
                  <c:v>34</c:v>
                </c:pt>
                <c:pt idx="88">
                  <c:v>39</c:v>
                </c:pt>
                <c:pt idx="89">
                  <c:v>39</c:v>
                </c:pt>
                <c:pt idx="90">
                  <c:v>41</c:v>
                </c:pt>
                <c:pt idx="91">
                  <c:v>39</c:v>
                </c:pt>
                <c:pt idx="92">
                  <c:v>38</c:v>
                </c:pt>
                <c:pt idx="93">
                  <c:v>36</c:v>
                </c:pt>
                <c:pt idx="94">
                  <c:v>38</c:v>
                </c:pt>
                <c:pt idx="95">
                  <c:v>41</c:v>
                </c:pt>
                <c:pt idx="96">
                  <c:v>39</c:v>
                </c:pt>
                <c:pt idx="97">
                  <c:v>37</c:v>
                </c:pt>
                <c:pt idx="98">
                  <c:v>41</c:v>
                </c:pt>
                <c:pt idx="99">
                  <c:v>40</c:v>
                </c:pt>
                <c:pt idx="100">
                  <c:v>38</c:v>
                </c:pt>
                <c:pt idx="101">
                  <c:v>40</c:v>
                </c:pt>
                <c:pt idx="102">
                  <c:v>32</c:v>
                </c:pt>
                <c:pt idx="103">
                  <c:v>39</c:v>
                </c:pt>
                <c:pt idx="104">
                  <c:v>37</c:v>
                </c:pt>
                <c:pt idx="105">
                  <c:v>40</c:v>
                </c:pt>
                <c:pt idx="106">
                  <c:v>37</c:v>
                </c:pt>
                <c:pt idx="107">
                  <c:v>37</c:v>
                </c:pt>
                <c:pt idx="108">
                  <c:v>37</c:v>
                </c:pt>
                <c:pt idx="109">
                  <c:v>34</c:v>
                </c:pt>
                <c:pt idx="110">
                  <c:v>40</c:v>
                </c:pt>
                <c:pt idx="111">
                  <c:v>37</c:v>
                </c:pt>
                <c:pt idx="112">
                  <c:v>36</c:v>
                </c:pt>
                <c:pt idx="113">
                  <c:v>35</c:v>
                </c:pt>
                <c:pt idx="114">
                  <c:v>36</c:v>
                </c:pt>
                <c:pt idx="115">
                  <c:v>38</c:v>
                </c:pt>
                <c:pt idx="116">
                  <c:v>42</c:v>
                </c:pt>
                <c:pt idx="117">
                  <c:v>34</c:v>
                </c:pt>
                <c:pt idx="118">
                  <c:v>34</c:v>
                </c:pt>
                <c:pt idx="119">
                  <c:v>34</c:v>
                </c:pt>
                <c:pt idx="120">
                  <c:v>41</c:v>
                </c:pt>
                <c:pt idx="121">
                  <c:v>35</c:v>
                </c:pt>
                <c:pt idx="122">
                  <c:v>38</c:v>
                </c:pt>
                <c:pt idx="123">
                  <c:v>38</c:v>
                </c:pt>
                <c:pt idx="124">
                  <c:v>37</c:v>
                </c:pt>
                <c:pt idx="125">
                  <c:v>41</c:v>
                </c:pt>
                <c:pt idx="126">
                  <c:v>36</c:v>
                </c:pt>
                <c:pt idx="127">
                  <c:v>42</c:v>
                </c:pt>
                <c:pt idx="128">
                  <c:v>35</c:v>
                </c:pt>
                <c:pt idx="129">
                  <c:v>34</c:v>
                </c:pt>
                <c:pt idx="130">
                  <c:v>35</c:v>
                </c:pt>
                <c:pt idx="131">
                  <c:v>38</c:v>
                </c:pt>
                <c:pt idx="132">
                  <c:v>38</c:v>
                </c:pt>
                <c:pt idx="133">
                  <c:v>39</c:v>
                </c:pt>
                <c:pt idx="134">
                  <c:v>36</c:v>
                </c:pt>
                <c:pt idx="135">
                  <c:v>37</c:v>
                </c:pt>
                <c:pt idx="136">
                  <c:v>36</c:v>
                </c:pt>
                <c:pt idx="137">
                  <c:v>33</c:v>
                </c:pt>
                <c:pt idx="138">
                  <c:v>34</c:v>
                </c:pt>
                <c:pt idx="139">
                  <c:v>32</c:v>
                </c:pt>
                <c:pt idx="140">
                  <c:v>35</c:v>
                </c:pt>
                <c:pt idx="141">
                  <c:v>37</c:v>
                </c:pt>
                <c:pt idx="142">
                  <c:v>36</c:v>
                </c:pt>
                <c:pt idx="143">
                  <c:v>34</c:v>
                </c:pt>
                <c:pt idx="144">
                  <c:v>37</c:v>
                </c:pt>
                <c:pt idx="145">
                  <c:v>34</c:v>
                </c:pt>
                <c:pt idx="146">
                  <c:v>37</c:v>
                </c:pt>
                <c:pt idx="147">
                  <c:v>36</c:v>
                </c:pt>
                <c:pt idx="148">
                  <c:v>36</c:v>
                </c:pt>
                <c:pt idx="149">
                  <c:v>37</c:v>
                </c:pt>
                <c:pt idx="150">
                  <c:v>36</c:v>
                </c:pt>
                <c:pt idx="151">
                  <c:v>36</c:v>
                </c:pt>
                <c:pt idx="152">
                  <c:v>36</c:v>
                </c:pt>
                <c:pt idx="153">
                  <c:v>34</c:v>
                </c:pt>
                <c:pt idx="154">
                  <c:v>35</c:v>
                </c:pt>
                <c:pt idx="155">
                  <c:v>36</c:v>
                </c:pt>
                <c:pt idx="156">
                  <c:v>34</c:v>
                </c:pt>
                <c:pt idx="157">
                  <c:v>35</c:v>
                </c:pt>
                <c:pt idx="158">
                  <c:v>36</c:v>
                </c:pt>
                <c:pt idx="159">
                  <c:v>36</c:v>
                </c:pt>
                <c:pt idx="160">
                  <c:v>32</c:v>
                </c:pt>
                <c:pt idx="161">
                  <c:v>37</c:v>
                </c:pt>
                <c:pt idx="162">
                  <c:v>34</c:v>
                </c:pt>
                <c:pt idx="163">
                  <c:v>34</c:v>
                </c:pt>
                <c:pt idx="164">
                  <c:v>37</c:v>
                </c:pt>
                <c:pt idx="165">
                  <c:v>33</c:v>
                </c:pt>
                <c:pt idx="166">
                  <c:v>35</c:v>
                </c:pt>
                <c:pt idx="167">
                  <c:v>34</c:v>
                </c:pt>
                <c:pt idx="168">
                  <c:v>32</c:v>
                </c:pt>
                <c:pt idx="169">
                  <c:v>39</c:v>
                </c:pt>
                <c:pt idx="170">
                  <c:v>35</c:v>
                </c:pt>
                <c:pt idx="171">
                  <c:v>39</c:v>
                </c:pt>
                <c:pt idx="172">
                  <c:v>33</c:v>
                </c:pt>
                <c:pt idx="173">
                  <c:v>31</c:v>
                </c:pt>
                <c:pt idx="174">
                  <c:v>40</c:v>
                </c:pt>
                <c:pt idx="175">
                  <c:v>34</c:v>
                </c:pt>
                <c:pt idx="176">
                  <c:v>36</c:v>
                </c:pt>
                <c:pt idx="177">
                  <c:v>40</c:v>
                </c:pt>
                <c:pt idx="178">
                  <c:v>35</c:v>
                </c:pt>
                <c:pt idx="179">
                  <c:v>37</c:v>
                </c:pt>
                <c:pt idx="180">
                  <c:v>36</c:v>
                </c:pt>
                <c:pt idx="181">
                  <c:v>36</c:v>
                </c:pt>
                <c:pt idx="182">
                  <c:v>36</c:v>
                </c:pt>
                <c:pt idx="183">
                  <c:v>32</c:v>
                </c:pt>
                <c:pt idx="184">
                  <c:v>33</c:v>
                </c:pt>
                <c:pt idx="185">
                  <c:v>32</c:v>
                </c:pt>
                <c:pt idx="186">
                  <c:v>34</c:v>
                </c:pt>
                <c:pt idx="187">
                  <c:v>35</c:v>
                </c:pt>
                <c:pt idx="188">
                  <c:v>35</c:v>
                </c:pt>
                <c:pt idx="189">
                  <c:v>34</c:v>
                </c:pt>
                <c:pt idx="190">
                  <c:v>34</c:v>
                </c:pt>
                <c:pt idx="191">
                  <c:v>35</c:v>
                </c:pt>
                <c:pt idx="192">
                  <c:v>34</c:v>
                </c:pt>
                <c:pt idx="193">
                  <c:v>39</c:v>
                </c:pt>
                <c:pt idx="194">
                  <c:v>32</c:v>
                </c:pt>
                <c:pt idx="195">
                  <c:v>35</c:v>
                </c:pt>
                <c:pt idx="196">
                  <c:v>33</c:v>
                </c:pt>
                <c:pt idx="197">
                  <c:v>30</c:v>
                </c:pt>
                <c:pt idx="198">
                  <c:v>33</c:v>
                </c:pt>
                <c:pt idx="199">
                  <c:v>37</c:v>
                </c:pt>
                <c:pt idx="200">
                  <c:v>34</c:v>
                </c:pt>
                <c:pt idx="201">
                  <c:v>36</c:v>
                </c:pt>
                <c:pt idx="202">
                  <c:v>39</c:v>
                </c:pt>
                <c:pt idx="203">
                  <c:v>35</c:v>
                </c:pt>
                <c:pt idx="204">
                  <c:v>36</c:v>
                </c:pt>
                <c:pt idx="205">
                  <c:v>35</c:v>
                </c:pt>
                <c:pt idx="206">
                  <c:v>33</c:v>
                </c:pt>
                <c:pt idx="207">
                  <c:v>37</c:v>
                </c:pt>
                <c:pt idx="208">
                  <c:v>33</c:v>
                </c:pt>
                <c:pt idx="209">
                  <c:v>29</c:v>
                </c:pt>
                <c:pt idx="210">
                  <c:v>36</c:v>
                </c:pt>
                <c:pt idx="211">
                  <c:v>32</c:v>
                </c:pt>
                <c:pt idx="212">
                  <c:v>34</c:v>
                </c:pt>
                <c:pt idx="213">
                  <c:v>37</c:v>
                </c:pt>
                <c:pt idx="214">
                  <c:v>33</c:v>
                </c:pt>
                <c:pt idx="215">
                  <c:v>34</c:v>
                </c:pt>
                <c:pt idx="216">
                  <c:v>32</c:v>
                </c:pt>
                <c:pt idx="217">
                  <c:v>35</c:v>
                </c:pt>
                <c:pt idx="218">
                  <c:v>35</c:v>
                </c:pt>
                <c:pt idx="219">
                  <c:v>38</c:v>
                </c:pt>
                <c:pt idx="220">
                  <c:v>33</c:v>
                </c:pt>
                <c:pt idx="221">
                  <c:v>35</c:v>
                </c:pt>
                <c:pt idx="222">
                  <c:v>33</c:v>
                </c:pt>
                <c:pt idx="223">
                  <c:v>37</c:v>
                </c:pt>
                <c:pt idx="224">
                  <c:v>31</c:v>
                </c:pt>
                <c:pt idx="225">
                  <c:v>32</c:v>
                </c:pt>
                <c:pt idx="226">
                  <c:v>33</c:v>
                </c:pt>
                <c:pt idx="227">
                  <c:v>35</c:v>
                </c:pt>
                <c:pt idx="228">
                  <c:v>35</c:v>
                </c:pt>
                <c:pt idx="229">
                  <c:v>34</c:v>
                </c:pt>
                <c:pt idx="230">
                  <c:v>37</c:v>
                </c:pt>
                <c:pt idx="231">
                  <c:v>33</c:v>
                </c:pt>
                <c:pt idx="232">
                  <c:v>36</c:v>
                </c:pt>
                <c:pt idx="233">
                  <c:v>36</c:v>
                </c:pt>
                <c:pt idx="234">
                  <c:v>33</c:v>
                </c:pt>
                <c:pt idx="235">
                  <c:v>35</c:v>
                </c:pt>
                <c:pt idx="236">
                  <c:v>32</c:v>
                </c:pt>
                <c:pt idx="237">
                  <c:v>36</c:v>
                </c:pt>
                <c:pt idx="238">
                  <c:v>37</c:v>
                </c:pt>
                <c:pt idx="239">
                  <c:v>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7E-CD48-B3FC-5CC51EE0A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2939680"/>
        <c:axId val="1803086944"/>
      </c:scatterChart>
      <c:valAx>
        <c:axId val="1802939680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03086944"/>
        <c:crosses val="autoZero"/>
        <c:crossBetween val="midCat"/>
      </c:valAx>
      <c:valAx>
        <c:axId val="1803086944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02939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PcTx1-0.1nM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'0.1nM'!$E$2:$E$241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0.14944512728518661</c:v>
                  </c:pt>
                  <c:pt idx="2">
                    <c:v>0.12449602905168997</c:v>
                  </c:pt>
                  <c:pt idx="3">
                    <c:v>6.2843505124373575E-2</c:v>
                  </c:pt>
                  <c:pt idx="4">
                    <c:v>0.43180935834336187</c:v>
                  </c:pt>
                  <c:pt idx="5">
                    <c:v>0.53804001716943151</c:v>
                  </c:pt>
                  <c:pt idx="6">
                    <c:v>0.3279194308225602</c:v>
                  </c:pt>
                  <c:pt idx="7">
                    <c:v>0.34367897957037163</c:v>
                  </c:pt>
                  <c:pt idx="8">
                    <c:v>0.19814840010128032</c:v>
                  </c:pt>
                  <c:pt idx="9">
                    <c:v>0.20909265165685573</c:v>
                  </c:pt>
                  <c:pt idx="10">
                    <c:v>0.40400577838624779</c:v>
                  </c:pt>
                  <c:pt idx="11">
                    <c:v>0.1941120533312117</c:v>
                  </c:pt>
                  <c:pt idx="12">
                    <c:v>0.36345244664738496</c:v>
                  </c:pt>
                  <c:pt idx="13">
                    <c:v>0.4605682808388773</c:v>
                  </c:pt>
                  <c:pt idx="14">
                    <c:v>0.3802606080932342</c:v>
                  </c:pt>
                  <c:pt idx="15">
                    <c:v>0.5317738352714062</c:v>
                  </c:pt>
                  <c:pt idx="16">
                    <c:v>0.4040497179031321</c:v>
                  </c:pt>
                  <c:pt idx="17">
                    <c:v>0.11515515612813872</c:v>
                  </c:pt>
                  <c:pt idx="18">
                    <c:v>0.42974051121751755</c:v>
                  </c:pt>
                  <c:pt idx="19">
                    <c:v>0.5259432332078684</c:v>
                  </c:pt>
                  <c:pt idx="20">
                    <c:v>0.25441336543400972</c:v>
                  </c:pt>
                  <c:pt idx="21">
                    <c:v>0.36261863471350825</c:v>
                  </c:pt>
                  <c:pt idx="22">
                    <c:v>0.49182734678321632</c:v>
                  </c:pt>
                  <c:pt idx="23">
                    <c:v>0.51009743188150747</c:v>
                  </c:pt>
                  <c:pt idx="24">
                    <c:v>0.19213226850863505</c:v>
                  </c:pt>
                  <c:pt idx="25">
                    <c:v>0.43638680671989682</c:v>
                  </c:pt>
                  <c:pt idx="26">
                    <c:v>0.14953890550290946</c:v>
                  </c:pt>
                  <c:pt idx="27">
                    <c:v>0.34055902172403124</c:v>
                  </c:pt>
                  <c:pt idx="28">
                    <c:v>0.43152050434662931</c:v>
                  </c:pt>
                  <c:pt idx="29">
                    <c:v>0.40972210432207229</c:v>
                  </c:pt>
                  <c:pt idx="30">
                    <c:v>0.35177815503358467</c:v>
                  </c:pt>
                  <c:pt idx="31">
                    <c:v>0.39053946361219904</c:v>
                  </c:pt>
                  <c:pt idx="32">
                    <c:v>0.53400342012998381</c:v>
                  </c:pt>
                  <c:pt idx="33">
                    <c:v>0.74599542375670169</c:v>
                  </c:pt>
                  <c:pt idx="34">
                    <c:v>0.39405321020509171</c:v>
                  </c:pt>
                  <c:pt idx="35">
                    <c:v>0.38172616195937442</c:v>
                  </c:pt>
                  <c:pt idx="36">
                    <c:v>0.13361531216263164</c:v>
                  </c:pt>
                  <c:pt idx="37">
                    <c:v>0.44898594453237028</c:v>
                  </c:pt>
                  <c:pt idx="38">
                    <c:v>0.45744249790455105</c:v>
                  </c:pt>
                  <c:pt idx="39">
                    <c:v>0.41433944030887759</c:v>
                  </c:pt>
                  <c:pt idx="40">
                    <c:v>0.35521147169565576</c:v>
                  </c:pt>
                  <c:pt idx="41">
                    <c:v>0.33738072846850664</c:v>
                  </c:pt>
                  <c:pt idx="42">
                    <c:v>0.3215113909569548</c:v>
                  </c:pt>
                  <c:pt idx="43">
                    <c:v>0.35484289632328669</c:v>
                  </c:pt>
                  <c:pt idx="44">
                    <c:v>2.2482808578534499</c:v>
                  </c:pt>
                  <c:pt idx="45">
                    <c:v>2.0298283801618959</c:v>
                  </c:pt>
                  <c:pt idx="46">
                    <c:v>1.8171780690406225</c:v>
                  </c:pt>
                  <c:pt idx="47">
                    <c:v>2.1357238142484638</c:v>
                  </c:pt>
                  <c:pt idx="48">
                    <c:v>1.9897929454263412</c:v>
                  </c:pt>
                  <c:pt idx="49">
                    <c:v>1.8398773825603065</c:v>
                  </c:pt>
                  <c:pt idx="50">
                    <c:v>2.2972375953827626</c:v>
                  </c:pt>
                  <c:pt idx="51">
                    <c:v>1.793893638719023</c:v>
                  </c:pt>
                  <c:pt idx="52">
                    <c:v>1.8202606299039634</c:v>
                  </c:pt>
                  <c:pt idx="53">
                    <c:v>2.1356946026250183</c:v>
                  </c:pt>
                  <c:pt idx="54">
                    <c:v>2.1505793055069184</c:v>
                  </c:pt>
                  <c:pt idx="55">
                    <c:v>1.7390649449784399</c:v>
                  </c:pt>
                  <c:pt idx="56">
                    <c:v>1.3942521383698858</c:v>
                  </c:pt>
                  <c:pt idx="57">
                    <c:v>2.3222924600889829</c:v>
                  </c:pt>
                  <c:pt idx="58">
                    <c:v>1.6214560603722794</c:v>
                  </c:pt>
                  <c:pt idx="59">
                    <c:v>2.2123295569541264</c:v>
                  </c:pt>
                  <c:pt idx="60">
                    <c:v>1.7977936655577549</c:v>
                  </c:pt>
                  <c:pt idx="61">
                    <c:v>1.6916345526313818</c:v>
                  </c:pt>
                  <c:pt idx="62">
                    <c:v>1.6043074726484785</c:v>
                  </c:pt>
                  <c:pt idx="63">
                    <c:v>1.5240197121024317</c:v>
                  </c:pt>
                  <c:pt idx="64">
                    <c:v>2.4068702253837628</c:v>
                  </c:pt>
                  <c:pt idx="65">
                    <c:v>1.5912433960555536</c:v>
                  </c:pt>
                  <c:pt idx="66">
                    <c:v>1.6768586618055046</c:v>
                  </c:pt>
                  <c:pt idx="67">
                    <c:v>2.036831299773334</c:v>
                  </c:pt>
                  <c:pt idx="68">
                    <c:v>1.9533525398942861</c:v>
                  </c:pt>
                  <c:pt idx="69">
                    <c:v>1.4921828779406643</c:v>
                  </c:pt>
                  <c:pt idx="70">
                    <c:v>1.3227414913555289</c:v>
                  </c:pt>
                  <c:pt idx="71">
                    <c:v>1.3201586097765539</c:v>
                  </c:pt>
                  <c:pt idx="72">
                    <c:v>1.731870571372625</c:v>
                  </c:pt>
                  <c:pt idx="73">
                    <c:v>1.3221784159753673</c:v>
                  </c:pt>
                  <c:pt idx="74">
                    <c:v>1.3546322218064399</c:v>
                  </c:pt>
                  <c:pt idx="75">
                    <c:v>1.0003902436880043</c:v>
                  </c:pt>
                  <c:pt idx="76">
                    <c:v>1.1140641719285533</c:v>
                  </c:pt>
                  <c:pt idx="77">
                    <c:v>1.642635662772471</c:v>
                  </c:pt>
                  <c:pt idx="78">
                    <c:v>0.74696686589866912</c:v>
                  </c:pt>
                  <c:pt idx="79">
                    <c:v>1.2210481385044505</c:v>
                  </c:pt>
                  <c:pt idx="80">
                    <c:v>0.75265540430643296</c:v>
                  </c:pt>
                  <c:pt idx="81">
                    <c:v>0.9193232280732081</c:v>
                  </c:pt>
                  <c:pt idx="82">
                    <c:v>0.48361647525639045</c:v>
                  </c:pt>
                  <c:pt idx="83">
                    <c:v>0.23822264677354707</c:v>
                  </c:pt>
                  <c:pt idx="84">
                    <c:v>1.5027108659709134</c:v>
                  </c:pt>
                  <c:pt idx="85">
                    <c:v>0.78754862336878406</c:v>
                  </c:pt>
                  <c:pt idx="86">
                    <c:v>1.0632635329098312</c:v>
                  </c:pt>
                  <c:pt idx="87">
                    <c:v>0.30239337497994823</c:v>
                  </c:pt>
                  <c:pt idx="88">
                    <c:v>0.58407923805748774</c:v>
                  </c:pt>
                  <c:pt idx="89">
                    <c:v>0.91970824292002495</c:v>
                  </c:pt>
                  <c:pt idx="90">
                    <c:v>0.38036095071135945</c:v>
                  </c:pt>
                  <c:pt idx="91">
                    <c:v>1.1209574479647155</c:v>
                  </c:pt>
                  <c:pt idx="92">
                    <c:v>0.45574540292298105</c:v>
                  </c:pt>
                  <c:pt idx="93">
                    <c:v>0.24979039716143225</c:v>
                  </c:pt>
                  <c:pt idx="94">
                    <c:v>1.0103681807553861</c:v>
                  </c:pt>
                  <c:pt idx="95">
                    <c:v>0.419114127268093</c:v>
                  </c:pt>
                  <c:pt idx="96">
                    <c:v>0.1955182100620452</c:v>
                  </c:pt>
                  <c:pt idx="97">
                    <c:v>0.37504488291985871</c:v>
                  </c:pt>
                  <c:pt idx="98">
                    <c:v>0.88710562978151186</c:v>
                  </c:pt>
                  <c:pt idx="99">
                    <c:v>0.25209953029809823</c:v>
                  </c:pt>
                  <c:pt idx="100">
                    <c:v>0.54554282454774639</c:v>
                  </c:pt>
                  <c:pt idx="101">
                    <c:v>0.77501665540263076</c:v>
                  </c:pt>
                  <c:pt idx="102">
                    <c:v>0.20859620818705124</c:v>
                  </c:pt>
                  <c:pt idx="103">
                    <c:v>0.31161178630594766</c:v>
                  </c:pt>
                  <c:pt idx="104">
                    <c:v>0.68292591490168775</c:v>
                  </c:pt>
                  <c:pt idx="105">
                    <c:v>0.21368006798842273</c:v>
                  </c:pt>
                  <c:pt idx="106">
                    <c:v>0.38379142378358533</c:v>
                  </c:pt>
                  <c:pt idx="107">
                    <c:v>0.29840625072993171</c:v>
                  </c:pt>
                  <c:pt idx="108">
                    <c:v>0.48916191394796432</c:v>
                  </c:pt>
                  <c:pt idx="109">
                    <c:v>0.60232297128064138</c:v>
                  </c:pt>
                  <c:pt idx="110">
                    <c:v>0.42091465950837986</c:v>
                  </c:pt>
                  <c:pt idx="111">
                    <c:v>0.84864174352903821</c:v>
                  </c:pt>
                  <c:pt idx="112">
                    <c:v>0.67800383293250266</c:v>
                  </c:pt>
                  <c:pt idx="113">
                    <c:v>0.34061366220827027</c:v>
                  </c:pt>
                  <c:pt idx="114">
                    <c:v>0.59257359221325867</c:v>
                  </c:pt>
                  <c:pt idx="115">
                    <c:v>0.64592355458122086</c:v>
                  </c:pt>
                  <c:pt idx="116">
                    <c:v>0.26202547618656824</c:v>
                  </c:pt>
                  <c:pt idx="117">
                    <c:v>0.47963389859585448</c:v>
                  </c:pt>
                  <c:pt idx="118">
                    <c:v>0.4501644941430088</c:v>
                  </c:pt>
                  <c:pt idx="119">
                    <c:v>0.43104352676870178</c:v>
                  </c:pt>
                  <c:pt idx="120">
                    <c:v>0.24369960622222986</c:v>
                  </c:pt>
                  <c:pt idx="121">
                    <c:v>0.30241938891642256</c:v>
                  </c:pt>
                  <c:pt idx="122">
                    <c:v>0.68646764489387957</c:v>
                  </c:pt>
                  <c:pt idx="123">
                    <c:v>0.35198282076475379</c:v>
                  </c:pt>
                  <c:pt idx="124">
                    <c:v>0.54351874573205128</c:v>
                  </c:pt>
                  <c:pt idx="125">
                    <c:v>0.34433693986524605</c:v>
                  </c:pt>
                  <c:pt idx="126">
                    <c:v>0.60006402352124522</c:v>
                  </c:pt>
                  <c:pt idx="127">
                    <c:v>0.15897275686500653</c:v>
                  </c:pt>
                  <c:pt idx="128">
                    <c:v>0.51689187659044367</c:v>
                  </c:pt>
                  <c:pt idx="129">
                    <c:v>0.25051107246046511</c:v>
                  </c:pt>
                  <c:pt idx="130">
                    <c:v>0.45330332004652052</c:v>
                  </c:pt>
                  <c:pt idx="131">
                    <c:v>0.40611969853180441</c:v>
                  </c:pt>
                  <c:pt idx="132">
                    <c:v>0.38603762804722619</c:v>
                  </c:pt>
                  <c:pt idx="133">
                    <c:v>0.23791808907361836</c:v>
                  </c:pt>
                  <c:pt idx="134">
                    <c:v>0.5500199515813774</c:v>
                  </c:pt>
                  <c:pt idx="135">
                    <c:v>0.28701720165236783</c:v>
                  </c:pt>
                  <c:pt idx="136">
                    <c:v>0.35040543480775982</c:v>
                  </c:pt>
                  <c:pt idx="137">
                    <c:v>0.55575438620101325</c:v>
                  </c:pt>
                  <c:pt idx="138">
                    <c:v>0.47755824030579169</c:v>
                  </c:pt>
                  <c:pt idx="139">
                    <c:v>0.45465701602377684</c:v>
                  </c:pt>
                  <c:pt idx="140">
                    <c:v>0.44109980572964075</c:v>
                  </c:pt>
                  <c:pt idx="141">
                    <c:v>0.41835731312347568</c:v>
                  </c:pt>
                  <c:pt idx="142">
                    <c:v>0.32035797274950811</c:v>
                  </c:pt>
                  <c:pt idx="143">
                    <c:v>0.55881432997206903</c:v>
                  </c:pt>
                  <c:pt idx="144">
                    <c:v>0.38415164588506295</c:v>
                  </c:pt>
                  <c:pt idx="145">
                    <c:v>0.36250399386496523</c:v>
                  </c:pt>
                  <c:pt idx="146">
                    <c:v>0.34768932711002015</c:v>
                  </c:pt>
                  <c:pt idx="147">
                    <c:v>0.36443900726026013</c:v>
                  </c:pt>
                  <c:pt idx="148">
                    <c:v>0.43018825250621273</c:v>
                  </c:pt>
                  <c:pt idx="149">
                    <c:v>0.60057174370960953</c:v>
                  </c:pt>
                  <c:pt idx="150">
                    <c:v>0.43958121184759957</c:v>
                  </c:pt>
                  <c:pt idx="151">
                    <c:v>0.41435480508151507</c:v>
                  </c:pt>
                  <c:pt idx="152">
                    <c:v>0.33486696116814341</c:v>
                  </c:pt>
                  <c:pt idx="153">
                    <c:v>0.33492048434616117</c:v>
                  </c:pt>
                  <c:pt idx="154">
                    <c:v>0.27213095294315798</c:v>
                  </c:pt>
                  <c:pt idx="155">
                    <c:v>0.28867049846412829</c:v>
                  </c:pt>
                  <c:pt idx="156">
                    <c:v>0.42063210376540022</c:v>
                  </c:pt>
                  <c:pt idx="157">
                    <c:v>0.51227022460752725</c:v>
                  </c:pt>
                  <c:pt idx="158">
                    <c:v>0.51206648752151085</c:v>
                  </c:pt>
                  <c:pt idx="159">
                    <c:v>0.41230340456221148</c:v>
                  </c:pt>
                  <c:pt idx="160">
                    <c:v>0.43723466319501059</c:v>
                  </c:pt>
                  <c:pt idx="161">
                    <c:v>0.43684564116073427</c:v>
                  </c:pt>
                  <c:pt idx="162">
                    <c:v>0.19644425409363417</c:v>
                  </c:pt>
                  <c:pt idx="163">
                    <c:v>0.24518810327479851</c:v>
                  </c:pt>
                  <c:pt idx="164">
                    <c:v>0.22362003826584154</c:v>
                  </c:pt>
                  <c:pt idx="165">
                    <c:v>0.56655380240886233</c:v>
                  </c:pt>
                  <c:pt idx="166">
                    <c:v>0.24139326529034491</c:v>
                  </c:pt>
                  <c:pt idx="167">
                    <c:v>0.43272798011160313</c:v>
                  </c:pt>
                  <c:pt idx="168">
                    <c:v>0.3350228351565922</c:v>
                  </c:pt>
                  <c:pt idx="169">
                    <c:v>0.24023863490227984</c:v>
                  </c:pt>
                  <c:pt idx="170">
                    <c:v>0.30506522248743556</c:v>
                  </c:pt>
                  <c:pt idx="171">
                    <c:v>0.33628928345635717</c:v>
                  </c:pt>
                  <c:pt idx="172">
                    <c:v>6.7544736842105269E-2</c:v>
                  </c:pt>
                  <c:pt idx="173">
                    <c:v>0.36033337826986939</c:v>
                  </c:pt>
                  <c:pt idx="174">
                    <c:v>0.53031744138795112</c:v>
                  </c:pt>
                  <c:pt idx="175">
                    <c:v>0.24158890895480831</c:v>
                  </c:pt>
                  <c:pt idx="176">
                    <c:v>0.21901061839447256</c:v>
                  </c:pt>
                  <c:pt idx="177">
                    <c:v>0.18672208200210896</c:v>
                  </c:pt>
                  <c:pt idx="178">
                    <c:v>0.10010909957289559</c:v>
                  </c:pt>
                  <c:pt idx="179">
                    <c:v>0.18860225343298562</c:v>
                  </c:pt>
                  <c:pt idx="180">
                    <c:v>0.15812226544338437</c:v>
                  </c:pt>
                  <c:pt idx="181">
                    <c:v>0.33906567177818719</c:v>
                  </c:pt>
                  <c:pt idx="182">
                    <c:v>0.23360665796399466</c:v>
                  </c:pt>
                  <c:pt idx="183">
                    <c:v>0.18104281499429301</c:v>
                  </c:pt>
                  <c:pt idx="184">
                    <c:v>0.35000000000000009</c:v>
                  </c:pt>
                  <c:pt idx="185">
                    <c:v>0.46989368327349579</c:v>
                  </c:pt>
                  <c:pt idx="186">
                    <c:v>0.35370472834962058</c:v>
                  </c:pt>
                  <c:pt idx="187">
                    <c:v>0.21397011751034165</c:v>
                  </c:pt>
                  <c:pt idx="188">
                    <c:v>0.3572673555212682</c:v>
                  </c:pt>
                  <c:pt idx="189">
                    <c:v>0.23899348348393434</c:v>
                  </c:pt>
                  <c:pt idx="190">
                    <c:v>0.3662802969840363</c:v>
                  </c:pt>
                  <c:pt idx="191">
                    <c:v>0.1667428736892726</c:v>
                  </c:pt>
                  <c:pt idx="192">
                    <c:v>0.24908847104695375</c:v>
                  </c:pt>
                  <c:pt idx="193">
                    <c:v>0.17561270602008183</c:v>
                  </c:pt>
                  <c:pt idx="194">
                    <c:v>0.14373064965361323</c:v>
                  </c:pt>
                  <c:pt idx="195">
                    <c:v>0.26315789473684181</c:v>
                  </c:pt>
                  <c:pt idx="196">
                    <c:v>0.17854236935434348</c:v>
                  </c:pt>
                  <c:pt idx="197">
                    <c:v>0.22770577531279967</c:v>
                  </c:pt>
                  <c:pt idx="198">
                    <c:v>0.17427480091225553</c:v>
                  </c:pt>
                  <c:pt idx="199">
                    <c:v>0.2159817550445193</c:v>
                  </c:pt>
                  <c:pt idx="200">
                    <c:v>0.23853714454524591</c:v>
                  </c:pt>
                  <c:pt idx="201">
                    <c:v>7.8481106685929183E-2</c:v>
                  </c:pt>
                  <c:pt idx="202">
                    <c:v>0.19774231874773382</c:v>
                  </c:pt>
                  <c:pt idx="203">
                    <c:v>2.8399999999999984E-2</c:v>
                  </c:pt>
                  <c:pt idx="204">
                    <c:v>0.26341638415720431</c:v>
                  </c:pt>
                  <c:pt idx="205">
                    <c:v>9.5689416238234945E-2</c:v>
                  </c:pt>
                  <c:pt idx="206">
                    <c:v>0.15021842105263172</c:v>
                  </c:pt>
                  <c:pt idx="207">
                    <c:v>0.16052631578947338</c:v>
                  </c:pt>
                  <c:pt idx="208">
                    <c:v>0.25087631578947334</c:v>
                  </c:pt>
                  <c:pt idx="209">
                    <c:v>0.31966868437382506</c:v>
                  </c:pt>
                  <c:pt idx="210">
                    <c:v>0.23750409434192543</c:v>
                  </c:pt>
                  <c:pt idx="211">
                    <c:v>5.5810526315789477E-2</c:v>
                  </c:pt>
                  <c:pt idx="212">
                    <c:v>7.8947368421052655E-2</c:v>
                  </c:pt>
                  <c:pt idx="213">
                    <c:v>4.684264426557621E-2</c:v>
                  </c:pt>
                  <c:pt idx="214">
                    <c:v>7.6097368421052636E-2</c:v>
                  </c:pt>
                  <c:pt idx="215">
                    <c:v>0.16003415254008907</c:v>
                  </c:pt>
                  <c:pt idx="216">
                    <c:v>0.26052631578947377</c:v>
                  </c:pt>
                  <c:pt idx="217">
                    <c:v>0.10274210526315786</c:v>
                  </c:pt>
                  <c:pt idx="218">
                    <c:v>0.1510430842104207</c:v>
                  </c:pt>
                  <c:pt idx="219">
                    <c:v>0.34440789473684202</c:v>
                  </c:pt>
                  <c:pt idx="220">
                    <c:v>0.16328626293548024</c:v>
                  </c:pt>
                  <c:pt idx="221">
                    <c:v>1.2500000000000011E-2</c:v>
                  </c:pt>
                  <c:pt idx="222">
                    <c:v>0.14049762750072789</c:v>
                  </c:pt>
                  <c:pt idx="223">
                    <c:v>0.21238947368421052</c:v>
                  </c:pt>
                  <c:pt idx="224">
                    <c:v>0.27017631578947376</c:v>
                  </c:pt>
                  <c:pt idx="225">
                    <c:v>3.7828947368421073E-2</c:v>
                  </c:pt>
                  <c:pt idx="226">
                    <c:v>0.17960526315789399</c:v>
                  </c:pt>
                  <c:pt idx="227">
                    <c:v>7.4671052631578916E-2</c:v>
                  </c:pt>
                  <c:pt idx="228">
                    <c:v>0.125</c:v>
                  </c:pt>
                  <c:pt idx="229">
                    <c:v>0.1279605263157893</c:v>
                  </c:pt>
                  <c:pt idx="230">
                    <c:v>0.40350789473684223</c:v>
                  </c:pt>
                  <c:pt idx="231">
                    <c:v>0.26013605749590063</c:v>
                  </c:pt>
                  <c:pt idx="232">
                    <c:v>0.10175526315789474</c:v>
                  </c:pt>
                  <c:pt idx="233">
                    <c:v>5.1097368421052669E-2</c:v>
                  </c:pt>
                  <c:pt idx="234">
                    <c:v>0.11902543141740632</c:v>
                  </c:pt>
                  <c:pt idx="235">
                    <c:v>0</c:v>
                  </c:pt>
                  <c:pt idx="236">
                    <c:v>0.36315789473684207</c:v>
                  </c:pt>
                  <c:pt idx="237">
                    <c:v>0.10094005956535744</c:v>
                  </c:pt>
                  <c:pt idx="238">
                    <c:v>9.8564009061269081E-2</c:v>
                  </c:pt>
                  <c:pt idx="239">
                    <c:v>0.1310315789473688</c:v>
                  </c:pt>
                </c:numCache>
              </c:numRef>
            </c:plus>
            <c:minus>
              <c:numRef>
                <c:f>'0.1nM'!$E$2:$E$241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0.14944512728518661</c:v>
                  </c:pt>
                  <c:pt idx="2">
                    <c:v>0.12449602905168997</c:v>
                  </c:pt>
                  <c:pt idx="3">
                    <c:v>6.2843505124373575E-2</c:v>
                  </c:pt>
                  <c:pt idx="4">
                    <c:v>0.43180935834336187</c:v>
                  </c:pt>
                  <c:pt idx="5">
                    <c:v>0.53804001716943151</c:v>
                  </c:pt>
                  <c:pt idx="6">
                    <c:v>0.3279194308225602</c:v>
                  </c:pt>
                  <c:pt idx="7">
                    <c:v>0.34367897957037163</c:v>
                  </c:pt>
                  <c:pt idx="8">
                    <c:v>0.19814840010128032</c:v>
                  </c:pt>
                  <c:pt idx="9">
                    <c:v>0.20909265165685573</c:v>
                  </c:pt>
                  <c:pt idx="10">
                    <c:v>0.40400577838624779</c:v>
                  </c:pt>
                  <c:pt idx="11">
                    <c:v>0.1941120533312117</c:v>
                  </c:pt>
                  <c:pt idx="12">
                    <c:v>0.36345244664738496</c:v>
                  </c:pt>
                  <c:pt idx="13">
                    <c:v>0.4605682808388773</c:v>
                  </c:pt>
                  <c:pt idx="14">
                    <c:v>0.3802606080932342</c:v>
                  </c:pt>
                  <c:pt idx="15">
                    <c:v>0.5317738352714062</c:v>
                  </c:pt>
                  <c:pt idx="16">
                    <c:v>0.4040497179031321</c:v>
                  </c:pt>
                  <c:pt idx="17">
                    <c:v>0.11515515612813872</c:v>
                  </c:pt>
                  <c:pt idx="18">
                    <c:v>0.42974051121751755</c:v>
                  </c:pt>
                  <c:pt idx="19">
                    <c:v>0.5259432332078684</c:v>
                  </c:pt>
                  <c:pt idx="20">
                    <c:v>0.25441336543400972</c:v>
                  </c:pt>
                  <c:pt idx="21">
                    <c:v>0.36261863471350825</c:v>
                  </c:pt>
                  <c:pt idx="22">
                    <c:v>0.49182734678321632</c:v>
                  </c:pt>
                  <c:pt idx="23">
                    <c:v>0.51009743188150747</c:v>
                  </c:pt>
                  <c:pt idx="24">
                    <c:v>0.19213226850863505</c:v>
                  </c:pt>
                  <c:pt idx="25">
                    <c:v>0.43638680671989682</c:v>
                  </c:pt>
                  <c:pt idx="26">
                    <c:v>0.14953890550290946</c:v>
                  </c:pt>
                  <c:pt idx="27">
                    <c:v>0.34055902172403124</c:v>
                  </c:pt>
                  <c:pt idx="28">
                    <c:v>0.43152050434662931</c:v>
                  </c:pt>
                  <c:pt idx="29">
                    <c:v>0.40972210432207229</c:v>
                  </c:pt>
                  <c:pt idx="30">
                    <c:v>0.35177815503358467</c:v>
                  </c:pt>
                  <c:pt idx="31">
                    <c:v>0.39053946361219904</c:v>
                  </c:pt>
                  <c:pt idx="32">
                    <c:v>0.53400342012998381</c:v>
                  </c:pt>
                  <c:pt idx="33">
                    <c:v>0.74599542375670169</c:v>
                  </c:pt>
                  <c:pt idx="34">
                    <c:v>0.39405321020509171</c:v>
                  </c:pt>
                  <c:pt idx="35">
                    <c:v>0.38172616195937442</c:v>
                  </c:pt>
                  <c:pt idx="36">
                    <c:v>0.13361531216263164</c:v>
                  </c:pt>
                  <c:pt idx="37">
                    <c:v>0.44898594453237028</c:v>
                  </c:pt>
                  <c:pt idx="38">
                    <c:v>0.45744249790455105</c:v>
                  </c:pt>
                  <c:pt idx="39">
                    <c:v>0.41433944030887759</c:v>
                  </c:pt>
                  <c:pt idx="40">
                    <c:v>0.35521147169565576</c:v>
                  </c:pt>
                  <c:pt idx="41">
                    <c:v>0.33738072846850664</c:v>
                  </c:pt>
                  <c:pt idx="42">
                    <c:v>0.3215113909569548</c:v>
                  </c:pt>
                  <c:pt idx="43">
                    <c:v>0.35484289632328669</c:v>
                  </c:pt>
                  <c:pt idx="44">
                    <c:v>2.2482808578534499</c:v>
                  </c:pt>
                  <c:pt idx="45">
                    <c:v>2.0298283801618959</c:v>
                  </c:pt>
                  <c:pt idx="46">
                    <c:v>1.8171780690406225</c:v>
                  </c:pt>
                  <c:pt idx="47">
                    <c:v>2.1357238142484638</c:v>
                  </c:pt>
                  <c:pt idx="48">
                    <c:v>1.9897929454263412</c:v>
                  </c:pt>
                  <c:pt idx="49">
                    <c:v>1.8398773825603065</c:v>
                  </c:pt>
                  <c:pt idx="50">
                    <c:v>2.2972375953827626</c:v>
                  </c:pt>
                  <c:pt idx="51">
                    <c:v>1.793893638719023</c:v>
                  </c:pt>
                  <c:pt idx="52">
                    <c:v>1.8202606299039634</c:v>
                  </c:pt>
                  <c:pt idx="53">
                    <c:v>2.1356946026250183</c:v>
                  </c:pt>
                  <c:pt idx="54">
                    <c:v>2.1505793055069184</c:v>
                  </c:pt>
                  <c:pt idx="55">
                    <c:v>1.7390649449784399</c:v>
                  </c:pt>
                  <c:pt idx="56">
                    <c:v>1.3942521383698858</c:v>
                  </c:pt>
                  <c:pt idx="57">
                    <c:v>2.3222924600889829</c:v>
                  </c:pt>
                  <c:pt idx="58">
                    <c:v>1.6214560603722794</c:v>
                  </c:pt>
                  <c:pt idx="59">
                    <c:v>2.2123295569541264</c:v>
                  </c:pt>
                  <c:pt idx="60">
                    <c:v>1.7977936655577549</c:v>
                  </c:pt>
                  <c:pt idx="61">
                    <c:v>1.6916345526313818</c:v>
                  </c:pt>
                  <c:pt idx="62">
                    <c:v>1.6043074726484785</c:v>
                  </c:pt>
                  <c:pt idx="63">
                    <c:v>1.5240197121024317</c:v>
                  </c:pt>
                  <c:pt idx="64">
                    <c:v>2.4068702253837628</c:v>
                  </c:pt>
                  <c:pt idx="65">
                    <c:v>1.5912433960555536</c:v>
                  </c:pt>
                  <c:pt idx="66">
                    <c:v>1.6768586618055046</c:v>
                  </c:pt>
                  <c:pt idx="67">
                    <c:v>2.036831299773334</c:v>
                  </c:pt>
                  <c:pt idx="68">
                    <c:v>1.9533525398942861</c:v>
                  </c:pt>
                  <c:pt idx="69">
                    <c:v>1.4921828779406643</c:v>
                  </c:pt>
                  <c:pt idx="70">
                    <c:v>1.3227414913555289</c:v>
                  </c:pt>
                  <c:pt idx="71">
                    <c:v>1.3201586097765539</c:v>
                  </c:pt>
                  <c:pt idx="72">
                    <c:v>1.731870571372625</c:v>
                  </c:pt>
                  <c:pt idx="73">
                    <c:v>1.3221784159753673</c:v>
                  </c:pt>
                  <c:pt idx="74">
                    <c:v>1.3546322218064399</c:v>
                  </c:pt>
                  <c:pt idx="75">
                    <c:v>1.0003902436880043</c:v>
                  </c:pt>
                  <c:pt idx="76">
                    <c:v>1.1140641719285533</c:v>
                  </c:pt>
                  <c:pt idx="77">
                    <c:v>1.642635662772471</c:v>
                  </c:pt>
                  <c:pt idx="78">
                    <c:v>0.74696686589866912</c:v>
                  </c:pt>
                  <c:pt idx="79">
                    <c:v>1.2210481385044505</c:v>
                  </c:pt>
                  <c:pt idx="80">
                    <c:v>0.75265540430643296</c:v>
                  </c:pt>
                  <c:pt idx="81">
                    <c:v>0.9193232280732081</c:v>
                  </c:pt>
                  <c:pt idx="82">
                    <c:v>0.48361647525639045</c:v>
                  </c:pt>
                  <c:pt idx="83">
                    <c:v>0.23822264677354707</c:v>
                  </c:pt>
                  <c:pt idx="84">
                    <c:v>1.5027108659709134</c:v>
                  </c:pt>
                  <c:pt idx="85">
                    <c:v>0.78754862336878406</c:v>
                  </c:pt>
                  <c:pt idx="86">
                    <c:v>1.0632635329098312</c:v>
                  </c:pt>
                  <c:pt idx="87">
                    <c:v>0.30239337497994823</c:v>
                  </c:pt>
                  <c:pt idx="88">
                    <c:v>0.58407923805748774</c:v>
                  </c:pt>
                  <c:pt idx="89">
                    <c:v>0.91970824292002495</c:v>
                  </c:pt>
                  <c:pt idx="90">
                    <c:v>0.38036095071135945</c:v>
                  </c:pt>
                  <c:pt idx="91">
                    <c:v>1.1209574479647155</c:v>
                  </c:pt>
                  <c:pt idx="92">
                    <c:v>0.45574540292298105</c:v>
                  </c:pt>
                  <c:pt idx="93">
                    <c:v>0.24979039716143225</c:v>
                  </c:pt>
                  <c:pt idx="94">
                    <c:v>1.0103681807553861</c:v>
                  </c:pt>
                  <c:pt idx="95">
                    <c:v>0.419114127268093</c:v>
                  </c:pt>
                  <c:pt idx="96">
                    <c:v>0.1955182100620452</c:v>
                  </c:pt>
                  <c:pt idx="97">
                    <c:v>0.37504488291985871</c:v>
                  </c:pt>
                  <c:pt idx="98">
                    <c:v>0.88710562978151186</c:v>
                  </c:pt>
                  <c:pt idx="99">
                    <c:v>0.25209953029809823</c:v>
                  </c:pt>
                  <c:pt idx="100">
                    <c:v>0.54554282454774639</c:v>
                  </c:pt>
                  <c:pt idx="101">
                    <c:v>0.77501665540263076</c:v>
                  </c:pt>
                  <c:pt idx="102">
                    <c:v>0.20859620818705124</c:v>
                  </c:pt>
                  <c:pt idx="103">
                    <c:v>0.31161178630594766</c:v>
                  </c:pt>
                  <c:pt idx="104">
                    <c:v>0.68292591490168775</c:v>
                  </c:pt>
                  <c:pt idx="105">
                    <c:v>0.21368006798842273</c:v>
                  </c:pt>
                  <c:pt idx="106">
                    <c:v>0.38379142378358533</c:v>
                  </c:pt>
                  <c:pt idx="107">
                    <c:v>0.29840625072993171</c:v>
                  </c:pt>
                  <c:pt idx="108">
                    <c:v>0.48916191394796432</c:v>
                  </c:pt>
                  <c:pt idx="109">
                    <c:v>0.60232297128064138</c:v>
                  </c:pt>
                  <c:pt idx="110">
                    <c:v>0.42091465950837986</c:v>
                  </c:pt>
                  <c:pt idx="111">
                    <c:v>0.84864174352903821</c:v>
                  </c:pt>
                  <c:pt idx="112">
                    <c:v>0.67800383293250266</c:v>
                  </c:pt>
                  <c:pt idx="113">
                    <c:v>0.34061366220827027</c:v>
                  </c:pt>
                  <c:pt idx="114">
                    <c:v>0.59257359221325867</c:v>
                  </c:pt>
                  <c:pt idx="115">
                    <c:v>0.64592355458122086</c:v>
                  </c:pt>
                  <c:pt idx="116">
                    <c:v>0.26202547618656824</c:v>
                  </c:pt>
                  <c:pt idx="117">
                    <c:v>0.47963389859585448</c:v>
                  </c:pt>
                  <c:pt idx="118">
                    <c:v>0.4501644941430088</c:v>
                  </c:pt>
                  <c:pt idx="119">
                    <c:v>0.43104352676870178</c:v>
                  </c:pt>
                  <c:pt idx="120">
                    <c:v>0.24369960622222986</c:v>
                  </c:pt>
                  <c:pt idx="121">
                    <c:v>0.30241938891642256</c:v>
                  </c:pt>
                  <c:pt idx="122">
                    <c:v>0.68646764489387957</c:v>
                  </c:pt>
                  <c:pt idx="123">
                    <c:v>0.35198282076475379</c:v>
                  </c:pt>
                  <c:pt idx="124">
                    <c:v>0.54351874573205128</c:v>
                  </c:pt>
                  <c:pt idx="125">
                    <c:v>0.34433693986524605</c:v>
                  </c:pt>
                  <c:pt idx="126">
                    <c:v>0.60006402352124522</c:v>
                  </c:pt>
                  <c:pt idx="127">
                    <c:v>0.15897275686500653</c:v>
                  </c:pt>
                  <c:pt idx="128">
                    <c:v>0.51689187659044367</c:v>
                  </c:pt>
                  <c:pt idx="129">
                    <c:v>0.25051107246046511</c:v>
                  </c:pt>
                  <c:pt idx="130">
                    <c:v>0.45330332004652052</c:v>
                  </c:pt>
                  <c:pt idx="131">
                    <c:v>0.40611969853180441</c:v>
                  </c:pt>
                  <c:pt idx="132">
                    <c:v>0.38603762804722619</c:v>
                  </c:pt>
                  <c:pt idx="133">
                    <c:v>0.23791808907361836</c:v>
                  </c:pt>
                  <c:pt idx="134">
                    <c:v>0.5500199515813774</c:v>
                  </c:pt>
                  <c:pt idx="135">
                    <c:v>0.28701720165236783</c:v>
                  </c:pt>
                  <c:pt idx="136">
                    <c:v>0.35040543480775982</c:v>
                  </c:pt>
                  <c:pt idx="137">
                    <c:v>0.55575438620101325</c:v>
                  </c:pt>
                  <c:pt idx="138">
                    <c:v>0.47755824030579169</c:v>
                  </c:pt>
                  <c:pt idx="139">
                    <c:v>0.45465701602377684</c:v>
                  </c:pt>
                  <c:pt idx="140">
                    <c:v>0.44109980572964075</c:v>
                  </c:pt>
                  <c:pt idx="141">
                    <c:v>0.41835731312347568</c:v>
                  </c:pt>
                  <c:pt idx="142">
                    <c:v>0.32035797274950811</c:v>
                  </c:pt>
                  <c:pt idx="143">
                    <c:v>0.55881432997206903</c:v>
                  </c:pt>
                  <c:pt idx="144">
                    <c:v>0.38415164588506295</c:v>
                  </c:pt>
                  <c:pt idx="145">
                    <c:v>0.36250399386496523</c:v>
                  </c:pt>
                  <c:pt idx="146">
                    <c:v>0.34768932711002015</c:v>
                  </c:pt>
                  <c:pt idx="147">
                    <c:v>0.36443900726026013</c:v>
                  </c:pt>
                  <c:pt idx="148">
                    <c:v>0.43018825250621273</c:v>
                  </c:pt>
                  <c:pt idx="149">
                    <c:v>0.60057174370960953</c:v>
                  </c:pt>
                  <c:pt idx="150">
                    <c:v>0.43958121184759957</c:v>
                  </c:pt>
                  <c:pt idx="151">
                    <c:v>0.41435480508151507</c:v>
                  </c:pt>
                  <c:pt idx="152">
                    <c:v>0.33486696116814341</c:v>
                  </c:pt>
                  <c:pt idx="153">
                    <c:v>0.33492048434616117</c:v>
                  </c:pt>
                  <c:pt idx="154">
                    <c:v>0.27213095294315798</c:v>
                  </c:pt>
                  <c:pt idx="155">
                    <c:v>0.28867049846412829</c:v>
                  </c:pt>
                  <c:pt idx="156">
                    <c:v>0.42063210376540022</c:v>
                  </c:pt>
                  <c:pt idx="157">
                    <c:v>0.51227022460752725</c:v>
                  </c:pt>
                  <c:pt idx="158">
                    <c:v>0.51206648752151085</c:v>
                  </c:pt>
                  <c:pt idx="159">
                    <c:v>0.41230340456221148</c:v>
                  </c:pt>
                  <c:pt idx="160">
                    <c:v>0.43723466319501059</c:v>
                  </c:pt>
                  <c:pt idx="161">
                    <c:v>0.43684564116073427</c:v>
                  </c:pt>
                  <c:pt idx="162">
                    <c:v>0.19644425409363417</c:v>
                  </c:pt>
                  <c:pt idx="163">
                    <c:v>0.24518810327479851</c:v>
                  </c:pt>
                  <c:pt idx="164">
                    <c:v>0.22362003826584154</c:v>
                  </c:pt>
                  <c:pt idx="165">
                    <c:v>0.56655380240886233</c:v>
                  </c:pt>
                  <c:pt idx="166">
                    <c:v>0.24139326529034491</c:v>
                  </c:pt>
                  <c:pt idx="167">
                    <c:v>0.43272798011160313</c:v>
                  </c:pt>
                  <c:pt idx="168">
                    <c:v>0.3350228351565922</c:v>
                  </c:pt>
                  <c:pt idx="169">
                    <c:v>0.24023863490227984</c:v>
                  </c:pt>
                  <c:pt idx="170">
                    <c:v>0.30506522248743556</c:v>
                  </c:pt>
                  <c:pt idx="171">
                    <c:v>0.33628928345635717</c:v>
                  </c:pt>
                  <c:pt idx="172">
                    <c:v>6.7544736842105269E-2</c:v>
                  </c:pt>
                  <c:pt idx="173">
                    <c:v>0.36033337826986939</c:v>
                  </c:pt>
                  <c:pt idx="174">
                    <c:v>0.53031744138795112</c:v>
                  </c:pt>
                  <c:pt idx="175">
                    <c:v>0.24158890895480831</c:v>
                  </c:pt>
                  <c:pt idx="176">
                    <c:v>0.21901061839447256</c:v>
                  </c:pt>
                  <c:pt idx="177">
                    <c:v>0.18672208200210896</c:v>
                  </c:pt>
                  <c:pt idx="178">
                    <c:v>0.10010909957289559</c:v>
                  </c:pt>
                  <c:pt idx="179">
                    <c:v>0.18860225343298562</c:v>
                  </c:pt>
                  <c:pt idx="180">
                    <c:v>0.15812226544338437</c:v>
                  </c:pt>
                  <c:pt idx="181">
                    <c:v>0.33906567177818719</c:v>
                  </c:pt>
                  <c:pt idx="182">
                    <c:v>0.23360665796399466</c:v>
                  </c:pt>
                  <c:pt idx="183">
                    <c:v>0.18104281499429301</c:v>
                  </c:pt>
                  <c:pt idx="184">
                    <c:v>0.35000000000000009</c:v>
                  </c:pt>
                  <c:pt idx="185">
                    <c:v>0.46989368327349579</c:v>
                  </c:pt>
                  <c:pt idx="186">
                    <c:v>0.35370472834962058</c:v>
                  </c:pt>
                  <c:pt idx="187">
                    <c:v>0.21397011751034165</c:v>
                  </c:pt>
                  <c:pt idx="188">
                    <c:v>0.3572673555212682</c:v>
                  </c:pt>
                  <c:pt idx="189">
                    <c:v>0.23899348348393434</c:v>
                  </c:pt>
                  <c:pt idx="190">
                    <c:v>0.3662802969840363</c:v>
                  </c:pt>
                  <c:pt idx="191">
                    <c:v>0.1667428736892726</c:v>
                  </c:pt>
                  <c:pt idx="192">
                    <c:v>0.24908847104695375</c:v>
                  </c:pt>
                  <c:pt idx="193">
                    <c:v>0.17561270602008183</c:v>
                  </c:pt>
                  <c:pt idx="194">
                    <c:v>0.14373064965361323</c:v>
                  </c:pt>
                  <c:pt idx="195">
                    <c:v>0.26315789473684181</c:v>
                  </c:pt>
                  <c:pt idx="196">
                    <c:v>0.17854236935434348</c:v>
                  </c:pt>
                  <c:pt idx="197">
                    <c:v>0.22770577531279967</c:v>
                  </c:pt>
                  <c:pt idx="198">
                    <c:v>0.17427480091225553</c:v>
                  </c:pt>
                  <c:pt idx="199">
                    <c:v>0.2159817550445193</c:v>
                  </c:pt>
                  <c:pt idx="200">
                    <c:v>0.23853714454524591</c:v>
                  </c:pt>
                  <c:pt idx="201">
                    <c:v>7.8481106685929183E-2</c:v>
                  </c:pt>
                  <c:pt idx="202">
                    <c:v>0.19774231874773382</c:v>
                  </c:pt>
                  <c:pt idx="203">
                    <c:v>2.8399999999999984E-2</c:v>
                  </c:pt>
                  <c:pt idx="204">
                    <c:v>0.26341638415720431</c:v>
                  </c:pt>
                  <c:pt idx="205">
                    <c:v>9.5689416238234945E-2</c:v>
                  </c:pt>
                  <c:pt idx="206">
                    <c:v>0.15021842105263172</c:v>
                  </c:pt>
                  <c:pt idx="207">
                    <c:v>0.16052631578947338</c:v>
                  </c:pt>
                  <c:pt idx="208">
                    <c:v>0.25087631578947334</c:v>
                  </c:pt>
                  <c:pt idx="209">
                    <c:v>0.31966868437382506</c:v>
                  </c:pt>
                  <c:pt idx="210">
                    <c:v>0.23750409434192543</c:v>
                  </c:pt>
                  <c:pt idx="211">
                    <c:v>5.5810526315789477E-2</c:v>
                  </c:pt>
                  <c:pt idx="212">
                    <c:v>7.8947368421052655E-2</c:v>
                  </c:pt>
                  <c:pt idx="213">
                    <c:v>4.684264426557621E-2</c:v>
                  </c:pt>
                  <c:pt idx="214">
                    <c:v>7.6097368421052636E-2</c:v>
                  </c:pt>
                  <c:pt idx="215">
                    <c:v>0.16003415254008907</c:v>
                  </c:pt>
                  <c:pt idx="216">
                    <c:v>0.26052631578947377</c:v>
                  </c:pt>
                  <c:pt idx="217">
                    <c:v>0.10274210526315786</c:v>
                  </c:pt>
                  <c:pt idx="218">
                    <c:v>0.1510430842104207</c:v>
                  </c:pt>
                  <c:pt idx="219">
                    <c:v>0.34440789473684202</c:v>
                  </c:pt>
                  <c:pt idx="220">
                    <c:v>0.16328626293548024</c:v>
                  </c:pt>
                  <c:pt idx="221">
                    <c:v>1.2500000000000011E-2</c:v>
                  </c:pt>
                  <c:pt idx="222">
                    <c:v>0.14049762750072789</c:v>
                  </c:pt>
                  <c:pt idx="223">
                    <c:v>0.21238947368421052</c:v>
                  </c:pt>
                  <c:pt idx="224">
                    <c:v>0.27017631578947376</c:v>
                  </c:pt>
                  <c:pt idx="225">
                    <c:v>3.7828947368421073E-2</c:v>
                  </c:pt>
                  <c:pt idx="226">
                    <c:v>0.17960526315789399</c:v>
                  </c:pt>
                  <c:pt idx="227">
                    <c:v>7.4671052631578916E-2</c:v>
                  </c:pt>
                  <c:pt idx="228">
                    <c:v>0.125</c:v>
                  </c:pt>
                  <c:pt idx="229">
                    <c:v>0.1279605263157893</c:v>
                  </c:pt>
                  <c:pt idx="230">
                    <c:v>0.40350789473684223</c:v>
                  </c:pt>
                  <c:pt idx="231">
                    <c:v>0.26013605749590063</c:v>
                  </c:pt>
                  <c:pt idx="232">
                    <c:v>0.10175526315789474</c:v>
                  </c:pt>
                  <c:pt idx="233">
                    <c:v>5.1097368421052669E-2</c:v>
                  </c:pt>
                  <c:pt idx="234">
                    <c:v>0.11902543141740632</c:v>
                  </c:pt>
                  <c:pt idx="235">
                    <c:v>0</c:v>
                  </c:pt>
                  <c:pt idx="236">
                    <c:v>0.36315789473684207</c:v>
                  </c:pt>
                  <c:pt idx="237">
                    <c:v>0.10094005956535744</c:v>
                  </c:pt>
                  <c:pt idx="238">
                    <c:v>9.8564009061269081E-2</c:v>
                  </c:pt>
                  <c:pt idx="239">
                    <c:v>0.1310315789473688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'0.1nM'!$C$2:$C$241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'0.1nM'!$D$2:$D$241</c:f>
              <c:numCache>
                <c:formatCode>General</c:formatCode>
                <c:ptCount val="240"/>
                <c:pt idx="0">
                  <c:v>0</c:v>
                </c:pt>
                <c:pt idx="1">
                  <c:v>-0.17540054179566564</c:v>
                </c:pt>
                <c:pt idx="2">
                  <c:v>-5.5961480908152707E-2</c:v>
                </c:pt>
                <c:pt idx="3">
                  <c:v>-0.10903702270381835</c:v>
                </c:pt>
                <c:pt idx="4">
                  <c:v>9.4248787409700704E-2</c:v>
                </c:pt>
                <c:pt idx="5">
                  <c:v>-0.29677546439628483</c:v>
                </c:pt>
                <c:pt idx="6">
                  <c:v>6.5032249742002016E-2</c:v>
                </c:pt>
                <c:pt idx="7">
                  <c:v>-0.14821292569659442</c:v>
                </c:pt>
                <c:pt idx="8">
                  <c:v>-2.519563983488133E-2</c:v>
                </c:pt>
                <c:pt idx="9">
                  <c:v>-9.0103844169246605E-2</c:v>
                </c:pt>
                <c:pt idx="10">
                  <c:v>-0.16898477812177501</c:v>
                </c:pt>
                <c:pt idx="11">
                  <c:v>-0.41995528895768836</c:v>
                </c:pt>
                <c:pt idx="12">
                  <c:v>-0.58525541795665625</c:v>
                </c:pt>
                <c:pt idx="13">
                  <c:v>-0.33609411764705877</c:v>
                </c:pt>
                <c:pt idx="14">
                  <c:v>-0.14163183694530443</c:v>
                </c:pt>
                <c:pt idx="15">
                  <c:v>-0.16107262641898865</c:v>
                </c:pt>
                <c:pt idx="16">
                  <c:v>-4.9086687306501536E-2</c:v>
                </c:pt>
                <c:pt idx="17">
                  <c:v>-0.24288054695562433</c:v>
                </c:pt>
                <c:pt idx="18">
                  <c:v>-0.12969685242518059</c:v>
                </c:pt>
                <c:pt idx="19">
                  <c:v>-0.22907314241486065</c:v>
                </c:pt>
                <c:pt idx="20">
                  <c:v>-0.35965944272445821</c:v>
                </c:pt>
                <c:pt idx="21">
                  <c:v>-0.4184087977296182</c:v>
                </c:pt>
                <c:pt idx="22">
                  <c:v>-0.28718351393188857</c:v>
                </c:pt>
                <c:pt idx="23">
                  <c:v>-0.24491981424148607</c:v>
                </c:pt>
                <c:pt idx="24">
                  <c:v>-0.19279669762641899</c:v>
                </c:pt>
                <c:pt idx="25">
                  <c:v>-0.39928018575851393</c:v>
                </c:pt>
                <c:pt idx="26">
                  <c:v>-0.16310028379772962</c:v>
                </c:pt>
                <c:pt idx="27">
                  <c:v>-6.5029669762641892E-2</c:v>
                </c:pt>
                <c:pt idx="28">
                  <c:v>-0.39575379256965948</c:v>
                </c:pt>
                <c:pt idx="29">
                  <c:v>-0.4257051857585139</c:v>
                </c:pt>
                <c:pt idx="30">
                  <c:v>-0.47744582043343659</c:v>
                </c:pt>
                <c:pt idx="31">
                  <c:v>-0.66535131578947371</c:v>
                </c:pt>
                <c:pt idx="32">
                  <c:v>-0.30809125386996905</c:v>
                </c:pt>
                <c:pt idx="33">
                  <c:v>-0.10380288957688336</c:v>
                </c:pt>
                <c:pt idx="34">
                  <c:v>-0.47897747678018576</c:v>
                </c:pt>
                <c:pt idx="35">
                  <c:v>-0.34746537667698663</c:v>
                </c:pt>
                <c:pt idx="36">
                  <c:v>-0.28061661506707947</c:v>
                </c:pt>
                <c:pt idx="37">
                  <c:v>-0.47341416408668735</c:v>
                </c:pt>
                <c:pt idx="38">
                  <c:v>-0.42858359133126939</c:v>
                </c:pt>
                <c:pt idx="39">
                  <c:v>-0.44382739938080495</c:v>
                </c:pt>
                <c:pt idx="40">
                  <c:v>-0.47995828173374611</c:v>
                </c:pt>
                <c:pt idx="41">
                  <c:v>-0.53432662538699682</c:v>
                </c:pt>
                <c:pt idx="42">
                  <c:v>-0.54705495356037148</c:v>
                </c:pt>
                <c:pt idx="43">
                  <c:v>0.40991228070175439</c:v>
                </c:pt>
                <c:pt idx="44">
                  <c:v>2.3024995614035086</c:v>
                </c:pt>
                <c:pt idx="45">
                  <c:v>2.4111932404540761</c:v>
                </c:pt>
                <c:pt idx="46">
                  <c:v>2.2059580237358101</c:v>
                </c:pt>
                <c:pt idx="47">
                  <c:v>2.6901339525283796</c:v>
                </c:pt>
                <c:pt idx="48">
                  <c:v>2.7493292053663572</c:v>
                </c:pt>
                <c:pt idx="49">
                  <c:v>2.6104899896800826</c:v>
                </c:pt>
                <c:pt idx="50">
                  <c:v>2.9371985810113519</c:v>
                </c:pt>
                <c:pt idx="51">
                  <c:v>2.6728882868937047</c:v>
                </c:pt>
                <c:pt idx="52">
                  <c:v>2.5886295923632612</c:v>
                </c:pt>
                <c:pt idx="53">
                  <c:v>2.5629340815273478</c:v>
                </c:pt>
                <c:pt idx="54">
                  <c:v>3.0806720846233233</c:v>
                </c:pt>
                <c:pt idx="55">
                  <c:v>2.4217270897832819</c:v>
                </c:pt>
                <c:pt idx="56">
                  <c:v>1.9697630804953561</c:v>
                </c:pt>
                <c:pt idx="57">
                  <c:v>2.5496555727554182</c:v>
                </c:pt>
                <c:pt idx="58">
                  <c:v>2.098410294117647</c:v>
                </c:pt>
                <c:pt idx="59">
                  <c:v>2.5435685500515994</c:v>
                </c:pt>
                <c:pt idx="60">
                  <c:v>2.4033746130030957</c:v>
                </c:pt>
                <c:pt idx="61">
                  <c:v>2.0098595975232199</c:v>
                </c:pt>
                <c:pt idx="62">
                  <c:v>2.1446826625386994</c:v>
                </c:pt>
                <c:pt idx="63">
                  <c:v>2.0593995098039213</c:v>
                </c:pt>
                <c:pt idx="64">
                  <c:v>1.9674875386996906</c:v>
                </c:pt>
                <c:pt idx="65">
                  <c:v>2.1350997678018575</c:v>
                </c:pt>
                <c:pt idx="66">
                  <c:v>2.0523258513931886</c:v>
                </c:pt>
                <c:pt idx="67">
                  <c:v>1.8660898348813211</c:v>
                </c:pt>
                <c:pt idx="68">
                  <c:v>2.12656346749226</c:v>
                </c:pt>
                <c:pt idx="69">
                  <c:v>1.764311145510836</c:v>
                </c:pt>
                <c:pt idx="70">
                  <c:v>1.5187792311661508</c:v>
                </c:pt>
                <c:pt idx="71">
                  <c:v>1.5986369195046439</c:v>
                </c:pt>
                <c:pt idx="72">
                  <c:v>1.9486532507739935</c:v>
                </c:pt>
                <c:pt idx="73">
                  <c:v>1.4350759029927762</c:v>
                </c:pt>
                <c:pt idx="74">
                  <c:v>1.4113101909184727</c:v>
                </c:pt>
                <c:pt idx="75">
                  <c:v>1.0644175696594427</c:v>
                </c:pt>
                <c:pt idx="76">
                  <c:v>1.385890092879257</c:v>
                </c:pt>
                <c:pt idx="77">
                  <c:v>1.3448447626418989</c:v>
                </c:pt>
                <c:pt idx="78">
                  <c:v>1.1442401960784314</c:v>
                </c:pt>
                <c:pt idx="79">
                  <c:v>1.3997596233230134</c:v>
                </c:pt>
                <c:pt idx="80">
                  <c:v>1.0787254901960783</c:v>
                </c:pt>
                <c:pt idx="81">
                  <c:v>1.1701876934984519</c:v>
                </c:pt>
                <c:pt idx="82">
                  <c:v>0.97086945304437566</c:v>
                </c:pt>
                <c:pt idx="83">
                  <c:v>0.7899142156862744</c:v>
                </c:pt>
                <c:pt idx="84">
                  <c:v>1.2799535603715169</c:v>
                </c:pt>
                <c:pt idx="85">
                  <c:v>1.099301031991744</c:v>
                </c:pt>
                <c:pt idx="86">
                  <c:v>1.053107585139319</c:v>
                </c:pt>
                <c:pt idx="87">
                  <c:v>0.79690789473684209</c:v>
                </c:pt>
                <c:pt idx="88">
                  <c:v>0.83950464396284841</c:v>
                </c:pt>
                <c:pt idx="89">
                  <c:v>1.1812527863777089</c:v>
                </c:pt>
                <c:pt idx="90">
                  <c:v>0.52717750257997931</c:v>
                </c:pt>
                <c:pt idx="91">
                  <c:v>1.0361044375644994</c:v>
                </c:pt>
                <c:pt idx="92">
                  <c:v>0.3165505675954593</c:v>
                </c:pt>
                <c:pt idx="93">
                  <c:v>0.29856424148606814</c:v>
                </c:pt>
                <c:pt idx="94">
                  <c:v>0.75446937564499483</c:v>
                </c:pt>
                <c:pt idx="95">
                  <c:v>0.37645188338493285</c:v>
                </c:pt>
                <c:pt idx="96">
                  <c:v>0.46589267285861713</c:v>
                </c:pt>
                <c:pt idx="97">
                  <c:v>0.32456140350877194</c:v>
                </c:pt>
                <c:pt idx="98">
                  <c:v>0.62042396800825594</c:v>
                </c:pt>
                <c:pt idx="99">
                  <c:v>8.3746130030959764E-2</c:v>
                </c:pt>
                <c:pt idx="100">
                  <c:v>0.42326927244582041</c:v>
                </c:pt>
                <c:pt idx="101">
                  <c:v>0.56491078431372554</c:v>
                </c:pt>
                <c:pt idx="102">
                  <c:v>0.45853715170278642</c:v>
                </c:pt>
                <c:pt idx="103">
                  <c:v>-0.29760750773993805</c:v>
                </c:pt>
                <c:pt idx="104">
                  <c:v>-2.3219814241486079E-2</c:v>
                </c:pt>
                <c:pt idx="105">
                  <c:v>0.36145188338493295</c:v>
                </c:pt>
                <c:pt idx="106">
                  <c:v>0.1154734262125903</c:v>
                </c:pt>
                <c:pt idx="107">
                  <c:v>0.29547579979360167</c:v>
                </c:pt>
                <c:pt idx="108">
                  <c:v>0.4496852425180598</c:v>
                </c:pt>
                <c:pt idx="109">
                  <c:v>-0.17734024767801859</c:v>
                </c:pt>
                <c:pt idx="110">
                  <c:v>0.17989809081527347</c:v>
                </c:pt>
                <c:pt idx="111">
                  <c:v>0.47038183694530444</c:v>
                </c:pt>
                <c:pt idx="112">
                  <c:v>-6.0573529411764374E-3</c:v>
                </c:pt>
                <c:pt idx="113">
                  <c:v>0.32099264705882352</c:v>
                </c:pt>
                <c:pt idx="114">
                  <c:v>-0.19111455108359132</c:v>
                </c:pt>
                <c:pt idx="115">
                  <c:v>-0.22846640866873066</c:v>
                </c:pt>
                <c:pt idx="116">
                  <c:v>0.18334925180598557</c:v>
                </c:pt>
                <c:pt idx="117">
                  <c:v>-0.18205495356037152</c:v>
                </c:pt>
                <c:pt idx="118">
                  <c:v>-0.42772143962848297</c:v>
                </c:pt>
                <c:pt idx="119">
                  <c:v>-0.28025755933952534</c:v>
                </c:pt>
                <c:pt idx="120">
                  <c:v>-0.10353457172342623</c:v>
                </c:pt>
                <c:pt idx="121">
                  <c:v>-8.6456398348813232E-2</c:v>
                </c:pt>
                <c:pt idx="122">
                  <c:v>-0.23076710526315791</c:v>
                </c:pt>
                <c:pt idx="123">
                  <c:v>-0.60495743034055727</c:v>
                </c:pt>
                <c:pt idx="124">
                  <c:v>-0.28881578947368425</c:v>
                </c:pt>
                <c:pt idx="125">
                  <c:v>-0.14651509287925696</c:v>
                </c:pt>
                <c:pt idx="126">
                  <c:v>-0.33854102167182665</c:v>
                </c:pt>
                <c:pt idx="127">
                  <c:v>-0.16758792569659442</c:v>
                </c:pt>
                <c:pt idx="128">
                  <c:v>-0.41607886996904025</c:v>
                </c:pt>
                <c:pt idx="129">
                  <c:v>-0.29288828689370483</c:v>
                </c:pt>
                <c:pt idx="130">
                  <c:v>-0.33307747678018579</c:v>
                </c:pt>
                <c:pt idx="131">
                  <c:v>-0.43549063467492261</c:v>
                </c:pt>
                <c:pt idx="132">
                  <c:v>-0.35561661506707942</c:v>
                </c:pt>
                <c:pt idx="133">
                  <c:v>-0.19992538699690404</c:v>
                </c:pt>
                <c:pt idx="134">
                  <c:v>-0.32243421052631582</c:v>
                </c:pt>
                <c:pt idx="135">
                  <c:v>-2.7565144478844159E-2</c:v>
                </c:pt>
                <c:pt idx="136">
                  <c:v>-0.15332345201238393</c:v>
                </c:pt>
                <c:pt idx="137">
                  <c:v>-0.33897167182662541</c:v>
                </c:pt>
                <c:pt idx="138">
                  <c:v>-0.36758771929824563</c:v>
                </c:pt>
                <c:pt idx="139">
                  <c:v>-0.44340835913312698</c:v>
                </c:pt>
                <c:pt idx="140">
                  <c:v>-0.42985595975232199</c:v>
                </c:pt>
                <c:pt idx="141">
                  <c:v>-0.47833591331269343</c:v>
                </c:pt>
                <c:pt idx="142">
                  <c:v>-0.63496215170278636</c:v>
                </c:pt>
                <c:pt idx="143">
                  <c:v>-0.4176025541795666</c:v>
                </c:pt>
                <c:pt idx="144">
                  <c:v>-0.62337461300309593</c:v>
                </c:pt>
                <c:pt idx="145">
                  <c:v>-0.5483544117647059</c:v>
                </c:pt>
                <c:pt idx="146">
                  <c:v>-0.58123839009287925</c:v>
                </c:pt>
                <c:pt idx="147">
                  <c:v>-0.57104102167182669</c:v>
                </c:pt>
                <c:pt idx="148">
                  <c:v>-0.47094899380804955</c:v>
                </c:pt>
                <c:pt idx="149">
                  <c:v>-0.55180577915376672</c:v>
                </c:pt>
                <c:pt idx="150">
                  <c:v>-0.345859133126935</c:v>
                </c:pt>
                <c:pt idx="151">
                  <c:v>-0.4579110681114551</c:v>
                </c:pt>
                <c:pt idx="152">
                  <c:v>-0.51396284829721361</c:v>
                </c:pt>
                <c:pt idx="153">
                  <c:v>-0.62597136222910221</c:v>
                </c:pt>
                <c:pt idx="154">
                  <c:v>-0.6327747678018576</c:v>
                </c:pt>
                <c:pt idx="155">
                  <c:v>-0.7450184984520124</c:v>
                </c:pt>
                <c:pt idx="156">
                  <c:v>-0.59146284829721363</c:v>
                </c:pt>
                <c:pt idx="157">
                  <c:v>-0.58164171826625388</c:v>
                </c:pt>
                <c:pt idx="158">
                  <c:v>-0.39904798761609911</c:v>
                </c:pt>
                <c:pt idx="159">
                  <c:v>-0.58796633126934983</c:v>
                </c:pt>
                <c:pt idx="160">
                  <c:v>-0.65053707430340557</c:v>
                </c:pt>
                <c:pt idx="161">
                  <c:v>-0.59680232198142413</c:v>
                </c:pt>
                <c:pt idx="162">
                  <c:v>-0.73729102167182659</c:v>
                </c:pt>
                <c:pt idx="163">
                  <c:v>-0.80900069659442719</c:v>
                </c:pt>
                <c:pt idx="164">
                  <c:v>-0.73255890092879261</c:v>
                </c:pt>
                <c:pt idx="165">
                  <c:v>-0.4612577399380805</c:v>
                </c:pt>
                <c:pt idx="166">
                  <c:v>-0.81593955108359129</c:v>
                </c:pt>
                <c:pt idx="167">
                  <c:v>-0.71116184210526323</c:v>
                </c:pt>
                <c:pt idx="168">
                  <c:v>-0.708266253869969</c:v>
                </c:pt>
                <c:pt idx="169">
                  <c:v>-0.72025348297213632</c:v>
                </c:pt>
                <c:pt idx="170">
                  <c:v>-0.68861068111455115</c:v>
                </c:pt>
                <c:pt idx="171">
                  <c:v>-0.70904605263157894</c:v>
                </c:pt>
                <c:pt idx="172">
                  <c:v>-0.96622763157894731</c:v>
                </c:pt>
                <c:pt idx="173">
                  <c:v>-0.59606230650154801</c:v>
                </c:pt>
                <c:pt idx="174">
                  <c:v>-0.50898993808049531</c:v>
                </c:pt>
                <c:pt idx="175">
                  <c:v>-0.81425804953560377</c:v>
                </c:pt>
                <c:pt idx="176">
                  <c:v>-0.85421052631578942</c:v>
                </c:pt>
                <c:pt idx="177">
                  <c:v>-0.89378289473684214</c:v>
                </c:pt>
                <c:pt idx="178">
                  <c:v>-0.89674148606811155</c:v>
                </c:pt>
                <c:pt idx="179">
                  <c:v>-0.84454999999999991</c:v>
                </c:pt>
                <c:pt idx="180">
                  <c:v>-0.78578173374613003</c:v>
                </c:pt>
                <c:pt idx="181">
                  <c:v>-0.78138157894736837</c:v>
                </c:pt>
                <c:pt idx="182">
                  <c:v>-0.69669504643962843</c:v>
                </c:pt>
                <c:pt idx="183">
                  <c:v>-0.80466718266253878</c:v>
                </c:pt>
                <c:pt idx="184">
                  <c:v>-0.82499999999999996</c:v>
                </c:pt>
                <c:pt idx="185">
                  <c:v>-0.67082236842105269</c:v>
                </c:pt>
                <c:pt idx="186">
                  <c:v>-0.81006578947368424</c:v>
                </c:pt>
                <c:pt idx="187">
                  <c:v>-0.70556803405572766</c:v>
                </c:pt>
                <c:pt idx="188">
                  <c:v>-0.69383900928792575</c:v>
                </c:pt>
                <c:pt idx="189">
                  <c:v>-0.74535216718266262</c:v>
                </c:pt>
                <c:pt idx="190">
                  <c:v>-0.71745743034055731</c:v>
                </c:pt>
                <c:pt idx="191">
                  <c:v>-0.87684102167182665</c:v>
                </c:pt>
                <c:pt idx="192">
                  <c:v>-0.72866873065015481</c:v>
                </c:pt>
                <c:pt idx="193">
                  <c:v>-0.85425417956656347</c:v>
                </c:pt>
                <c:pt idx="194">
                  <c:v>-0.83267716718266249</c:v>
                </c:pt>
                <c:pt idx="195">
                  <c:v>-0.86842105263157898</c:v>
                </c:pt>
                <c:pt idx="196">
                  <c:v>-0.8978947368421053</c:v>
                </c:pt>
                <c:pt idx="197">
                  <c:v>-0.82119473684210531</c:v>
                </c:pt>
                <c:pt idx="198">
                  <c:v>-0.84916795665634681</c:v>
                </c:pt>
                <c:pt idx="199">
                  <c:v>-0.76301470588235287</c:v>
                </c:pt>
                <c:pt idx="200">
                  <c:v>-0.78772445820433434</c:v>
                </c:pt>
                <c:pt idx="201">
                  <c:v>-0.9358223684210526</c:v>
                </c:pt>
                <c:pt idx="202">
                  <c:v>-0.88824605263157896</c:v>
                </c:pt>
                <c:pt idx="203">
                  <c:v>-0.98580000000000001</c:v>
                </c:pt>
                <c:pt idx="204">
                  <c:v>-0.8656733746130032</c:v>
                </c:pt>
                <c:pt idx="205">
                  <c:v>-0.92179481424148613</c:v>
                </c:pt>
                <c:pt idx="206">
                  <c:v>-0.92489078947368419</c:v>
                </c:pt>
                <c:pt idx="207">
                  <c:v>-0.91973684210526319</c:v>
                </c:pt>
                <c:pt idx="208">
                  <c:v>-0.87456184210526322</c:v>
                </c:pt>
                <c:pt idx="209">
                  <c:v>-0.80337376160990714</c:v>
                </c:pt>
                <c:pt idx="210">
                  <c:v>-0.8682894736842105</c:v>
                </c:pt>
                <c:pt idx="211">
                  <c:v>-0.97209473684210523</c:v>
                </c:pt>
                <c:pt idx="212">
                  <c:v>-0.96052631578947367</c:v>
                </c:pt>
                <c:pt idx="213">
                  <c:v>-0.95944078947368416</c:v>
                </c:pt>
                <c:pt idx="214">
                  <c:v>-0.96195131578947368</c:v>
                </c:pt>
                <c:pt idx="215">
                  <c:v>-0.89556973684210528</c:v>
                </c:pt>
                <c:pt idx="216">
                  <c:v>-0.86973684210526314</c:v>
                </c:pt>
                <c:pt idx="217">
                  <c:v>-0.94862894736842107</c:v>
                </c:pt>
                <c:pt idx="218">
                  <c:v>-0.87814156346749228</c:v>
                </c:pt>
                <c:pt idx="219">
                  <c:v>-0.82779605263157896</c:v>
                </c:pt>
                <c:pt idx="220">
                  <c:v>-0.90556973684210529</c:v>
                </c:pt>
                <c:pt idx="221">
                  <c:v>-0.99375000000000002</c:v>
                </c:pt>
                <c:pt idx="222">
                  <c:v>-0.88125000000000009</c:v>
                </c:pt>
                <c:pt idx="223">
                  <c:v>-0.89380526315789477</c:v>
                </c:pt>
                <c:pt idx="224">
                  <c:v>-0.86491184210526317</c:v>
                </c:pt>
                <c:pt idx="225">
                  <c:v>-0.98108552631578949</c:v>
                </c:pt>
                <c:pt idx="226">
                  <c:v>-0.9101973684210527</c:v>
                </c:pt>
                <c:pt idx="227">
                  <c:v>-0.96266447368421049</c:v>
                </c:pt>
                <c:pt idx="228">
                  <c:v>-0.9375</c:v>
                </c:pt>
                <c:pt idx="229">
                  <c:v>-0.93601973684210527</c:v>
                </c:pt>
                <c:pt idx="230">
                  <c:v>-0.79824605263157888</c:v>
                </c:pt>
                <c:pt idx="231">
                  <c:v>-0.85694078947368424</c:v>
                </c:pt>
                <c:pt idx="232">
                  <c:v>-0.94912236842105258</c:v>
                </c:pt>
                <c:pt idx="233">
                  <c:v>-0.97445131578947364</c:v>
                </c:pt>
                <c:pt idx="234">
                  <c:v>-0.90151315789473685</c:v>
                </c:pt>
                <c:pt idx="235">
                  <c:v>-1</c:v>
                </c:pt>
                <c:pt idx="236">
                  <c:v>-0.81842105263157894</c:v>
                </c:pt>
                <c:pt idx="237">
                  <c:v>-0.91861455108359136</c:v>
                </c:pt>
                <c:pt idx="238">
                  <c:v>-0.93310069659442729</c:v>
                </c:pt>
                <c:pt idx="239">
                  <c:v>-0.93448421052631581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10F-1044-A418-1E95AFD67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3243616"/>
        <c:axId val="1449039696"/>
      </c:scatterChart>
      <c:valAx>
        <c:axId val="1463243616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49039696"/>
        <c:crosses val="autoZero"/>
        <c:crossBetween val="midCat"/>
      </c:valAx>
      <c:valAx>
        <c:axId val="144903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63243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工作表3!$P$1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工作表3!$O$2:$O$241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工作表3!$P$2:$P$241</c:f>
              <c:numCache>
                <c:formatCode>General</c:formatCode>
                <c:ptCount val="240"/>
                <c:pt idx="0">
                  <c:v>45</c:v>
                </c:pt>
                <c:pt idx="1">
                  <c:v>55</c:v>
                </c:pt>
                <c:pt idx="2">
                  <c:v>42</c:v>
                </c:pt>
                <c:pt idx="3">
                  <c:v>47</c:v>
                </c:pt>
                <c:pt idx="4">
                  <c:v>51</c:v>
                </c:pt>
                <c:pt idx="5">
                  <c:v>55</c:v>
                </c:pt>
                <c:pt idx="6">
                  <c:v>52</c:v>
                </c:pt>
                <c:pt idx="7">
                  <c:v>51</c:v>
                </c:pt>
                <c:pt idx="8">
                  <c:v>50</c:v>
                </c:pt>
                <c:pt idx="9">
                  <c:v>51</c:v>
                </c:pt>
                <c:pt idx="10">
                  <c:v>54</c:v>
                </c:pt>
                <c:pt idx="11">
                  <c:v>42</c:v>
                </c:pt>
                <c:pt idx="12">
                  <c:v>56</c:v>
                </c:pt>
                <c:pt idx="13">
                  <c:v>52</c:v>
                </c:pt>
                <c:pt idx="14">
                  <c:v>56</c:v>
                </c:pt>
                <c:pt idx="15">
                  <c:v>56</c:v>
                </c:pt>
                <c:pt idx="16">
                  <c:v>43</c:v>
                </c:pt>
                <c:pt idx="17">
                  <c:v>50</c:v>
                </c:pt>
                <c:pt idx="18">
                  <c:v>52</c:v>
                </c:pt>
                <c:pt idx="19">
                  <c:v>49</c:v>
                </c:pt>
                <c:pt idx="20">
                  <c:v>46</c:v>
                </c:pt>
                <c:pt idx="21">
                  <c:v>58</c:v>
                </c:pt>
                <c:pt idx="22">
                  <c:v>50</c:v>
                </c:pt>
                <c:pt idx="23">
                  <c:v>55</c:v>
                </c:pt>
                <c:pt idx="24">
                  <c:v>53</c:v>
                </c:pt>
                <c:pt idx="25">
                  <c:v>41</c:v>
                </c:pt>
                <c:pt idx="26">
                  <c:v>44</c:v>
                </c:pt>
                <c:pt idx="27">
                  <c:v>52</c:v>
                </c:pt>
                <c:pt idx="28">
                  <c:v>52</c:v>
                </c:pt>
                <c:pt idx="29">
                  <c:v>53</c:v>
                </c:pt>
                <c:pt idx="30">
                  <c:v>40</c:v>
                </c:pt>
                <c:pt idx="31">
                  <c:v>52</c:v>
                </c:pt>
                <c:pt idx="32">
                  <c:v>50</c:v>
                </c:pt>
                <c:pt idx="33">
                  <c:v>47</c:v>
                </c:pt>
                <c:pt idx="34">
                  <c:v>50</c:v>
                </c:pt>
                <c:pt idx="35">
                  <c:v>41</c:v>
                </c:pt>
                <c:pt idx="36">
                  <c:v>54</c:v>
                </c:pt>
                <c:pt idx="37">
                  <c:v>50</c:v>
                </c:pt>
                <c:pt idx="38">
                  <c:v>39</c:v>
                </c:pt>
                <c:pt idx="39">
                  <c:v>52</c:v>
                </c:pt>
                <c:pt idx="40">
                  <c:v>48</c:v>
                </c:pt>
                <c:pt idx="41">
                  <c:v>37</c:v>
                </c:pt>
                <c:pt idx="42">
                  <c:v>39</c:v>
                </c:pt>
                <c:pt idx="43">
                  <c:v>54</c:v>
                </c:pt>
                <c:pt idx="44">
                  <c:v>75</c:v>
                </c:pt>
                <c:pt idx="45">
                  <c:v>78</c:v>
                </c:pt>
                <c:pt idx="46">
                  <c:v>74</c:v>
                </c:pt>
                <c:pt idx="47">
                  <c:v>88</c:v>
                </c:pt>
                <c:pt idx="48">
                  <c:v>91</c:v>
                </c:pt>
                <c:pt idx="49">
                  <c:v>98</c:v>
                </c:pt>
                <c:pt idx="50">
                  <c:v>82</c:v>
                </c:pt>
                <c:pt idx="51">
                  <c:v>81</c:v>
                </c:pt>
                <c:pt idx="52">
                  <c:v>76</c:v>
                </c:pt>
                <c:pt idx="53">
                  <c:v>87</c:v>
                </c:pt>
                <c:pt idx="54">
                  <c:v>73</c:v>
                </c:pt>
                <c:pt idx="55">
                  <c:v>74</c:v>
                </c:pt>
                <c:pt idx="56">
                  <c:v>81</c:v>
                </c:pt>
                <c:pt idx="57">
                  <c:v>72</c:v>
                </c:pt>
                <c:pt idx="58">
                  <c:v>75</c:v>
                </c:pt>
                <c:pt idx="59">
                  <c:v>70</c:v>
                </c:pt>
                <c:pt idx="60">
                  <c:v>68</c:v>
                </c:pt>
                <c:pt idx="61">
                  <c:v>73</c:v>
                </c:pt>
                <c:pt idx="62">
                  <c:v>68</c:v>
                </c:pt>
                <c:pt idx="63">
                  <c:v>80</c:v>
                </c:pt>
                <c:pt idx="64">
                  <c:v>64</c:v>
                </c:pt>
                <c:pt idx="65">
                  <c:v>74</c:v>
                </c:pt>
                <c:pt idx="66">
                  <c:v>77</c:v>
                </c:pt>
                <c:pt idx="67">
                  <c:v>77</c:v>
                </c:pt>
                <c:pt idx="68">
                  <c:v>67</c:v>
                </c:pt>
                <c:pt idx="69">
                  <c:v>65</c:v>
                </c:pt>
                <c:pt idx="70">
                  <c:v>68</c:v>
                </c:pt>
                <c:pt idx="71">
                  <c:v>69</c:v>
                </c:pt>
                <c:pt idx="72">
                  <c:v>78</c:v>
                </c:pt>
                <c:pt idx="73">
                  <c:v>68</c:v>
                </c:pt>
                <c:pt idx="74">
                  <c:v>66</c:v>
                </c:pt>
                <c:pt idx="75">
                  <c:v>63</c:v>
                </c:pt>
                <c:pt idx="76">
                  <c:v>59</c:v>
                </c:pt>
                <c:pt idx="77">
                  <c:v>61</c:v>
                </c:pt>
                <c:pt idx="78">
                  <c:v>67</c:v>
                </c:pt>
                <c:pt idx="79">
                  <c:v>65</c:v>
                </c:pt>
                <c:pt idx="80">
                  <c:v>72</c:v>
                </c:pt>
                <c:pt idx="81">
                  <c:v>57</c:v>
                </c:pt>
                <c:pt idx="82">
                  <c:v>58</c:v>
                </c:pt>
                <c:pt idx="83">
                  <c:v>64</c:v>
                </c:pt>
                <c:pt idx="84">
                  <c:v>62</c:v>
                </c:pt>
                <c:pt idx="85">
                  <c:v>58</c:v>
                </c:pt>
                <c:pt idx="86">
                  <c:v>66</c:v>
                </c:pt>
                <c:pt idx="87">
                  <c:v>57</c:v>
                </c:pt>
                <c:pt idx="88">
                  <c:v>66</c:v>
                </c:pt>
                <c:pt idx="89">
                  <c:v>75</c:v>
                </c:pt>
                <c:pt idx="90">
                  <c:v>69</c:v>
                </c:pt>
                <c:pt idx="91">
                  <c:v>56</c:v>
                </c:pt>
                <c:pt idx="92">
                  <c:v>62</c:v>
                </c:pt>
                <c:pt idx="93">
                  <c:v>60</c:v>
                </c:pt>
                <c:pt idx="94">
                  <c:v>56</c:v>
                </c:pt>
                <c:pt idx="95">
                  <c:v>62</c:v>
                </c:pt>
                <c:pt idx="96">
                  <c:v>62</c:v>
                </c:pt>
                <c:pt idx="97">
                  <c:v>60</c:v>
                </c:pt>
                <c:pt idx="98">
                  <c:v>58</c:v>
                </c:pt>
                <c:pt idx="99">
                  <c:v>61</c:v>
                </c:pt>
                <c:pt idx="100">
                  <c:v>53</c:v>
                </c:pt>
                <c:pt idx="101">
                  <c:v>56</c:v>
                </c:pt>
                <c:pt idx="102">
                  <c:v>67</c:v>
                </c:pt>
                <c:pt idx="103">
                  <c:v>58</c:v>
                </c:pt>
                <c:pt idx="104">
                  <c:v>53</c:v>
                </c:pt>
                <c:pt idx="105">
                  <c:v>54</c:v>
                </c:pt>
                <c:pt idx="106">
                  <c:v>57</c:v>
                </c:pt>
                <c:pt idx="107">
                  <c:v>56</c:v>
                </c:pt>
                <c:pt idx="108">
                  <c:v>50</c:v>
                </c:pt>
                <c:pt idx="109">
                  <c:v>52</c:v>
                </c:pt>
                <c:pt idx="110">
                  <c:v>55</c:v>
                </c:pt>
                <c:pt idx="111">
                  <c:v>54</c:v>
                </c:pt>
                <c:pt idx="112">
                  <c:v>54</c:v>
                </c:pt>
                <c:pt idx="113">
                  <c:v>54</c:v>
                </c:pt>
                <c:pt idx="114">
                  <c:v>61</c:v>
                </c:pt>
                <c:pt idx="115">
                  <c:v>38</c:v>
                </c:pt>
                <c:pt idx="116">
                  <c:v>62</c:v>
                </c:pt>
                <c:pt idx="117">
                  <c:v>48</c:v>
                </c:pt>
                <c:pt idx="118">
                  <c:v>48</c:v>
                </c:pt>
                <c:pt idx="119">
                  <c:v>53</c:v>
                </c:pt>
                <c:pt idx="120">
                  <c:v>58</c:v>
                </c:pt>
                <c:pt idx="121">
                  <c:v>51</c:v>
                </c:pt>
                <c:pt idx="122">
                  <c:v>48</c:v>
                </c:pt>
                <c:pt idx="123">
                  <c:v>56</c:v>
                </c:pt>
                <c:pt idx="124">
                  <c:v>46</c:v>
                </c:pt>
                <c:pt idx="125">
                  <c:v>47</c:v>
                </c:pt>
                <c:pt idx="126">
                  <c:v>61</c:v>
                </c:pt>
                <c:pt idx="127">
                  <c:v>56</c:v>
                </c:pt>
                <c:pt idx="128">
                  <c:v>55</c:v>
                </c:pt>
                <c:pt idx="129">
                  <c:v>51</c:v>
                </c:pt>
                <c:pt idx="130">
                  <c:v>41</c:v>
                </c:pt>
                <c:pt idx="131">
                  <c:v>43</c:v>
                </c:pt>
                <c:pt idx="132">
                  <c:v>61</c:v>
                </c:pt>
                <c:pt idx="133">
                  <c:v>52</c:v>
                </c:pt>
                <c:pt idx="134">
                  <c:v>46</c:v>
                </c:pt>
                <c:pt idx="135">
                  <c:v>50</c:v>
                </c:pt>
                <c:pt idx="136">
                  <c:v>48</c:v>
                </c:pt>
                <c:pt idx="137">
                  <c:v>51</c:v>
                </c:pt>
                <c:pt idx="138">
                  <c:v>41</c:v>
                </c:pt>
                <c:pt idx="139">
                  <c:v>57</c:v>
                </c:pt>
                <c:pt idx="140">
                  <c:v>45</c:v>
                </c:pt>
                <c:pt idx="141">
                  <c:v>48</c:v>
                </c:pt>
                <c:pt idx="142">
                  <c:v>44</c:v>
                </c:pt>
                <c:pt idx="143">
                  <c:v>51</c:v>
                </c:pt>
                <c:pt idx="144">
                  <c:v>37</c:v>
                </c:pt>
                <c:pt idx="145">
                  <c:v>37</c:v>
                </c:pt>
                <c:pt idx="146">
                  <c:v>51</c:v>
                </c:pt>
                <c:pt idx="147">
                  <c:v>42</c:v>
                </c:pt>
                <c:pt idx="148">
                  <c:v>40</c:v>
                </c:pt>
                <c:pt idx="149">
                  <c:v>44</c:v>
                </c:pt>
                <c:pt idx="150">
                  <c:v>50</c:v>
                </c:pt>
                <c:pt idx="151">
                  <c:v>46</c:v>
                </c:pt>
                <c:pt idx="152">
                  <c:v>42</c:v>
                </c:pt>
                <c:pt idx="153">
                  <c:v>45</c:v>
                </c:pt>
                <c:pt idx="154">
                  <c:v>49</c:v>
                </c:pt>
                <c:pt idx="155">
                  <c:v>38</c:v>
                </c:pt>
                <c:pt idx="156">
                  <c:v>42</c:v>
                </c:pt>
                <c:pt idx="157">
                  <c:v>45</c:v>
                </c:pt>
                <c:pt idx="158">
                  <c:v>45</c:v>
                </c:pt>
                <c:pt idx="159">
                  <c:v>37</c:v>
                </c:pt>
                <c:pt idx="160">
                  <c:v>49</c:v>
                </c:pt>
                <c:pt idx="161">
                  <c:v>56</c:v>
                </c:pt>
                <c:pt idx="162">
                  <c:v>44</c:v>
                </c:pt>
                <c:pt idx="163">
                  <c:v>52</c:v>
                </c:pt>
                <c:pt idx="164">
                  <c:v>43</c:v>
                </c:pt>
                <c:pt idx="165">
                  <c:v>44</c:v>
                </c:pt>
                <c:pt idx="166">
                  <c:v>56</c:v>
                </c:pt>
                <c:pt idx="167">
                  <c:v>43</c:v>
                </c:pt>
                <c:pt idx="168">
                  <c:v>42</c:v>
                </c:pt>
                <c:pt idx="169">
                  <c:v>36</c:v>
                </c:pt>
                <c:pt idx="170">
                  <c:v>41</c:v>
                </c:pt>
                <c:pt idx="171">
                  <c:v>40</c:v>
                </c:pt>
                <c:pt idx="172">
                  <c:v>51</c:v>
                </c:pt>
                <c:pt idx="173">
                  <c:v>47</c:v>
                </c:pt>
                <c:pt idx="174">
                  <c:v>49</c:v>
                </c:pt>
                <c:pt idx="175">
                  <c:v>42</c:v>
                </c:pt>
                <c:pt idx="176">
                  <c:v>44</c:v>
                </c:pt>
                <c:pt idx="177">
                  <c:v>33</c:v>
                </c:pt>
                <c:pt idx="178">
                  <c:v>37</c:v>
                </c:pt>
                <c:pt idx="179">
                  <c:v>47</c:v>
                </c:pt>
                <c:pt idx="180">
                  <c:v>45</c:v>
                </c:pt>
                <c:pt idx="181">
                  <c:v>44</c:v>
                </c:pt>
                <c:pt idx="182">
                  <c:v>37</c:v>
                </c:pt>
                <c:pt idx="183">
                  <c:v>44</c:v>
                </c:pt>
                <c:pt idx="184">
                  <c:v>41</c:v>
                </c:pt>
                <c:pt idx="185">
                  <c:v>44</c:v>
                </c:pt>
                <c:pt idx="186">
                  <c:v>41</c:v>
                </c:pt>
                <c:pt idx="187">
                  <c:v>37</c:v>
                </c:pt>
                <c:pt idx="188">
                  <c:v>37</c:v>
                </c:pt>
                <c:pt idx="189">
                  <c:v>46</c:v>
                </c:pt>
                <c:pt idx="190">
                  <c:v>38</c:v>
                </c:pt>
                <c:pt idx="191">
                  <c:v>42</c:v>
                </c:pt>
                <c:pt idx="192">
                  <c:v>38</c:v>
                </c:pt>
                <c:pt idx="193">
                  <c:v>45</c:v>
                </c:pt>
                <c:pt idx="194">
                  <c:v>35</c:v>
                </c:pt>
                <c:pt idx="195">
                  <c:v>41</c:v>
                </c:pt>
                <c:pt idx="196">
                  <c:v>36</c:v>
                </c:pt>
                <c:pt idx="197">
                  <c:v>34</c:v>
                </c:pt>
                <c:pt idx="198">
                  <c:v>42</c:v>
                </c:pt>
                <c:pt idx="199">
                  <c:v>44</c:v>
                </c:pt>
                <c:pt idx="200">
                  <c:v>38</c:v>
                </c:pt>
                <c:pt idx="201">
                  <c:v>41</c:v>
                </c:pt>
                <c:pt idx="202">
                  <c:v>37</c:v>
                </c:pt>
                <c:pt idx="203">
                  <c:v>33</c:v>
                </c:pt>
                <c:pt idx="204">
                  <c:v>45</c:v>
                </c:pt>
                <c:pt idx="205">
                  <c:v>38</c:v>
                </c:pt>
                <c:pt idx="206">
                  <c:v>37</c:v>
                </c:pt>
                <c:pt idx="207">
                  <c:v>48</c:v>
                </c:pt>
                <c:pt idx="208">
                  <c:v>38</c:v>
                </c:pt>
                <c:pt idx="209">
                  <c:v>47</c:v>
                </c:pt>
                <c:pt idx="210">
                  <c:v>31</c:v>
                </c:pt>
                <c:pt idx="211">
                  <c:v>50</c:v>
                </c:pt>
                <c:pt idx="212">
                  <c:v>41</c:v>
                </c:pt>
                <c:pt idx="213">
                  <c:v>44</c:v>
                </c:pt>
                <c:pt idx="214">
                  <c:v>49</c:v>
                </c:pt>
                <c:pt idx="215">
                  <c:v>48</c:v>
                </c:pt>
                <c:pt idx="216">
                  <c:v>34</c:v>
                </c:pt>
                <c:pt idx="217">
                  <c:v>37</c:v>
                </c:pt>
                <c:pt idx="218">
                  <c:v>31</c:v>
                </c:pt>
                <c:pt idx="219">
                  <c:v>37</c:v>
                </c:pt>
                <c:pt idx="220">
                  <c:v>33</c:v>
                </c:pt>
                <c:pt idx="221">
                  <c:v>48</c:v>
                </c:pt>
                <c:pt idx="222">
                  <c:v>35</c:v>
                </c:pt>
                <c:pt idx="223">
                  <c:v>39</c:v>
                </c:pt>
                <c:pt idx="224">
                  <c:v>25</c:v>
                </c:pt>
                <c:pt idx="225">
                  <c:v>33</c:v>
                </c:pt>
                <c:pt idx="226">
                  <c:v>38</c:v>
                </c:pt>
                <c:pt idx="227">
                  <c:v>42</c:v>
                </c:pt>
                <c:pt idx="228">
                  <c:v>29</c:v>
                </c:pt>
                <c:pt idx="229">
                  <c:v>39</c:v>
                </c:pt>
                <c:pt idx="230">
                  <c:v>45</c:v>
                </c:pt>
                <c:pt idx="231">
                  <c:v>35</c:v>
                </c:pt>
                <c:pt idx="232">
                  <c:v>44</c:v>
                </c:pt>
                <c:pt idx="233">
                  <c:v>46</c:v>
                </c:pt>
                <c:pt idx="234">
                  <c:v>38</c:v>
                </c:pt>
                <c:pt idx="235">
                  <c:v>30</c:v>
                </c:pt>
                <c:pt idx="236">
                  <c:v>38</c:v>
                </c:pt>
                <c:pt idx="237">
                  <c:v>30</c:v>
                </c:pt>
                <c:pt idx="238">
                  <c:v>34</c:v>
                </c:pt>
                <c:pt idx="239">
                  <c:v>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7B1-C147-8F0E-DEBA2E81453B}"/>
            </c:ext>
          </c:extLst>
        </c:ser>
        <c:ser>
          <c:idx val="1"/>
          <c:order val="1"/>
          <c:tx>
            <c:strRef>
              <c:f>工作表3!$Q$1</c:f>
              <c:strCache>
                <c:ptCount val="1"/>
                <c:pt idx="0">
                  <c:v>PcTx1-2nM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工作表3!$O$2:$O$241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工作表3!$Q$2:$Q$241</c:f>
              <c:numCache>
                <c:formatCode>General</c:formatCode>
                <c:ptCount val="240"/>
                <c:pt idx="0">
                  <c:v>45</c:v>
                </c:pt>
                <c:pt idx="1">
                  <c:v>42</c:v>
                </c:pt>
                <c:pt idx="2">
                  <c:v>42</c:v>
                </c:pt>
                <c:pt idx="3">
                  <c:v>44</c:v>
                </c:pt>
                <c:pt idx="4">
                  <c:v>36</c:v>
                </c:pt>
                <c:pt idx="5">
                  <c:v>42</c:v>
                </c:pt>
                <c:pt idx="6">
                  <c:v>43</c:v>
                </c:pt>
                <c:pt idx="7">
                  <c:v>40</c:v>
                </c:pt>
                <c:pt idx="8">
                  <c:v>42</c:v>
                </c:pt>
                <c:pt idx="9">
                  <c:v>44</c:v>
                </c:pt>
                <c:pt idx="10">
                  <c:v>44</c:v>
                </c:pt>
                <c:pt idx="11">
                  <c:v>41</c:v>
                </c:pt>
                <c:pt idx="12">
                  <c:v>40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40</c:v>
                </c:pt>
                <c:pt idx="17">
                  <c:v>42</c:v>
                </c:pt>
                <c:pt idx="18">
                  <c:v>46</c:v>
                </c:pt>
                <c:pt idx="19">
                  <c:v>43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40</c:v>
                </c:pt>
                <c:pt idx="24">
                  <c:v>41</c:v>
                </c:pt>
                <c:pt idx="25">
                  <c:v>41</c:v>
                </c:pt>
                <c:pt idx="26">
                  <c:v>44</c:v>
                </c:pt>
                <c:pt idx="27">
                  <c:v>39</c:v>
                </c:pt>
                <c:pt idx="28">
                  <c:v>42</c:v>
                </c:pt>
                <c:pt idx="29">
                  <c:v>37</c:v>
                </c:pt>
                <c:pt idx="30">
                  <c:v>42</c:v>
                </c:pt>
                <c:pt idx="31">
                  <c:v>40</c:v>
                </c:pt>
                <c:pt idx="32">
                  <c:v>43</c:v>
                </c:pt>
                <c:pt idx="33">
                  <c:v>40</c:v>
                </c:pt>
                <c:pt idx="34">
                  <c:v>41</c:v>
                </c:pt>
                <c:pt idx="35">
                  <c:v>46</c:v>
                </c:pt>
                <c:pt idx="36">
                  <c:v>39</c:v>
                </c:pt>
                <c:pt idx="37">
                  <c:v>39</c:v>
                </c:pt>
                <c:pt idx="38">
                  <c:v>40</c:v>
                </c:pt>
                <c:pt idx="39">
                  <c:v>42</c:v>
                </c:pt>
                <c:pt idx="40">
                  <c:v>43</c:v>
                </c:pt>
                <c:pt idx="41">
                  <c:v>43</c:v>
                </c:pt>
                <c:pt idx="42">
                  <c:v>41</c:v>
                </c:pt>
                <c:pt idx="43">
                  <c:v>43</c:v>
                </c:pt>
                <c:pt idx="44">
                  <c:v>42</c:v>
                </c:pt>
                <c:pt idx="45">
                  <c:v>46</c:v>
                </c:pt>
                <c:pt idx="46">
                  <c:v>47</c:v>
                </c:pt>
                <c:pt idx="47">
                  <c:v>45</c:v>
                </c:pt>
                <c:pt idx="48">
                  <c:v>44</c:v>
                </c:pt>
                <c:pt idx="49">
                  <c:v>46</c:v>
                </c:pt>
                <c:pt idx="50">
                  <c:v>42</c:v>
                </c:pt>
                <c:pt idx="51">
                  <c:v>47</c:v>
                </c:pt>
                <c:pt idx="52">
                  <c:v>42</c:v>
                </c:pt>
                <c:pt idx="53">
                  <c:v>42</c:v>
                </c:pt>
                <c:pt idx="54">
                  <c:v>44</c:v>
                </c:pt>
                <c:pt idx="55">
                  <c:v>47</c:v>
                </c:pt>
                <c:pt idx="56">
                  <c:v>45</c:v>
                </c:pt>
                <c:pt idx="57">
                  <c:v>46</c:v>
                </c:pt>
                <c:pt idx="58">
                  <c:v>46</c:v>
                </c:pt>
                <c:pt idx="59">
                  <c:v>50</c:v>
                </c:pt>
                <c:pt idx="60">
                  <c:v>46</c:v>
                </c:pt>
                <c:pt idx="61">
                  <c:v>47</c:v>
                </c:pt>
                <c:pt idx="62">
                  <c:v>43</c:v>
                </c:pt>
                <c:pt idx="63">
                  <c:v>47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45</c:v>
                </c:pt>
                <c:pt idx="68">
                  <c:v>45</c:v>
                </c:pt>
                <c:pt idx="69">
                  <c:v>43</c:v>
                </c:pt>
                <c:pt idx="70">
                  <c:v>43</c:v>
                </c:pt>
                <c:pt idx="71">
                  <c:v>50</c:v>
                </c:pt>
                <c:pt idx="72">
                  <c:v>43</c:v>
                </c:pt>
                <c:pt idx="73">
                  <c:v>45</c:v>
                </c:pt>
                <c:pt idx="74">
                  <c:v>43</c:v>
                </c:pt>
                <c:pt idx="75">
                  <c:v>44</c:v>
                </c:pt>
                <c:pt idx="76">
                  <c:v>46</c:v>
                </c:pt>
                <c:pt idx="77">
                  <c:v>47</c:v>
                </c:pt>
                <c:pt idx="78">
                  <c:v>44</c:v>
                </c:pt>
                <c:pt idx="79">
                  <c:v>43</c:v>
                </c:pt>
                <c:pt idx="80">
                  <c:v>43</c:v>
                </c:pt>
                <c:pt idx="81">
                  <c:v>43</c:v>
                </c:pt>
                <c:pt idx="82">
                  <c:v>45</c:v>
                </c:pt>
                <c:pt idx="83">
                  <c:v>46</c:v>
                </c:pt>
                <c:pt idx="84">
                  <c:v>44</c:v>
                </c:pt>
                <c:pt idx="85">
                  <c:v>45</c:v>
                </c:pt>
                <c:pt idx="86">
                  <c:v>46</c:v>
                </c:pt>
                <c:pt idx="87">
                  <c:v>42</c:v>
                </c:pt>
                <c:pt idx="88">
                  <c:v>46</c:v>
                </c:pt>
                <c:pt idx="89">
                  <c:v>44</c:v>
                </c:pt>
                <c:pt idx="90">
                  <c:v>48</c:v>
                </c:pt>
                <c:pt idx="91">
                  <c:v>45</c:v>
                </c:pt>
                <c:pt idx="92">
                  <c:v>46</c:v>
                </c:pt>
                <c:pt idx="93">
                  <c:v>44</c:v>
                </c:pt>
                <c:pt idx="94">
                  <c:v>50</c:v>
                </c:pt>
                <c:pt idx="95">
                  <c:v>45</c:v>
                </c:pt>
                <c:pt idx="96">
                  <c:v>46</c:v>
                </c:pt>
                <c:pt idx="97">
                  <c:v>44</c:v>
                </c:pt>
                <c:pt idx="98">
                  <c:v>48</c:v>
                </c:pt>
                <c:pt idx="99">
                  <c:v>47</c:v>
                </c:pt>
                <c:pt idx="100">
                  <c:v>45</c:v>
                </c:pt>
                <c:pt idx="101">
                  <c:v>47</c:v>
                </c:pt>
                <c:pt idx="102">
                  <c:v>43</c:v>
                </c:pt>
                <c:pt idx="103">
                  <c:v>47</c:v>
                </c:pt>
                <c:pt idx="104">
                  <c:v>43</c:v>
                </c:pt>
                <c:pt idx="105">
                  <c:v>45</c:v>
                </c:pt>
                <c:pt idx="106">
                  <c:v>42</c:v>
                </c:pt>
                <c:pt idx="107">
                  <c:v>43</c:v>
                </c:pt>
                <c:pt idx="108">
                  <c:v>44</c:v>
                </c:pt>
                <c:pt idx="109">
                  <c:v>44</c:v>
                </c:pt>
                <c:pt idx="110">
                  <c:v>47</c:v>
                </c:pt>
                <c:pt idx="111">
                  <c:v>46</c:v>
                </c:pt>
                <c:pt idx="112">
                  <c:v>44</c:v>
                </c:pt>
                <c:pt idx="113">
                  <c:v>42</c:v>
                </c:pt>
                <c:pt idx="114">
                  <c:v>45</c:v>
                </c:pt>
                <c:pt idx="115">
                  <c:v>48</c:v>
                </c:pt>
                <c:pt idx="116">
                  <c:v>46</c:v>
                </c:pt>
                <c:pt idx="117">
                  <c:v>44</c:v>
                </c:pt>
                <c:pt idx="118">
                  <c:v>43</c:v>
                </c:pt>
                <c:pt idx="119">
                  <c:v>47</c:v>
                </c:pt>
                <c:pt idx="120">
                  <c:v>45</c:v>
                </c:pt>
                <c:pt idx="121">
                  <c:v>46</c:v>
                </c:pt>
                <c:pt idx="122">
                  <c:v>45</c:v>
                </c:pt>
                <c:pt idx="123">
                  <c:v>41</c:v>
                </c:pt>
                <c:pt idx="124">
                  <c:v>43</c:v>
                </c:pt>
                <c:pt idx="125">
                  <c:v>44</c:v>
                </c:pt>
                <c:pt idx="126">
                  <c:v>47</c:v>
                </c:pt>
                <c:pt idx="127">
                  <c:v>41</c:v>
                </c:pt>
                <c:pt idx="128">
                  <c:v>45</c:v>
                </c:pt>
                <c:pt idx="129">
                  <c:v>47</c:v>
                </c:pt>
                <c:pt idx="130">
                  <c:v>42</c:v>
                </c:pt>
                <c:pt idx="131">
                  <c:v>45</c:v>
                </c:pt>
                <c:pt idx="132">
                  <c:v>38</c:v>
                </c:pt>
                <c:pt idx="133">
                  <c:v>45</c:v>
                </c:pt>
                <c:pt idx="134">
                  <c:v>43</c:v>
                </c:pt>
                <c:pt idx="135">
                  <c:v>46</c:v>
                </c:pt>
                <c:pt idx="136">
                  <c:v>45</c:v>
                </c:pt>
                <c:pt idx="137">
                  <c:v>43</c:v>
                </c:pt>
                <c:pt idx="138">
                  <c:v>39</c:v>
                </c:pt>
                <c:pt idx="139">
                  <c:v>42</c:v>
                </c:pt>
                <c:pt idx="140">
                  <c:v>45</c:v>
                </c:pt>
                <c:pt idx="141">
                  <c:v>44</c:v>
                </c:pt>
                <c:pt idx="142">
                  <c:v>42</c:v>
                </c:pt>
                <c:pt idx="143">
                  <c:v>41</c:v>
                </c:pt>
                <c:pt idx="144">
                  <c:v>43</c:v>
                </c:pt>
                <c:pt idx="145">
                  <c:v>44</c:v>
                </c:pt>
                <c:pt idx="146">
                  <c:v>43</c:v>
                </c:pt>
                <c:pt idx="147">
                  <c:v>43</c:v>
                </c:pt>
                <c:pt idx="148">
                  <c:v>41</c:v>
                </c:pt>
                <c:pt idx="149">
                  <c:v>43</c:v>
                </c:pt>
                <c:pt idx="150">
                  <c:v>44</c:v>
                </c:pt>
                <c:pt idx="151">
                  <c:v>42</c:v>
                </c:pt>
                <c:pt idx="152">
                  <c:v>41</c:v>
                </c:pt>
                <c:pt idx="153">
                  <c:v>44</c:v>
                </c:pt>
                <c:pt idx="154">
                  <c:v>43</c:v>
                </c:pt>
                <c:pt idx="155">
                  <c:v>40</c:v>
                </c:pt>
                <c:pt idx="156">
                  <c:v>44</c:v>
                </c:pt>
                <c:pt idx="157">
                  <c:v>43</c:v>
                </c:pt>
                <c:pt idx="158">
                  <c:v>43</c:v>
                </c:pt>
                <c:pt idx="159">
                  <c:v>44</c:v>
                </c:pt>
                <c:pt idx="160">
                  <c:v>42</c:v>
                </c:pt>
                <c:pt idx="161">
                  <c:v>45</c:v>
                </c:pt>
                <c:pt idx="162">
                  <c:v>44</c:v>
                </c:pt>
                <c:pt idx="163">
                  <c:v>47</c:v>
                </c:pt>
                <c:pt idx="164">
                  <c:v>41</c:v>
                </c:pt>
                <c:pt idx="165">
                  <c:v>46</c:v>
                </c:pt>
                <c:pt idx="166">
                  <c:v>42</c:v>
                </c:pt>
                <c:pt idx="167">
                  <c:v>44</c:v>
                </c:pt>
                <c:pt idx="168">
                  <c:v>45</c:v>
                </c:pt>
                <c:pt idx="169">
                  <c:v>41</c:v>
                </c:pt>
                <c:pt idx="170">
                  <c:v>46</c:v>
                </c:pt>
                <c:pt idx="171">
                  <c:v>42</c:v>
                </c:pt>
                <c:pt idx="172">
                  <c:v>40</c:v>
                </c:pt>
                <c:pt idx="173">
                  <c:v>44</c:v>
                </c:pt>
                <c:pt idx="174">
                  <c:v>43</c:v>
                </c:pt>
                <c:pt idx="175">
                  <c:v>41</c:v>
                </c:pt>
                <c:pt idx="176">
                  <c:v>44</c:v>
                </c:pt>
                <c:pt idx="177">
                  <c:v>38</c:v>
                </c:pt>
                <c:pt idx="178">
                  <c:v>44</c:v>
                </c:pt>
                <c:pt idx="179">
                  <c:v>39</c:v>
                </c:pt>
                <c:pt idx="180">
                  <c:v>41</c:v>
                </c:pt>
                <c:pt idx="181">
                  <c:v>44</c:v>
                </c:pt>
                <c:pt idx="182">
                  <c:v>44</c:v>
                </c:pt>
                <c:pt idx="183">
                  <c:v>41</c:v>
                </c:pt>
                <c:pt idx="184">
                  <c:v>43</c:v>
                </c:pt>
                <c:pt idx="185">
                  <c:v>42</c:v>
                </c:pt>
                <c:pt idx="186">
                  <c:v>44</c:v>
                </c:pt>
                <c:pt idx="187">
                  <c:v>42</c:v>
                </c:pt>
                <c:pt idx="188">
                  <c:v>43</c:v>
                </c:pt>
                <c:pt idx="189">
                  <c:v>43</c:v>
                </c:pt>
                <c:pt idx="190">
                  <c:v>43</c:v>
                </c:pt>
                <c:pt idx="191">
                  <c:v>43</c:v>
                </c:pt>
                <c:pt idx="192">
                  <c:v>41</c:v>
                </c:pt>
                <c:pt idx="193">
                  <c:v>44</c:v>
                </c:pt>
                <c:pt idx="194">
                  <c:v>44</c:v>
                </c:pt>
                <c:pt idx="195">
                  <c:v>44</c:v>
                </c:pt>
                <c:pt idx="196">
                  <c:v>39</c:v>
                </c:pt>
                <c:pt idx="197">
                  <c:v>39</c:v>
                </c:pt>
                <c:pt idx="198">
                  <c:v>39</c:v>
                </c:pt>
                <c:pt idx="199">
                  <c:v>44</c:v>
                </c:pt>
                <c:pt idx="200">
                  <c:v>47</c:v>
                </c:pt>
                <c:pt idx="201">
                  <c:v>44</c:v>
                </c:pt>
                <c:pt idx="202">
                  <c:v>46</c:v>
                </c:pt>
                <c:pt idx="203">
                  <c:v>41</c:v>
                </c:pt>
                <c:pt idx="204">
                  <c:v>37</c:v>
                </c:pt>
                <c:pt idx="205">
                  <c:v>43</c:v>
                </c:pt>
                <c:pt idx="206">
                  <c:v>44</c:v>
                </c:pt>
                <c:pt idx="207">
                  <c:v>43</c:v>
                </c:pt>
                <c:pt idx="208">
                  <c:v>41</c:v>
                </c:pt>
                <c:pt idx="209">
                  <c:v>39</c:v>
                </c:pt>
                <c:pt idx="210">
                  <c:v>42</c:v>
                </c:pt>
                <c:pt idx="211">
                  <c:v>50</c:v>
                </c:pt>
                <c:pt idx="212">
                  <c:v>43</c:v>
                </c:pt>
                <c:pt idx="213">
                  <c:v>42</c:v>
                </c:pt>
                <c:pt idx="214">
                  <c:v>43</c:v>
                </c:pt>
                <c:pt idx="215">
                  <c:v>39</c:v>
                </c:pt>
                <c:pt idx="216">
                  <c:v>39</c:v>
                </c:pt>
                <c:pt idx="217">
                  <c:v>43</c:v>
                </c:pt>
                <c:pt idx="218">
                  <c:v>42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45</c:v>
                </c:pt>
                <c:pt idx="223">
                  <c:v>42</c:v>
                </c:pt>
                <c:pt idx="224">
                  <c:v>41</c:v>
                </c:pt>
                <c:pt idx="225">
                  <c:v>42</c:v>
                </c:pt>
                <c:pt idx="226">
                  <c:v>42</c:v>
                </c:pt>
                <c:pt idx="227">
                  <c:v>44</c:v>
                </c:pt>
                <c:pt idx="228">
                  <c:v>42</c:v>
                </c:pt>
                <c:pt idx="229">
                  <c:v>42</c:v>
                </c:pt>
                <c:pt idx="230">
                  <c:v>42</c:v>
                </c:pt>
                <c:pt idx="231">
                  <c:v>41</c:v>
                </c:pt>
                <c:pt idx="232">
                  <c:v>43</c:v>
                </c:pt>
                <c:pt idx="233">
                  <c:v>39</c:v>
                </c:pt>
                <c:pt idx="234">
                  <c:v>37</c:v>
                </c:pt>
                <c:pt idx="235">
                  <c:v>36</c:v>
                </c:pt>
                <c:pt idx="236">
                  <c:v>41</c:v>
                </c:pt>
                <c:pt idx="237">
                  <c:v>40</c:v>
                </c:pt>
                <c:pt idx="238">
                  <c:v>46</c:v>
                </c:pt>
                <c:pt idx="239">
                  <c:v>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7B1-C147-8F0E-DEBA2E814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618944"/>
        <c:axId val="1760767296"/>
      </c:scatterChart>
      <c:valAx>
        <c:axId val="1795618944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60767296"/>
        <c:crosses val="autoZero"/>
        <c:crossBetween val="midCat"/>
      </c:valAx>
      <c:valAx>
        <c:axId val="1760767296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95618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all" spc="120" normalizeH="0" baseline="0%">
                <a:solidFill>
                  <a:schemeClr val="tx1"/>
                </a:solidFill>
                <a:latin typeface="KaiTi" panose="02010609060101010101" pitchFamily="49" charset="-122"/>
                <a:ea typeface="KaiTi" panose="02010609060101010101" pitchFamily="49" charset="-122"/>
                <a:cs typeface="+mn-cs"/>
              </a:defRPr>
            </a:pPr>
            <a:r>
              <a:rPr lang="zh-TW" altLang="en-US" sz="3200">
                <a:solidFill>
                  <a:schemeClr val="tx1"/>
                </a:solidFill>
                <a:latin typeface="KaiTi" panose="02010609060101010101" pitchFamily="49" charset="-122"/>
                <a:ea typeface="KaiTi" panose="02010609060101010101" pitchFamily="49" charset="-122"/>
              </a:rPr>
              <a:t>鈣離子反應</a:t>
            </a:r>
            <a:endParaRPr lang="zh-TW" sz="3200">
              <a:solidFill>
                <a:schemeClr val="tx1"/>
              </a:solidFill>
              <a:latin typeface="KaiTi" panose="02010609060101010101" pitchFamily="49" charset="-122"/>
              <a:ea typeface="KaiTi" panose="02010609060101010101" pitchFamily="49" charset="-122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all" spc="120" normalizeH="0" baseline="0%">
              <a:solidFill>
                <a:schemeClr val="tx1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工作表5!$G$1</c:f>
              <c:strCache>
                <c:ptCount val="1"/>
                <c:pt idx="0">
                  <c:v>控制組</c:v>
                </c:pt>
              </c:strCache>
            </c:strRef>
          </c:tx>
          <c:spPr>
            <a:ln w="22225" cap="rnd">
              <a:solidFill>
                <a:schemeClr val="tx1">
                  <a:lumMod val="50%"/>
                  <a:lumOff val="50%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bg1"/>
              </a:solidFill>
              <a:ln w="9525">
                <a:solidFill>
                  <a:schemeClr val="tx1">
                    <a:lumMod val="50%"/>
                    <a:lumOff val="50%"/>
                  </a:schemeClr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工作表5!$I$2:$I$241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0.44795745292754457</c:v>
                  </c:pt>
                  <c:pt idx="2">
                    <c:v>0.28607987435219273</c:v>
                  </c:pt>
                  <c:pt idx="3">
                    <c:v>0.40607259847736549</c:v>
                  </c:pt>
                  <c:pt idx="4">
                    <c:v>0.47153306854318511</c:v>
                  </c:pt>
                  <c:pt idx="5">
                    <c:v>0.26194867621764439</c:v>
                  </c:pt>
                  <c:pt idx="6">
                    <c:v>0.51384173957876689</c:v>
                  </c:pt>
                  <c:pt idx="7">
                    <c:v>0.1784753785366533</c:v>
                  </c:pt>
                  <c:pt idx="8">
                    <c:v>0.40945569731423381</c:v>
                  </c:pt>
                  <c:pt idx="9">
                    <c:v>0.45862720356050624</c:v>
                  </c:pt>
                  <c:pt idx="10">
                    <c:v>0.48362072074525486</c:v>
                  </c:pt>
                  <c:pt idx="11">
                    <c:v>0.12337199796253281</c:v>
                  </c:pt>
                  <c:pt idx="12">
                    <c:v>0.13901736023346509</c:v>
                  </c:pt>
                  <c:pt idx="13">
                    <c:v>0.3882679357916537</c:v>
                  </c:pt>
                  <c:pt idx="14">
                    <c:v>0.42761438598860041</c:v>
                  </c:pt>
                  <c:pt idx="15">
                    <c:v>0.40203885942823747</c:v>
                  </c:pt>
                  <c:pt idx="16">
                    <c:v>0.21063680867911819</c:v>
                  </c:pt>
                  <c:pt idx="17">
                    <c:v>0.40043238080579363</c:v>
                  </c:pt>
                  <c:pt idx="18">
                    <c:v>0.47452375719583384</c:v>
                  </c:pt>
                  <c:pt idx="19">
                    <c:v>0.26793873806408031</c:v>
                  </c:pt>
                  <c:pt idx="20">
                    <c:v>0.25470214634419869</c:v>
                  </c:pt>
                  <c:pt idx="21">
                    <c:v>0.16256488427023882</c:v>
                  </c:pt>
                  <c:pt idx="22">
                    <c:v>0.19865612549918285</c:v>
                  </c:pt>
                  <c:pt idx="23">
                    <c:v>0.33995773500430343</c:v>
                  </c:pt>
                  <c:pt idx="24">
                    <c:v>0.4275627642292672</c:v>
                  </c:pt>
                  <c:pt idx="25">
                    <c:v>0.20081391586961067</c:v>
                  </c:pt>
                  <c:pt idx="26">
                    <c:v>0.61489757015465085</c:v>
                  </c:pt>
                  <c:pt idx="27">
                    <c:v>0.37160112579783022</c:v>
                  </c:pt>
                  <c:pt idx="28">
                    <c:v>0.15216588342862664</c:v>
                  </c:pt>
                  <c:pt idx="29">
                    <c:v>0.4886446350445805</c:v>
                  </c:pt>
                  <c:pt idx="30">
                    <c:v>0.35029749261639503</c:v>
                  </c:pt>
                  <c:pt idx="31">
                    <c:v>0.33151514285912126</c:v>
                  </c:pt>
                  <c:pt idx="32">
                    <c:v>0.36589488456103592</c:v>
                  </c:pt>
                  <c:pt idx="33">
                    <c:v>0.1442280200345451</c:v>
                  </c:pt>
                  <c:pt idx="34">
                    <c:v>0.38985684791310038</c:v>
                  </c:pt>
                  <c:pt idx="35">
                    <c:v>0.72966580712175666</c:v>
                  </c:pt>
                  <c:pt idx="36">
                    <c:v>0.13693918941558009</c:v>
                  </c:pt>
                  <c:pt idx="37">
                    <c:v>0.26626494577743837</c:v>
                  </c:pt>
                  <c:pt idx="38">
                    <c:v>0.31521615741474424</c:v>
                  </c:pt>
                  <c:pt idx="39">
                    <c:v>0.25742617091328218</c:v>
                  </c:pt>
                  <c:pt idx="40">
                    <c:v>9.7019655315976006E-2</c:v>
                  </c:pt>
                  <c:pt idx="41">
                    <c:v>0.17223314488897634</c:v>
                  </c:pt>
                  <c:pt idx="42">
                    <c:v>0.39747446510841822</c:v>
                  </c:pt>
                  <c:pt idx="43">
                    <c:v>0.9165962476937296</c:v>
                  </c:pt>
                  <c:pt idx="44">
                    <c:v>0.3523851238092971</c:v>
                  </c:pt>
                  <c:pt idx="45">
                    <c:v>0.52272891962849777</c:v>
                  </c:pt>
                  <c:pt idx="46">
                    <c:v>1.6733031576197652</c:v>
                  </c:pt>
                  <c:pt idx="47">
                    <c:v>1.4701488866964527</c:v>
                  </c:pt>
                  <c:pt idx="48">
                    <c:v>0.82945620109303131</c:v>
                  </c:pt>
                  <c:pt idx="49">
                    <c:v>1.2003590701881348</c:v>
                  </c:pt>
                  <c:pt idx="50">
                    <c:v>0.60231803215970792</c:v>
                  </c:pt>
                  <c:pt idx="51">
                    <c:v>1.050009994377203</c:v>
                  </c:pt>
                  <c:pt idx="52">
                    <c:v>0.88164305189551739</c:v>
                  </c:pt>
                  <c:pt idx="53">
                    <c:v>1.3224031415837336</c:v>
                  </c:pt>
                  <c:pt idx="54">
                    <c:v>0.61334308367504153</c:v>
                  </c:pt>
                  <c:pt idx="55">
                    <c:v>1.0732090418644764</c:v>
                  </c:pt>
                  <c:pt idx="56">
                    <c:v>0.94063808130438697</c:v>
                  </c:pt>
                  <c:pt idx="57">
                    <c:v>0.44418338651281053</c:v>
                  </c:pt>
                  <c:pt idx="58">
                    <c:v>1.2662990884014027</c:v>
                  </c:pt>
                  <c:pt idx="59">
                    <c:v>1.1100997905245236</c:v>
                  </c:pt>
                  <c:pt idx="60">
                    <c:v>0.33232630252488626</c:v>
                  </c:pt>
                  <c:pt idx="61">
                    <c:v>0.55396938222819125</c:v>
                  </c:pt>
                  <c:pt idx="62">
                    <c:v>0.90608427757195098</c:v>
                  </c:pt>
                  <c:pt idx="63">
                    <c:v>1.2363139264182257</c:v>
                  </c:pt>
                  <c:pt idx="64">
                    <c:v>1.2442613173667811</c:v>
                  </c:pt>
                  <c:pt idx="65">
                    <c:v>0.97710630479646554</c:v>
                  </c:pt>
                  <c:pt idx="66">
                    <c:v>0.95760030655145423</c:v>
                  </c:pt>
                  <c:pt idx="67">
                    <c:v>1.3217065988082719</c:v>
                  </c:pt>
                  <c:pt idx="68">
                    <c:v>0.84196264543030652</c:v>
                  </c:pt>
                  <c:pt idx="69">
                    <c:v>0.45289176456767488</c:v>
                  </c:pt>
                  <c:pt idx="70">
                    <c:v>0.72535498397255804</c:v>
                  </c:pt>
                  <c:pt idx="71">
                    <c:v>0.70661820401466113</c:v>
                  </c:pt>
                  <c:pt idx="72">
                    <c:v>1.0438774666067152</c:v>
                  </c:pt>
                  <c:pt idx="73">
                    <c:v>0.77952742272086151</c:v>
                  </c:pt>
                  <c:pt idx="74">
                    <c:v>0.95066026005432758</c:v>
                  </c:pt>
                  <c:pt idx="75">
                    <c:v>0.83677834744621526</c:v>
                  </c:pt>
                  <c:pt idx="76">
                    <c:v>0.83098335406297508</c:v>
                  </c:pt>
                  <c:pt idx="77">
                    <c:v>0.69223722785858166</c:v>
                  </c:pt>
                  <c:pt idx="78">
                    <c:v>0.62682790552152057</c:v>
                  </c:pt>
                  <c:pt idx="79">
                    <c:v>1.1121462200969947</c:v>
                  </c:pt>
                  <c:pt idx="80">
                    <c:v>0.97290779973071451</c:v>
                  </c:pt>
                  <c:pt idx="81">
                    <c:v>0.9075308204588115</c:v>
                  </c:pt>
                  <c:pt idx="82">
                    <c:v>0.65163097983774387</c:v>
                  </c:pt>
                  <c:pt idx="83">
                    <c:v>0.4998465804759491</c:v>
                  </c:pt>
                  <c:pt idx="84">
                    <c:v>0.80910793308613693</c:v>
                  </c:pt>
                  <c:pt idx="85">
                    <c:v>1.1283630758195706</c:v>
                  </c:pt>
                  <c:pt idx="86">
                    <c:v>0.69659577101847803</c:v>
                  </c:pt>
                  <c:pt idx="87">
                    <c:v>0.77873604060467105</c:v>
                  </c:pt>
                  <c:pt idx="88">
                    <c:v>0.42624279478976762</c:v>
                  </c:pt>
                  <c:pt idx="89">
                    <c:v>0.40238896559589443</c:v>
                  </c:pt>
                  <c:pt idx="90">
                    <c:v>0.61629474675355822</c:v>
                  </c:pt>
                  <c:pt idx="91">
                    <c:v>0.69894094177022215</c:v>
                  </c:pt>
                  <c:pt idx="92">
                    <c:v>0.56160626447716999</c:v>
                  </c:pt>
                  <c:pt idx="93">
                    <c:v>1.0478883068253348</c:v>
                  </c:pt>
                  <c:pt idx="94">
                    <c:v>1.0659128730396168</c:v>
                  </c:pt>
                  <c:pt idx="95">
                    <c:v>0.58927586604238291</c:v>
                  </c:pt>
                  <c:pt idx="96">
                    <c:v>0.91502246732114778</c:v>
                  </c:pt>
                  <c:pt idx="97">
                    <c:v>0.96549265519559468</c:v>
                  </c:pt>
                  <c:pt idx="98">
                    <c:v>0.42228259439820681</c:v>
                  </c:pt>
                  <c:pt idx="99">
                    <c:v>0.42837143150930784</c:v>
                  </c:pt>
                  <c:pt idx="100">
                    <c:v>0.5661098927108309</c:v>
                  </c:pt>
                  <c:pt idx="101">
                    <c:v>0.81720076663829377</c:v>
                  </c:pt>
                  <c:pt idx="102">
                    <c:v>0.52000715188978786</c:v>
                  </c:pt>
                  <c:pt idx="103">
                    <c:v>0.99572360415316508</c:v>
                  </c:pt>
                  <c:pt idx="104">
                    <c:v>1.1259534068424706</c:v>
                  </c:pt>
                  <c:pt idx="105">
                    <c:v>0.73480211115781591</c:v>
                  </c:pt>
                  <c:pt idx="106">
                    <c:v>0.69310973296324041</c:v>
                  </c:pt>
                  <c:pt idx="107">
                    <c:v>0.15745916432444454</c:v>
                  </c:pt>
                  <c:pt idx="108">
                    <c:v>0.27064470014949277</c:v>
                  </c:pt>
                  <c:pt idx="109">
                    <c:v>0.92252532826271283</c:v>
                  </c:pt>
                  <c:pt idx="110">
                    <c:v>0.27684166470978261</c:v>
                  </c:pt>
                  <c:pt idx="111">
                    <c:v>0.56117305990936883</c:v>
                  </c:pt>
                  <c:pt idx="112">
                    <c:v>0.18885948219112289</c:v>
                  </c:pt>
                  <c:pt idx="113">
                    <c:v>0.86662797027443295</c:v>
                  </c:pt>
                  <c:pt idx="114">
                    <c:v>0.27192419641334037</c:v>
                  </c:pt>
                  <c:pt idx="115">
                    <c:v>0.54457591797725624</c:v>
                  </c:pt>
                  <c:pt idx="116">
                    <c:v>0.87248997382590121</c:v>
                  </c:pt>
                  <c:pt idx="117">
                    <c:v>1.057580174949531</c:v>
                  </c:pt>
                  <c:pt idx="118">
                    <c:v>0.78374696744049754</c:v>
                  </c:pt>
                  <c:pt idx="119">
                    <c:v>1.035808798590087</c:v>
                  </c:pt>
                  <c:pt idx="120">
                    <c:v>1.1502342856330314</c:v>
                  </c:pt>
                  <c:pt idx="121">
                    <c:v>0.58538421292410259</c:v>
                  </c:pt>
                  <c:pt idx="122">
                    <c:v>0.33572061797472807</c:v>
                  </c:pt>
                  <c:pt idx="123">
                    <c:v>0.32750875327397649</c:v>
                  </c:pt>
                  <c:pt idx="124">
                    <c:v>0.72569591992846871</c:v>
                  </c:pt>
                  <c:pt idx="125">
                    <c:v>0.61388812076175292</c:v>
                  </c:pt>
                  <c:pt idx="126">
                    <c:v>1.3207772515490137</c:v>
                  </c:pt>
                  <c:pt idx="127">
                    <c:v>0.99016608403183659</c:v>
                  </c:pt>
                  <c:pt idx="128">
                    <c:v>0.37905091790696893</c:v>
                  </c:pt>
                  <c:pt idx="129">
                    <c:v>0.7083016197729628</c:v>
                  </c:pt>
                  <c:pt idx="130">
                    <c:v>0.94108017036400338</c:v>
                  </c:pt>
                  <c:pt idx="131">
                    <c:v>0.39336295759793244</c:v>
                  </c:pt>
                  <c:pt idx="132">
                    <c:v>0.89178509035693143</c:v>
                  </c:pt>
                  <c:pt idx="133">
                    <c:v>0.67546868170471963</c:v>
                  </c:pt>
                  <c:pt idx="134">
                    <c:v>0.53139508877777086</c:v>
                  </c:pt>
                  <c:pt idx="135">
                    <c:v>0.51800028385816055</c:v>
                  </c:pt>
                  <c:pt idx="136">
                    <c:v>0.4578091919111576</c:v>
                  </c:pt>
                  <c:pt idx="137">
                    <c:v>0.89639318687368086</c:v>
                  </c:pt>
                  <c:pt idx="138">
                    <c:v>0.82946761776793909</c:v>
                  </c:pt>
                  <c:pt idx="139">
                    <c:v>1.0225000084193794</c:v>
                  </c:pt>
                  <c:pt idx="140">
                    <c:v>0.19373145201825626</c:v>
                  </c:pt>
                  <c:pt idx="141">
                    <c:v>0.63725412532829762</c:v>
                  </c:pt>
                  <c:pt idx="142">
                    <c:v>0.4962748907980728</c:v>
                  </c:pt>
                  <c:pt idx="143">
                    <c:v>0.35517457007170411</c:v>
                  </c:pt>
                  <c:pt idx="144">
                    <c:v>0.96615740123798777</c:v>
                  </c:pt>
                  <c:pt idx="145">
                    <c:v>0.47338810179660146</c:v>
                  </c:pt>
                  <c:pt idx="146">
                    <c:v>0.87797114607106164</c:v>
                  </c:pt>
                  <c:pt idx="147">
                    <c:v>0.82250377845012868</c:v>
                  </c:pt>
                  <c:pt idx="148">
                    <c:v>0.66174861231083582</c:v>
                  </c:pt>
                  <c:pt idx="149">
                    <c:v>0.61594060728243027</c:v>
                  </c:pt>
                  <c:pt idx="150">
                    <c:v>0.72871424374429017</c:v>
                  </c:pt>
                  <c:pt idx="151">
                    <c:v>0.64132229385232753</c:v>
                  </c:pt>
                  <c:pt idx="152">
                    <c:v>0.40810115960853283</c:v>
                  </c:pt>
                  <c:pt idx="153">
                    <c:v>0.45492974285777255</c:v>
                  </c:pt>
                  <c:pt idx="154">
                    <c:v>0.71440914008745438</c:v>
                  </c:pt>
                  <c:pt idx="155">
                    <c:v>0.60437746083926991</c:v>
                  </c:pt>
                  <c:pt idx="156">
                    <c:v>0.49074772881118184</c:v>
                  </c:pt>
                  <c:pt idx="157">
                    <c:v>0.61248438425452723</c:v>
                  </c:pt>
                  <c:pt idx="158">
                    <c:v>0.58808418281706432</c:v>
                  </c:pt>
                  <c:pt idx="159">
                    <c:v>0.83199833493754238</c:v>
                  </c:pt>
                  <c:pt idx="160">
                    <c:v>0.7441229792611318</c:v>
                  </c:pt>
                  <c:pt idx="161">
                    <c:v>0.59734450852480292</c:v>
                  </c:pt>
                  <c:pt idx="162">
                    <c:v>0.23515952032609699</c:v>
                  </c:pt>
                  <c:pt idx="163">
                    <c:v>0.89226859783851253</c:v>
                  </c:pt>
                  <c:pt idx="164">
                    <c:v>0.58466284932678947</c:v>
                  </c:pt>
                  <c:pt idx="165">
                    <c:v>0.65041309187519014</c:v>
                  </c:pt>
                  <c:pt idx="166">
                    <c:v>3.8479181162287129E-2</c:v>
                  </c:pt>
                  <c:pt idx="167">
                    <c:v>0.53229079298068938</c:v>
                  </c:pt>
                  <c:pt idx="168">
                    <c:v>0.96966737644237522</c:v>
                  </c:pt>
                  <c:pt idx="169">
                    <c:v>0.7569608565124164</c:v>
                  </c:pt>
                  <c:pt idx="170">
                    <c:v>0.32627953250753167</c:v>
                  </c:pt>
                  <c:pt idx="171">
                    <c:v>0.77498000507397791</c:v>
                  </c:pt>
                  <c:pt idx="172">
                    <c:v>0.51541132282813595</c:v>
                  </c:pt>
                  <c:pt idx="173">
                    <c:v>0.68816914593432477</c:v>
                  </c:pt>
                  <c:pt idx="174">
                    <c:v>0.87258620229795714</c:v>
                  </c:pt>
                  <c:pt idx="175">
                    <c:v>0.51530467865693796</c:v>
                  </c:pt>
                  <c:pt idx="176">
                    <c:v>0.75560349332070809</c:v>
                  </c:pt>
                  <c:pt idx="177">
                    <c:v>0.56411422802385791</c:v>
                  </c:pt>
                  <c:pt idx="178">
                    <c:v>0.50518148554092257</c:v>
                  </c:pt>
                  <c:pt idx="179">
                    <c:v>0.32561913671545256</c:v>
                  </c:pt>
                  <c:pt idx="180">
                    <c:v>0.7777244832849397</c:v>
                  </c:pt>
                  <c:pt idx="181">
                    <c:v>0.59186986286936649</c:v>
                  </c:pt>
                  <c:pt idx="182">
                    <c:v>0.71725306173237269</c:v>
                  </c:pt>
                  <c:pt idx="183">
                    <c:v>0.31491832864888664</c:v>
                  </c:pt>
                  <c:pt idx="184">
                    <c:v>0.77236120519238005</c:v>
                  </c:pt>
                  <c:pt idx="185">
                    <c:v>0.55279091553678783</c:v>
                  </c:pt>
                  <c:pt idx="186">
                    <c:v>0.35892775349839556</c:v>
                  </c:pt>
                  <c:pt idx="187">
                    <c:v>1.0497277621629562</c:v>
                  </c:pt>
                  <c:pt idx="188">
                    <c:v>0.77742001971414498</c:v>
                  </c:pt>
                  <c:pt idx="189">
                    <c:v>0.59323551365005733</c:v>
                  </c:pt>
                  <c:pt idx="190">
                    <c:v>0.36740471675703434</c:v>
                  </c:pt>
                  <c:pt idx="191">
                    <c:v>5.2486388108147812E-2</c:v>
                  </c:pt>
                  <c:pt idx="192">
                    <c:v>0.42253205006642197</c:v>
                  </c:pt>
                  <c:pt idx="193">
                    <c:v>0.46963587090390513</c:v>
                  </c:pt>
                  <c:pt idx="194">
                    <c:v>0.22765120001995026</c:v>
                  </c:pt>
                  <c:pt idx="195">
                    <c:v>1.0497277621629562</c:v>
                  </c:pt>
                  <c:pt idx="196">
                    <c:v>0.34012677915053491</c:v>
                  </c:pt>
                  <c:pt idx="197">
                    <c:v>0.62668505629192595</c:v>
                  </c:pt>
                  <c:pt idx="198">
                    <c:v>0.33505067253781778</c:v>
                  </c:pt>
                  <c:pt idx="199">
                    <c:v>0.49128514120000788</c:v>
                  </c:pt>
                  <c:pt idx="200">
                    <c:v>0.20994555243259172</c:v>
                  </c:pt>
                  <c:pt idx="201">
                    <c:v>0.37206148963056579</c:v>
                  </c:pt>
                  <c:pt idx="202">
                    <c:v>7.216878364870323E-2</c:v>
                  </c:pt>
                  <c:pt idx="203">
                    <c:v>0.45397691716904937</c:v>
                  </c:pt>
                  <c:pt idx="204">
                    <c:v>0.121083549234885</c:v>
                  </c:pt>
                  <c:pt idx="205">
                    <c:v>0.4376106707720388</c:v>
                  </c:pt>
                  <c:pt idx="206">
                    <c:v>0.39370258033582334</c:v>
                  </c:pt>
                  <c:pt idx="207">
                    <c:v>0.89226859783851253</c:v>
                  </c:pt>
                  <c:pt idx="208">
                    <c:v>0.16713453613195611</c:v>
                  </c:pt>
                  <c:pt idx="209">
                    <c:v>0.20994555243259172</c:v>
                  </c:pt>
                  <c:pt idx="210">
                    <c:v>0.25846548650351503</c:v>
                  </c:pt>
                  <c:pt idx="211">
                    <c:v>0.33505067253781778</c:v>
                  </c:pt>
                  <c:pt idx="212">
                    <c:v>0.52486388108147797</c:v>
                  </c:pt>
                  <c:pt idx="213">
                    <c:v>0.78729582162221701</c:v>
                  </c:pt>
                  <c:pt idx="214">
                    <c:v>0.21650635094610965</c:v>
                  </c:pt>
                  <c:pt idx="215">
                    <c:v>0.20994555243259172</c:v>
                  </c:pt>
                  <c:pt idx="216">
                    <c:v>0.68232304540592137</c:v>
                  </c:pt>
                  <c:pt idx="217">
                    <c:v>0.68232304540592137</c:v>
                  </c:pt>
                  <c:pt idx="218">
                    <c:v>0.19384911487763543</c:v>
                  </c:pt>
                  <c:pt idx="219">
                    <c:v>0.68232304540592137</c:v>
                  </c:pt>
                  <c:pt idx="220">
                    <c:v>0.33505067253781778</c:v>
                  </c:pt>
                  <c:pt idx="221">
                    <c:v>0.41989110486518266</c:v>
                  </c:pt>
                  <c:pt idx="222">
                    <c:v>0.49275921007978873</c:v>
                  </c:pt>
                  <c:pt idx="223">
                    <c:v>0.20994555243259172</c:v>
                  </c:pt>
                  <c:pt idx="224">
                    <c:v>0</c:v>
                  </c:pt>
                  <c:pt idx="225">
                    <c:v>0.44074700238367231</c:v>
                  </c:pt>
                  <c:pt idx="226">
                    <c:v>0</c:v>
                  </c:pt>
                  <c:pt idx="227">
                    <c:v>0.36084391824351614</c:v>
                  </c:pt>
                  <c:pt idx="228">
                    <c:v>0.30265127811269971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0.20994555243259172</c:v>
                  </c:pt>
                  <c:pt idx="232">
                    <c:v>0.52486388108147797</c:v>
                  </c:pt>
                  <c:pt idx="233">
                    <c:v>5.2486388108147812E-2</c:v>
                  </c:pt>
                  <c:pt idx="234">
                    <c:v>0</c:v>
                  </c:pt>
                  <c:pt idx="235">
                    <c:v>0.1659882023920175</c:v>
                  </c:pt>
                  <c:pt idx="236">
                    <c:v>0.57735026918962584</c:v>
                  </c:pt>
                  <c:pt idx="237">
                    <c:v>0.10497277621629557</c:v>
                  </c:pt>
                  <c:pt idx="238">
                    <c:v>0.57735026918962584</c:v>
                  </c:pt>
                  <c:pt idx="239">
                    <c:v>0.26171323785877415</c:v>
                  </c:pt>
                </c:numCache>
              </c:numRef>
            </c:plus>
            <c:minus>
              <c:numRef>
                <c:f>工作表5!$I$2:$I$241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0.44795745292754457</c:v>
                  </c:pt>
                  <c:pt idx="2">
                    <c:v>0.28607987435219273</c:v>
                  </c:pt>
                  <c:pt idx="3">
                    <c:v>0.40607259847736549</c:v>
                  </c:pt>
                  <c:pt idx="4">
                    <c:v>0.47153306854318511</c:v>
                  </c:pt>
                  <c:pt idx="5">
                    <c:v>0.26194867621764439</c:v>
                  </c:pt>
                  <c:pt idx="6">
                    <c:v>0.51384173957876689</c:v>
                  </c:pt>
                  <c:pt idx="7">
                    <c:v>0.1784753785366533</c:v>
                  </c:pt>
                  <c:pt idx="8">
                    <c:v>0.40945569731423381</c:v>
                  </c:pt>
                  <c:pt idx="9">
                    <c:v>0.45862720356050624</c:v>
                  </c:pt>
                  <c:pt idx="10">
                    <c:v>0.48362072074525486</c:v>
                  </c:pt>
                  <c:pt idx="11">
                    <c:v>0.12337199796253281</c:v>
                  </c:pt>
                  <c:pt idx="12">
                    <c:v>0.13901736023346509</c:v>
                  </c:pt>
                  <c:pt idx="13">
                    <c:v>0.3882679357916537</c:v>
                  </c:pt>
                  <c:pt idx="14">
                    <c:v>0.42761438598860041</c:v>
                  </c:pt>
                  <c:pt idx="15">
                    <c:v>0.40203885942823747</c:v>
                  </c:pt>
                  <c:pt idx="16">
                    <c:v>0.21063680867911819</c:v>
                  </c:pt>
                  <c:pt idx="17">
                    <c:v>0.40043238080579363</c:v>
                  </c:pt>
                  <c:pt idx="18">
                    <c:v>0.47452375719583384</c:v>
                  </c:pt>
                  <c:pt idx="19">
                    <c:v>0.26793873806408031</c:v>
                  </c:pt>
                  <c:pt idx="20">
                    <c:v>0.25470214634419869</c:v>
                  </c:pt>
                  <c:pt idx="21">
                    <c:v>0.16256488427023882</c:v>
                  </c:pt>
                  <c:pt idx="22">
                    <c:v>0.19865612549918285</c:v>
                  </c:pt>
                  <c:pt idx="23">
                    <c:v>0.33995773500430343</c:v>
                  </c:pt>
                  <c:pt idx="24">
                    <c:v>0.4275627642292672</c:v>
                  </c:pt>
                  <c:pt idx="25">
                    <c:v>0.20081391586961067</c:v>
                  </c:pt>
                  <c:pt idx="26">
                    <c:v>0.61489757015465085</c:v>
                  </c:pt>
                  <c:pt idx="27">
                    <c:v>0.37160112579783022</c:v>
                  </c:pt>
                  <c:pt idx="28">
                    <c:v>0.15216588342862664</c:v>
                  </c:pt>
                  <c:pt idx="29">
                    <c:v>0.4886446350445805</c:v>
                  </c:pt>
                  <c:pt idx="30">
                    <c:v>0.35029749261639503</c:v>
                  </c:pt>
                  <c:pt idx="31">
                    <c:v>0.33151514285912126</c:v>
                  </c:pt>
                  <c:pt idx="32">
                    <c:v>0.36589488456103592</c:v>
                  </c:pt>
                  <c:pt idx="33">
                    <c:v>0.1442280200345451</c:v>
                  </c:pt>
                  <c:pt idx="34">
                    <c:v>0.38985684791310038</c:v>
                  </c:pt>
                  <c:pt idx="35">
                    <c:v>0.72966580712175666</c:v>
                  </c:pt>
                  <c:pt idx="36">
                    <c:v>0.13693918941558009</c:v>
                  </c:pt>
                  <c:pt idx="37">
                    <c:v>0.26626494577743837</c:v>
                  </c:pt>
                  <c:pt idx="38">
                    <c:v>0.31521615741474424</c:v>
                  </c:pt>
                  <c:pt idx="39">
                    <c:v>0.25742617091328218</c:v>
                  </c:pt>
                  <c:pt idx="40">
                    <c:v>9.7019655315976006E-2</c:v>
                  </c:pt>
                  <c:pt idx="41">
                    <c:v>0.17223314488897634</c:v>
                  </c:pt>
                  <c:pt idx="42">
                    <c:v>0.39747446510841822</c:v>
                  </c:pt>
                  <c:pt idx="43">
                    <c:v>0.9165962476937296</c:v>
                  </c:pt>
                  <c:pt idx="44">
                    <c:v>0.3523851238092971</c:v>
                  </c:pt>
                  <c:pt idx="45">
                    <c:v>0.52272891962849777</c:v>
                  </c:pt>
                  <c:pt idx="46">
                    <c:v>1.6733031576197652</c:v>
                  </c:pt>
                  <c:pt idx="47">
                    <c:v>1.4701488866964527</c:v>
                  </c:pt>
                  <c:pt idx="48">
                    <c:v>0.82945620109303131</c:v>
                  </c:pt>
                  <c:pt idx="49">
                    <c:v>1.2003590701881348</c:v>
                  </c:pt>
                  <c:pt idx="50">
                    <c:v>0.60231803215970792</c:v>
                  </c:pt>
                  <c:pt idx="51">
                    <c:v>1.050009994377203</c:v>
                  </c:pt>
                  <c:pt idx="52">
                    <c:v>0.88164305189551739</c:v>
                  </c:pt>
                  <c:pt idx="53">
                    <c:v>1.3224031415837336</c:v>
                  </c:pt>
                  <c:pt idx="54">
                    <c:v>0.61334308367504153</c:v>
                  </c:pt>
                  <c:pt idx="55">
                    <c:v>1.0732090418644764</c:v>
                  </c:pt>
                  <c:pt idx="56">
                    <c:v>0.94063808130438697</c:v>
                  </c:pt>
                  <c:pt idx="57">
                    <c:v>0.44418338651281053</c:v>
                  </c:pt>
                  <c:pt idx="58">
                    <c:v>1.2662990884014027</c:v>
                  </c:pt>
                  <c:pt idx="59">
                    <c:v>1.1100997905245236</c:v>
                  </c:pt>
                  <c:pt idx="60">
                    <c:v>0.33232630252488626</c:v>
                  </c:pt>
                  <c:pt idx="61">
                    <c:v>0.55396938222819125</c:v>
                  </c:pt>
                  <c:pt idx="62">
                    <c:v>0.90608427757195098</c:v>
                  </c:pt>
                  <c:pt idx="63">
                    <c:v>1.2363139264182257</c:v>
                  </c:pt>
                  <c:pt idx="64">
                    <c:v>1.2442613173667811</c:v>
                  </c:pt>
                  <c:pt idx="65">
                    <c:v>0.97710630479646554</c:v>
                  </c:pt>
                  <c:pt idx="66">
                    <c:v>0.95760030655145423</c:v>
                  </c:pt>
                  <c:pt idx="67">
                    <c:v>1.3217065988082719</c:v>
                  </c:pt>
                  <c:pt idx="68">
                    <c:v>0.84196264543030652</c:v>
                  </c:pt>
                  <c:pt idx="69">
                    <c:v>0.45289176456767488</c:v>
                  </c:pt>
                  <c:pt idx="70">
                    <c:v>0.72535498397255804</c:v>
                  </c:pt>
                  <c:pt idx="71">
                    <c:v>0.70661820401466113</c:v>
                  </c:pt>
                  <c:pt idx="72">
                    <c:v>1.0438774666067152</c:v>
                  </c:pt>
                  <c:pt idx="73">
                    <c:v>0.77952742272086151</c:v>
                  </c:pt>
                  <c:pt idx="74">
                    <c:v>0.95066026005432758</c:v>
                  </c:pt>
                  <c:pt idx="75">
                    <c:v>0.83677834744621526</c:v>
                  </c:pt>
                  <c:pt idx="76">
                    <c:v>0.83098335406297508</c:v>
                  </c:pt>
                  <c:pt idx="77">
                    <c:v>0.69223722785858166</c:v>
                  </c:pt>
                  <c:pt idx="78">
                    <c:v>0.62682790552152057</c:v>
                  </c:pt>
                  <c:pt idx="79">
                    <c:v>1.1121462200969947</c:v>
                  </c:pt>
                  <c:pt idx="80">
                    <c:v>0.97290779973071451</c:v>
                  </c:pt>
                  <c:pt idx="81">
                    <c:v>0.9075308204588115</c:v>
                  </c:pt>
                  <c:pt idx="82">
                    <c:v>0.65163097983774387</c:v>
                  </c:pt>
                  <c:pt idx="83">
                    <c:v>0.4998465804759491</c:v>
                  </c:pt>
                  <c:pt idx="84">
                    <c:v>0.80910793308613693</c:v>
                  </c:pt>
                  <c:pt idx="85">
                    <c:v>1.1283630758195706</c:v>
                  </c:pt>
                  <c:pt idx="86">
                    <c:v>0.69659577101847803</c:v>
                  </c:pt>
                  <c:pt idx="87">
                    <c:v>0.77873604060467105</c:v>
                  </c:pt>
                  <c:pt idx="88">
                    <c:v>0.42624279478976762</c:v>
                  </c:pt>
                  <c:pt idx="89">
                    <c:v>0.40238896559589443</c:v>
                  </c:pt>
                  <c:pt idx="90">
                    <c:v>0.61629474675355822</c:v>
                  </c:pt>
                  <c:pt idx="91">
                    <c:v>0.69894094177022215</c:v>
                  </c:pt>
                  <c:pt idx="92">
                    <c:v>0.56160626447716999</c:v>
                  </c:pt>
                  <c:pt idx="93">
                    <c:v>1.0478883068253348</c:v>
                  </c:pt>
                  <c:pt idx="94">
                    <c:v>1.0659128730396168</c:v>
                  </c:pt>
                  <c:pt idx="95">
                    <c:v>0.58927586604238291</c:v>
                  </c:pt>
                  <c:pt idx="96">
                    <c:v>0.91502246732114778</c:v>
                  </c:pt>
                  <c:pt idx="97">
                    <c:v>0.96549265519559468</c:v>
                  </c:pt>
                  <c:pt idx="98">
                    <c:v>0.42228259439820681</c:v>
                  </c:pt>
                  <c:pt idx="99">
                    <c:v>0.42837143150930784</c:v>
                  </c:pt>
                  <c:pt idx="100">
                    <c:v>0.5661098927108309</c:v>
                  </c:pt>
                  <c:pt idx="101">
                    <c:v>0.81720076663829377</c:v>
                  </c:pt>
                  <c:pt idx="102">
                    <c:v>0.52000715188978786</c:v>
                  </c:pt>
                  <c:pt idx="103">
                    <c:v>0.99572360415316508</c:v>
                  </c:pt>
                  <c:pt idx="104">
                    <c:v>1.1259534068424706</c:v>
                  </c:pt>
                  <c:pt idx="105">
                    <c:v>0.73480211115781591</c:v>
                  </c:pt>
                  <c:pt idx="106">
                    <c:v>0.69310973296324041</c:v>
                  </c:pt>
                  <c:pt idx="107">
                    <c:v>0.15745916432444454</c:v>
                  </c:pt>
                  <c:pt idx="108">
                    <c:v>0.27064470014949277</c:v>
                  </c:pt>
                  <c:pt idx="109">
                    <c:v>0.92252532826271283</c:v>
                  </c:pt>
                  <c:pt idx="110">
                    <c:v>0.27684166470978261</c:v>
                  </c:pt>
                  <c:pt idx="111">
                    <c:v>0.56117305990936883</c:v>
                  </c:pt>
                  <c:pt idx="112">
                    <c:v>0.18885948219112289</c:v>
                  </c:pt>
                  <c:pt idx="113">
                    <c:v>0.86662797027443295</c:v>
                  </c:pt>
                  <c:pt idx="114">
                    <c:v>0.27192419641334037</c:v>
                  </c:pt>
                  <c:pt idx="115">
                    <c:v>0.54457591797725624</c:v>
                  </c:pt>
                  <c:pt idx="116">
                    <c:v>0.87248997382590121</c:v>
                  </c:pt>
                  <c:pt idx="117">
                    <c:v>1.057580174949531</c:v>
                  </c:pt>
                  <c:pt idx="118">
                    <c:v>0.78374696744049754</c:v>
                  </c:pt>
                  <c:pt idx="119">
                    <c:v>1.035808798590087</c:v>
                  </c:pt>
                  <c:pt idx="120">
                    <c:v>1.1502342856330314</c:v>
                  </c:pt>
                  <c:pt idx="121">
                    <c:v>0.58538421292410259</c:v>
                  </c:pt>
                  <c:pt idx="122">
                    <c:v>0.33572061797472807</c:v>
                  </c:pt>
                  <c:pt idx="123">
                    <c:v>0.32750875327397649</c:v>
                  </c:pt>
                  <c:pt idx="124">
                    <c:v>0.72569591992846871</c:v>
                  </c:pt>
                  <c:pt idx="125">
                    <c:v>0.61388812076175292</c:v>
                  </c:pt>
                  <c:pt idx="126">
                    <c:v>1.3207772515490137</c:v>
                  </c:pt>
                  <c:pt idx="127">
                    <c:v>0.99016608403183659</c:v>
                  </c:pt>
                  <c:pt idx="128">
                    <c:v>0.37905091790696893</c:v>
                  </c:pt>
                  <c:pt idx="129">
                    <c:v>0.7083016197729628</c:v>
                  </c:pt>
                  <c:pt idx="130">
                    <c:v>0.94108017036400338</c:v>
                  </c:pt>
                  <c:pt idx="131">
                    <c:v>0.39336295759793244</c:v>
                  </c:pt>
                  <c:pt idx="132">
                    <c:v>0.89178509035693143</c:v>
                  </c:pt>
                  <c:pt idx="133">
                    <c:v>0.67546868170471963</c:v>
                  </c:pt>
                  <c:pt idx="134">
                    <c:v>0.53139508877777086</c:v>
                  </c:pt>
                  <c:pt idx="135">
                    <c:v>0.51800028385816055</c:v>
                  </c:pt>
                  <c:pt idx="136">
                    <c:v>0.4578091919111576</c:v>
                  </c:pt>
                  <c:pt idx="137">
                    <c:v>0.89639318687368086</c:v>
                  </c:pt>
                  <c:pt idx="138">
                    <c:v>0.82946761776793909</c:v>
                  </c:pt>
                  <c:pt idx="139">
                    <c:v>1.0225000084193794</c:v>
                  </c:pt>
                  <c:pt idx="140">
                    <c:v>0.19373145201825626</c:v>
                  </c:pt>
                  <c:pt idx="141">
                    <c:v>0.63725412532829762</c:v>
                  </c:pt>
                  <c:pt idx="142">
                    <c:v>0.4962748907980728</c:v>
                  </c:pt>
                  <c:pt idx="143">
                    <c:v>0.35517457007170411</c:v>
                  </c:pt>
                  <c:pt idx="144">
                    <c:v>0.96615740123798777</c:v>
                  </c:pt>
                  <c:pt idx="145">
                    <c:v>0.47338810179660146</c:v>
                  </c:pt>
                  <c:pt idx="146">
                    <c:v>0.87797114607106164</c:v>
                  </c:pt>
                  <c:pt idx="147">
                    <c:v>0.82250377845012868</c:v>
                  </c:pt>
                  <c:pt idx="148">
                    <c:v>0.66174861231083582</c:v>
                  </c:pt>
                  <c:pt idx="149">
                    <c:v>0.61594060728243027</c:v>
                  </c:pt>
                  <c:pt idx="150">
                    <c:v>0.72871424374429017</c:v>
                  </c:pt>
                  <c:pt idx="151">
                    <c:v>0.64132229385232753</c:v>
                  </c:pt>
                  <c:pt idx="152">
                    <c:v>0.40810115960853283</c:v>
                  </c:pt>
                  <c:pt idx="153">
                    <c:v>0.45492974285777255</c:v>
                  </c:pt>
                  <c:pt idx="154">
                    <c:v>0.71440914008745438</c:v>
                  </c:pt>
                  <c:pt idx="155">
                    <c:v>0.60437746083926991</c:v>
                  </c:pt>
                  <c:pt idx="156">
                    <c:v>0.49074772881118184</c:v>
                  </c:pt>
                  <c:pt idx="157">
                    <c:v>0.61248438425452723</c:v>
                  </c:pt>
                  <c:pt idx="158">
                    <c:v>0.58808418281706432</c:v>
                  </c:pt>
                  <c:pt idx="159">
                    <c:v>0.83199833493754238</c:v>
                  </c:pt>
                  <c:pt idx="160">
                    <c:v>0.7441229792611318</c:v>
                  </c:pt>
                  <c:pt idx="161">
                    <c:v>0.59734450852480292</c:v>
                  </c:pt>
                  <c:pt idx="162">
                    <c:v>0.23515952032609699</c:v>
                  </c:pt>
                  <c:pt idx="163">
                    <c:v>0.89226859783851253</c:v>
                  </c:pt>
                  <c:pt idx="164">
                    <c:v>0.58466284932678947</c:v>
                  </c:pt>
                  <c:pt idx="165">
                    <c:v>0.65041309187519014</c:v>
                  </c:pt>
                  <c:pt idx="166">
                    <c:v>3.8479181162287129E-2</c:v>
                  </c:pt>
                  <c:pt idx="167">
                    <c:v>0.53229079298068938</c:v>
                  </c:pt>
                  <c:pt idx="168">
                    <c:v>0.96966737644237522</c:v>
                  </c:pt>
                  <c:pt idx="169">
                    <c:v>0.7569608565124164</c:v>
                  </c:pt>
                  <c:pt idx="170">
                    <c:v>0.32627953250753167</c:v>
                  </c:pt>
                  <c:pt idx="171">
                    <c:v>0.77498000507397791</c:v>
                  </c:pt>
                  <c:pt idx="172">
                    <c:v>0.51541132282813595</c:v>
                  </c:pt>
                  <c:pt idx="173">
                    <c:v>0.68816914593432477</c:v>
                  </c:pt>
                  <c:pt idx="174">
                    <c:v>0.87258620229795714</c:v>
                  </c:pt>
                  <c:pt idx="175">
                    <c:v>0.51530467865693796</c:v>
                  </c:pt>
                  <c:pt idx="176">
                    <c:v>0.75560349332070809</c:v>
                  </c:pt>
                  <c:pt idx="177">
                    <c:v>0.56411422802385791</c:v>
                  </c:pt>
                  <c:pt idx="178">
                    <c:v>0.50518148554092257</c:v>
                  </c:pt>
                  <c:pt idx="179">
                    <c:v>0.32561913671545256</c:v>
                  </c:pt>
                  <c:pt idx="180">
                    <c:v>0.7777244832849397</c:v>
                  </c:pt>
                  <c:pt idx="181">
                    <c:v>0.59186986286936649</c:v>
                  </c:pt>
                  <c:pt idx="182">
                    <c:v>0.71725306173237269</c:v>
                  </c:pt>
                  <c:pt idx="183">
                    <c:v>0.31491832864888664</c:v>
                  </c:pt>
                  <c:pt idx="184">
                    <c:v>0.77236120519238005</c:v>
                  </c:pt>
                  <c:pt idx="185">
                    <c:v>0.55279091553678783</c:v>
                  </c:pt>
                  <c:pt idx="186">
                    <c:v>0.35892775349839556</c:v>
                  </c:pt>
                  <c:pt idx="187">
                    <c:v>1.0497277621629562</c:v>
                  </c:pt>
                  <c:pt idx="188">
                    <c:v>0.77742001971414498</c:v>
                  </c:pt>
                  <c:pt idx="189">
                    <c:v>0.59323551365005733</c:v>
                  </c:pt>
                  <c:pt idx="190">
                    <c:v>0.36740471675703434</c:v>
                  </c:pt>
                  <c:pt idx="191">
                    <c:v>5.2486388108147812E-2</c:v>
                  </c:pt>
                  <c:pt idx="192">
                    <c:v>0.42253205006642197</c:v>
                  </c:pt>
                  <c:pt idx="193">
                    <c:v>0.46963587090390513</c:v>
                  </c:pt>
                  <c:pt idx="194">
                    <c:v>0.22765120001995026</c:v>
                  </c:pt>
                  <c:pt idx="195">
                    <c:v>1.0497277621629562</c:v>
                  </c:pt>
                  <c:pt idx="196">
                    <c:v>0.34012677915053491</c:v>
                  </c:pt>
                  <c:pt idx="197">
                    <c:v>0.62668505629192595</c:v>
                  </c:pt>
                  <c:pt idx="198">
                    <c:v>0.33505067253781778</c:v>
                  </c:pt>
                  <c:pt idx="199">
                    <c:v>0.49128514120000788</c:v>
                  </c:pt>
                  <c:pt idx="200">
                    <c:v>0.20994555243259172</c:v>
                  </c:pt>
                  <c:pt idx="201">
                    <c:v>0.37206148963056579</c:v>
                  </c:pt>
                  <c:pt idx="202">
                    <c:v>7.216878364870323E-2</c:v>
                  </c:pt>
                  <c:pt idx="203">
                    <c:v>0.45397691716904937</c:v>
                  </c:pt>
                  <c:pt idx="204">
                    <c:v>0.121083549234885</c:v>
                  </c:pt>
                  <c:pt idx="205">
                    <c:v>0.4376106707720388</c:v>
                  </c:pt>
                  <c:pt idx="206">
                    <c:v>0.39370258033582334</c:v>
                  </c:pt>
                  <c:pt idx="207">
                    <c:v>0.89226859783851253</c:v>
                  </c:pt>
                  <c:pt idx="208">
                    <c:v>0.16713453613195611</c:v>
                  </c:pt>
                  <c:pt idx="209">
                    <c:v>0.20994555243259172</c:v>
                  </c:pt>
                  <c:pt idx="210">
                    <c:v>0.25846548650351503</c:v>
                  </c:pt>
                  <c:pt idx="211">
                    <c:v>0.33505067253781778</c:v>
                  </c:pt>
                  <c:pt idx="212">
                    <c:v>0.52486388108147797</c:v>
                  </c:pt>
                  <c:pt idx="213">
                    <c:v>0.78729582162221701</c:v>
                  </c:pt>
                  <c:pt idx="214">
                    <c:v>0.21650635094610965</c:v>
                  </c:pt>
                  <c:pt idx="215">
                    <c:v>0.20994555243259172</c:v>
                  </c:pt>
                  <c:pt idx="216">
                    <c:v>0.68232304540592137</c:v>
                  </c:pt>
                  <c:pt idx="217">
                    <c:v>0.68232304540592137</c:v>
                  </c:pt>
                  <c:pt idx="218">
                    <c:v>0.19384911487763543</c:v>
                  </c:pt>
                  <c:pt idx="219">
                    <c:v>0.68232304540592137</c:v>
                  </c:pt>
                  <c:pt idx="220">
                    <c:v>0.33505067253781778</c:v>
                  </c:pt>
                  <c:pt idx="221">
                    <c:v>0.41989110486518266</c:v>
                  </c:pt>
                  <c:pt idx="222">
                    <c:v>0.49275921007978873</c:v>
                  </c:pt>
                  <c:pt idx="223">
                    <c:v>0.20994555243259172</c:v>
                  </c:pt>
                  <c:pt idx="224">
                    <c:v>0</c:v>
                  </c:pt>
                  <c:pt idx="225">
                    <c:v>0.44074700238367231</c:v>
                  </c:pt>
                  <c:pt idx="226">
                    <c:v>0</c:v>
                  </c:pt>
                  <c:pt idx="227">
                    <c:v>0.36084391824351614</c:v>
                  </c:pt>
                  <c:pt idx="228">
                    <c:v>0.30265127811269971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0.20994555243259172</c:v>
                  </c:pt>
                  <c:pt idx="232">
                    <c:v>0.52486388108147797</c:v>
                  </c:pt>
                  <c:pt idx="233">
                    <c:v>5.2486388108147812E-2</c:v>
                  </c:pt>
                  <c:pt idx="234">
                    <c:v>0</c:v>
                  </c:pt>
                  <c:pt idx="235">
                    <c:v>0.1659882023920175</c:v>
                  </c:pt>
                  <c:pt idx="236">
                    <c:v>0.57735026918962584</c:v>
                  </c:pt>
                  <c:pt idx="237">
                    <c:v>0.10497277621629557</c:v>
                  </c:pt>
                  <c:pt idx="238">
                    <c:v>0.57735026918962584</c:v>
                  </c:pt>
                  <c:pt idx="239">
                    <c:v>0.26171323785877415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%"/>
                    <a:lumOff val="50%"/>
                  </a:schemeClr>
                </a:solidFill>
                <a:round/>
              </a:ln>
              <a:effectLst/>
            </c:spPr>
          </c:errBars>
          <c:xVal>
            <c:numRef>
              <c:f>工作表5!$F$2:$F$241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工作表5!$G$2:$G$241</c:f>
              <c:numCache>
                <c:formatCode>General</c:formatCode>
                <c:ptCount val="240"/>
                <c:pt idx="0">
                  <c:v>0</c:v>
                </c:pt>
                <c:pt idx="1">
                  <c:v>-0.50694333333333341</c:v>
                </c:pt>
                <c:pt idx="2">
                  <c:v>5.6920303030303009E-2</c:v>
                </c:pt>
                <c:pt idx="3">
                  <c:v>0.32901515151515154</c:v>
                </c:pt>
                <c:pt idx="4">
                  <c:v>-0.17298090909090913</c:v>
                </c:pt>
                <c:pt idx="5">
                  <c:v>-2.1465757575757582E-2</c:v>
                </c:pt>
                <c:pt idx="6">
                  <c:v>-0.29666666666666669</c:v>
                </c:pt>
                <c:pt idx="7">
                  <c:v>-0.52704545454545448</c:v>
                </c:pt>
                <c:pt idx="8">
                  <c:v>0.41368575757575754</c:v>
                </c:pt>
                <c:pt idx="9">
                  <c:v>-0.24030303030303032</c:v>
                </c:pt>
                <c:pt idx="10">
                  <c:v>-0.47373848484848485</c:v>
                </c:pt>
                <c:pt idx="11">
                  <c:v>-0.38868575757575757</c:v>
                </c:pt>
                <c:pt idx="12">
                  <c:v>-0.60318181818181815</c:v>
                </c:pt>
                <c:pt idx="13">
                  <c:v>-0.73192030303030309</c:v>
                </c:pt>
                <c:pt idx="14">
                  <c:v>0.14323121212121206</c:v>
                </c:pt>
                <c:pt idx="15">
                  <c:v>-0.4200757575757576</c:v>
                </c:pt>
                <c:pt idx="16">
                  <c:v>-0.24595848484848482</c:v>
                </c:pt>
                <c:pt idx="17">
                  <c:v>-7.6515151515151687E-3</c:v>
                </c:pt>
                <c:pt idx="18">
                  <c:v>-1.8484848484848455E-2</c:v>
                </c:pt>
                <c:pt idx="19">
                  <c:v>-0.76068181818181824</c:v>
                </c:pt>
                <c:pt idx="20">
                  <c:v>-0.37626151515151512</c:v>
                </c:pt>
                <c:pt idx="21">
                  <c:v>-0.54015151515151516</c:v>
                </c:pt>
                <c:pt idx="22">
                  <c:v>-0.53954545454545455</c:v>
                </c:pt>
                <c:pt idx="23">
                  <c:v>-0.24906454545454546</c:v>
                </c:pt>
                <c:pt idx="24">
                  <c:v>1.8181818181818171E-2</c:v>
                </c:pt>
                <c:pt idx="25">
                  <c:v>-0.52373848484848484</c:v>
                </c:pt>
                <c:pt idx="26">
                  <c:v>-0.24692030303030307</c:v>
                </c:pt>
                <c:pt idx="27">
                  <c:v>-0.10636363636363633</c:v>
                </c:pt>
                <c:pt idx="28">
                  <c:v>-0.39040515151515148</c:v>
                </c:pt>
                <c:pt idx="29">
                  <c:v>-0.43497363636363634</c:v>
                </c:pt>
                <c:pt idx="30">
                  <c:v>-0.39166666666666666</c:v>
                </c:pt>
                <c:pt idx="31">
                  <c:v>-7.0075757575757569E-2</c:v>
                </c:pt>
                <c:pt idx="32">
                  <c:v>-0.65979909090909095</c:v>
                </c:pt>
                <c:pt idx="33">
                  <c:v>-0.89075757575757575</c:v>
                </c:pt>
                <c:pt idx="34">
                  <c:v>-0.26828393939393941</c:v>
                </c:pt>
                <c:pt idx="35">
                  <c:v>-0.30681818181818182</c:v>
                </c:pt>
                <c:pt idx="36">
                  <c:v>-0.40484848484848485</c:v>
                </c:pt>
                <c:pt idx="37">
                  <c:v>-0.63962121212121215</c:v>
                </c:pt>
                <c:pt idx="38">
                  <c:v>-0.51287878787878782</c:v>
                </c:pt>
                <c:pt idx="39">
                  <c:v>-0.60204545454545455</c:v>
                </c:pt>
                <c:pt idx="40">
                  <c:v>-0.6285342424242425</c:v>
                </c:pt>
                <c:pt idx="41">
                  <c:v>-0.42954545454545451</c:v>
                </c:pt>
                <c:pt idx="42">
                  <c:v>-1.2727272727272735E-2</c:v>
                </c:pt>
                <c:pt idx="43">
                  <c:v>2.8198221212121215</c:v>
                </c:pt>
                <c:pt idx="44">
                  <c:v>3.2946969696969699</c:v>
                </c:pt>
                <c:pt idx="45">
                  <c:v>3.9765151515151516</c:v>
                </c:pt>
                <c:pt idx="46">
                  <c:v>4.24969696969697</c:v>
                </c:pt>
                <c:pt idx="47">
                  <c:v>4.4591403030303036</c:v>
                </c:pt>
                <c:pt idx="48">
                  <c:v>3.937121212121212</c:v>
                </c:pt>
                <c:pt idx="49">
                  <c:v>4.7464393939393936</c:v>
                </c:pt>
                <c:pt idx="50">
                  <c:v>4.0800493939393938</c:v>
                </c:pt>
                <c:pt idx="51">
                  <c:v>4.6618939393939387</c:v>
                </c:pt>
                <c:pt idx="52">
                  <c:v>4.5028293939393942</c:v>
                </c:pt>
                <c:pt idx="53">
                  <c:v>4.1134848484848483</c:v>
                </c:pt>
                <c:pt idx="54">
                  <c:v>3.7810606060606062</c:v>
                </c:pt>
                <c:pt idx="55">
                  <c:v>3.7622463636363634</c:v>
                </c:pt>
                <c:pt idx="56">
                  <c:v>4.04</c:v>
                </c:pt>
                <c:pt idx="57">
                  <c:v>3.5482575757575758</c:v>
                </c:pt>
                <c:pt idx="58">
                  <c:v>3.7189887878787879</c:v>
                </c:pt>
                <c:pt idx="59">
                  <c:v>3.9051778787878786</c:v>
                </c:pt>
                <c:pt idx="60">
                  <c:v>3.0212121212121215</c:v>
                </c:pt>
                <c:pt idx="61">
                  <c:v>3.0393181818181816</c:v>
                </c:pt>
                <c:pt idx="62">
                  <c:v>3.5014657575757577</c:v>
                </c:pt>
                <c:pt idx="63">
                  <c:v>3.3385606060606059</c:v>
                </c:pt>
                <c:pt idx="64">
                  <c:v>3.0921212121212118</c:v>
                </c:pt>
                <c:pt idx="65">
                  <c:v>2.9016403030303031</c:v>
                </c:pt>
                <c:pt idx="66">
                  <c:v>2.8945454545454545</c:v>
                </c:pt>
                <c:pt idx="67">
                  <c:v>3.1216666666666666</c:v>
                </c:pt>
                <c:pt idx="68">
                  <c:v>3.1088900000000002</c:v>
                </c:pt>
                <c:pt idx="69">
                  <c:v>2.2622727272727272</c:v>
                </c:pt>
                <c:pt idx="70">
                  <c:v>2.2505039393939392</c:v>
                </c:pt>
                <c:pt idx="71">
                  <c:v>2.7931324242424242</c:v>
                </c:pt>
                <c:pt idx="72">
                  <c:v>2.9645454545454548</c:v>
                </c:pt>
                <c:pt idx="73">
                  <c:v>2.2950493939393941</c:v>
                </c:pt>
                <c:pt idx="74">
                  <c:v>2.9605039393939392</c:v>
                </c:pt>
                <c:pt idx="75">
                  <c:v>2.6780303030303032</c:v>
                </c:pt>
                <c:pt idx="76">
                  <c:v>2.4647990909090911</c:v>
                </c:pt>
                <c:pt idx="77">
                  <c:v>2.4277766666666669</c:v>
                </c:pt>
                <c:pt idx="78">
                  <c:v>2.4227272727272728</c:v>
                </c:pt>
                <c:pt idx="79">
                  <c:v>2.2986363636363638</c:v>
                </c:pt>
                <c:pt idx="80">
                  <c:v>2.2227272727272727</c:v>
                </c:pt>
                <c:pt idx="81">
                  <c:v>2.4631818181818184</c:v>
                </c:pt>
                <c:pt idx="82">
                  <c:v>2.0159090909090911</c:v>
                </c:pt>
                <c:pt idx="83">
                  <c:v>2.0201021212121213</c:v>
                </c:pt>
                <c:pt idx="84">
                  <c:v>2.0060606060606063</c:v>
                </c:pt>
                <c:pt idx="85">
                  <c:v>2.0289130303030305</c:v>
                </c:pt>
                <c:pt idx="86">
                  <c:v>1.9542918181818181</c:v>
                </c:pt>
                <c:pt idx="87">
                  <c:v>1.7130303030303029</c:v>
                </c:pt>
                <c:pt idx="88">
                  <c:v>1.9706060606060607</c:v>
                </c:pt>
                <c:pt idx="89">
                  <c:v>1.9819433333333334</c:v>
                </c:pt>
                <c:pt idx="90">
                  <c:v>1.5363636363636364</c:v>
                </c:pt>
                <c:pt idx="91">
                  <c:v>1.4356818181818181</c:v>
                </c:pt>
                <c:pt idx="92">
                  <c:v>1.8088899999999999</c:v>
                </c:pt>
                <c:pt idx="93">
                  <c:v>1.4757575757575758</c:v>
                </c:pt>
                <c:pt idx="94">
                  <c:v>1.520200909090909</c:v>
                </c:pt>
                <c:pt idx="95">
                  <c:v>1.3361099999999999</c:v>
                </c:pt>
                <c:pt idx="96">
                  <c:v>1.6890909090909088</c:v>
                </c:pt>
                <c:pt idx="97">
                  <c:v>1.6010869696969696</c:v>
                </c:pt>
                <c:pt idx="98">
                  <c:v>1.1912121212121212</c:v>
                </c:pt>
                <c:pt idx="99">
                  <c:v>1.0491666666666666</c:v>
                </c:pt>
                <c:pt idx="100">
                  <c:v>1.3262615151515151</c:v>
                </c:pt>
                <c:pt idx="101">
                  <c:v>0.92497363636363639</c:v>
                </c:pt>
                <c:pt idx="102">
                  <c:v>0.76454545454545453</c:v>
                </c:pt>
                <c:pt idx="103">
                  <c:v>1.5072727272727271</c:v>
                </c:pt>
                <c:pt idx="104">
                  <c:v>1.5445454545454542</c:v>
                </c:pt>
                <c:pt idx="105">
                  <c:v>0.98295454545454553</c:v>
                </c:pt>
                <c:pt idx="106">
                  <c:v>1.0860606060606062</c:v>
                </c:pt>
                <c:pt idx="107">
                  <c:v>1.0909090909090908</c:v>
                </c:pt>
                <c:pt idx="108">
                  <c:v>1.2368181818181816</c:v>
                </c:pt>
                <c:pt idx="109">
                  <c:v>0.57517787878787885</c:v>
                </c:pt>
                <c:pt idx="110">
                  <c:v>0.52828393939393947</c:v>
                </c:pt>
                <c:pt idx="111">
                  <c:v>0.75037878787878787</c:v>
                </c:pt>
                <c:pt idx="112">
                  <c:v>1.1523221212121211</c:v>
                </c:pt>
                <c:pt idx="113">
                  <c:v>0.72434454545454552</c:v>
                </c:pt>
                <c:pt idx="114">
                  <c:v>0.99727272727272742</c:v>
                </c:pt>
                <c:pt idx="115">
                  <c:v>1.3162878787878789</c:v>
                </c:pt>
                <c:pt idx="116">
                  <c:v>0.82131424242424245</c:v>
                </c:pt>
                <c:pt idx="117">
                  <c:v>0.73681818181818182</c:v>
                </c:pt>
                <c:pt idx="118">
                  <c:v>8.0352424242424239E-2</c:v>
                </c:pt>
                <c:pt idx="119">
                  <c:v>7.8913030303030249E-2</c:v>
                </c:pt>
                <c:pt idx="120">
                  <c:v>1.228030303030303</c:v>
                </c:pt>
                <c:pt idx="121">
                  <c:v>0.76898878787878788</c:v>
                </c:pt>
                <c:pt idx="122">
                  <c:v>0.6166666666666667</c:v>
                </c:pt>
                <c:pt idx="123">
                  <c:v>2.4545454545454537E-2</c:v>
                </c:pt>
                <c:pt idx="124">
                  <c:v>0.23292818181818178</c:v>
                </c:pt>
                <c:pt idx="125">
                  <c:v>0.53775363636363638</c:v>
                </c:pt>
                <c:pt idx="126">
                  <c:v>0.45469696969696977</c:v>
                </c:pt>
                <c:pt idx="127">
                  <c:v>0.15886363636363635</c:v>
                </c:pt>
                <c:pt idx="128">
                  <c:v>0.1070190909090909</c:v>
                </c:pt>
                <c:pt idx="129">
                  <c:v>0.31303030303030299</c:v>
                </c:pt>
                <c:pt idx="130">
                  <c:v>0.64015151515151514</c:v>
                </c:pt>
                <c:pt idx="131">
                  <c:v>-4.5783939393939432E-2</c:v>
                </c:pt>
                <c:pt idx="132">
                  <c:v>0.46439393939393936</c:v>
                </c:pt>
                <c:pt idx="133">
                  <c:v>-0.14830696969696969</c:v>
                </c:pt>
                <c:pt idx="134">
                  <c:v>0.52989787878787886</c:v>
                </c:pt>
                <c:pt idx="135">
                  <c:v>0.21628787878787881</c:v>
                </c:pt>
                <c:pt idx="136">
                  <c:v>4.4545454545454555E-2</c:v>
                </c:pt>
                <c:pt idx="137">
                  <c:v>9.0428181818181838E-2</c:v>
                </c:pt>
                <c:pt idx="138">
                  <c:v>-4.5454545454545449E-2</c:v>
                </c:pt>
                <c:pt idx="139">
                  <c:v>0.72742424242424242</c:v>
                </c:pt>
                <c:pt idx="140">
                  <c:v>-9.6716060606060625E-2</c:v>
                </c:pt>
                <c:pt idx="141">
                  <c:v>0.57659090909090915</c:v>
                </c:pt>
                <c:pt idx="142">
                  <c:v>6.8586969696969716E-2</c:v>
                </c:pt>
                <c:pt idx="143">
                  <c:v>0.26815545454545459</c:v>
                </c:pt>
                <c:pt idx="144">
                  <c:v>0.42863636363636365</c:v>
                </c:pt>
                <c:pt idx="145">
                  <c:v>-0.1801778787878788</c:v>
                </c:pt>
                <c:pt idx="146">
                  <c:v>-8.3333333333333329E-2</c:v>
                </c:pt>
                <c:pt idx="147">
                  <c:v>0.17893939393939395</c:v>
                </c:pt>
                <c:pt idx="148">
                  <c:v>0.62287878787878792</c:v>
                </c:pt>
                <c:pt idx="149">
                  <c:v>4.4367575757575772E-2</c:v>
                </c:pt>
                <c:pt idx="150">
                  <c:v>0.3575757575757576</c:v>
                </c:pt>
                <c:pt idx="151">
                  <c:v>-0.35745060606060602</c:v>
                </c:pt>
                <c:pt idx="152">
                  <c:v>-0.32060606060606062</c:v>
                </c:pt>
                <c:pt idx="153">
                  <c:v>-0.27219696969696966</c:v>
                </c:pt>
                <c:pt idx="154">
                  <c:v>-0.20338272727272733</c:v>
                </c:pt>
                <c:pt idx="155">
                  <c:v>0.33762515151515154</c:v>
                </c:pt>
                <c:pt idx="156">
                  <c:v>-0.28333333333333333</c:v>
                </c:pt>
                <c:pt idx="157">
                  <c:v>-7.0783939393939413E-2</c:v>
                </c:pt>
                <c:pt idx="158">
                  <c:v>-6.8738484848484882E-2</c:v>
                </c:pt>
                <c:pt idx="159">
                  <c:v>-6.8409090909090864E-2</c:v>
                </c:pt>
                <c:pt idx="160">
                  <c:v>-0.1818181818181818</c:v>
                </c:pt>
                <c:pt idx="161">
                  <c:v>-0.24995060606060612</c:v>
                </c:pt>
                <c:pt idx="162">
                  <c:v>-0.24</c:v>
                </c:pt>
                <c:pt idx="163">
                  <c:v>-0.48484848484848486</c:v>
                </c:pt>
                <c:pt idx="164">
                  <c:v>-0.49106060606060603</c:v>
                </c:pt>
                <c:pt idx="165">
                  <c:v>-6.8181818181818191E-2</c:v>
                </c:pt>
                <c:pt idx="166">
                  <c:v>-0.79439393939393943</c:v>
                </c:pt>
                <c:pt idx="167">
                  <c:v>-0.21189393939393941</c:v>
                </c:pt>
                <c:pt idx="168">
                  <c:v>5.3030303030303018E-2</c:v>
                </c:pt>
                <c:pt idx="169">
                  <c:v>-2.5606060606060594E-2</c:v>
                </c:pt>
                <c:pt idx="170">
                  <c:v>-0.34166666666666662</c:v>
                </c:pt>
                <c:pt idx="171">
                  <c:v>-0.1931818181818182</c:v>
                </c:pt>
                <c:pt idx="172">
                  <c:v>-0.18035242424242423</c:v>
                </c:pt>
                <c:pt idx="173">
                  <c:v>-9.5984848484848506E-2</c:v>
                </c:pt>
                <c:pt idx="174">
                  <c:v>-3.7878787878787845E-3</c:v>
                </c:pt>
                <c:pt idx="175">
                  <c:v>-0.40530303030303028</c:v>
                </c:pt>
                <c:pt idx="176">
                  <c:v>-0.19696969696969693</c:v>
                </c:pt>
                <c:pt idx="177">
                  <c:v>-0.4128787878787879</c:v>
                </c:pt>
                <c:pt idx="178">
                  <c:v>-0.70833333333333337</c:v>
                </c:pt>
                <c:pt idx="179">
                  <c:v>-0.72176878787878795</c:v>
                </c:pt>
                <c:pt idx="180">
                  <c:v>-0.43181818181818182</c:v>
                </c:pt>
                <c:pt idx="181">
                  <c:v>-0.58719696969696977</c:v>
                </c:pt>
                <c:pt idx="182">
                  <c:v>-0.35792818181818187</c:v>
                </c:pt>
                <c:pt idx="183">
                  <c:v>-0.81818181818181823</c:v>
                </c:pt>
                <c:pt idx="184">
                  <c:v>-0.52767787878787875</c:v>
                </c:pt>
                <c:pt idx="185">
                  <c:v>-0.63610999999999995</c:v>
                </c:pt>
                <c:pt idx="186">
                  <c:v>-0.58227272727272728</c:v>
                </c:pt>
                <c:pt idx="187">
                  <c:v>-0.39393939393939387</c:v>
                </c:pt>
                <c:pt idx="188">
                  <c:v>-0.27651515151515155</c:v>
                </c:pt>
                <c:pt idx="189">
                  <c:v>-0.43939393939393939</c:v>
                </c:pt>
                <c:pt idx="190">
                  <c:v>-0.78787878787878796</c:v>
                </c:pt>
                <c:pt idx="191">
                  <c:v>-0.96969696969696972</c:v>
                </c:pt>
                <c:pt idx="192">
                  <c:v>-0.44666666666666671</c:v>
                </c:pt>
                <c:pt idx="193">
                  <c:v>-0.61363636363636365</c:v>
                </c:pt>
                <c:pt idx="194">
                  <c:v>-0.76515151515151514</c:v>
                </c:pt>
                <c:pt idx="195">
                  <c:v>-0.39393939393939387</c:v>
                </c:pt>
                <c:pt idx="196">
                  <c:v>-0.75121212121212133</c:v>
                </c:pt>
                <c:pt idx="197">
                  <c:v>-0.40151515151515155</c:v>
                </c:pt>
                <c:pt idx="198">
                  <c:v>-0.62121212121212122</c:v>
                </c:pt>
                <c:pt idx="199">
                  <c:v>-0.65307969696969692</c:v>
                </c:pt>
                <c:pt idx="200">
                  <c:v>-0.87878787878787878</c:v>
                </c:pt>
                <c:pt idx="201">
                  <c:v>-0.59090909090909094</c:v>
                </c:pt>
                <c:pt idx="202">
                  <c:v>-0.95833333333333337</c:v>
                </c:pt>
                <c:pt idx="203">
                  <c:v>-0.47727272727272729</c:v>
                </c:pt>
                <c:pt idx="204">
                  <c:v>-0.74378787878787878</c:v>
                </c:pt>
                <c:pt idx="205">
                  <c:v>-0.55681818181818177</c:v>
                </c:pt>
                <c:pt idx="206">
                  <c:v>-0.5492424242424242</c:v>
                </c:pt>
                <c:pt idx="207">
                  <c:v>-0.48484848484848486</c:v>
                </c:pt>
                <c:pt idx="208">
                  <c:v>-0.72712121212121206</c:v>
                </c:pt>
                <c:pt idx="209">
                  <c:v>-0.87878787878787878</c:v>
                </c:pt>
                <c:pt idx="210">
                  <c:v>-0.71212121212121204</c:v>
                </c:pt>
                <c:pt idx="211">
                  <c:v>-0.62121212121212122</c:v>
                </c:pt>
                <c:pt idx="212">
                  <c:v>-0.69696969696969691</c:v>
                </c:pt>
                <c:pt idx="213">
                  <c:v>-0.54545454545454541</c:v>
                </c:pt>
                <c:pt idx="214">
                  <c:v>-0.875</c:v>
                </c:pt>
                <c:pt idx="215">
                  <c:v>-0.87878787878787878</c:v>
                </c:pt>
                <c:pt idx="216">
                  <c:v>-0.60606060606060608</c:v>
                </c:pt>
                <c:pt idx="217">
                  <c:v>-0.60606060606060608</c:v>
                </c:pt>
                <c:pt idx="218">
                  <c:v>-0.78409090909090917</c:v>
                </c:pt>
                <c:pt idx="219">
                  <c:v>-0.60606060606060608</c:v>
                </c:pt>
                <c:pt idx="220">
                  <c:v>-0.62121212121212122</c:v>
                </c:pt>
                <c:pt idx="221">
                  <c:v>-0.75757575757575746</c:v>
                </c:pt>
                <c:pt idx="222">
                  <c:v>-0.65530303030303028</c:v>
                </c:pt>
                <c:pt idx="223">
                  <c:v>-0.87878787878787878</c:v>
                </c:pt>
                <c:pt idx="224">
                  <c:v>-1</c:v>
                </c:pt>
                <c:pt idx="225">
                  <c:v>-0.68560606060606055</c:v>
                </c:pt>
                <c:pt idx="226">
                  <c:v>-1</c:v>
                </c:pt>
                <c:pt idx="227">
                  <c:v>-0.79166666666666663</c:v>
                </c:pt>
                <c:pt idx="228">
                  <c:v>-0.65151515151515149</c:v>
                </c:pt>
                <c:pt idx="229">
                  <c:v>-1</c:v>
                </c:pt>
                <c:pt idx="230">
                  <c:v>-1</c:v>
                </c:pt>
                <c:pt idx="231">
                  <c:v>-0.87878787878787878</c:v>
                </c:pt>
                <c:pt idx="232">
                  <c:v>-0.69696969696969691</c:v>
                </c:pt>
                <c:pt idx="233">
                  <c:v>-0.96969696969696972</c:v>
                </c:pt>
                <c:pt idx="234">
                  <c:v>-1</c:v>
                </c:pt>
                <c:pt idx="235">
                  <c:v>-0.90416666666666667</c:v>
                </c:pt>
                <c:pt idx="236">
                  <c:v>-0.66666666666666663</c:v>
                </c:pt>
                <c:pt idx="237">
                  <c:v>-0.93939393939393945</c:v>
                </c:pt>
                <c:pt idx="238">
                  <c:v>-0.66666666666666663</c:v>
                </c:pt>
                <c:pt idx="239">
                  <c:v>-0.84765151515151516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B2-064C-B18B-28B52FCD42A8}"/>
            </c:ext>
          </c:extLst>
        </c:ser>
        <c:ser>
          <c:idx val="1"/>
          <c:order val="1"/>
          <c:tx>
            <c:strRef>
              <c:f>工作表5!$H$1</c:f>
              <c:strCache>
                <c:ptCount val="1"/>
                <c:pt idx="0">
                  <c:v>抑制組</c:v>
                </c:pt>
              </c:strCache>
            </c:strRef>
          </c:tx>
          <c:spPr>
            <a:ln w="22225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工作表5!$C$2:$C$241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3.1473956733438412E-2</c:v>
                  </c:pt>
                  <c:pt idx="2">
                    <c:v>1.7174302813712648E-2</c:v>
                  </c:pt>
                  <c:pt idx="3">
                    <c:v>0.10932843876726016</c:v>
                  </c:pt>
                  <c:pt idx="4">
                    <c:v>3.0038566121413229E-2</c:v>
                  </c:pt>
                  <c:pt idx="5">
                    <c:v>6.45340822563929E-2</c:v>
                  </c:pt>
                  <c:pt idx="6">
                    <c:v>6.1744616074233635E-2</c:v>
                  </c:pt>
                  <c:pt idx="7">
                    <c:v>3.4149152017391375E-2</c:v>
                  </c:pt>
                  <c:pt idx="8">
                    <c:v>3.0038566121413229E-2</c:v>
                  </c:pt>
                  <c:pt idx="9">
                    <c:v>4.02802513388111E-2</c:v>
                  </c:pt>
                  <c:pt idx="10">
                    <c:v>6.4814426338355019E-2</c:v>
                  </c:pt>
                  <c:pt idx="11">
                    <c:v>4.4566874072259656E-2</c:v>
                  </c:pt>
                  <c:pt idx="12">
                    <c:v>2.7474320315892309E-2</c:v>
                  </c:pt>
                  <c:pt idx="13">
                    <c:v>3.4660109321672385E-2</c:v>
                  </c:pt>
                  <c:pt idx="14">
                    <c:v>3.7518995830344438E-2</c:v>
                  </c:pt>
                  <c:pt idx="15">
                    <c:v>7.5967140682845491E-3</c:v>
                  </c:pt>
                  <c:pt idx="16">
                    <c:v>1.6521830509678537E-2</c:v>
                  </c:pt>
                  <c:pt idx="17">
                    <c:v>1.312159702703695E-2</c:v>
                  </c:pt>
                  <c:pt idx="18">
                    <c:v>4.8524738957899098E-2</c:v>
                  </c:pt>
                  <c:pt idx="19">
                    <c:v>4.2277224683338457E-2</c:v>
                  </c:pt>
                  <c:pt idx="20">
                    <c:v>4.6515631834837375E-2</c:v>
                  </c:pt>
                  <c:pt idx="21">
                    <c:v>7.0547092451818477E-2</c:v>
                  </c:pt>
                  <c:pt idx="22">
                    <c:v>3.8655677793034651E-2</c:v>
                  </c:pt>
                  <c:pt idx="23">
                    <c:v>3.2480446677362565E-2</c:v>
                  </c:pt>
                  <c:pt idx="24">
                    <c:v>2.7717926853124478E-2</c:v>
                  </c:pt>
                  <c:pt idx="25">
                    <c:v>3.1349943266838841E-2</c:v>
                  </c:pt>
                  <c:pt idx="26">
                    <c:v>2.6553608217929105E-2</c:v>
                  </c:pt>
                  <c:pt idx="27">
                    <c:v>2.6243194054073899E-2</c:v>
                  </c:pt>
                  <c:pt idx="28">
                    <c:v>3.4947727811451459E-2</c:v>
                  </c:pt>
                  <c:pt idx="29">
                    <c:v>7.2787108436848644E-2</c:v>
                  </c:pt>
                  <c:pt idx="30">
                    <c:v>1.4270757709867047E-2</c:v>
                  </c:pt>
                  <c:pt idx="31">
                    <c:v>5.4072548474528054E-2</c:v>
                  </c:pt>
                  <c:pt idx="32">
                    <c:v>6.9717450339223941E-2</c:v>
                  </c:pt>
                  <c:pt idx="33">
                    <c:v>1.8959002203338241E-2</c:v>
                  </c:pt>
                  <c:pt idx="34">
                    <c:v>7.1059028121987625E-2</c:v>
                  </c:pt>
                  <c:pt idx="35">
                    <c:v>6.2699886533677682E-2</c:v>
                  </c:pt>
                  <c:pt idx="36">
                    <c:v>5.7354954379063017E-2</c:v>
                  </c:pt>
                  <c:pt idx="37">
                    <c:v>4.6549033455996904E-2</c:v>
                  </c:pt>
                  <c:pt idx="38">
                    <c:v>1.1661411071356927E-2</c:v>
                  </c:pt>
                  <c:pt idx="39">
                    <c:v>2.3389169658791811E-2</c:v>
                  </c:pt>
                  <c:pt idx="40">
                    <c:v>3.0386856273138196E-2</c:v>
                  </c:pt>
                  <c:pt idx="41">
                    <c:v>2.8468828486069953E-2</c:v>
                  </c:pt>
                  <c:pt idx="42">
                    <c:v>1.3276804108964552E-2</c:v>
                  </c:pt>
                  <c:pt idx="43">
                    <c:v>0.1248173894780614</c:v>
                  </c:pt>
                  <c:pt idx="44">
                    <c:v>7.5637123345900767E-2</c:v>
                  </c:pt>
                  <c:pt idx="45">
                    <c:v>1.8937827057247857E-2</c:v>
                  </c:pt>
                  <c:pt idx="46">
                    <c:v>0.10227453216428603</c:v>
                  </c:pt>
                  <c:pt idx="47">
                    <c:v>0.10900304089975238</c:v>
                  </c:pt>
                  <c:pt idx="48">
                    <c:v>6.8430658857117188E-2</c:v>
                  </c:pt>
                  <c:pt idx="49">
                    <c:v>5.8798263222284264E-2</c:v>
                  </c:pt>
                  <c:pt idx="50">
                    <c:v>3.0677004265661018E-2</c:v>
                  </c:pt>
                  <c:pt idx="51">
                    <c:v>7.8987508673726808E-2</c:v>
                  </c:pt>
                  <c:pt idx="52">
                    <c:v>6.1037809312511036E-2</c:v>
                  </c:pt>
                  <c:pt idx="53">
                    <c:v>7.4335408389001573E-2</c:v>
                  </c:pt>
                  <c:pt idx="54">
                    <c:v>7.2531317808173734E-2</c:v>
                  </c:pt>
                  <c:pt idx="55">
                    <c:v>2.4618391029244648E-2</c:v>
                  </c:pt>
                  <c:pt idx="56">
                    <c:v>3.4043708270935107E-2</c:v>
                  </c:pt>
                  <c:pt idx="57">
                    <c:v>5.4956787013433803E-2</c:v>
                  </c:pt>
                  <c:pt idx="58">
                    <c:v>1.5180757645199371E-2</c:v>
                  </c:pt>
                  <c:pt idx="59">
                    <c:v>1.1624179571380421E-2</c:v>
                  </c:pt>
                  <c:pt idx="60">
                    <c:v>0.1316026669511329</c:v>
                  </c:pt>
                  <c:pt idx="61">
                    <c:v>5.9393922833890854E-2</c:v>
                  </c:pt>
                  <c:pt idx="62">
                    <c:v>1.1029613297309506E-2</c:v>
                  </c:pt>
                  <c:pt idx="63">
                    <c:v>9.8245866067631887E-2</c:v>
                  </c:pt>
                  <c:pt idx="64">
                    <c:v>5.9186321965815497E-2</c:v>
                  </c:pt>
                  <c:pt idx="65">
                    <c:v>1.3259871225524498E-2</c:v>
                  </c:pt>
                  <c:pt idx="66">
                    <c:v>2.1776795679356437E-2</c:v>
                  </c:pt>
                  <c:pt idx="67">
                    <c:v>1.9293253900104643E-2</c:v>
                  </c:pt>
                  <c:pt idx="68">
                    <c:v>3.5685750909477149E-2</c:v>
                  </c:pt>
                  <c:pt idx="69">
                    <c:v>0.11385836812251639</c:v>
                  </c:pt>
                  <c:pt idx="70">
                    <c:v>1.3506194578390297E-2</c:v>
                  </c:pt>
                  <c:pt idx="71">
                    <c:v>6.067519933276555E-2</c:v>
                  </c:pt>
                  <c:pt idx="72">
                    <c:v>6.067519933276555E-2</c:v>
                  </c:pt>
                  <c:pt idx="73">
                    <c:v>2.2160649584986817E-2</c:v>
                  </c:pt>
                  <c:pt idx="74">
                    <c:v>2.6515496460791089E-2</c:v>
                  </c:pt>
                  <c:pt idx="75">
                    <c:v>2.6082567212117054E-2</c:v>
                  </c:pt>
                  <c:pt idx="76">
                    <c:v>8.9116178847791008E-2</c:v>
                  </c:pt>
                  <c:pt idx="77">
                    <c:v>7.5637123345900767E-2</c:v>
                  </c:pt>
                  <c:pt idx="78">
                    <c:v>2.4396212832398005E-2</c:v>
                  </c:pt>
                  <c:pt idx="79">
                    <c:v>3.7236092007827883E-2</c:v>
                  </c:pt>
                  <c:pt idx="80">
                    <c:v>5.4732917064164777E-2</c:v>
                  </c:pt>
                  <c:pt idx="81">
                    <c:v>1.7052711566132497E-2</c:v>
                  </c:pt>
                  <c:pt idx="82">
                    <c:v>8.1875376102276909E-2</c:v>
                  </c:pt>
                  <c:pt idx="83">
                    <c:v>7.3288159899697697E-2</c:v>
                  </c:pt>
                  <c:pt idx="84">
                    <c:v>2.992531541616987E-2</c:v>
                  </c:pt>
                  <c:pt idx="85">
                    <c:v>7.3155818943036757E-2</c:v>
                  </c:pt>
                  <c:pt idx="86">
                    <c:v>2.7735258731388154E-2</c:v>
                  </c:pt>
                  <c:pt idx="87">
                    <c:v>5.1129674006733475E-2</c:v>
                  </c:pt>
                  <c:pt idx="88">
                    <c:v>5.6081385357373642E-2</c:v>
                  </c:pt>
                  <c:pt idx="89">
                    <c:v>4.9213439871772992E-2</c:v>
                  </c:pt>
                  <c:pt idx="90">
                    <c:v>5.8432045590951609E-2</c:v>
                  </c:pt>
                  <c:pt idx="91">
                    <c:v>4.9187996882980083E-2</c:v>
                  </c:pt>
                  <c:pt idx="92">
                    <c:v>1.3495934857508217E-2</c:v>
                  </c:pt>
                  <c:pt idx="93">
                    <c:v>3.4954550803382285E-2</c:v>
                  </c:pt>
                  <c:pt idx="94">
                    <c:v>4.4233750988812895E-2</c:v>
                  </c:pt>
                  <c:pt idx="95">
                    <c:v>3.8280891344177573E-2</c:v>
                  </c:pt>
                  <c:pt idx="96">
                    <c:v>5.6997704259227878E-2</c:v>
                  </c:pt>
                  <c:pt idx="97">
                    <c:v>0.12443411102891737</c:v>
                  </c:pt>
                  <c:pt idx="98">
                    <c:v>3.159553642058064E-2</c:v>
                  </c:pt>
                  <c:pt idx="99">
                    <c:v>3.834731667493417E-2</c:v>
                  </c:pt>
                  <c:pt idx="100">
                    <c:v>5.8940094033046488E-2</c:v>
                  </c:pt>
                  <c:pt idx="101">
                    <c:v>3.4560792724907953E-2</c:v>
                  </c:pt>
                  <c:pt idx="102">
                    <c:v>1.7446858404135894E-2</c:v>
                  </c:pt>
                  <c:pt idx="103">
                    <c:v>7.3610726896519624E-2</c:v>
                  </c:pt>
                  <c:pt idx="104">
                    <c:v>5.2114660658314139E-2</c:v>
                  </c:pt>
                  <c:pt idx="105">
                    <c:v>2.3332326124208276E-2</c:v>
                  </c:pt>
                  <c:pt idx="106">
                    <c:v>7.5903788225996855E-3</c:v>
                  </c:pt>
                  <c:pt idx="107">
                    <c:v>6.3329385128942789E-2</c:v>
                  </c:pt>
                  <c:pt idx="108">
                    <c:v>7.053215459808572E-2</c:v>
                  </c:pt>
                  <c:pt idx="109">
                    <c:v>8.2406867261026084E-2</c:v>
                  </c:pt>
                  <c:pt idx="110">
                    <c:v>1.2457425506382175E-2</c:v>
                  </c:pt>
                  <c:pt idx="111">
                    <c:v>5.8074561168065579E-2</c:v>
                  </c:pt>
                  <c:pt idx="112">
                    <c:v>1.7855691997741816E-2</c:v>
                  </c:pt>
                  <c:pt idx="113">
                    <c:v>2.8484698333590359E-2</c:v>
                  </c:pt>
                  <c:pt idx="114">
                    <c:v>0.12864410379027955</c:v>
                  </c:pt>
                  <c:pt idx="115">
                    <c:v>2.6633895887704741E-2</c:v>
                  </c:pt>
                  <c:pt idx="116">
                    <c:v>6.2314389596767807E-2</c:v>
                  </c:pt>
                  <c:pt idx="117">
                    <c:v>5.8030998992660877E-2</c:v>
                  </c:pt>
                  <c:pt idx="118">
                    <c:v>3.6577732290366489E-2</c:v>
                  </c:pt>
                  <c:pt idx="119">
                    <c:v>3.8654036219600257E-2</c:v>
                  </c:pt>
                  <c:pt idx="120">
                    <c:v>1.9812214112926385E-2</c:v>
                  </c:pt>
                  <c:pt idx="121">
                    <c:v>3.9903699844687363E-2</c:v>
                  </c:pt>
                  <c:pt idx="122">
                    <c:v>0.10283244308378382</c:v>
                  </c:pt>
                  <c:pt idx="123">
                    <c:v>6.5803971144431497E-2</c:v>
                  </c:pt>
                  <c:pt idx="124">
                    <c:v>8.045153412607646E-2</c:v>
                  </c:pt>
                  <c:pt idx="125">
                    <c:v>4.5584978444202312E-2</c:v>
                  </c:pt>
                  <c:pt idx="126">
                    <c:v>6.5803971144431497E-2</c:v>
                  </c:pt>
                  <c:pt idx="127">
                    <c:v>5.722882645405801E-2</c:v>
                  </c:pt>
                  <c:pt idx="128">
                    <c:v>1.3377989898146999E-2</c:v>
                  </c:pt>
                  <c:pt idx="129">
                    <c:v>9.3556678635167242E-2</c:v>
                  </c:pt>
                  <c:pt idx="130">
                    <c:v>3.3362154058087901E-2</c:v>
                  </c:pt>
                  <c:pt idx="131">
                    <c:v>9.6285131634385304E-2</c:v>
                  </c:pt>
                  <c:pt idx="132">
                    <c:v>4.6184685377956954E-2</c:v>
                  </c:pt>
                  <c:pt idx="133">
                    <c:v>6.45340822563929E-2</c:v>
                  </c:pt>
                  <c:pt idx="134">
                    <c:v>5.7083030839468189E-2</c:v>
                  </c:pt>
                  <c:pt idx="135">
                    <c:v>6.8481495575491616E-2</c:v>
                  </c:pt>
                  <c:pt idx="136">
                    <c:v>4.9421619541602478E-2</c:v>
                  </c:pt>
                  <c:pt idx="137">
                    <c:v>9.0268151975792132E-2</c:v>
                  </c:pt>
                  <c:pt idx="138">
                    <c:v>7.0921314787666875E-2</c:v>
                  </c:pt>
                  <c:pt idx="139">
                    <c:v>5.705377998905177E-2</c:v>
                  </c:pt>
                  <c:pt idx="140">
                    <c:v>2.6397220682672137E-2</c:v>
                  </c:pt>
                  <c:pt idx="141">
                    <c:v>4.1050244692359919E-2</c:v>
                  </c:pt>
                  <c:pt idx="142">
                    <c:v>8.7685783356604874E-2</c:v>
                  </c:pt>
                  <c:pt idx="143">
                    <c:v>5.9837033916381788E-2</c:v>
                  </c:pt>
                  <c:pt idx="144">
                    <c:v>9.2369370755913907E-2</c:v>
                  </c:pt>
                  <c:pt idx="145">
                    <c:v>5.6157855090136787E-2</c:v>
                  </c:pt>
                  <c:pt idx="146">
                    <c:v>5.7219020028466218E-2</c:v>
                  </c:pt>
                  <c:pt idx="147">
                    <c:v>8.599096072063471E-2</c:v>
                  </c:pt>
                  <c:pt idx="148">
                    <c:v>2.9540345763297633E-2</c:v>
                  </c:pt>
                  <c:pt idx="149">
                    <c:v>7.1297952403808998E-2</c:v>
                  </c:pt>
                  <c:pt idx="150">
                    <c:v>3.7193984737316277E-2</c:v>
                  </c:pt>
                  <c:pt idx="151">
                    <c:v>7.375493216735779E-2</c:v>
                  </c:pt>
                  <c:pt idx="152">
                    <c:v>5.1457136926323095E-2</c:v>
                  </c:pt>
                  <c:pt idx="153">
                    <c:v>5.2103059999278771E-2</c:v>
                  </c:pt>
                  <c:pt idx="154">
                    <c:v>9.0136783125722486E-2</c:v>
                  </c:pt>
                  <c:pt idx="155">
                    <c:v>6.7695347307598436E-2</c:v>
                  </c:pt>
                  <c:pt idx="156">
                    <c:v>1.6520550239009269E-2</c:v>
                  </c:pt>
                  <c:pt idx="157">
                    <c:v>7.4200177931844524E-2</c:v>
                  </c:pt>
                  <c:pt idx="158">
                    <c:v>6.512007207970022E-2</c:v>
                  </c:pt>
                  <c:pt idx="159">
                    <c:v>1.9812214112926385E-2</c:v>
                  </c:pt>
                  <c:pt idx="160">
                    <c:v>0.11231875889934287</c:v>
                  </c:pt>
                  <c:pt idx="161">
                    <c:v>9.1778991380469882E-2</c:v>
                  </c:pt>
                  <c:pt idx="162">
                    <c:v>0.11697279651496995</c:v>
                  </c:pt>
                  <c:pt idx="163">
                    <c:v>7.7837027829547337E-2</c:v>
                  </c:pt>
                  <c:pt idx="164">
                    <c:v>5.0864946462122487E-2</c:v>
                  </c:pt>
                  <c:pt idx="165">
                    <c:v>8.3321834326322675E-2</c:v>
                  </c:pt>
                  <c:pt idx="166">
                    <c:v>4.8924341099377232E-2</c:v>
                  </c:pt>
                  <c:pt idx="167">
                    <c:v>0.12642093204624008</c:v>
                  </c:pt>
                  <c:pt idx="168">
                    <c:v>7.9125636317382647E-2</c:v>
                  </c:pt>
                  <c:pt idx="169">
                    <c:v>3.8061078394055245E-2</c:v>
                  </c:pt>
                  <c:pt idx="170">
                    <c:v>8.8799881738797604E-2</c:v>
                  </c:pt>
                  <c:pt idx="171">
                    <c:v>9.3756965602179457E-2</c:v>
                  </c:pt>
                  <c:pt idx="172">
                    <c:v>7.9580381464335326E-2</c:v>
                  </c:pt>
                  <c:pt idx="173">
                    <c:v>0.12305983024681222</c:v>
                  </c:pt>
                  <c:pt idx="174">
                    <c:v>7.5787998592124595E-2</c:v>
                  </c:pt>
                  <c:pt idx="175">
                    <c:v>4.7425862406351403E-2</c:v>
                  </c:pt>
                  <c:pt idx="176">
                    <c:v>7.8010651354108979E-2</c:v>
                  </c:pt>
                  <c:pt idx="177">
                    <c:v>7.5091129284748259E-2</c:v>
                  </c:pt>
                  <c:pt idx="178">
                    <c:v>9.4920245628483182E-2</c:v>
                  </c:pt>
                  <c:pt idx="179">
                    <c:v>4.9603074666821484E-2</c:v>
                  </c:pt>
                  <c:pt idx="180">
                    <c:v>6.1008729561600153E-2</c:v>
                  </c:pt>
                  <c:pt idx="181">
                    <c:v>7.5984409921347598E-2</c:v>
                  </c:pt>
                  <c:pt idx="182">
                    <c:v>7.4404612000232226E-2</c:v>
                  </c:pt>
                  <c:pt idx="183">
                    <c:v>5.175910152233832E-2</c:v>
                  </c:pt>
                  <c:pt idx="184">
                    <c:v>7.9580381464335326E-2</c:v>
                  </c:pt>
                  <c:pt idx="185">
                    <c:v>1.8153991128918995E-2</c:v>
                  </c:pt>
                  <c:pt idx="186">
                    <c:v>0.10237393518531901</c:v>
                  </c:pt>
                  <c:pt idx="187">
                    <c:v>2.8220772413916854E-2</c:v>
                  </c:pt>
                  <c:pt idx="188">
                    <c:v>0.12764386432333988</c:v>
                  </c:pt>
                  <c:pt idx="189">
                    <c:v>6.4310846333682448E-2</c:v>
                  </c:pt>
                  <c:pt idx="190">
                    <c:v>0.10298650730812138</c:v>
                  </c:pt>
                  <c:pt idx="191">
                    <c:v>6.9264351978379546E-2</c:v>
                  </c:pt>
                  <c:pt idx="192">
                    <c:v>0.10768245799861477</c:v>
                  </c:pt>
                  <c:pt idx="193">
                    <c:v>6.828666495785686E-2</c:v>
                  </c:pt>
                  <c:pt idx="194">
                    <c:v>9.910391127285538E-2</c:v>
                  </c:pt>
                  <c:pt idx="195">
                    <c:v>9.6825378806568413E-2</c:v>
                  </c:pt>
                  <c:pt idx="196">
                    <c:v>5.8834992634049246E-2</c:v>
                  </c:pt>
                  <c:pt idx="197">
                    <c:v>6.6637561934682066E-2</c:v>
                  </c:pt>
                  <c:pt idx="198">
                    <c:v>8.6081268483737039E-2</c:v>
                  </c:pt>
                  <c:pt idx="199">
                    <c:v>2.8468828486069953E-2</c:v>
                  </c:pt>
                  <c:pt idx="200">
                    <c:v>0.13761228519478716</c:v>
                  </c:pt>
                  <c:pt idx="201">
                    <c:v>9.4817942997086915E-2</c:v>
                  </c:pt>
                  <c:pt idx="202">
                    <c:v>0.12348617826168881</c:v>
                  </c:pt>
                  <c:pt idx="203">
                    <c:v>5.3186209181730788E-2</c:v>
                  </c:pt>
                  <c:pt idx="204">
                    <c:v>0.12137599176398375</c:v>
                  </c:pt>
                  <c:pt idx="205">
                    <c:v>0.10172989292424497</c:v>
                  </c:pt>
                  <c:pt idx="206">
                    <c:v>6.6637561934682066E-2</c:v>
                  </c:pt>
                  <c:pt idx="207">
                    <c:v>4.0582134648708912E-2</c:v>
                  </c:pt>
                  <c:pt idx="208">
                    <c:v>0.11140971831733246</c:v>
                  </c:pt>
                  <c:pt idx="209">
                    <c:v>0.15683917981427814</c:v>
                  </c:pt>
                  <c:pt idx="210">
                    <c:v>7.9773688127335693E-2</c:v>
                  </c:pt>
                  <c:pt idx="211">
                    <c:v>3.7518995830344438E-2</c:v>
                  </c:pt>
                  <c:pt idx="212">
                    <c:v>0.13891064739565265</c:v>
                  </c:pt>
                  <c:pt idx="213">
                    <c:v>5.2219926201588565E-2</c:v>
                  </c:pt>
                  <c:pt idx="214">
                    <c:v>0.10740027016398626</c:v>
                  </c:pt>
                  <c:pt idx="215">
                    <c:v>7.5091129284748259E-2</c:v>
                  </c:pt>
                  <c:pt idx="216">
                    <c:v>7.791908713410535E-2</c:v>
                  </c:pt>
                  <c:pt idx="217">
                    <c:v>0.11767041601815191</c:v>
                  </c:pt>
                  <c:pt idx="218">
                    <c:v>9.3135152195932436E-2</c:v>
                  </c:pt>
                  <c:pt idx="219">
                    <c:v>8.0827324603832615E-2</c:v>
                  </c:pt>
                  <c:pt idx="220">
                    <c:v>8.9543268530946782E-2</c:v>
                  </c:pt>
                  <c:pt idx="221">
                    <c:v>6.0809017594464207E-2</c:v>
                  </c:pt>
                  <c:pt idx="222">
                    <c:v>8.4618459869801849E-2</c:v>
                  </c:pt>
                  <c:pt idx="223">
                    <c:v>4.3040634241868519E-2</c:v>
                  </c:pt>
                  <c:pt idx="224">
                    <c:v>9.2949798434272493E-2</c:v>
                  </c:pt>
                  <c:pt idx="225">
                    <c:v>7.7494530475869489E-2</c:v>
                  </c:pt>
                  <c:pt idx="226">
                    <c:v>0.11662655566839696</c:v>
                  </c:pt>
                  <c:pt idx="227">
                    <c:v>3.1473956733438412E-2</c:v>
                  </c:pt>
                  <c:pt idx="228">
                    <c:v>8.5257048688503048E-2</c:v>
                  </c:pt>
                  <c:pt idx="229">
                    <c:v>8.8057647924564553E-2</c:v>
                  </c:pt>
                  <c:pt idx="230">
                    <c:v>8.2100489384719838E-2</c:v>
                  </c:pt>
                  <c:pt idx="231">
                    <c:v>7.042992183112462E-2</c:v>
                  </c:pt>
                  <c:pt idx="232">
                    <c:v>9.9304259938797199E-2</c:v>
                  </c:pt>
                  <c:pt idx="233">
                    <c:v>8.1632133672222676E-2</c:v>
                  </c:pt>
                  <c:pt idx="234">
                    <c:v>6.2966528947806022E-2</c:v>
                  </c:pt>
                  <c:pt idx="235">
                    <c:v>0.19170639008920476</c:v>
                  </c:pt>
                  <c:pt idx="236">
                    <c:v>9.1169956888404624E-2</c:v>
                  </c:pt>
                  <c:pt idx="237">
                    <c:v>9.644294044923489E-2</c:v>
                  </c:pt>
                  <c:pt idx="238">
                    <c:v>0.10611322492090457</c:v>
                  </c:pt>
                  <c:pt idx="239">
                    <c:v>5.7128925565765952E-2</c:v>
                  </c:pt>
                </c:numCache>
              </c:numRef>
            </c:plus>
            <c:minus>
              <c:numRef>
                <c:f>工作表5!$C$2:$C$241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3.1473956733438412E-2</c:v>
                  </c:pt>
                  <c:pt idx="2">
                    <c:v>1.7174302813712648E-2</c:v>
                  </c:pt>
                  <c:pt idx="3">
                    <c:v>0.10932843876726016</c:v>
                  </c:pt>
                  <c:pt idx="4">
                    <c:v>3.0038566121413229E-2</c:v>
                  </c:pt>
                  <c:pt idx="5">
                    <c:v>6.45340822563929E-2</c:v>
                  </c:pt>
                  <c:pt idx="6">
                    <c:v>6.1744616074233635E-2</c:v>
                  </c:pt>
                  <c:pt idx="7">
                    <c:v>3.4149152017391375E-2</c:v>
                  </c:pt>
                  <c:pt idx="8">
                    <c:v>3.0038566121413229E-2</c:v>
                  </c:pt>
                  <c:pt idx="9">
                    <c:v>4.02802513388111E-2</c:v>
                  </c:pt>
                  <c:pt idx="10">
                    <c:v>6.4814426338355019E-2</c:v>
                  </c:pt>
                  <c:pt idx="11">
                    <c:v>4.4566874072259656E-2</c:v>
                  </c:pt>
                  <c:pt idx="12">
                    <c:v>2.7474320315892309E-2</c:v>
                  </c:pt>
                  <c:pt idx="13">
                    <c:v>3.4660109321672385E-2</c:v>
                  </c:pt>
                  <c:pt idx="14">
                    <c:v>3.7518995830344438E-2</c:v>
                  </c:pt>
                  <c:pt idx="15">
                    <c:v>7.5967140682845491E-3</c:v>
                  </c:pt>
                  <c:pt idx="16">
                    <c:v>1.6521830509678537E-2</c:v>
                  </c:pt>
                  <c:pt idx="17">
                    <c:v>1.312159702703695E-2</c:v>
                  </c:pt>
                  <c:pt idx="18">
                    <c:v>4.8524738957899098E-2</c:v>
                  </c:pt>
                  <c:pt idx="19">
                    <c:v>4.2277224683338457E-2</c:v>
                  </c:pt>
                  <c:pt idx="20">
                    <c:v>4.6515631834837375E-2</c:v>
                  </c:pt>
                  <c:pt idx="21">
                    <c:v>7.0547092451818477E-2</c:v>
                  </c:pt>
                  <c:pt idx="22">
                    <c:v>3.8655677793034651E-2</c:v>
                  </c:pt>
                  <c:pt idx="23">
                    <c:v>3.2480446677362565E-2</c:v>
                  </c:pt>
                  <c:pt idx="24">
                    <c:v>2.7717926853124478E-2</c:v>
                  </c:pt>
                  <c:pt idx="25">
                    <c:v>3.1349943266838841E-2</c:v>
                  </c:pt>
                  <c:pt idx="26">
                    <c:v>2.6553608217929105E-2</c:v>
                  </c:pt>
                  <c:pt idx="27">
                    <c:v>2.6243194054073899E-2</c:v>
                  </c:pt>
                  <c:pt idx="28">
                    <c:v>3.4947727811451459E-2</c:v>
                  </c:pt>
                  <c:pt idx="29">
                    <c:v>7.2787108436848644E-2</c:v>
                  </c:pt>
                  <c:pt idx="30">
                    <c:v>1.4270757709867047E-2</c:v>
                  </c:pt>
                  <c:pt idx="31">
                    <c:v>5.4072548474528054E-2</c:v>
                  </c:pt>
                  <c:pt idx="32">
                    <c:v>6.9717450339223941E-2</c:v>
                  </c:pt>
                  <c:pt idx="33">
                    <c:v>1.8959002203338241E-2</c:v>
                  </c:pt>
                  <c:pt idx="34">
                    <c:v>7.1059028121987625E-2</c:v>
                  </c:pt>
                  <c:pt idx="35">
                    <c:v>6.2699886533677682E-2</c:v>
                  </c:pt>
                  <c:pt idx="36">
                    <c:v>5.7354954379063017E-2</c:v>
                  </c:pt>
                  <c:pt idx="37">
                    <c:v>4.6549033455996904E-2</c:v>
                  </c:pt>
                  <c:pt idx="38">
                    <c:v>1.1661411071356927E-2</c:v>
                  </c:pt>
                  <c:pt idx="39">
                    <c:v>2.3389169658791811E-2</c:v>
                  </c:pt>
                  <c:pt idx="40">
                    <c:v>3.0386856273138196E-2</c:v>
                  </c:pt>
                  <c:pt idx="41">
                    <c:v>2.8468828486069953E-2</c:v>
                  </c:pt>
                  <c:pt idx="42">
                    <c:v>1.3276804108964552E-2</c:v>
                  </c:pt>
                  <c:pt idx="43">
                    <c:v>0.1248173894780614</c:v>
                  </c:pt>
                  <c:pt idx="44">
                    <c:v>7.5637123345900767E-2</c:v>
                  </c:pt>
                  <c:pt idx="45">
                    <c:v>1.8937827057247857E-2</c:v>
                  </c:pt>
                  <c:pt idx="46">
                    <c:v>0.10227453216428603</c:v>
                  </c:pt>
                  <c:pt idx="47">
                    <c:v>0.10900304089975238</c:v>
                  </c:pt>
                  <c:pt idx="48">
                    <c:v>6.8430658857117188E-2</c:v>
                  </c:pt>
                  <c:pt idx="49">
                    <c:v>5.8798263222284264E-2</c:v>
                  </c:pt>
                  <c:pt idx="50">
                    <c:v>3.0677004265661018E-2</c:v>
                  </c:pt>
                  <c:pt idx="51">
                    <c:v>7.8987508673726808E-2</c:v>
                  </c:pt>
                  <c:pt idx="52">
                    <c:v>6.1037809312511036E-2</c:v>
                  </c:pt>
                  <c:pt idx="53">
                    <c:v>7.4335408389001573E-2</c:v>
                  </c:pt>
                  <c:pt idx="54">
                    <c:v>7.2531317808173734E-2</c:v>
                  </c:pt>
                  <c:pt idx="55">
                    <c:v>2.4618391029244648E-2</c:v>
                  </c:pt>
                  <c:pt idx="56">
                    <c:v>3.4043708270935107E-2</c:v>
                  </c:pt>
                  <c:pt idx="57">
                    <c:v>5.4956787013433803E-2</c:v>
                  </c:pt>
                  <c:pt idx="58">
                    <c:v>1.5180757645199371E-2</c:v>
                  </c:pt>
                  <c:pt idx="59">
                    <c:v>1.1624179571380421E-2</c:v>
                  </c:pt>
                  <c:pt idx="60">
                    <c:v>0.1316026669511329</c:v>
                  </c:pt>
                  <c:pt idx="61">
                    <c:v>5.9393922833890854E-2</c:v>
                  </c:pt>
                  <c:pt idx="62">
                    <c:v>1.1029613297309506E-2</c:v>
                  </c:pt>
                  <c:pt idx="63">
                    <c:v>9.8245866067631887E-2</c:v>
                  </c:pt>
                  <c:pt idx="64">
                    <c:v>5.9186321965815497E-2</c:v>
                  </c:pt>
                  <c:pt idx="65">
                    <c:v>1.3259871225524498E-2</c:v>
                  </c:pt>
                  <c:pt idx="66">
                    <c:v>2.1776795679356437E-2</c:v>
                  </c:pt>
                  <c:pt idx="67">
                    <c:v>1.9293253900104643E-2</c:v>
                  </c:pt>
                  <c:pt idx="68">
                    <c:v>3.5685750909477149E-2</c:v>
                  </c:pt>
                  <c:pt idx="69">
                    <c:v>0.11385836812251639</c:v>
                  </c:pt>
                  <c:pt idx="70">
                    <c:v>1.3506194578390297E-2</c:v>
                  </c:pt>
                  <c:pt idx="71">
                    <c:v>6.067519933276555E-2</c:v>
                  </c:pt>
                  <c:pt idx="72">
                    <c:v>6.067519933276555E-2</c:v>
                  </c:pt>
                  <c:pt idx="73">
                    <c:v>2.2160649584986817E-2</c:v>
                  </c:pt>
                  <c:pt idx="74">
                    <c:v>2.6515496460791089E-2</c:v>
                  </c:pt>
                  <c:pt idx="75">
                    <c:v>2.6082567212117054E-2</c:v>
                  </c:pt>
                  <c:pt idx="76">
                    <c:v>8.9116178847791008E-2</c:v>
                  </c:pt>
                  <c:pt idx="77">
                    <c:v>7.5637123345900767E-2</c:v>
                  </c:pt>
                  <c:pt idx="78">
                    <c:v>2.4396212832398005E-2</c:v>
                  </c:pt>
                  <c:pt idx="79">
                    <c:v>3.7236092007827883E-2</c:v>
                  </c:pt>
                  <c:pt idx="80">
                    <c:v>5.4732917064164777E-2</c:v>
                  </c:pt>
                  <c:pt idx="81">
                    <c:v>1.7052711566132497E-2</c:v>
                  </c:pt>
                  <c:pt idx="82">
                    <c:v>8.1875376102276909E-2</c:v>
                  </c:pt>
                  <c:pt idx="83">
                    <c:v>7.3288159899697697E-2</c:v>
                  </c:pt>
                  <c:pt idx="84">
                    <c:v>2.992531541616987E-2</c:v>
                  </c:pt>
                  <c:pt idx="85">
                    <c:v>7.3155818943036757E-2</c:v>
                  </c:pt>
                  <c:pt idx="86">
                    <c:v>2.7735258731388154E-2</c:v>
                  </c:pt>
                  <c:pt idx="87">
                    <c:v>5.1129674006733475E-2</c:v>
                  </c:pt>
                  <c:pt idx="88">
                    <c:v>5.6081385357373642E-2</c:v>
                  </c:pt>
                  <c:pt idx="89">
                    <c:v>4.9213439871772992E-2</c:v>
                  </c:pt>
                  <c:pt idx="90">
                    <c:v>5.8432045590951609E-2</c:v>
                  </c:pt>
                  <c:pt idx="91">
                    <c:v>4.9187996882980083E-2</c:v>
                  </c:pt>
                  <c:pt idx="92">
                    <c:v>1.3495934857508217E-2</c:v>
                  </c:pt>
                  <c:pt idx="93">
                    <c:v>3.4954550803382285E-2</c:v>
                  </c:pt>
                  <c:pt idx="94">
                    <c:v>4.4233750988812895E-2</c:v>
                  </c:pt>
                  <c:pt idx="95">
                    <c:v>3.8280891344177573E-2</c:v>
                  </c:pt>
                  <c:pt idx="96">
                    <c:v>5.6997704259227878E-2</c:v>
                  </c:pt>
                  <c:pt idx="97">
                    <c:v>0.12443411102891737</c:v>
                  </c:pt>
                  <c:pt idx="98">
                    <c:v>3.159553642058064E-2</c:v>
                  </c:pt>
                  <c:pt idx="99">
                    <c:v>3.834731667493417E-2</c:v>
                  </c:pt>
                  <c:pt idx="100">
                    <c:v>5.8940094033046488E-2</c:v>
                  </c:pt>
                  <c:pt idx="101">
                    <c:v>3.4560792724907953E-2</c:v>
                  </c:pt>
                  <c:pt idx="102">
                    <c:v>1.7446858404135894E-2</c:v>
                  </c:pt>
                  <c:pt idx="103">
                    <c:v>7.3610726896519624E-2</c:v>
                  </c:pt>
                  <c:pt idx="104">
                    <c:v>5.2114660658314139E-2</c:v>
                  </c:pt>
                  <c:pt idx="105">
                    <c:v>2.3332326124208276E-2</c:v>
                  </c:pt>
                  <c:pt idx="106">
                    <c:v>7.5903788225996855E-3</c:v>
                  </c:pt>
                  <c:pt idx="107">
                    <c:v>6.3329385128942789E-2</c:v>
                  </c:pt>
                  <c:pt idx="108">
                    <c:v>7.053215459808572E-2</c:v>
                  </c:pt>
                  <c:pt idx="109">
                    <c:v>8.2406867261026084E-2</c:v>
                  </c:pt>
                  <c:pt idx="110">
                    <c:v>1.2457425506382175E-2</c:v>
                  </c:pt>
                  <c:pt idx="111">
                    <c:v>5.8074561168065579E-2</c:v>
                  </c:pt>
                  <c:pt idx="112">
                    <c:v>1.7855691997741816E-2</c:v>
                  </c:pt>
                  <c:pt idx="113">
                    <c:v>2.8484698333590359E-2</c:v>
                  </c:pt>
                  <c:pt idx="114">
                    <c:v>0.12864410379027955</c:v>
                  </c:pt>
                  <c:pt idx="115">
                    <c:v>2.6633895887704741E-2</c:v>
                  </c:pt>
                  <c:pt idx="116">
                    <c:v>6.2314389596767807E-2</c:v>
                  </c:pt>
                  <c:pt idx="117">
                    <c:v>5.8030998992660877E-2</c:v>
                  </c:pt>
                  <c:pt idx="118">
                    <c:v>3.6577732290366489E-2</c:v>
                  </c:pt>
                  <c:pt idx="119">
                    <c:v>3.8654036219600257E-2</c:v>
                  </c:pt>
                  <c:pt idx="120">
                    <c:v>1.9812214112926385E-2</c:v>
                  </c:pt>
                  <c:pt idx="121">
                    <c:v>3.9903699844687363E-2</c:v>
                  </c:pt>
                  <c:pt idx="122">
                    <c:v>0.10283244308378382</c:v>
                  </c:pt>
                  <c:pt idx="123">
                    <c:v>6.5803971144431497E-2</c:v>
                  </c:pt>
                  <c:pt idx="124">
                    <c:v>8.045153412607646E-2</c:v>
                  </c:pt>
                  <c:pt idx="125">
                    <c:v>4.5584978444202312E-2</c:v>
                  </c:pt>
                  <c:pt idx="126">
                    <c:v>6.5803971144431497E-2</c:v>
                  </c:pt>
                  <c:pt idx="127">
                    <c:v>5.722882645405801E-2</c:v>
                  </c:pt>
                  <c:pt idx="128">
                    <c:v>1.3377989898146999E-2</c:v>
                  </c:pt>
                  <c:pt idx="129">
                    <c:v>9.3556678635167242E-2</c:v>
                  </c:pt>
                  <c:pt idx="130">
                    <c:v>3.3362154058087901E-2</c:v>
                  </c:pt>
                  <c:pt idx="131">
                    <c:v>9.6285131634385304E-2</c:v>
                  </c:pt>
                  <c:pt idx="132">
                    <c:v>4.6184685377956954E-2</c:v>
                  </c:pt>
                  <c:pt idx="133">
                    <c:v>6.45340822563929E-2</c:v>
                  </c:pt>
                  <c:pt idx="134">
                    <c:v>5.7083030839468189E-2</c:v>
                  </c:pt>
                  <c:pt idx="135">
                    <c:v>6.8481495575491616E-2</c:v>
                  </c:pt>
                  <c:pt idx="136">
                    <c:v>4.9421619541602478E-2</c:v>
                  </c:pt>
                  <c:pt idx="137">
                    <c:v>9.0268151975792132E-2</c:v>
                  </c:pt>
                  <c:pt idx="138">
                    <c:v>7.0921314787666875E-2</c:v>
                  </c:pt>
                  <c:pt idx="139">
                    <c:v>5.705377998905177E-2</c:v>
                  </c:pt>
                  <c:pt idx="140">
                    <c:v>2.6397220682672137E-2</c:v>
                  </c:pt>
                  <c:pt idx="141">
                    <c:v>4.1050244692359919E-2</c:v>
                  </c:pt>
                  <c:pt idx="142">
                    <c:v>8.7685783356604874E-2</c:v>
                  </c:pt>
                  <c:pt idx="143">
                    <c:v>5.9837033916381788E-2</c:v>
                  </c:pt>
                  <c:pt idx="144">
                    <c:v>9.2369370755913907E-2</c:v>
                  </c:pt>
                  <c:pt idx="145">
                    <c:v>5.6157855090136787E-2</c:v>
                  </c:pt>
                  <c:pt idx="146">
                    <c:v>5.7219020028466218E-2</c:v>
                  </c:pt>
                  <c:pt idx="147">
                    <c:v>8.599096072063471E-2</c:v>
                  </c:pt>
                  <c:pt idx="148">
                    <c:v>2.9540345763297633E-2</c:v>
                  </c:pt>
                  <c:pt idx="149">
                    <c:v>7.1297952403808998E-2</c:v>
                  </c:pt>
                  <c:pt idx="150">
                    <c:v>3.7193984737316277E-2</c:v>
                  </c:pt>
                  <c:pt idx="151">
                    <c:v>7.375493216735779E-2</c:v>
                  </c:pt>
                  <c:pt idx="152">
                    <c:v>5.1457136926323095E-2</c:v>
                  </c:pt>
                  <c:pt idx="153">
                    <c:v>5.2103059999278771E-2</c:v>
                  </c:pt>
                  <c:pt idx="154">
                    <c:v>9.0136783125722486E-2</c:v>
                  </c:pt>
                  <c:pt idx="155">
                    <c:v>6.7695347307598436E-2</c:v>
                  </c:pt>
                  <c:pt idx="156">
                    <c:v>1.6520550239009269E-2</c:v>
                  </c:pt>
                  <c:pt idx="157">
                    <c:v>7.4200177931844524E-2</c:v>
                  </c:pt>
                  <c:pt idx="158">
                    <c:v>6.512007207970022E-2</c:v>
                  </c:pt>
                  <c:pt idx="159">
                    <c:v>1.9812214112926385E-2</c:v>
                  </c:pt>
                  <c:pt idx="160">
                    <c:v>0.11231875889934287</c:v>
                  </c:pt>
                  <c:pt idx="161">
                    <c:v>9.1778991380469882E-2</c:v>
                  </c:pt>
                  <c:pt idx="162">
                    <c:v>0.11697279651496995</c:v>
                  </c:pt>
                  <c:pt idx="163">
                    <c:v>7.7837027829547337E-2</c:v>
                  </c:pt>
                  <c:pt idx="164">
                    <c:v>5.0864946462122487E-2</c:v>
                  </c:pt>
                  <c:pt idx="165">
                    <c:v>8.3321834326322675E-2</c:v>
                  </c:pt>
                  <c:pt idx="166">
                    <c:v>4.8924341099377232E-2</c:v>
                  </c:pt>
                  <c:pt idx="167">
                    <c:v>0.12642093204624008</c:v>
                  </c:pt>
                  <c:pt idx="168">
                    <c:v>7.9125636317382647E-2</c:v>
                  </c:pt>
                  <c:pt idx="169">
                    <c:v>3.8061078394055245E-2</c:v>
                  </c:pt>
                  <c:pt idx="170">
                    <c:v>8.8799881738797604E-2</c:v>
                  </c:pt>
                  <c:pt idx="171">
                    <c:v>9.3756965602179457E-2</c:v>
                  </c:pt>
                  <c:pt idx="172">
                    <c:v>7.9580381464335326E-2</c:v>
                  </c:pt>
                  <c:pt idx="173">
                    <c:v>0.12305983024681222</c:v>
                  </c:pt>
                  <c:pt idx="174">
                    <c:v>7.5787998592124595E-2</c:v>
                  </c:pt>
                  <c:pt idx="175">
                    <c:v>4.7425862406351403E-2</c:v>
                  </c:pt>
                  <c:pt idx="176">
                    <c:v>7.8010651354108979E-2</c:v>
                  </c:pt>
                  <c:pt idx="177">
                    <c:v>7.5091129284748259E-2</c:v>
                  </c:pt>
                  <c:pt idx="178">
                    <c:v>9.4920245628483182E-2</c:v>
                  </c:pt>
                  <c:pt idx="179">
                    <c:v>4.9603074666821484E-2</c:v>
                  </c:pt>
                  <c:pt idx="180">
                    <c:v>6.1008729561600153E-2</c:v>
                  </c:pt>
                  <c:pt idx="181">
                    <c:v>7.5984409921347598E-2</c:v>
                  </c:pt>
                  <c:pt idx="182">
                    <c:v>7.4404612000232226E-2</c:v>
                  </c:pt>
                  <c:pt idx="183">
                    <c:v>5.175910152233832E-2</c:v>
                  </c:pt>
                  <c:pt idx="184">
                    <c:v>7.9580381464335326E-2</c:v>
                  </c:pt>
                  <c:pt idx="185">
                    <c:v>1.8153991128918995E-2</c:v>
                  </c:pt>
                  <c:pt idx="186">
                    <c:v>0.10237393518531901</c:v>
                  </c:pt>
                  <c:pt idx="187">
                    <c:v>2.8220772413916854E-2</c:v>
                  </c:pt>
                  <c:pt idx="188">
                    <c:v>0.12764386432333988</c:v>
                  </c:pt>
                  <c:pt idx="189">
                    <c:v>6.4310846333682448E-2</c:v>
                  </c:pt>
                  <c:pt idx="190">
                    <c:v>0.10298650730812138</c:v>
                  </c:pt>
                  <c:pt idx="191">
                    <c:v>6.9264351978379546E-2</c:v>
                  </c:pt>
                  <c:pt idx="192">
                    <c:v>0.10768245799861477</c:v>
                  </c:pt>
                  <c:pt idx="193">
                    <c:v>6.828666495785686E-2</c:v>
                  </c:pt>
                  <c:pt idx="194">
                    <c:v>9.910391127285538E-2</c:v>
                  </c:pt>
                  <c:pt idx="195">
                    <c:v>9.6825378806568413E-2</c:v>
                  </c:pt>
                  <c:pt idx="196">
                    <c:v>5.8834992634049246E-2</c:v>
                  </c:pt>
                  <c:pt idx="197">
                    <c:v>6.6637561934682066E-2</c:v>
                  </c:pt>
                  <c:pt idx="198">
                    <c:v>8.6081268483737039E-2</c:v>
                  </c:pt>
                  <c:pt idx="199">
                    <c:v>2.8468828486069953E-2</c:v>
                  </c:pt>
                  <c:pt idx="200">
                    <c:v>0.13761228519478716</c:v>
                  </c:pt>
                  <c:pt idx="201">
                    <c:v>9.4817942997086915E-2</c:v>
                  </c:pt>
                  <c:pt idx="202">
                    <c:v>0.12348617826168881</c:v>
                  </c:pt>
                  <c:pt idx="203">
                    <c:v>5.3186209181730788E-2</c:v>
                  </c:pt>
                  <c:pt idx="204">
                    <c:v>0.12137599176398375</c:v>
                  </c:pt>
                  <c:pt idx="205">
                    <c:v>0.10172989292424497</c:v>
                  </c:pt>
                  <c:pt idx="206">
                    <c:v>6.6637561934682066E-2</c:v>
                  </c:pt>
                  <c:pt idx="207">
                    <c:v>4.0582134648708912E-2</c:v>
                  </c:pt>
                  <c:pt idx="208">
                    <c:v>0.11140971831733246</c:v>
                  </c:pt>
                  <c:pt idx="209">
                    <c:v>0.15683917981427814</c:v>
                  </c:pt>
                  <c:pt idx="210">
                    <c:v>7.9773688127335693E-2</c:v>
                  </c:pt>
                  <c:pt idx="211">
                    <c:v>3.7518995830344438E-2</c:v>
                  </c:pt>
                  <c:pt idx="212">
                    <c:v>0.13891064739565265</c:v>
                  </c:pt>
                  <c:pt idx="213">
                    <c:v>5.2219926201588565E-2</c:v>
                  </c:pt>
                  <c:pt idx="214">
                    <c:v>0.10740027016398626</c:v>
                  </c:pt>
                  <c:pt idx="215">
                    <c:v>7.5091129284748259E-2</c:v>
                  </c:pt>
                  <c:pt idx="216">
                    <c:v>7.791908713410535E-2</c:v>
                  </c:pt>
                  <c:pt idx="217">
                    <c:v>0.11767041601815191</c:v>
                  </c:pt>
                  <c:pt idx="218">
                    <c:v>9.3135152195932436E-2</c:v>
                  </c:pt>
                  <c:pt idx="219">
                    <c:v>8.0827324603832615E-2</c:v>
                  </c:pt>
                  <c:pt idx="220">
                    <c:v>8.9543268530946782E-2</c:v>
                  </c:pt>
                  <c:pt idx="221">
                    <c:v>6.0809017594464207E-2</c:v>
                  </c:pt>
                  <c:pt idx="222">
                    <c:v>8.4618459869801849E-2</c:v>
                  </c:pt>
                  <c:pt idx="223">
                    <c:v>4.3040634241868519E-2</c:v>
                  </c:pt>
                  <c:pt idx="224">
                    <c:v>9.2949798434272493E-2</c:v>
                  </c:pt>
                  <c:pt idx="225">
                    <c:v>7.7494530475869489E-2</c:v>
                  </c:pt>
                  <c:pt idx="226">
                    <c:v>0.11662655566839696</c:v>
                  </c:pt>
                  <c:pt idx="227">
                    <c:v>3.1473956733438412E-2</c:v>
                  </c:pt>
                  <c:pt idx="228">
                    <c:v>8.5257048688503048E-2</c:v>
                  </c:pt>
                  <c:pt idx="229">
                    <c:v>8.8057647924564553E-2</c:v>
                  </c:pt>
                  <c:pt idx="230">
                    <c:v>8.2100489384719838E-2</c:v>
                  </c:pt>
                  <c:pt idx="231">
                    <c:v>7.042992183112462E-2</c:v>
                  </c:pt>
                  <c:pt idx="232">
                    <c:v>9.9304259938797199E-2</c:v>
                  </c:pt>
                  <c:pt idx="233">
                    <c:v>8.1632133672222676E-2</c:v>
                  </c:pt>
                  <c:pt idx="234">
                    <c:v>6.2966528947806022E-2</c:v>
                  </c:pt>
                  <c:pt idx="235">
                    <c:v>0.19170639008920476</c:v>
                  </c:pt>
                  <c:pt idx="236">
                    <c:v>9.1169956888404624E-2</c:v>
                  </c:pt>
                  <c:pt idx="237">
                    <c:v>9.644294044923489E-2</c:v>
                  </c:pt>
                  <c:pt idx="238">
                    <c:v>0.10611322492090457</c:v>
                  </c:pt>
                  <c:pt idx="239">
                    <c:v>5.7128925565765952E-2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工作表5!$F$2:$F$241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工作表5!$H$2:$H$241</c:f>
              <c:numCache>
                <c:formatCode>General</c:formatCode>
                <c:ptCount val="240"/>
                <c:pt idx="0">
                  <c:v>0</c:v>
                </c:pt>
                <c:pt idx="1">
                  <c:v>-5.5821371610845286E-3</c:v>
                </c:pt>
                <c:pt idx="2">
                  <c:v>2.7465598457030529E-2</c:v>
                </c:pt>
                <c:pt idx="3">
                  <c:v>2.7771596009050114E-2</c:v>
                </c:pt>
                <c:pt idx="4">
                  <c:v>1.8693668632469126E-2</c:v>
                </c:pt>
                <c:pt idx="5">
                  <c:v>8.7255665591038922E-3</c:v>
                </c:pt>
                <c:pt idx="6">
                  <c:v>-6.6763102258818319E-4</c:v>
                </c:pt>
                <c:pt idx="7">
                  <c:v>2.6269426208226698E-2</c:v>
                </c:pt>
                <c:pt idx="8">
                  <c:v>1.8693668632469126E-2</c:v>
                </c:pt>
                <c:pt idx="9">
                  <c:v>2.3255813953488372E-2</c:v>
                </c:pt>
                <c:pt idx="10">
                  <c:v>4.9525240161715077E-2</c:v>
                </c:pt>
                <c:pt idx="11">
                  <c:v>1.886984904120767E-2</c:v>
                </c:pt>
                <c:pt idx="12">
                  <c:v>8.948110233299951E-3</c:v>
                </c:pt>
                <c:pt idx="13">
                  <c:v>3.0479210711768848E-2</c:v>
                </c:pt>
                <c:pt idx="14">
                  <c:v>3.5421534809539704E-3</c:v>
                </c:pt>
                <c:pt idx="15">
                  <c:v>-4.3859649122807015E-3</c:v>
                </c:pt>
                <c:pt idx="16">
                  <c:v>2.7289418048291977E-2</c:v>
                </c:pt>
                <c:pt idx="17">
                  <c:v>7.575757575757576E-3</c:v>
                </c:pt>
                <c:pt idx="18">
                  <c:v>-8.4195690070843071E-3</c:v>
                </c:pt>
                <c:pt idx="19">
                  <c:v>4.2440933199807129E-2</c:v>
                </c:pt>
                <c:pt idx="20">
                  <c:v>4.6159267089499655E-2</c:v>
                </c:pt>
                <c:pt idx="21">
                  <c:v>-1.5197878416972663E-2</c:v>
                </c:pt>
                <c:pt idx="22">
                  <c:v>-9.9681020733652301E-3</c:v>
                </c:pt>
                <c:pt idx="23">
                  <c:v>-1.2981714328103557E-2</c:v>
                </c:pt>
                <c:pt idx="24">
                  <c:v>-4.2617113608545677E-2</c:v>
                </c:pt>
                <c:pt idx="25">
                  <c:v>1.1117911056711546E-2</c:v>
                </c:pt>
                <c:pt idx="26">
                  <c:v>3.06553911205074E-2</c:v>
                </c:pt>
                <c:pt idx="27">
                  <c:v>-1.5151515151515152E-2</c:v>
                </c:pt>
                <c:pt idx="28">
                  <c:v>-7.399577167019028E-3</c:v>
                </c:pt>
                <c:pt idx="29">
                  <c:v>1.2629353510626459E-2</c:v>
                </c:pt>
                <c:pt idx="30">
                  <c:v>1.6347687400318979E-2</c:v>
                </c:pt>
                <c:pt idx="31">
                  <c:v>1.7321315974926744E-2</c:v>
                </c:pt>
                <c:pt idx="32">
                  <c:v>3.3492822966507178E-2</c:v>
                </c:pt>
                <c:pt idx="33">
                  <c:v>3.5041356032788101E-2</c:v>
                </c:pt>
                <c:pt idx="34">
                  <c:v>9.3931975816920754E-3</c:v>
                </c:pt>
                <c:pt idx="35">
                  <c:v>-2.2235822113423093E-2</c:v>
                </c:pt>
                <c:pt idx="36">
                  <c:v>2.5249434368161419E-2</c:v>
                </c:pt>
                <c:pt idx="37">
                  <c:v>-2.9857942954638183E-2</c:v>
                </c:pt>
                <c:pt idx="38">
                  <c:v>1.2137902896776825E-2</c:v>
                </c:pt>
                <c:pt idx="39">
                  <c:v>-1.9537480063795853E-2</c:v>
                </c:pt>
                <c:pt idx="40">
                  <c:v>-1.7543859649122806E-2</c:v>
                </c:pt>
                <c:pt idx="41">
                  <c:v>-6.5557657356922969E-3</c:v>
                </c:pt>
                <c:pt idx="42">
                  <c:v>1.53276955602537E-2</c:v>
                </c:pt>
                <c:pt idx="43">
                  <c:v>5.0730685063610392E-2</c:v>
                </c:pt>
                <c:pt idx="44">
                  <c:v>0.1649326805385557</c:v>
                </c:pt>
                <c:pt idx="45">
                  <c:v>0.12705389265976783</c:v>
                </c:pt>
                <c:pt idx="46">
                  <c:v>0.19474426022773636</c:v>
                </c:pt>
                <c:pt idx="47">
                  <c:v>0.19456807981899782</c:v>
                </c:pt>
                <c:pt idx="48">
                  <c:v>0.17472460220318239</c:v>
                </c:pt>
                <c:pt idx="49">
                  <c:v>0.15349949927673306</c:v>
                </c:pt>
                <c:pt idx="50">
                  <c:v>0.17069099810837876</c:v>
                </c:pt>
                <c:pt idx="51">
                  <c:v>0.11336745669671006</c:v>
                </c:pt>
                <c:pt idx="52">
                  <c:v>0.16510886094729424</c:v>
                </c:pt>
                <c:pt idx="53">
                  <c:v>0.17640295241274431</c:v>
                </c:pt>
                <c:pt idx="54">
                  <c:v>0.18043655650754795</c:v>
                </c:pt>
                <c:pt idx="55">
                  <c:v>0.14676755313230222</c:v>
                </c:pt>
                <c:pt idx="56">
                  <c:v>0.15451949111679833</c:v>
                </c:pt>
                <c:pt idx="57">
                  <c:v>0.17724676384407109</c:v>
                </c:pt>
                <c:pt idx="58">
                  <c:v>0.17525314342939802</c:v>
                </c:pt>
                <c:pt idx="59">
                  <c:v>0.14459775230889063</c:v>
                </c:pt>
                <c:pt idx="60">
                  <c:v>0.16696339156559473</c:v>
                </c:pt>
                <c:pt idx="61">
                  <c:v>0.16059307889173249</c:v>
                </c:pt>
                <c:pt idx="62">
                  <c:v>0.12368791958755238</c:v>
                </c:pt>
                <c:pt idx="63">
                  <c:v>0.13729090167278662</c:v>
                </c:pt>
                <c:pt idx="64">
                  <c:v>0.13764326249026373</c:v>
                </c:pt>
                <c:pt idx="65">
                  <c:v>0.10734023218723342</c:v>
                </c:pt>
                <c:pt idx="66">
                  <c:v>0.11593598160305625</c:v>
                </c:pt>
                <c:pt idx="67">
                  <c:v>0.1127461889395794</c:v>
                </c:pt>
                <c:pt idx="68">
                  <c:v>0.10432661993249508</c:v>
                </c:pt>
                <c:pt idx="69">
                  <c:v>0.13055895552835575</c:v>
                </c:pt>
                <c:pt idx="70">
                  <c:v>0.17206335076592114</c:v>
                </c:pt>
                <c:pt idx="71">
                  <c:v>0.11354363710544861</c:v>
                </c:pt>
                <c:pt idx="72">
                  <c:v>0.11354363710544861</c:v>
                </c:pt>
                <c:pt idx="73">
                  <c:v>0.11491598976299099</c:v>
                </c:pt>
                <c:pt idx="74">
                  <c:v>0.12266792774748712</c:v>
                </c:pt>
                <c:pt idx="75">
                  <c:v>0.12067430733281408</c:v>
                </c:pt>
                <c:pt idx="76">
                  <c:v>0.1157134379288602</c:v>
                </c:pt>
                <c:pt idx="77">
                  <c:v>0.1649326805385557</c:v>
                </c:pt>
                <c:pt idx="78">
                  <c:v>9.3032528467044975E-2</c:v>
                </c:pt>
                <c:pt idx="79">
                  <c:v>0.13883943473906754</c:v>
                </c:pt>
                <c:pt idx="80">
                  <c:v>0.1411854159712177</c:v>
                </c:pt>
                <c:pt idx="81">
                  <c:v>0.15115351804458291</c:v>
                </c:pt>
                <c:pt idx="82">
                  <c:v>0.13308111716924445</c:v>
                </c:pt>
                <c:pt idx="83">
                  <c:v>0.11305218649159898</c:v>
                </c:pt>
                <c:pt idx="84">
                  <c:v>0.10277808686621415</c:v>
                </c:pt>
                <c:pt idx="85">
                  <c:v>7.854864433811802E-2</c:v>
                </c:pt>
                <c:pt idx="86">
                  <c:v>0.10751641259597196</c:v>
                </c:pt>
                <c:pt idx="87">
                  <c:v>8.1423166796483801E-2</c:v>
                </c:pt>
                <c:pt idx="88">
                  <c:v>0.10601424279514854</c:v>
                </c:pt>
                <c:pt idx="89">
                  <c:v>0.13059604614072179</c:v>
                </c:pt>
                <c:pt idx="90">
                  <c:v>8.8294202737287178E-2</c:v>
                </c:pt>
                <c:pt idx="91">
                  <c:v>9.4052520307110268E-2</c:v>
                </c:pt>
                <c:pt idx="92">
                  <c:v>0.10836022402729868</c:v>
                </c:pt>
                <c:pt idx="93">
                  <c:v>6.1180965097733762E-2</c:v>
                </c:pt>
                <c:pt idx="94">
                  <c:v>8.6254219057156634E-2</c:v>
                </c:pt>
                <c:pt idx="95">
                  <c:v>8.2044434553614487E-2</c:v>
                </c:pt>
                <c:pt idx="96">
                  <c:v>8.390823782500649E-2</c:v>
                </c:pt>
                <c:pt idx="97">
                  <c:v>4.9534512814806565E-2</c:v>
                </c:pt>
                <c:pt idx="98">
                  <c:v>8.124698638774526E-2</c:v>
                </c:pt>
                <c:pt idx="99">
                  <c:v>0.14220540781128296</c:v>
                </c:pt>
                <c:pt idx="100">
                  <c:v>0.10300063054041024</c:v>
                </c:pt>
                <c:pt idx="101">
                  <c:v>7.5312488409183628E-2</c:v>
                </c:pt>
                <c:pt idx="102">
                  <c:v>9.5202329290456578E-2</c:v>
                </c:pt>
                <c:pt idx="103">
                  <c:v>6.082860428025666E-2</c:v>
                </c:pt>
                <c:pt idx="104">
                  <c:v>3.6905159304180112E-2</c:v>
                </c:pt>
                <c:pt idx="105">
                  <c:v>6.9109083490968434E-2</c:v>
                </c:pt>
                <c:pt idx="106">
                  <c:v>8.7626571714699009E-2</c:v>
                </c:pt>
                <c:pt idx="107">
                  <c:v>7.2966507177033499E-2</c:v>
                </c:pt>
                <c:pt idx="108">
                  <c:v>3.0349393568487815E-2</c:v>
                </c:pt>
                <c:pt idx="109">
                  <c:v>6.8404361856014242E-2</c:v>
                </c:pt>
                <c:pt idx="110">
                  <c:v>8.0050814138941426E-2</c:v>
                </c:pt>
                <c:pt idx="111">
                  <c:v>3.0525573977226366E-2</c:v>
                </c:pt>
                <c:pt idx="112">
                  <c:v>8.8646563554764288E-2</c:v>
                </c:pt>
                <c:pt idx="113">
                  <c:v>8.3416787211156848E-2</c:v>
                </c:pt>
                <c:pt idx="114">
                  <c:v>1.457661065984199E-2</c:v>
                </c:pt>
                <c:pt idx="115">
                  <c:v>6.135714550647231E-2</c:v>
                </c:pt>
                <c:pt idx="116">
                  <c:v>1.8916212306665181E-2</c:v>
                </c:pt>
                <c:pt idx="117">
                  <c:v>3.8101331552983939E-2</c:v>
                </c:pt>
                <c:pt idx="118">
                  <c:v>8.8470383146025733E-2</c:v>
                </c:pt>
                <c:pt idx="119">
                  <c:v>0.10180445829160639</c:v>
                </c:pt>
                <c:pt idx="120">
                  <c:v>2.0733652312599681E-2</c:v>
                </c:pt>
                <c:pt idx="121">
                  <c:v>4.602944994621861E-2</c:v>
                </c:pt>
                <c:pt idx="122">
                  <c:v>7.4783947182967991E-2</c:v>
                </c:pt>
                <c:pt idx="123">
                  <c:v>6.6586921850079736E-2</c:v>
                </c:pt>
                <c:pt idx="124">
                  <c:v>6.9600534104818076E-2</c:v>
                </c:pt>
                <c:pt idx="125">
                  <c:v>5.2297763436074327E-3</c:v>
                </c:pt>
                <c:pt idx="126">
                  <c:v>6.6586921850079736E-2</c:v>
                </c:pt>
                <c:pt idx="127">
                  <c:v>6.6939282667556846E-2</c:v>
                </c:pt>
                <c:pt idx="128">
                  <c:v>7.6684841066726017E-2</c:v>
                </c:pt>
                <c:pt idx="129">
                  <c:v>7.8149920255183414E-2</c:v>
                </c:pt>
                <c:pt idx="130">
                  <c:v>2.9681762545899631E-2</c:v>
                </c:pt>
                <c:pt idx="131">
                  <c:v>1.4845517599495567E-2</c:v>
                </c:pt>
                <c:pt idx="132">
                  <c:v>1.4177886576907384E-2</c:v>
                </c:pt>
                <c:pt idx="133">
                  <c:v>-8.7255665591038922E-3</c:v>
                </c:pt>
                <c:pt idx="134">
                  <c:v>6.5390749601275916E-2</c:v>
                </c:pt>
                <c:pt idx="135">
                  <c:v>2.7335781313749488E-2</c:v>
                </c:pt>
                <c:pt idx="136">
                  <c:v>7.4515040243314415E-2</c:v>
                </c:pt>
                <c:pt idx="137">
                  <c:v>5.1083045881087495E-2</c:v>
                </c:pt>
                <c:pt idx="138">
                  <c:v>3.2343013983160862E-2</c:v>
                </c:pt>
                <c:pt idx="139">
                  <c:v>5.9808612440191387E-2</c:v>
                </c:pt>
                <c:pt idx="140">
                  <c:v>2.5119617224880385E-2</c:v>
                </c:pt>
                <c:pt idx="141">
                  <c:v>8.4381143132673114E-4</c:v>
                </c:pt>
                <c:pt idx="142">
                  <c:v>2.8837951114572915E-3</c:v>
                </c:pt>
                <c:pt idx="143">
                  <c:v>2.1577463743926412E-2</c:v>
                </c:pt>
                <c:pt idx="144">
                  <c:v>2.8355773153814767E-2</c:v>
                </c:pt>
                <c:pt idx="145">
                  <c:v>4.1291124216460813E-2</c:v>
                </c:pt>
                <c:pt idx="146">
                  <c:v>6.6763102258818291E-2</c:v>
                </c:pt>
                <c:pt idx="147">
                  <c:v>4.8774155261303341E-3</c:v>
                </c:pt>
                <c:pt idx="148">
                  <c:v>5.6795000185453061E-2</c:v>
                </c:pt>
                <c:pt idx="149">
                  <c:v>-4.5139275249434369E-2</c:v>
                </c:pt>
                <c:pt idx="150">
                  <c:v>6.4899298987426288E-2</c:v>
                </c:pt>
                <c:pt idx="151">
                  <c:v>-1.346389228886169E-2</c:v>
                </c:pt>
                <c:pt idx="152">
                  <c:v>1.2805533919365009E-2</c:v>
                </c:pt>
                <c:pt idx="153">
                  <c:v>3.3715366640703237E-2</c:v>
                </c:pt>
                <c:pt idx="154">
                  <c:v>-1.3640072697600239E-2</c:v>
                </c:pt>
                <c:pt idx="155">
                  <c:v>8.5058046808352786E-2</c:v>
                </c:pt>
                <c:pt idx="156">
                  <c:v>6.4546938169949178E-2</c:v>
                </c:pt>
                <c:pt idx="157">
                  <c:v>-6.027224509476653E-3</c:v>
                </c:pt>
                <c:pt idx="158">
                  <c:v>3.4911538889507064E-2</c:v>
                </c:pt>
                <c:pt idx="159">
                  <c:v>2.0733652312599681E-2</c:v>
                </c:pt>
                <c:pt idx="160">
                  <c:v>2.0427654760580099E-2</c:v>
                </c:pt>
                <c:pt idx="161">
                  <c:v>-3.1981380512592264E-2</c:v>
                </c:pt>
                <c:pt idx="162">
                  <c:v>4.1958755239048996E-2</c:v>
                </c:pt>
                <c:pt idx="163">
                  <c:v>5.58213716108453E-2</c:v>
                </c:pt>
                <c:pt idx="164">
                  <c:v>-1.1294091465450094E-2</c:v>
                </c:pt>
                <c:pt idx="165">
                  <c:v>2.2597455583991691E-2</c:v>
                </c:pt>
                <c:pt idx="166">
                  <c:v>3.251919439189941E-2</c:v>
                </c:pt>
                <c:pt idx="167">
                  <c:v>5.7212269574570679E-3</c:v>
                </c:pt>
                <c:pt idx="168">
                  <c:v>4.2311116056526092E-2</c:v>
                </c:pt>
                <c:pt idx="169">
                  <c:v>2.0557471903861133E-2</c:v>
                </c:pt>
                <c:pt idx="170">
                  <c:v>-1.9843477615815442E-2</c:v>
                </c:pt>
                <c:pt idx="171">
                  <c:v>-8.1970253328882466E-3</c:v>
                </c:pt>
                <c:pt idx="172">
                  <c:v>-1.6653684952338568E-2</c:v>
                </c:pt>
                <c:pt idx="173">
                  <c:v>-2.2764363339638743E-2</c:v>
                </c:pt>
                <c:pt idx="174">
                  <c:v>3.1897926634768738E-2</c:v>
                </c:pt>
                <c:pt idx="175">
                  <c:v>-4.1597121768480398E-2</c:v>
                </c:pt>
                <c:pt idx="176">
                  <c:v>1.8211490671710989E-2</c:v>
                </c:pt>
                <c:pt idx="177">
                  <c:v>1.0635733095953413E-2</c:v>
                </c:pt>
                <c:pt idx="178">
                  <c:v>8.8182930900189138E-3</c:v>
                </c:pt>
                <c:pt idx="179">
                  <c:v>2.0399836801305582E-3</c:v>
                </c:pt>
                <c:pt idx="180">
                  <c:v>2.2949816401468787E-2</c:v>
                </c:pt>
                <c:pt idx="181">
                  <c:v>2.7159600905010944E-2</c:v>
                </c:pt>
                <c:pt idx="182">
                  <c:v>3.0599755201958373E-3</c:v>
                </c:pt>
                <c:pt idx="183">
                  <c:v>-5.5357738956270204E-3</c:v>
                </c:pt>
                <c:pt idx="184">
                  <c:v>-1.6653684952338568E-2</c:v>
                </c:pt>
                <c:pt idx="185">
                  <c:v>-3.1897926634768745E-3</c:v>
                </c:pt>
                <c:pt idx="186">
                  <c:v>5.2279218129891315E-2</c:v>
                </c:pt>
                <c:pt idx="187">
                  <c:v>4.9395423018434033E-2</c:v>
                </c:pt>
                <c:pt idx="188">
                  <c:v>2.6185972330403179E-2</c:v>
                </c:pt>
                <c:pt idx="189">
                  <c:v>4.248729646526464E-2</c:v>
                </c:pt>
                <c:pt idx="190">
                  <c:v>-3.2157560921330812E-2</c:v>
                </c:pt>
                <c:pt idx="191">
                  <c:v>6.2497681836727118E-3</c:v>
                </c:pt>
                <c:pt idx="192">
                  <c:v>8.9017469678423966E-4</c:v>
                </c:pt>
                <c:pt idx="193">
                  <c:v>2.7511961722488033E-2</c:v>
                </c:pt>
                <c:pt idx="194">
                  <c:v>-3.8110604206075447E-3</c:v>
                </c:pt>
                <c:pt idx="195">
                  <c:v>-3.6543525833611513E-2</c:v>
                </c:pt>
                <c:pt idx="196">
                  <c:v>-2.5221616408886913E-3</c:v>
                </c:pt>
                <c:pt idx="197">
                  <c:v>3.2361559289343831E-3</c:v>
                </c:pt>
                <c:pt idx="198">
                  <c:v>-4.6919624643002866E-3</c:v>
                </c:pt>
                <c:pt idx="199">
                  <c:v>-6.5557657356922969E-3</c:v>
                </c:pt>
                <c:pt idx="200">
                  <c:v>1.3871889024887799E-2</c:v>
                </c:pt>
                <c:pt idx="201">
                  <c:v>-3.3196098067579116E-3</c:v>
                </c:pt>
                <c:pt idx="202">
                  <c:v>-2.657542376024628E-2</c:v>
                </c:pt>
                <c:pt idx="203">
                  <c:v>-4.1773302177218953E-2</c:v>
                </c:pt>
                <c:pt idx="204">
                  <c:v>-3.5523533993546241E-2</c:v>
                </c:pt>
                <c:pt idx="205">
                  <c:v>-2.2588182930900189E-2</c:v>
                </c:pt>
                <c:pt idx="206">
                  <c:v>3.2361559289343831E-3</c:v>
                </c:pt>
                <c:pt idx="207">
                  <c:v>1.372352657542375E-3</c:v>
                </c:pt>
                <c:pt idx="208">
                  <c:v>-4.2923111160565262E-2</c:v>
                </c:pt>
                <c:pt idx="209">
                  <c:v>6.3712399391713956E-2</c:v>
                </c:pt>
                <c:pt idx="210">
                  <c:v>-1.2091539631319315E-2</c:v>
                </c:pt>
                <c:pt idx="211">
                  <c:v>-3.5421534809539704E-3</c:v>
                </c:pt>
                <c:pt idx="212">
                  <c:v>-1.3241348614665619E-2</c:v>
                </c:pt>
                <c:pt idx="213">
                  <c:v>-4.142094135974185E-2</c:v>
                </c:pt>
                <c:pt idx="214">
                  <c:v>2.361744742405697E-2</c:v>
                </c:pt>
                <c:pt idx="215">
                  <c:v>1.0635733095953413E-2</c:v>
                </c:pt>
                <c:pt idx="216">
                  <c:v>-3.6191165016134418E-2</c:v>
                </c:pt>
                <c:pt idx="217">
                  <c:v>-3.2333741330069367E-2</c:v>
                </c:pt>
                <c:pt idx="218">
                  <c:v>8.4130781499202542E-2</c:v>
                </c:pt>
                <c:pt idx="219">
                  <c:v>3.9918771558918438E-2</c:v>
                </c:pt>
                <c:pt idx="220">
                  <c:v>-4.8505248321649784E-2</c:v>
                </c:pt>
                <c:pt idx="221">
                  <c:v>2.3125996810207338E-2</c:v>
                </c:pt>
                <c:pt idx="222">
                  <c:v>-2.8791587849115386E-2</c:v>
                </c:pt>
                <c:pt idx="223">
                  <c:v>-2.3459812321501433E-3</c:v>
                </c:pt>
                <c:pt idx="224">
                  <c:v>-2.7419235191573011E-2</c:v>
                </c:pt>
                <c:pt idx="225">
                  <c:v>-3.6014984607395863E-2</c:v>
                </c:pt>
                <c:pt idx="226">
                  <c:v>-1.5809873521011833E-2</c:v>
                </c:pt>
                <c:pt idx="227">
                  <c:v>5.5821371610845286E-3</c:v>
                </c:pt>
                <c:pt idx="228">
                  <c:v>-6.8042728385445644E-2</c:v>
                </c:pt>
                <c:pt idx="229">
                  <c:v>-7.2604873706464901E-2</c:v>
                </c:pt>
                <c:pt idx="230">
                  <c:v>1.6876228626534623E-3</c:v>
                </c:pt>
                <c:pt idx="231">
                  <c:v>-4.0577129928415119E-2</c:v>
                </c:pt>
                <c:pt idx="232">
                  <c:v>-2.8967768257853937E-2</c:v>
                </c:pt>
                <c:pt idx="233">
                  <c:v>1.2008085753495787E-2</c:v>
                </c:pt>
                <c:pt idx="234">
                  <c:v>-4.4963094840695821E-2</c:v>
                </c:pt>
                <c:pt idx="235">
                  <c:v>-5.1741404250584171E-3</c:v>
                </c:pt>
                <c:pt idx="236">
                  <c:v>1.0459552687214865E-2</c:v>
                </c:pt>
                <c:pt idx="237">
                  <c:v>2.0956195986795739E-2</c:v>
                </c:pt>
                <c:pt idx="238">
                  <c:v>-4.821779607581354E-4</c:v>
                </c:pt>
                <c:pt idx="239">
                  <c:v>-5.3382663847780121E-2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B2-064C-B18B-28B52FCD4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259855"/>
        <c:axId val="39839167"/>
      </c:scatterChart>
      <c:valAx>
        <c:axId val="39259855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39839167"/>
        <c:crosses val="autoZero"/>
        <c:crossBetween val="midCat"/>
        <c:minorUnit val="1"/>
      </c:valAx>
      <c:valAx>
        <c:axId val="39839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392598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%">
              <a:solidFill>
                <a:schemeClr val="tx1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PcTx1-0.2nM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'0.2nM'!$D$2:$D$241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0.26658945652489929</c:v>
                  </c:pt>
                  <c:pt idx="2">
                    <c:v>0.40117014704894</c:v>
                  </c:pt>
                  <c:pt idx="3">
                    <c:v>0.46129362198116308</c:v>
                  </c:pt>
                  <c:pt idx="4">
                    <c:v>0.54749478420104503</c:v>
                  </c:pt>
                  <c:pt idx="5">
                    <c:v>0.13446183353660909</c:v>
                  </c:pt>
                  <c:pt idx="6">
                    <c:v>0.25181540983556167</c:v>
                  </c:pt>
                  <c:pt idx="7">
                    <c:v>0.19259316933633772</c:v>
                  </c:pt>
                  <c:pt idx="8">
                    <c:v>0.39919562510662432</c:v>
                  </c:pt>
                  <c:pt idx="9">
                    <c:v>0.17886681481890271</c:v>
                  </c:pt>
                  <c:pt idx="10">
                    <c:v>0.60170908016397318</c:v>
                  </c:pt>
                  <c:pt idx="11">
                    <c:v>0.38863988744220823</c:v>
                  </c:pt>
                  <c:pt idx="12">
                    <c:v>0.1347043972510962</c:v>
                  </c:pt>
                  <c:pt idx="13">
                    <c:v>0.34210964485330048</c:v>
                  </c:pt>
                  <c:pt idx="14">
                    <c:v>0.18049033783899088</c:v>
                  </c:pt>
                  <c:pt idx="15">
                    <c:v>0.12284746993202368</c:v>
                  </c:pt>
                  <c:pt idx="16">
                    <c:v>0.18103281040262398</c:v>
                  </c:pt>
                  <c:pt idx="17">
                    <c:v>0.41986264449181504</c:v>
                  </c:pt>
                  <c:pt idx="18">
                    <c:v>0.29972380294883377</c:v>
                  </c:pt>
                  <c:pt idx="19">
                    <c:v>0.31036462013575689</c:v>
                  </c:pt>
                  <c:pt idx="20">
                    <c:v>0.20016934640146705</c:v>
                  </c:pt>
                  <c:pt idx="21">
                    <c:v>0.29997454052881034</c:v>
                  </c:pt>
                  <c:pt idx="22">
                    <c:v>0.20205783533293628</c:v>
                  </c:pt>
                  <c:pt idx="23">
                    <c:v>0.35981210532487334</c:v>
                  </c:pt>
                  <c:pt idx="24">
                    <c:v>0.54035432444060538</c:v>
                  </c:pt>
                  <c:pt idx="25">
                    <c:v>0.2957004289937587</c:v>
                  </c:pt>
                  <c:pt idx="26">
                    <c:v>0.37472516191980076</c:v>
                  </c:pt>
                  <c:pt idx="27">
                    <c:v>0.16807344966205248</c:v>
                  </c:pt>
                  <c:pt idx="28">
                    <c:v>0.29459716772176109</c:v>
                  </c:pt>
                  <c:pt idx="29">
                    <c:v>0.41460231179471485</c:v>
                  </c:pt>
                  <c:pt idx="30">
                    <c:v>0.16581972454745314</c:v>
                  </c:pt>
                  <c:pt idx="31">
                    <c:v>0.56783960652565257</c:v>
                  </c:pt>
                  <c:pt idx="32">
                    <c:v>0.32923062782301921</c:v>
                  </c:pt>
                  <c:pt idx="33">
                    <c:v>0.37795255369120095</c:v>
                  </c:pt>
                  <c:pt idx="34">
                    <c:v>0.52530951439767359</c:v>
                  </c:pt>
                  <c:pt idx="35">
                    <c:v>0.32703440587970256</c:v>
                  </c:pt>
                  <c:pt idx="36">
                    <c:v>0.14142323287726133</c:v>
                  </c:pt>
                  <c:pt idx="37">
                    <c:v>0.26315217350167736</c:v>
                  </c:pt>
                  <c:pt idx="38">
                    <c:v>0.22914666048805615</c:v>
                  </c:pt>
                  <c:pt idx="39">
                    <c:v>0.11769688695160747</c:v>
                  </c:pt>
                  <c:pt idx="40">
                    <c:v>0.19281363380856384</c:v>
                  </c:pt>
                  <c:pt idx="41">
                    <c:v>0.22723146161319724</c:v>
                  </c:pt>
                  <c:pt idx="42">
                    <c:v>0.55237910272039936</c:v>
                  </c:pt>
                  <c:pt idx="43">
                    <c:v>1.2157671497242992</c:v>
                  </c:pt>
                  <c:pt idx="44">
                    <c:v>0.72974074342684037</c:v>
                  </c:pt>
                  <c:pt idx="45">
                    <c:v>0.66516490148665353</c:v>
                  </c:pt>
                  <c:pt idx="46">
                    <c:v>0.46649823639245747</c:v>
                  </c:pt>
                  <c:pt idx="47">
                    <c:v>0.55656401980985626</c:v>
                  </c:pt>
                  <c:pt idx="48">
                    <c:v>0.54661843921625652</c:v>
                  </c:pt>
                  <c:pt idx="49">
                    <c:v>0.62419530955367619</c:v>
                  </c:pt>
                  <c:pt idx="50">
                    <c:v>0.54300067052156198</c:v>
                  </c:pt>
                  <c:pt idx="51">
                    <c:v>0.40713173657942314</c:v>
                  </c:pt>
                  <c:pt idx="52">
                    <c:v>0.4284826821718431</c:v>
                  </c:pt>
                  <c:pt idx="53">
                    <c:v>0.74103949457473195</c:v>
                  </c:pt>
                  <c:pt idx="54">
                    <c:v>0.50148955372954318</c:v>
                  </c:pt>
                  <c:pt idx="55">
                    <c:v>0.58806713464568794</c:v>
                  </c:pt>
                  <c:pt idx="56">
                    <c:v>0.30456885754068891</c:v>
                  </c:pt>
                  <c:pt idx="57">
                    <c:v>0.67256620203572814</c:v>
                  </c:pt>
                  <c:pt idx="58">
                    <c:v>0.86286173902066488</c:v>
                  </c:pt>
                  <c:pt idx="59">
                    <c:v>0.4971235573743869</c:v>
                  </c:pt>
                  <c:pt idx="60">
                    <c:v>0.84678294653945729</c:v>
                  </c:pt>
                  <c:pt idx="61">
                    <c:v>0.45241057173438043</c:v>
                  </c:pt>
                  <c:pt idx="62">
                    <c:v>0.82393890941160464</c:v>
                  </c:pt>
                  <c:pt idx="63">
                    <c:v>0.50335522399911525</c:v>
                  </c:pt>
                  <c:pt idx="64">
                    <c:v>0.7236064653195533</c:v>
                  </c:pt>
                  <c:pt idx="65">
                    <c:v>0.75982543941004754</c:v>
                  </c:pt>
                  <c:pt idx="66">
                    <c:v>0.7155455413167896</c:v>
                  </c:pt>
                  <c:pt idx="67">
                    <c:v>0.57997964785193945</c:v>
                  </c:pt>
                  <c:pt idx="68">
                    <c:v>0.42532217401063765</c:v>
                  </c:pt>
                  <c:pt idx="69">
                    <c:v>0.51076260695305642</c:v>
                  </c:pt>
                  <c:pt idx="70">
                    <c:v>0.89158754006423646</c:v>
                  </c:pt>
                  <c:pt idx="71">
                    <c:v>0.6560585226212593</c:v>
                  </c:pt>
                  <c:pt idx="72">
                    <c:v>0.81409085273610449</c:v>
                  </c:pt>
                  <c:pt idx="73">
                    <c:v>0.83476032977095227</c:v>
                  </c:pt>
                  <c:pt idx="74">
                    <c:v>0.80417534478022756</c:v>
                  </c:pt>
                  <c:pt idx="75">
                    <c:v>0.71206908120665635</c:v>
                  </c:pt>
                  <c:pt idx="76">
                    <c:v>0.5956273713288589</c:v>
                  </c:pt>
                  <c:pt idx="77">
                    <c:v>0.53527175294125595</c:v>
                  </c:pt>
                  <c:pt idx="78">
                    <c:v>0.60016067637388981</c:v>
                  </c:pt>
                  <c:pt idx="79">
                    <c:v>0.87044063688871609</c:v>
                  </c:pt>
                  <c:pt idx="80">
                    <c:v>0.54817067843308154</c:v>
                  </c:pt>
                  <c:pt idx="81">
                    <c:v>0.80655573441125994</c:v>
                  </c:pt>
                  <c:pt idx="82">
                    <c:v>0.59804121578305969</c:v>
                  </c:pt>
                  <c:pt idx="83">
                    <c:v>0.74715360952389687</c:v>
                  </c:pt>
                  <c:pt idx="84">
                    <c:v>0.80483673269518141</c:v>
                  </c:pt>
                  <c:pt idx="85">
                    <c:v>0.51990643898662692</c:v>
                  </c:pt>
                  <c:pt idx="86">
                    <c:v>0.36363026290046652</c:v>
                  </c:pt>
                  <c:pt idx="87">
                    <c:v>0.38521021085406293</c:v>
                  </c:pt>
                  <c:pt idx="88">
                    <c:v>0.69047084883052368</c:v>
                  </c:pt>
                  <c:pt idx="89">
                    <c:v>0.66055791570664701</c:v>
                  </c:pt>
                  <c:pt idx="90">
                    <c:v>0.73547630845670486</c:v>
                  </c:pt>
                  <c:pt idx="91">
                    <c:v>0.6781153330078713</c:v>
                  </c:pt>
                  <c:pt idx="92">
                    <c:v>0.67961999896894254</c:v>
                  </c:pt>
                  <c:pt idx="93">
                    <c:v>0.59854040631402361</c:v>
                  </c:pt>
                  <c:pt idx="94">
                    <c:v>0.52876286551633944</c:v>
                  </c:pt>
                  <c:pt idx="95">
                    <c:v>0.63526109835948752</c:v>
                  </c:pt>
                  <c:pt idx="96">
                    <c:v>0.66993503644456842</c:v>
                  </c:pt>
                  <c:pt idx="97">
                    <c:v>0.88159611101487323</c:v>
                  </c:pt>
                  <c:pt idx="98">
                    <c:v>0.70426754158747429</c:v>
                  </c:pt>
                  <c:pt idx="99">
                    <c:v>0.40021868287773765</c:v>
                  </c:pt>
                  <c:pt idx="100">
                    <c:v>0.92158438530260545</c:v>
                  </c:pt>
                  <c:pt idx="101">
                    <c:v>0.27498546458293505</c:v>
                  </c:pt>
                  <c:pt idx="102">
                    <c:v>0.20645790061098152</c:v>
                  </c:pt>
                  <c:pt idx="103">
                    <c:v>0.32884662336565584</c:v>
                  </c:pt>
                  <c:pt idx="104">
                    <c:v>0.43998145947692657</c:v>
                  </c:pt>
                  <c:pt idx="105">
                    <c:v>0.12461613038593369</c:v>
                  </c:pt>
                  <c:pt idx="106">
                    <c:v>0.6702581954451724</c:v>
                  </c:pt>
                  <c:pt idx="107">
                    <c:v>0.66875298417675599</c:v>
                  </c:pt>
                  <c:pt idx="108">
                    <c:v>0.43798056841428495</c:v>
                  </c:pt>
                  <c:pt idx="109">
                    <c:v>0.51034178401418329</c:v>
                  </c:pt>
                  <c:pt idx="110">
                    <c:v>0.54307045123500497</c:v>
                  </c:pt>
                  <c:pt idx="111">
                    <c:v>0.35082412728899831</c:v>
                  </c:pt>
                  <c:pt idx="112">
                    <c:v>0.52925863969266806</c:v>
                  </c:pt>
                  <c:pt idx="113">
                    <c:v>0.63566247559146727</c:v>
                  </c:pt>
                  <c:pt idx="114">
                    <c:v>0.39245273028976169</c:v>
                  </c:pt>
                  <c:pt idx="115">
                    <c:v>0.24658961289201684</c:v>
                  </c:pt>
                  <c:pt idx="116">
                    <c:v>0.61513061416078407</c:v>
                  </c:pt>
                  <c:pt idx="117">
                    <c:v>0.49327958735433969</c:v>
                  </c:pt>
                  <c:pt idx="118">
                    <c:v>0.33795706992064523</c:v>
                  </c:pt>
                  <c:pt idx="119">
                    <c:v>0.31754078697446403</c:v>
                  </c:pt>
                  <c:pt idx="120">
                    <c:v>0.37326367574539931</c:v>
                  </c:pt>
                  <c:pt idx="121">
                    <c:v>0.45703697248437902</c:v>
                  </c:pt>
                  <c:pt idx="122">
                    <c:v>0.55667197849950445</c:v>
                  </c:pt>
                  <c:pt idx="123">
                    <c:v>0.55718999578945894</c:v>
                  </c:pt>
                  <c:pt idx="124">
                    <c:v>0.55098976034460678</c:v>
                  </c:pt>
                  <c:pt idx="125">
                    <c:v>0.64309872546288149</c:v>
                  </c:pt>
                  <c:pt idx="126">
                    <c:v>0.5542901639633574</c:v>
                  </c:pt>
                  <c:pt idx="127">
                    <c:v>0.43025825987969429</c:v>
                  </c:pt>
                  <c:pt idx="128">
                    <c:v>0.30083270790543409</c:v>
                  </c:pt>
                  <c:pt idx="129">
                    <c:v>0.38479402671218016</c:v>
                  </c:pt>
                  <c:pt idx="130">
                    <c:v>0.39611861417505662</c:v>
                  </c:pt>
                  <c:pt idx="131">
                    <c:v>0.53031465227981389</c:v>
                  </c:pt>
                  <c:pt idx="132">
                    <c:v>0.65010641078068809</c:v>
                  </c:pt>
                  <c:pt idx="133">
                    <c:v>0.64649573129101234</c:v>
                  </c:pt>
                  <c:pt idx="134">
                    <c:v>0.69508339220175752</c:v>
                  </c:pt>
                  <c:pt idx="135">
                    <c:v>0.15302121794441376</c:v>
                  </c:pt>
                  <c:pt idx="136">
                    <c:v>0.19216520803821735</c:v>
                  </c:pt>
                  <c:pt idx="137">
                    <c:v>0.12939949024352657</c:v>
                  </c:pt>
                  <c:pt idx="138">
                    <c:v>0.30558077541095763</c:v>
                  </c:pt>
                  <c:pt idx="139">
                    <c:v>0.49881644978494777</c:v>
                  </c:pt>
                  <c:pt idx="140">
                    <c:v>0.58476624200531069</c:v>
                  </c:pt>
                  <c:pt idx="141">
                    <c:v>0.7394245767552845</c:v>
                  </c:pt>
                  <c:pt idx="142">
                    <c:v>0.36243411631804578</c:v>
                  </c:pt>
                  <c:pt idx="143">
                    <c:v>0.39897658116391477</c:v>
                  </c:pt>
                  <c:pt idx="144">
                    <c:v>0.30951598765934701</c:v>
                  </c:pt>
                  <c:pt idx="145">
                    <c:v>0.33964089208095222</c:v>
                  </c:pt>
                  <c:pt idx="146">
                    <c:v>0.31345681452829816</c:v>
                  </c:pt>
                  <c:pt idx="147">
                    <c:v>0.38029117514894223</c:v>
                  </c:pt>
                  <c:pt idx="148">
                    <c:v>0.48267742307820771</c:v>
                  </c:pt>
                  <c:pt idx="149">
                    <c:v>0.59429472932669047</c:v>
                  </c:pt>
                  <c:pt idx="150">
                    <c:v>0.70446567949488426</c:v>
                  </c:pt>
                  <c:pt idx="151">
                    <c:v>0.60311685778419055</c:v>
                  </c:pt>
                  <c:pt idx="152">
                    <c:v>0.4912430120513841</c:v>
                  </c:pt>
                  <c:pt idx="153">
                    <c:v>0.40931532523660485</c:v>
                  </c:pt>
                  <c:pt idx="154">
                    <c:v>0.5967185961113759</c:v>
                  </c:pt>
                  <c:pt idx="155">
                    <c:v>0.57491406851381144</c:v>
                  </c:pt>
                  <c:pt idx="156">
                    <c:v>0.42058600693506143</c:v>
                  </c:pt>
                  <c:pt idx="157">
                    <c:v>0.47257203479733789</c:v>
                  </c:pt>
                  <c:pt idx="158">
                    <c:v>0.83941682890193481</c:v>
                  </c:pt>
                  <c:pt idx="159">
                    <c:v>0.31432130188537294</c:v>
                  </c:pt>
                  <c:pt idx="160">
                    <c:v>0.74237036700233483</c:v>
                  </c:pt>
                  <c:pt idx="161">
                    <c:v>0.25118828012562749</c:v>
                  </c:pt>
                  <c:pt idx="162">
                    <c:v>0.78873706487720918</c:v>
                  </c:pt>
                  <c:pt idx="163">
                    <c:v>0.28289351334729396</c:v>
                  </c:pt>
                  <c:pt idx="164">
                    <c:v>0.14921635844779688</c:v>
                  </c:pt>
                  <c:pt idx="165">
                    <c:v>0.40332488300208408</c:v>
                  </c:pt>
                  <c:pt idx="166">
                    <c:v>0.47240818715424554</c:v>
                  </c:pt>
                  <c:pt idx="167">
                    <c:v>0.20306782818462457</c:v>
                  </c:pt>
                  <c:pt idx="168">
                    <c:v>0.38341468390415517</c:v>
                  </c:pt>
                  <c:pt idx="169">
                    <c:v>0.40924559250449172</c:v>
                  </c:pt>
                  <c:pt idx="170">
                    <c:v>5.0954520968236779E-2</c:v>
                  </c:pt>
                  <c:pt idx="171">
                    <c:v>0.56067118980713437</c:v>
                  </c:pt>
                  <c:pt idx="172">
                    <c:v>0.44878288657017457</c:v>
                  </c:pt>
                  <c:pt idx="173">
                    <c:v>0.57334728985901118</c:v>
                  </c:pt>
                  <c:pt idx="174">
                    <c:v>0.75995351055489235</c:v>
                  </c:pt>
                  <c:pt idx="175">
                    <c:v>0.52469163438119815</c:v>
                  </c:pt>
                  <c:pt idx="176">
                    <c:v>0.8205482969186173</c:v>
                  </c:pt>
                  <c:pt idx="177">
                    <c:v>0.28604553529440946</c:v>
                  </c:pt>
                  <c:pt idx="178">
                    <c:v>0.49415178770409995</c:v>
                  </c:pt>
                  <c:pt idx="179">
                    <c:v>0.51774190644633644</c:v>
                  </c:pt>
                  <c:pt idx="180">
                    <c:v>0.41874358614568502</c:v>
                  </c:pt>
                  <c:pt idx="181">
                    <c:v>0.70591008809527656</c:v>
                  </c:pt>
                  <c:pt idx="182">
                    <c:v>0.49139864415877749</c:v>
                  </c:pt>
                  <c:pt idx="183">
                    <c:v>0.42094386063597922</c:v>
                  </c:pt>
                  <c:pt idx="184">
                    <c:v>0.27999761224501346</c:v>
                  </c:pt>
                  <c:pt idx="185">
                    <c:v>0.37901000673587604</c:v>
                  </c:pt>
                  <c:pt idx="186">
                    <c:v>0.78654628058736087</c:v>
                  </c:pt>
                  <c:pt idx="187">
                    <c:v>0.46057539000570663</c:v>
                  </c:pt>
                  <c:pt idx="188">
                    <c:v>0.45071034785466096</c:v>
                  </c:pt>
                  <c:pt idx="189">
                    <c:v>0.20813417370419834</c:v>
                  </c:pt>
                  <c:pt idx="190">
                    <c:v>0.6871980456256348</c:v>
                  </c:pt>
                  <c:pt idx="191">
                    <c:v>0.79388545383316422</c:v>
                  </c:pt>
                  <c:pt idx="192">
                    <c:v>0.23464705759068347</c:v>
                  </c:pt>
                  <c:pt idx="193">
                    <c:v>0.52670344609651043</c:v>
                  </c:pt>
                  <c:pt idx="194">
                    <c:v>0.53002374978170974</c:v>
                  </c:pt>
                  <c:pt idx="195">
                    <c:v>0.46471238211733318</c:v>
                  </c:pt>
                  <c:pt idx="196">
                    <c:v>0.40939899512570666</c:v>
                  </c:pt>
                  <c:pt idx="197">
                    <c:v>0.69645005745708444</c:v>
                  </c:pt>
                  <c:pt idx="198">
                    <c:v>0.7082844194890221</c:v>
                  </c:pt>
                  <c:pt idx="199">
                    <c:v>0.69048681749163232</c:v>
                  </c:pt>
                  <c:pt idx="200">
                    <c:v>0.82516265805929578</c:v>
                  </c:pt>
                  <c:pt idx="201">
                    <c:v>0.59573509003880409</c:v>
                  </c:pt>
                  <c:pt idx="202">
                    <c:v>0.61960021216285188</c:v>
                  </c:pt>
                  <c:pt idx="203">
                    <c:v>0.46488757445591927</c:v>
                  </c:pt>
                  <c:pt idx="204">
                    <c:v>0.53898945447258395</c:v>
                  </c:pt>
                  <c:pt idx="205">
                    <c:v>0.45007449506833541</c:v>
                  </c:pt>
                  <c:pt idx="206">
                    <c:v>0.90359970869959239</c:v>
                  </c:pt>
                  <c:pt idx="207">
                    <c:v>0.53446218206230311</c:v>
                  </c:pt>
                  <c:pt idx="208">
                    <c:v>0.3929868307928096</c:v>
                  </c:pt>
                  <c:pt idx="209">
                    <c:v>0.81929986187400861</c:v>
                  </c:pt>
                  <c:pt idx="210">
                    <c:v>0.53117962427816046</c:v>
                  </c:pt>
                  <c:pt idx="211">
                    <c:v>0.74670126206785292</c:v>
                  </c:pt>
                  <c:pt idx="212">
                    <c:v>0.82921824755220086</c:v>
                  </c:pt>
                  <c:pt idx="213">
                    <c:v>0.40480793335269538</c:v>
                  </c:pt>
                  <c:pt idx="214">
                    <c:v>0.50331577991272625</c:v>
                  </c:pt>
                  <c:pt idx="215">
                    <c:v>0.51852551716500561</c:v>
                  </c:pt>
                  <c:pt idx="216">
                    <c:v>0.6717068926145503</c:v>
                  </c:pt>
                  <c:pt idx="217">
                    <c:v>0.56852604966048181</c:v>
                  </c:pt>
                  <c:pt idx="218">
                    <c:v>0.56708666475581282</c:v>
                  </c:pt>
                  <c:pt idx="219">
                    <c:v>0.40909665950950547</c:v>
                  </c:pt>
                  <c:pt idx="220">
                    <c:v>0.43283618593763085</c:v>
                  </c:pt>
                  <c:pt idx="221">
                    <c:v>0.5158542754090607</c:v>
                  </c:pt>
                  <c:pt idx="222">
                    <c:v>0.40337024816202066</c:v>
                  </c:pt>
                  <c:pt idx="223">
                    <c:v>0.41845869406526542</c:v>
                  </c:pt>
                  <c:pt idx="224">
                    <c:v>0.64096077548376484</c:v>
                  </c:pt>
                  <c:pt idx="225">
                    <c:v>0.55471009124360304</c:v>
                  </c:pt>
                  <c:pt idx="226">
                    <c:v>0.27495067782811428</c:v>
                  </c:pt>
                  <c:pt idx="227">
                    <c:v>0.62986322191676836</c:v>
                  </c:pt>
                  <c:pt idx="228">
                    <c:v>0.63908256791635198</c:v>
                  </c:pt>
                  <c:pt idx="229">
                    <c:v>0.62722781602796496</c:v>
                  </c:pt>
                  <c:pt idx="230">
                    <c:v>0.81567235444277186</c:v>
                  </c:pt>
                  <c:pt idx="231">
                    <c:v>0.5637925554943648</c:v>
                  </c:pt>
                  <c:pt idx="232">
                    <c:v>0.5621874902950933</c:v>
                  </c:pt>
                  <c:pt idx="233">
                    <c:v>0.7938279325165748</c:v>
                  </c:pt>
                  <c:pt idx="234">
                    <c:v>0.55811367543731971</c:v>
                  </c:pt>
                  <c:pt idx="235">
                    <c:v>0.61431948120333935</c:v>
                  </c:pt>
                  <c:pt idx="236">
                    <c:v>0.60688460254226073</c:v>
                  </c:pt>
                  <c:pt idx="237">
                    <c:v>0.77768380704442286</c:v>
                  </c:pt>
                  <c:pt idx="238">
                    <c:v>0.55051664044354787</c:v>
                  </c:pt>
                  <c:pt idx="239">
                    <c:v>0.5870525891504359</c:v>
                  </c:pt>
                </c:numCache>
              </c:numRef>
            </c:plus>
            <c:minus>
              <c:numRef>
                <c:f>'0.2nM'!$D$2:$D$241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0.26658945652489929</c:v>
                  </c:pt>
                  <c:pt idx="2">
                    <c:v>0.40117014704894</c:v>
                  </c:pt>
                  <c:pt idx="3">
                    <c:v>0.46129362198116308</c:v>
                  </c:pt>
                  <c:pt idx="4">
                    <c:v>0.54749478420104503</c:v>
                  </c:pt>
                  <c:pt idx="5">
                    <c:v>0.13446183353660909</c:v>
                  </c:pt>
                  <c:pt idx="6">
                    <c:v>0.25181540983556167</c:v>
                  </c:pt>
                  <c:pt idx="7">
                    <c:v>0.19259316933633772</c:v>
                  </c:pt>
                  <c:pt idx="8">
                    <c:v>0.39919562510662432</c:v>
                  </c:pt>
                  <c:pt idx="9">
                    <c:v>0.17886681481890271</c:v>
                  </c:pt>
                  <c:pt idx="10">
                    <c:v>0.60170908016397318</c:v>
                  </c:pt>
                  <c:pt idx="11">
                    <c:v>0.38863988744220823</c:v>
                  </c:pt>
                  <c:pt idx="12">
                    <c:v>0.1347043972510962</c:v>
                  </c:pt>
                  <c:pt idx="13">
                    <c:v>0.34210964485330048</c:v>
                  </c:pt>
                  <c:pt idx="14">
                    <c:v>0.18049033783899088</c:v>
                  </c:pt>
                  <c:pt idx="15">
                    <c:v>0.12284746993202368</c:v>
                  </c:pt>
                  <c:pt idx="16">
                    <c:v>0.18103281040262398</c:v>
                  </c:pt>
                  <c:pt idx="17">
                    <c:v>0.41986264449181504</c:v>
                  </c:pt>
                  <c:pt idx="18">
                    <c:v>0.29972380294883377</c:v>
                  </c:pt>
                  <c:pt idx="19">
                    <c:v>0.31036462013575689</c:v>
                  </c:pt>
                  <c:pt idx="20">
                    <c:v>0.20016934640146705</c:v>
                  </c:pt>
                  <c:pt idx="21">
                    <c:v>0.29997454052881034</c:v>
                  </c:pt>
                  <c:pt idx="22">
                    <c:v>0.20205783533293628</c:v>
                  </c:pt>
                  <c:pt idx="23">
                    <c:v>0.35981210532487334</c:v>
                  </c:pt>
                  <c:pt idx="24">
                    <c:v>0.54035432444060538</c:v>
                  </c:pt>
                  <c:pt idx="25">
                    <c:v>0.2957004289937587</c:v>
                  </c:pt>
                  <c:pt idx="26">
                    <c:v>0.37472516191980076</c:v>
                  </c:pt>
                  <c:pt idx="27">
                    <c:v>0.16807344966205248</c:v>
                  </c:pt>
                  <c:pt idx="28">
                    <c:v>0.29459716772176109</c:v>
                  </c:pt>
                  <c:pt idx="29">
                    <c:v>0.41460231179471485</c:v>
                  </c:pt>
                  <c:pt idx="30">
                    <c:v>0.16581972454745314</c:v>
                  </c:pt>
                  <c:pt idx="31">
                    <c:v>0.56783960652565257</c:v>
                  </c:pt>
                  <c:pt idx="32">
                    <c:v>0.32923062782301921</c:v>
                  </c:pt>
                  <c:pt idx="33">
                    <c:v>0.37795255369120095</c:v>
                  </c:pt>
                  <c:pt idx="34">
                    <c:v>0.52530951439767359</c:v>
                  </c:pt>
                  <c:pt idx="35">
                    <c:v>0.32703440587970256</c:v>
                  </c:pt>
                  <c:pt idx="36">
                    <c:v>0.14142323287726133</c:v>
                  </c:pt>
                  <c:pt idx="37">
                    <c:v>0.26315217350167736</c:v>
                  </c:pt>
                  <c:pt idx="38">
                    <c:v>0.22914666048805615</c:v>
                  </c:pt>
                  <c:pt idx="39">
                    <c:v>0.11769688695160747</c:v>
                  </c:pt>
                  <c:pt idx="40">
                    <c:v>0.19281363380856384</c:v>
                  </c:pt>
                  <c:pt idx="41">
                    <c:v>0.22723146161319724</c:v>
                  </c:pt>
                  <c:pt idx="42">
                    <c:v>0.55237910272039936</c:v>
                  </c:pt>
                  <c:pt idx="43">
                    <c:v>1.2157671497242992</c:v>
                  </c:pt>
                  <c:pt idx="44">
                    <c:v>0.72974074342684037</c:v>
                  </c:pt>
                  <c:pt idx="45">
                    <c:v>0.66516490148665353</c:v>
                  </c:pt>
                  <c:pt idx="46">
                    <c:v>0.46649823639245747</c:v>
                  </c:pt>
                  <c:pt idx="47">
                    <c:v>0.55656401980985626</c:v>
                  </c:pt>
                  <c:pt idx="48">
                    <c:v>0.54661843921625652</c:v>
                  </c:pt>
                  <c:pt idx="49">
                    <c:v>0.62419530955367619</c:v>
                  </c:pt>
                  <c:pt idx="50">
                    <c:v>0.54300067052156198</c:v>
                  </c:pt>
                  <c:pt idx="51">
                    <c:v>0.40713173657942314</c:v>
                  </c:pt>
                  <c:pt idx="52">
                    <c:v>0.4284826821718431</c:v>
                  </c:pt>
                  <c:pt idx="53">
                    <c:v>0.74103949457473195</c:v>
                  </c:pt>
                  <c:pt idx="54">
                    <c:v>0.50148955372954318</c:v>
                  </c:pt>
                  <c:pt idx="55">
                    <c:v>0.58806713464568794</c:v>
                  </c:pt>
                  <c:pt idx="56">
                    <c:v>0.30456885754068891</c:v>
                  </c:pt>
                  <c:pt idx="57">
                    <c:v>0.67256620203572814</c:v>
                  </c:pt>
                  <c:pt idx="58">
                    <c:v>0.86286173902066488</c:v>
                  </c:pt>
                  <c:pt idx="59">
                    <c:v>0.4971235573743869</c:v>
                  </c:pt>
                  <c:pt idx="60">
                    <c:v>0.84678294653945729</c:v>
                  </c:pt>
                  <c:pt idx="61">
                    <c:v>0.45241057173438043</c:v>
                  </c:pt>
                  <c:pt idx="62">
                    <c:v>0.82393890941160464</c:v>
                  </c:pt>
                  <c:pt idx="63">
                    <c:v>0.50335522399911525</c:v>
                  </c:pt>
                  <c:pt idx="64">
                    <c:v>0.7236064653195533</c:v>
                  </c:pt>
                  <c:pt idx="65">
                    <c:v>0.75982543941004754</c:v>
                  </c:pt>
                  <c:pt idx="66">
                    <c:v>0.7155455413167896</c:v>
                  </c:pt>
                  <c:pt idx="67">
                    <c:v>0.57997964785193945</c:v>
                  </c:pt>
                  <c:pt idx="68">
                    <c:v>0.42532217401063765</c:v>
                  </c:pt>
                  <c:pt idx="69">
                    <c:v>0.51076260695305642</c:v>
                  </c:pt>
                  <c:pt idx="70">
                    <c:v>0.89158754006423646</c:v>
                  </c:pt>
                  <c:pt idx="71">
                    <c:v>0.6560585226212593</c:v>
                  </c:pt>
                  <c:pt idx="72">
                    <c:v>0.81409085273610449</c:v>
                  </c:pt>
                  <c:pt idx="73">
                    <c:v>0.83476032977095227</c:v>
                  </c:pt>
                  <c:pt idx="74">
                    <c:v>0.80417534478022756</c:v>
                  </c:pt>
                  <c:pt idx="75">
                    <c:v>0.71206908120665635</c:v>
                  </c:pt>
                  <c:pt idx="76">
                    <c:v>0.5956273713288589</c:v>
                  </c:pt>
                  <c:pt idx="77">
                    <c:v>0.53527175294125595</c:v>
                  </c:pt>
                  <c:pt idx="78">
                    <c:v>0.60016067637388981</c:v>
                  </c:pt>
                  <c:pt idx="79">
                    <c:v>0.87044063688871609</c:v>
                  </c:pt>
                  <c:pt idx="80">
                    <c:v>0.54817067843308154</c:v>
                  </c:pt>
                  <c:pt idx="81">
                    <c:v>0.80655573441125994</c:v>
                  </c:pt>
                  <c:pt idx="82">
                    <c:v>0.59804121578305969</c:v>
                  </c:pt>
                  <c:pt idx="83">
                    <c:v>0.74715360952389687</c:v>
                  </c:pt>
                  <c:pt idx="84">
                    <c:v>0.80483673269518141</c:v>
                  </c:pt>
                  <c:pt idx="85">
                    <c:v>0.51990643898662692</c:v>
                  </c:pt>
                  <c:pt idx="86">
                    <c:v>0.36363026290046652</c:v>
                  </c:pt>
                  <c:pt idx="87">
                    <c:v>0.38521021085406293</c:v>
                  </c:pt>
                  <c:pt idx="88">
                    <c:v>0.69047084883052368</c:v>
                  </c:pt>
                  <c:pt idx="89">
                    <c:v>0.66055791570664701</c:v>
                  </c:pt>
                  <c:pt idx="90">
                    <c:v>0.73547630845670486</c:v>
                  </c:pt>
                  <c:pt idx="91">
                    <c:v>0.6781153330078713</c:v>
                  </c:pt>
                  <c:pt idx="92">
                    <c:v>0.67961999896894254</c:v>
                  </c:pt>
                  <c:pt idx="93">
                    <c:v>0.59854040631402361</c:v>
                  </c:pt>
                  <c:pt idx="94">
                    <c:v>0.52876286551633944</c:v>
                  </c:pt>
                  <c:pt idx="95">
                    <c:v>0.63526109835948752</c:v>
                  </c:pt>
                  <c:pt idx="96">
                    <c:v>0.66993503644456842</c:v>
                  </c:pt>
                  <c:pt idx="97">
                    <c:v>0.88159611101487323</c:v>
                  </c:pt>
                  <c:pt idx="98">
                    <c:v>0.70426754158747429</c:v>
                  </c:pt>
                  <c:pt idx="99">
                    <c:v>0.40021868287773765</c:v>
                  </c:pt>
                  <c:pt idx="100">
                    <c:v>0.92158438530260545</c:v>
                  </c:pt>
                  <c:pt idx="101">
                    <c:v>0.27498546458293505</c:v>
                  </c:pt>
                  <c:pt idx="102">
                    <c:v>0.20645790061098152</c:v>
                  </c:pt>
                  <c:pt idx="103">
                    <c:v>0.32884662336565584</c:v>
                  </c:pt>
                  <c:pt idx="104">
                    <c:v>0.43998145947692657</c:v>
                  </c:pt>
                  <c:pt idx="105">
                    <c:v>0.12461613038593369</c:v>
                  </c:pt>
                  <c:pt idx="106">
                    <c:v>0.6702581954451724</c:v>
                  </c:pt>
                  <c:pt idx="107">
                    <c:v>0.66875298417675599</c:v>
                  </c:pt>
                  <c:pt idx="108">
                    <c:v>0.43798056841428495</c:v>
                  </c:pt>
                  <c:pt idx="109">
                    <c:v>0.51034178401418329</c:v>
                  </c:pt>
                  <c:pt idx="110">
                    <c:v>0.54307045123500497</c:v>
                  </c:pt>
                  <c:pt idx="111">
                    <c:v>0.35082412728899831</c:v>
                  </c:pt>
                  <c:pt idx="112">
                    <c:v>0.52925863969266806</c:v>
                  </c:pt>
                  <c:pt idx="113">
                    <c:v>0.63566247559146727</c:v>
                  </c:pt>
                  <c:pt idx="114">
                    <c:v>0.39245273028976169</c:v>
                  </c:pt>
                  <c:pt idx="115">
                    <c:v>0.24658961289201684</c:v>
                  </c:pt>
                  <c:pt idx="116">
                    <c:v>0.61513061416078407</c:v>
                  </c:pt>
                  <c:pt idx="117">
                    <c:v>0.49327958735433969</c:v>
                  </c:pt>
                  <c:pt idx="118">
                    <c:v>0.33795706992064523</c:v>
                  </c:pt>
                  <c:pt idx="119">
                    <c:v>0.31754078697446403</c:v>
                  </c:pt>
                  <c:pt idx="120">
                    <c:v>0.37326367574539931</c:v>
                  </c:pt>
                  <c:pt idx="121">
                    <c:v>0.45703697248437902</c:v>
                  </c:pt>
                  <c:pt idx="122">
                    <c:v>0.55667197849950445</c:v>
                  </c:pt>
                  <c:pt idx="123">
                    <c:v>0.55718999578945894</c:v>
                  </c:pt>
                  <c:pt idx="124">
                    <c:v>0.55098976034460678</c:v>
                  </c:pt>
                  <c:pt idx="125">
                    <c:v>0.64309872546288149</c:v>
                  </c:pt>
                  <c:pt idx="126">
                    <c:v>0.5542901639633574</c:v>
                  </c:pt>
                  <c:pt idx="127">
                    <c:v>0.43025825987969429</c:v>
                  </c:pt>
                  <c:pt idx="128">
                    <c:v>0.30083270790543409</c:v>
                  </c:pt>
                  <c:pt idx="129">
                    <c:v>0.38479402671218016</c:v>
                  </c:pt>
                  <c:pt idx="130">
                    <c:v>0.39611861417505662</c:v>
                  </c:pt>
                  <c:pt idx="131">
                    <c:v>0.53031465227981389</c:v>
                  </c:pt>
                  <c:pt idx="132">
                    <c:v>0.65010641078068809</c:v>
                  </c:pt>
                  <c:pt idx="133">
                    <c:v>0.64649573129101234</c:v>
                  </c:pt>
                  <c:pt idx="134">
                    <c:v>0.69508339220175752</c:v>
                  </c:pt>
                  <c:pt idx="135">
                    <c:v>0.15302121794441376</c:v>
                  </c:pt>
                  <c:pt idx="136">
                    <c:v>0.19216520803821735</c:v>
                  </c:pt>
                  <c:pt idx="137">
                    <c:v>0.12939949024352657</c:v>
                  </c:pt>
                  <c:pt idx="138">
                    <c:v>0.30558077541095763</c:v>
                  </c:pt>
                  <c:pt idx="139">
                    <c:v>0.49881644978494777</c:v>
                  </c:pt>
                  <c:pt idx="140">
                    <c:v>0.58476624200531069</c:v>
                  </c:pt>
                  <c:pt idx="141">
                    <c:v>0.7394245767552845</c:v>
                  </c:pt>
                  <c:pt idx="142">
                    <c:v>0.36243411631804578</c:v>
                  </c:pt>
                  <c:pt idx="143">
                    <c:v>0.39897658116391477</c:v>
                  </c:pt>
                  <c:pt idx="144">
                    <c:v>0.30951598765934701</c:v>
                  </c:pt>
                  <c:pt idx="145">
                    <c:v>0.33964089208095222</c:v>
                  </c:pt>
                  <c:pt idx="146">
                    <c:v>0.31345681452829816</c:v>
                  </c:pt>
                  <c:pt idx="147">
                    <c:v>0.38029117514894223</c:v>
                  </c:pt>
                  <c:pt idx="148">
                    <c:v>0.48267742307820771</c:v>
                  </c:pt>
                  <c:pt idx="149">
                    <c:v>0.59429472932669047</c:v>
                  </c:pt>
                  <c:pt idx="150">
                    <c:v>0.70446567949488426</c:v>
                  </c:pt>
                  <c:pt idx="151">
                    <c:v>0.60311685778419055</c:v>
                  </c:pt>
                  <c:pt idx="152">
                    <c:v>0.4912430120513841</c:v>
                  </c:pt>
                  <c:pt idx="153">
                    <c:v>0.40931532523660485</c:v>
                  </c:pt>
                  <c:pt idx="154">
                    <c:v>0.5967185961113759</c:v>
                  </c:pt>
                  <c:pt idx="155">
                    <c:v>0.57491406851381144</c:v>
                  </c:pt>
                  <c:pt idx="156">
                    <c:v>0.42058600693506143</c:v>
                  </c:pt>
                  <c:pt idx="157">
                    <c:v>0.47257203479733789</c:v>
                  </c:pt>
                  <c:pt idx="158">
                    <c:v>0.83941682890193481</c:v>
                  </c:pt>
                  <c:pt idx="159">
                    <c:v>0.31432130188537294</c:v>
                  </c:pt>
                  <c:pt idx="160">
                    <c:v>0.74237036700233483</c:v>
                  </c:pt>
                  <c:pt idx="161">
                    <c:v>0.25118828012562749</c:v>
                  </c:pt>
                  <c:pt idx="162">
                    <c:v>0.78873706487720918</c:v>
                  </c:pt>
                  <c:pt idx="163">
                    <c:v>0.28289351334729396</c:v>
                  </c:pt>
                  <c:pt idx="164">
                    <c:v>0.14921635844779688</c:v>
                  </c:pt>
                  <c:pt idx="165">
                    <c:v>0.40332488300208408</c:v>
                  </c:pt>
                  <c:pt idx="166">
                    <c:v>0.47240818715424554</c:v>
                  </c:pt>
                  <c:pt idx="167">
                    <c:v>0.20306782818462457</c:v>
                  </c:pt>
                  <c:pt idx="168">
                    <c:v>0.38341468390415517</c:v>
                  </c:pt>
                  <c:pt idx="169">
                    <c:v>0.40924559250449172</c:v>
                  </c:pt>
                  <c:pt idx="170">
                    <c:v>5.0954520968236779E-2</c:v>
                  </c:pt>
                  <c:pt idx="171">
                    <c:v>0.56067118980713437</c:v>
                  </c:pt>
                  <c:pt idx="172">
                    <c:v>0.44878288657017457</c:v>
                  </c:pt>
                  <c:pt idx="173">
                    <c:v>0.57334728985901118</c:v>
                  </c:pt>
                  <c:pt idx="174">
                    <c:v>0.75995351055489235</c:v>
                  </c:pt>
                  <c:pt idx="175">
                    <c:v>0.52469163438119815</c:v>
                  </c:pt>
                  <c:pt idx="176">
                    <c:v>0.8205482969186173</c:v>
                  </c:pt>
                  <c:pt idx="177">
                    <c:v>0.28604553529440946</c:v>
                  </c:pt>
                  <c:pt idx="178">
                    <c:v>0.49415178770409995</c:v>
                  </c:pt>
                  <c:pt idx="179">
                    <c:v>0.51774190644633644</c:v>
                  </c:pt>
                  <c:pt idx="180">
                    <c:v>0.41874358614568502</c:v>
                  </c:pt>
                  <c:pt idx="181">
                    <c:v>0.70591008809527656</c:v>
                  </c:pt>
                  <c:pt idx="182">
                    <c:v>0.49139864415877749</c:v>
                  </c:pt>
                  <c:pt idx="183">
                    <c:v>0.42094386063597922</c:v>
                  </c:pt>
                  <c:pt idx="184">
                    <c:v>0.27999761224501346</c:v>
                  </c:pt>
                  <c:pt idx="185">
                    <c:v>0.37901000673587604</c:v>
                  </c:pt>
                  <c:pt idx="186">
                    <c:v>0.78654628058736087</c:v>
                  </c:pt>
                  <c:pt idx="187">
                    <c:v>0.46057539000570663</c:v>
                  </c:pt>
                  <c:pt idx="188">
                    <c:v>0.45071034785466096</c:v>
                  </c:pt>
                  <c:pt idx="189">
                    <c:v>0.20813417370419834</c:v>
                  </c:pt>
                  <c:pt idx="190">
                    <c:v>0.6871980456256348</c:v>
                  </c:pt>
                  <c:pt idx="191">
                    <c:v>0.79388545383316422</c:v>
                  </c:pt>
                  <c:pt idx="192">
                    <c:v>0.23464705759068347</c:v>
                  </c:pt>
                  <c:pt idx="193">
                    <c:v>0.52670344609651043</c:v>
                  </c:pt>
                  <c:pt idx="194">
                    <c:v>0.53002374978170974</c:v>
                  </c:pt>
                  <c:pt idx="195">
                    <c:v>0.46471238211733318</c:v>
                  </c:pt>
                  <c:pt idx="196">
                    <c:v>0.40939899512570666</c:v>
                  </c:pt>
                  <c:pt idx="197">
                    <c:v>0.69645005745708444</c:v>
                  </c:pt>
                  <c:pt idx="198">
                    <c:v>0.7082844194890221</c:v>
                  </c:pt>
                  <c:pt idx="199">
                    <c:v>0.69048681749163232</c:v>
                  </c:pt>
                  <c:pt idx="200">
                    <c:v>0.82516265805929578</c:v>
                  </c:pt>
                  <c:pt idx="201">
                    <c:v>0.59573509003880409</c:v>
                  </c:pt>
                  <c:pt idx="202">
                    <c:v>0.61960021216285188</c:v>
                  </c:pt>
                  <c:pt idx="203">
                    <c:v>0.46488757445591927</c:v>
                  </c:pt>
                  <c:pt idx="204">
                    <c:v>0.53898945447258395</c:v>
                  </c:pt>
                  <c:pt idx="205">
                    <c:v>0.45007449506833541</c:v>
                  </c:pt>
                  <c:pt idx="206">
                    <c:v>0.90359970869959239</c:v>
                  </c:pt>
                  <c:pt idx="207">
                    <c:v>0.53446218206230311</c:v>
                  </c:pt>
                  <c:pt idx="208">
                    <c:v>0.3929868307928096</c:v>
                  </c:pt>
                  <c:pt idx="209">
                    <c:v>0.81929986187400861</c:v>
                  </c:pt>
                  <c:pt idx="210">
                    <c:v>0.53117962427816046</c:v>
                  </c:pt>
                  <c:pt idx="211">
                    <c:v>0.74670126206785292</c:v>
                  </c:pt>
                  <c:pt idx="212">
                    <c:v>0.82921824755220086</c:v>
                  </c:pt>
                  <c:pt idx="213">
                    <c:v>0.40480793335269538</c:v>
                  </c:pt>
                  <c:pt idx="214">
                    <c:v>0.50331577991272625</c:v>
                  </c:pt>
                  <c:pt idx="215">
                    <c:v>0.51852551716500561</c:v>
                  </c:pt>
                  <c:pt idx="216">
                    <c:v>0.6717068926145503</c:v>
                  </c:pt>
                  <c:pt idx="217">
                    <c:v>0.56852604966048181</c:v>
                  </c:pt>
                  <c:pt idx="218">
                    <c:v>0.56708666475581282</c:v>
                  </c:pt>
                  <c:pt idx="219">
                    <c:v>0.40909665950950547</c:v>
                  </c:pt>
                  <c:pt idx="220">
                    <c:v>0.43283618593763085</c:v>
                  </c:pt>
                  <c:pt idx="221">
                    <c:v>0.5158542754090607</c:v>
                  </c:pt>
                  <c:pt idx="222">
                    <c:v>0.40337024816202066</c:v>
                  </c:pt>
                  <c:pt idx="223">
                    <c:v>0.41845869406526542</c:v>
                  </c:pt>
                  <c:pt idx="224">
                    <c:v>0.64096077548376484</c:v>
                  </c:pt>
                  <c:pt idx="225">
                    <c:v>0.55471009124360304</c:v>
                  </c:pt>
                  <c:pt idx="226">
                    <c:v>0.27495067782811428</c:v>
                  </c:pt>
                  <c:pt idx="227">
                    <c:v>0.62986322191676836</c:v>
                  </c:pt>
                  <c:pt idx="228">
                    <c:v>0.63908256791635198</c:v>
                  </c:pt>
                  <c:pt idx="229">
                    <c:v>0.62722781602796496</c:v>
                  </c:pt>
                  <c:pt idx="230">
                    <c:v>0.81567235444277186</c:v>
                  </c:pt>
                  <c:pt idx="231">
                    <c:v>0.5637925554943648</c:v>
                  </c:pt>
                  <c:pt idx="232">
                    <c:v>0.5621874902950933</c:v>
                  </c:pt>
                  <c:pt idx="233">
                    <c:v>0.7938279325165748</c:v>
                  </c:pt>
                  <c:pt idx="234">
                    <c:v>0.55811367543731971</c:v>
                  </c:pt>
                  <c:pt idx="235">
                    <c:v>0.61431948120333935</c:v>
                  </c:pt>
                  <c:pt idx="236">
                    <c:v>0.60688460254226073</c:v>
                  </c:pt>
                  <c:pt idx="237">
                    <c:v>0.77768380704442286</c:v>
                  </c:pt>
                  <c:pt idx="238">
                    <c:v>0.55051664044354787</c:v>
                  </c:pt>
                  <c:pt idx="239">
                    <c:v>0.5870525891504359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'0.2nM'!$B$2:$B$241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'0.2nM'!$C$2:$C$241</c:f>
              <c:numCache>
                <c:formatCode>General</c:formatCode>
                <c:ptCount val="240"/>
                <c:pt idx="0">
                  <c:v>0</c:v>
                </c:pt>
                <c:pt idx="1">
                  <c:v>6.4744155844155854E-2</c:v>
                </c:pt>
                <c:pt idx="2">
                  <c:v>-4.1064457601222307E-2</c:v>
                </c:pt>
                <c:pt idx="3">
                  <c:v>0.18046877387318566</c:v>
                </c:pt>
                <c:pt idx="4">
                  <c:v>-1.5052673796791483E-2</c:v>
                </c:pt>
                <c:pt idx="5">
                  <c:v>0.10190592055003818</c:v>
                </c:pt>
                <c:pt idx="6">
                  <c:v>0.19136245225362875</c:v>
                </c:pt>
                <c:pt idx="7">
                  <c:v>0.20684236058059585</c:v>
                </c:pt>
                <c:pt idx="8">
                  <c:v>5.9122593582887711E-2</c:v>
                </c:pt>
                <c:pt idx="9">
                  <c:v>0.14845595874713524</c:v>
                </c:pt>
                <c:pt idx="10">
                  <c:v>-3.4528189457601235E-2</c:v>
                </c:pt>
                <c:pt idx="11">
                  <c:v>0.21728116883116882</c:v>
                </c:pt>
                <c:pt idx="12">
                  <c:v>9.4155844155844159E-2</c:v>
                </c:pt>
                <c:pt idx="13">
                  <c:v>0.20175599694423224</c:v>
                </c:pt>
                <c:pt idx="14">
                  <c:v>0.20882507639419401</c:v>
                </c:pt>
                <c:pt idx="15">
                  <c:v>0.22956455309396484</c:v>
                </c:pt>
                <c:pt idx="16">
                  <c:v>0.15978453017570665</c:v>
                </c:pt>
                <c:pt idx="17">
                  <c:v>-3.1185867074102348E-2</c:v>
                </c:pt>
                <c:pt idx="18">
                  <c:v>0.16951967150496566</c:v>
                </c:pt>
                <c:pt idx="19">
                  <c:v>-6.3032868601986244E-2</c:v>
                </c:pt>
                <c:pt idx="20">
                  <c:v>6.3995301757066442E-2</c:v>
                </c:pt>
                <c:pt idx="21">
                  <c:v>9.4015126050420159E-2</c:v>
                </c:pt>
                <c:pt idx="22">
                  <c:v>0.17957912528647824</c:v>
                </c:pt>
                <c:pt idx="23">
                  <c:v>-1.6160828877005345E-2</c:v>
                </c:pt>
                <c:pt idx="24">
                  <c:v>0.14029889228418646</c:v>
                </c:pt>
                <c:pt idx="25">
                  <c:v>0.1504663101604278</c:v>
                </c:pt>
                <c:pt idx="26">
                  <c:v>-3.1613025210084071E-2</c:v>
                </c:pt>
                <c:pt idx="27">
                  <c:v>-5.1967914438502683E-3</c:v>
                </c:pt>
                <c:pt idx="28">
                  <c:v>0.10693439648586706</c:v>
                </c:pt>
                <c:pt idx="29">
                  <c:v>0.15226558441558438</c:v>
                </c:pt>
                <c:pt idx="30">
                  <c:v>0.17417880061115354</c:v>
                </c:pt>
                <c:pt idx="31">
                  <c:v>0.12440683728036671</c:v>
                </c:pt>
                <c:pt idx="32">
                  <c:v>-8.0857181054239863E-2</c:v>
                </c:pt>
                <c:pt idx="33">
                  <c:v>0.25303829258976318</c:v>
                </c:pt>
                <c:pt idx="34">
                  <c:v>4.2303284950343793E-2</c:v>
                </c:pt>
                <c:pt idx="35">
                  <c:v>9.7229087089381216E-2</c:v>
                </c:pt>
                <c:pt idx="36">
                  <c:v>0.22271682582123759</c:v>
                </c:pt>
                <c:pt idx="37">
                  <c:v>9.8674102368220024E-2</c:v>
                </c:pt>
                <c:pt idx="38">
                  <c:v>3.8347975553857903E-2</c:v>
                </c:pt>
                <c:pt idx="39">
                  <c:v>0.2435365546218487</c:v>
                </c:pt>
                <c:pt idx="40">
                  <c:v>-4.0679908326967149E-2</c:v>
                </c:pt>
                <c:pt idx="41">
                  <c:v>0.25124394576012227</c:v>
                </c:pt>
                <c:pt idx="42">
                  <c:v>-1.9744327731092436E-2</c:v>
                </c:pt>
                <c:pt idx="43">
                  <c:v>0.56472406417112297</c:v>
                </c:pt>
                <c:pt idx="44">
                  <c:v>1.7651833460656989</c:v>
                </c:pt>
                <c:pt idx="45">
                  <c:v>2.131815240641711</c:v>
                </c:pt>
                <c:pt idx="46">
                  <c:v>2.0373000572956457</c:v>
                </c:pt>
                <c:pt idx="47">
                  <c:v>1.9036653743315508</c:v>
                </c:pt>
                <c:pt idx="48">
                  <c:v>2.1028279793735676</c:v>
                </c:pt>
                <c:pt idx="49">
                  <c:v>2.1402008976317801</c:v>
                </c:pt>
                <c:pt idx="50">
                  <c:v>2.1804562261268146</c:v>
                </c:pt>
                <c:pt idx="51">
                  <c:v>1.9480518334606569</c:v>
                </c:pt>
                <c:pt idx="52">
                  <c:v>1.9273250572956455</c:v>
                </c:pt>
                <c:pt idx="53">
                  <c:v>2.1940614209320093</c:v>
                </c:pt>
                <c:pt idx="54">
                  <c:v>1.927631627196333</c:v>
                </c:pt>
                <c:pt idx="55">
                  <c:v>1.8639228418640181</c:v>
                </c:pt>
                <c:pt idx="56">
                  <c:v>1.8946413674560731</c:v>
                </c:pt>
                <c:pt idx="57">
                  <c:v>1.7572448242933538</c:v>
                </c:pt>
                <c:pt idx="58">
                  <c:v>1.8704112681436211</c:v>
                </c:pt>
                <c:pt idx="59">
                  <c:v>1.7726844728800608</c:v>
                </c:pt>
                <c:pt idx="60">
                  <c:v>1.6592365546218486</c:v>
                </c:pt>
                <c:pt idx="61">
                  <c:v>1.7774540679908326</c:v>
                </c:pt>
                <c:pt idx="62">
                  <c:v>1.5096597784568373</c:v>
                </c:pt>
                <c:pt idx="63">
                  <c:v>1.860922383498854</c:v>
                </c:pt>
                <c:pt idx="64">
                  <c:v>1.7808340718105424</c:v>
                </c:pt>
                <c:pt idx="65">
                  <c:v>1.452617933537051</c:v>
                </c:pt>
                <c:pt idx="66">
                  <c:v>1.6428998663101604</c:v>
                </c:pt>
                <c:pt idx="67">
                  <c:v>1.794798567608862</c:v>
                </c:pt>
                <c:pt idx="68">
                  <c:v>1.4872039724980901</c:v>
                </c:pt>
                <c:pt idx="69">
                  <c:v>1.6926137891520243</c:v>
                </c:pt>
                <c:pt idx="70">
                  <c:v>1.5279090909090909</c:v>
                </c:pt>
                <c:pt idx="71">
                  <c:v>1.5119743888464476</c:v>
                </c:pt>
                <c:pt idx="72">
                  <c:v>1.4945744652406416</c:v>
                </c:pt>
                <c:pt idx="73">
                  <c:v>1.5894440985485105</c:v>
                </c:pt>
                <c:pt idx="74">
                  <c:v>1.5861747517188696</c:v>
                </c:pt>
                <c:pt idx="75">
                  <c:v>1.6735001527883879</c:v>
                </c:pt>
                <c:pt idx="76">
                  <c:v>1.4976226126814365</c:v>
                </c:pt>
                <c:pt idx="77">
                  <c:v>1.5240567417876241</c:v>
                </c:pt>
                <c:pt idx="78">
                  <c:v>1.4318181818181819</c:v>
                </c:pt>
                <c:pt idx="79">
                  <c:v>1.1858891520244459</c:v>
                </c:pt>
                <c:pt idx="80">
                  <c:v>1.5493696715049659</c:v>
                </c:pt>
                <c:pt idx="81">
                  <c:v>1.4206104660045837</c:v>
                </c:pt>
                <c:pt idx="82">
                  <c:v>1.1121261841100076</c:v>
                </c:pt>
                <c:pt idx="83">
                  <c:v>1.2180023491214669</c:v>
                </c:pt>
                <c:pt idx="84">
                  <c:v>1.2037238158899923</c:v>
                </c:pt>
                <c:pt idx="85">
                  <c:v>1.0309924560733383</c:v>
                </c:pt>
                <c:pt idx="86">
                  <c:v>0.85093844537815122</c:v>
                </c:pt>
                <c:pt idx="87">
                  <c:v>1.3690191367456073</c:v>
                </c:pt>
                <c:pt idx="88">
                  <c:v>0.89654614209320094</c:v>
                </c:pt>
                <c:pt idx="89">
                  <c:v>1.1171971161191749</c:v>
                </c:pt>
                <c:pt idx="90">
                  <c:v>1.0894766997708174</c:v>
                </c:pt>
                <c:pt idx="91">
                  <c:v>1.0261423796791445</c:v>
                </c:pt>
                <c:pt idx="92">
                  <c:v>1.0811838426279603</c:v>
                </c:pt>
                <c:pt idx="93">
                  <c:v>1.1583067608861728</c:v>
                </c:pt>
                <c:pt idx="94">
                  <c:v>0.74774339190221539</c:v>
                </c:pt>
                <c:pt idx="95">
                  <c:v>0.9176827540106951</c:v>
                </c:pt>
                <c:pt idx="96">
                  <c:v>0.75410861344537805</c:v>
                </c:pt>
                <c:pt idx="97">
                  <c:v>1.2192212757830405</c:v>
                </c:pt>
                <c:pt idx="98">
                  <c:v>0.87415811688311684</c:v>
                </c:pt>
                <c:pt idx="99">
                  <c:v>0.77283542780748671</c:v>
                </c:pt>
                <c:pt idx="100">
                  <c:v>1.213026718869366</c:v>
                </c:pt>
                <c:pt idx="101">
                  <c:v>0.59430914820473646</c:v>
                </c:pt>
                <c:pt idx="102">
                  <c:v>1.0402024446142093</c:v>
                </c:pt>
                <c:pt idx="103">
                  <c:v>0.91276493506493506</c:v>
                </c:pt>
                <c:pt idx="104">
                  <c:v>0.78850378151260503</c:v>
                </c:pt>
                <c:pt idx="105">
                  <c:v>0.81138170359052708</c:v>
                </c:pt>
                <c:pt idx="106">
                  <c:v>0.74631839190221561</c:v>
                </c:pt>
                <c:pt idx="107">
                  <c:v>0.64220878533231474</c:v>
                </c:pt>
                <c:pt idx="108">
                  <c:v>0.91556936592818938</c:v>
                </c:pt>
                <c:pt idx="109">
                  <c:v>0.5160880061115356</c:v>
                </c:pt>
                <c:pt idx="110">
                  <c:v>0.6282969824293354</c:v>
                </c:pt>
                <c:pt idx="111">
                  <c:v>0.55616990068754768</c:v>
                </c:pt>
                <c:pt idx="112">
                  <c:v>0.66492108479755541</c:v>
                </c:pt>
                <c:pt idx="113">
                  <c:v>0.4862968869365929</c:v>
                </c:pt>
                <c:pt idx="114">
                  <c:v>0.68511262414056517</c:v>
                </c:pt>
                <c:pt idx="115">
                  <c:v>0.29886715049656226</c:v>
                </c:pt>
                <c:pt idx="116">
                  <c:v>0.45070061115355237</c:v>
                </c:pt>
                <c:pt idx="117">
                  <c:v>0.84138162719633303</c:v>
                </c:pt>
                <c:pt idx="118">
                  <c:v>0.38349373567608863</c:v>
                </c:pt>
                <c:pt idx="119">
                  <c:v>0.74665529029793742</c:v>
                </c:pt>
                <c:pt idx="120">
                  <c:v>0.75162337662337653</c:v>
                </c:pt>
                <c:pt idx="121">
                  <c:v>0.83509415584415581</c:v>
                </c:pt>
                <c:pt idx="122">
                  <c:v>0.76719381207028259</c:v>
                </c:pt>
                <c:pt idx="123">
                  <c:v>0.55510947288006118</c:v>
                </c:pt>
                <c:pt idx="124">
                  <c:v>1.0711773491214667</c:v>
                </c:pt>
                <c:pt idx="125">
                  <c:v>0.85353172268907573</c:v>
                </c:pt>
                <c:pt idx="126">
                  <c:v>0.61107318563789148</c:v>
                </c:pt>
                <c:pt idx="127">
                  <c:v>0.55265914820473649</c:v>
                </c:pt>
                <c:pt idx="128">
                  <c:v>0.42142444614209323</c:v>
                </c:pt>
                <c:pt idx="129">
                  <c:v>0.74847966004583644</c:v>
                </c:pt>
                <c:pt idx="130">
                  <c:v>0.72679526355996948</c:v>
                </c:pt>
                <c:pt idx="131">
                  <c:v>0.81515106951871652</c:v>
                </c:pt>
                <c:pt idx="132">
                  <c:v>0.49972356760886172</c:v>
                </c:pt>
                <c:pt idx="133">
                  <c:v>0.24885408708938117</c:v>
                </c:pt>
                <c:pt idx="134">
                  <c:v>0.44157091291061878</c:v>
                </c:pt>
                <c:pt idx="135">
                  <c:v>0.65683183728036665</c:v>
                </c:pt>
                <c:pt idx="136">
                  <c:v>0.38979132925897636</c:v>
                </c:pt>
                <c:pt idx="137">
                  <c:v>0.43601986249045072</c:v>
                </c:pt>
                <c:pt idx="138">
                  <c:v>0.44379006875477456</c:v>
                </c:pt>
                <c:pt idx="139">
                  <c:v>0.4121667303284951</c:v>
                </c:pt>
                <c:pt idx="140">
                  <c:v>0.63003097784568374</c:v>
                </c:pt>
                <c:pt idx="141">
                  <c:v>0.37030330404889233</c:v>
                </c:pt>
                <c:pt idx="142">
                  <c:v>0.60532341482047369</c:v>
                </c:pt>
                <c:pt idx="143">
                  <c:v>0.41287051184110007</c:v>
                </c:pt>
                <c:pt idx="144">
                  <c:v>0.32777119938884641</c:v>
                </c:pt>
                <c:pt idx="145">
                  <c:v>0.60307692895339948</c:v>
                </c:pt>
                <c:pt idx="146">
                  <c:v>0.49538374713521777</c:v>
                </c:pt>
                <c:pt idx="147">
                  <c:v>0.56806369365928178</c:v>
                </c:pt>
                <c:pt idx="148">
                  <c:v>0.66302377769289533</c:v>
                </c:pt>
                <c:pt idx="149">
                  <c:v>0.41508174178762408</c:v>
                </c:pt>
                <c:pt idx="150">
                  <c:v>8.9647555385790667E-2</c:v>
                </c:pt>
                <c:pt idx="151">
                  <c:v>0.40298441558441556</c:v>
                </c:pt>
                <c:pt idx="152">
                  <c:v>0.31867687165775399</c:v>
                </c:pt>
                <c:pt idx="153">
                  <c:v>0.46452196333078688</c:v>
                </c:pt>
                <c:pt idx="154">
                  <c:v>0.41448365164247514</c:v>
                </c:pt>
                <c:pt idx="155">
                  <c:v>9.9913120702826583E-2</c:v>
                </c:pt>
                <c:pt idx="156">
                  <c:v>0.14695574866310163</c:v>
                </c:pt>
                <c:pt idx="157">
                  <c:v>0.34426904125286478</c:v>
                </c:pt>
                <c:pt idx="158">
                  <c:v>0.2518445760122231</c:v>
                </c:pt>
                <c:pt idx="159">
                  <c:v>0.37831203208556152</c:v>
                </c:pt>
                <c:pt idx="160">
                  <c:v>0.24608980137509545</c:v>
                </c:pt>
                <c:pt idx="161">
                  <c:v>0.33690597784568377</c:v>
                </c:pt>
                <c:pt idx="162">
                  <c:v>0.25935085943468295</c:v>
                </c:pt>
                <c:pt idx="163">
                  <c:v>0.4105408899923606</c:v>
                </c:pt>
                <c:pt idx="164">
                  <c:v>0.50689807104660045</c:v>
                </c:pt>
                <c:pt idx="165">
                  <c:v>9.8986440030557621E-3</c:v>
                </c:pt>
                <c:pt idx="166">
                  <c:v>0.20308046218487397</c:v>
                </c:pt>
                <c:pt idx="167">
                  <c:v>7.4331073338426257E-2</c:v>
                </c:pt>
                <c:pt idx="168">
                  <c:v>4.4004526355996942E-2</c:v>
                </c:pt>
                <c:pt idx="169">
                  <c:v>0.28240217723453021</c:v>
                </c:pt>
                <c:pt idx="170">
                  <c:v>0.4743552139037433</c:v>
                </c:pt>
                <c:pt idx="171">
                  <c:v>0.1486143812070283</c:v>
                </c:pt>
                <c:pt idx="172">
                  <c:v>0.14849872039724982</c:v>
                </c:pt>
                <c:pt idx="173">
                  <c:v>0.2007911000763942</c:v>
                </c:pt>
                <c:pt idx="174">
                  <c:v>9.367076012223069E-2</c:v>
                </c:pt>
                <c:pt idx="175">
                  <c:v>0.10080265469824294</c:v>
                </c:pt>
                <c:pt idx="176">
                  <c:v>0.21647700534759359</c:v>
                </c:pt>
                <c:pt idx="177">
                  <c:v>0.11066858288770054</c:v>
                </c:pt>
                <c:pt idx="178">
                  <c:v>-0.18496697860962569</c:v>
                </c:pt>
                <c:pt idx="179">
                  <c:v>9.2341405653170353E-2</c:v>
                </c:pt>
                <c:pt idx="180">
                  <c:v>5.8486745607333836E-2</c:v>
                </c:pt>
                <c:pt idx="181">
                  <c:v>5.2010905271199379E-2</c:v>
                </c:pt>
                <c:pt idx="182">
                  <c:v>0.1507328113063407</c:v>
                </c:pt>
                <c:pt idx="183">
                  <c:v>6.8455786860198653E-2</c:v>
                </c:pt>
                <c:pt idx="184">
                  <c:v>5.8124904507257442E-2</c:v>
                </c:pt>
                <c:pt idx="185">
                  <c:v>0.19541321619556914</c:v>
                </c:pt>
                <c:pt idx="186">
                  <c:v>0.10650697097020626</c:v>
                </c:pt>
                <c:pt idx="187">
                  <c:v>-4.5411936592818961E-2</c:v>
                </c:pt>
                <c:pt idx="188">
                  <c:v>-8.5727310924369748E-2</c:v>
                </c:pt>
                <c:pt idx="189">
                  <c:v>-7.6434377387318564E-2</c:v>
                </c:pt>
                <c:pt idx="190">
                  <c:v>-0.13399633307868603</c:v>
                </c:pt>
                <c:pt idx="191">
                  <c:v>6.4153418640183368E-2</c:v>
                </c:pt>
                <c:pt idx="192">
                  <c:v>-1.8120912910618785E-2</c:v>
                </c:pt>
                <c:pt idx="193">
                  <c:v>-0.35584360198624904</c:v>
                </c:pt>
                <c:pt idx="194">
                  <c:v>-0.33952450343773877</c:v>
                </c:pt>
                <c:pt idx="195">
                  <c:v>-0.14763678380443085</c:v>
                </c:pt>
                <c:pt idx="196">
                  <c:v>5.3106436210847985E-2</c:v>
                </c:pt>
                <c:pt idx="197">
                  <c:v>-0.22345805958747136</c:v>
                </c:pt>
                <c:pt idx="198">
                  <c:v>-0.13645912910618793</c:v>
                </c:pt>
                <c:pt idx="199">
                  <c:v>-0.18118244843391898</c:v>
                </c:pt>
                <c:pt idx="200">
                  <c:v>-0.11554868220015277</c:v>
                </c:pt>
                <c:pt idx="201">
                  <c:v>-0.14877769289533993</c:v>
                </c:pt>
                <c:pt idx="202">
                  <c:v>-0.25537769289533996</c:v>
                </c:pt>
                <c:pt idx="203">
                  <c:v>-0.23931478227654701</c:v>
                </c:pt>
                <c:pt idx="204">
                  <c:v>-6.8568792971734155E-2</c:v>
                </c:pt>
                <c:pt idx="205">
                  <c:v>-0.13688132161955693</c:v>
                </c:pt>
                <c:pt idx="206">
                  <c:v>-2.4137032085561505E-2</c:v>
                </c:pt>
                <c:pt idx="207">
                  <c:v>-0.22292521008403363</c:v>
                </c:pt>
                <c:pt idx="208">
                  <c:v>-0.45162786478227651</c:v>
                </c:pt>
                <c:pt idx="209">
                  <c:v>-9.8548510313216181E-2</c:v>
                </c:pt>
                <c:pt idx="210">
                  <c:v>3.5760313216195716E-3</c:v>
                </c:pt>
                <c:pt idx="211">
                  <c:v>8.0045511841100092E-2</c:v>
                </c:pt>
                <c:pt idx="212">
                  <c:v>-0.32714816653934298</c:v>
                </c:pt>
                <c:pt idx="213">
                  <c:v>-0.43042839954163481</c:v>
                </c:pt>
                <c:pt idx="214">
                  <c:v>-0.31763391902215432</c:v>
                </c:pt>
                <c:pt idx="215">
                  <c:v>-0.34188407181054237</c:v>
                </c:pt>
                <c:pt idx="216">
                  <c:v>-0.20241189839572193</c:v>
                </c:pt>
                <c:pt idx="217">
                  <c:v>-0.19634816653934298</c:v>
                </c:pt>
                <c:pt idx="218">
                  <c:v>-0.3685945569136746</c:v>
                </c:pt>
                <c:pt idx="219">
                  <c:v>-0.50218116883116881</c:v>
                </c:pt>
                <c:pt idx="220">
                  <c:v>-0.53941844919786097</c:v>
                </c:pt>
                <c:pt idx="221">
                  <c:v>-0.51358002291825822</c:v>
                </c:pt>
                <c:pt idx="222">
                  <c:v>-0.37373095874713524</c:v>
                </c:pt>
                <c:pt idx="223">
                  <c:v>-0.53059031703590531</c:v>
                </c:pt>
                <c:pt idx="224">
                  <c:v>-0.18363258212375858</c:v>
                </c:pt>
                <c:pt idx="225">
                  <c:v>-0.31636233766233768</c:v>
                </c:pt>
                <c:pt idx="226">
                  <c:v>-0.24076991978609624</c:v>
                </c:pt>
                <c:pt idx="227">
                  <c:v>-0.4039243315508021</c:v>
                </c:pt>
                <c:pt idx="228">
                  <c:v>-0.35552713903743316</c:v>
                </c:pt>
                <c:pt idx="229">
                  <c:v>-0.40390928189457603</c:v>
                </c:pt>
                <c:pt idx="230">
                  <c:v>-0.37693760504201679</c:v>
                </c:pt>
                <c:pt idx="231">
                  <c:v>-0.34078099694423225</c:v>
                </c:pt>
                <c:pt idx="232">
                  <c:v>-0.44375985485103137</c:v>
                </c:pt>
                <c:pt idx="233">
                  <c:v>-0.33836354087089382</c:v>
                </c:pt>
                <c:pt idx="234">
                  <c:v>-0.42607610771581361</c:v>
                </c:pt>
                <c:pt idx="235">
                  <c:v>-0.28141711229946526</c:v>
                </c:pt>
                <c:pt idx="236">
                  <c:v>-0.43258462566844919</c:v>
                </c:pt>
                <c:pt idx="237">
                  <c:v>-0.35676331168831171</c:v>
                </c:pt>
                <c:pt idx="238">
                  <c:v>-0.45998846447669978</c:v>
                </c:pt>
                <c:pt idx="239">
                  <c:v>-0.36392284186401835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C8F-6044-9590-E3684D78F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0595680"/>
        <c:axId val="1376644480"/>
      </c:scatterChart>
      <c:valAx>
        <c:axId val="1460595680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76644480"/>
        <c:crosses val="autoZero"/>
        <c:crossBetween val="midCat"/>
      </c:valAx>
      <c:valAx>
        <c:axId val="137664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60595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PcTx1-0.5nM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'0.5nM'!$D$2:$D$241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0.11085930462130182</c:v>
                  </c:pt>
                  <c:pt idx="2">
                    <c:v>2.9993379148332246E-2</c:v>
                  </c:pt>
                  <c:pt idx="3">
                    <c:v>0.10477160501400112</c:v>
                  </c:pt>
                  <c:pt idx="4">
                    <c:v>3.1194826915294186E-2</c:v>
                  </c:pt>
                  <c:pt idx="5">
                    <c:v>7.1337317138305337E-2</c:v>
                  </c:pt>
                  <c:pt idx="6">
                    <c:v>0.12668471113019705</c:v>
                  </c:pt>
                  <c:pt idx="7">
                    <c:v>3.8814809147685585E-2</c:v>
                  </c:pt>
                  <c:pt idx="8">
                    <c:v>8.3673952056467511E-3</c:v>
                  </c:pt>
                  <c:pt idx="9">
                    <c:v>0.10960678107308466</c:v>
                  </c:pt>
                  <c:pt idx="10">
                    <c:v>9.7915208322155486E-2</c:v>
                  </c:pt>
                  <c:pt idx="11">
                    <c:v>6.4251342560797398E-2</c:v>
                  </c:pt>
                  <c:pt idx="12">
                    <c:v>1.1102889792108189E-2</c:v>
                  </c:pt>
                  <c:pt idx="13">
                    <c:v>4.4462419571496568E-2</c:v>
                  </c:pt>
                  <c:pt idx="14">
                    <c:v>6.7304831209540797E-2</c:v>
                  </c:pt>
                  <c:pt idx="15">
                    <c:v>2.4498198900121851E-2</c:v>
                  </c:pt>
                  <c:pt idx="16">
                    <c:v>6.1294182443122673E-2</c:v>
                  </c:pt>
                  <c:pt idx="17">
                    <c:v>5.3827349512457198E-2</c:v>
                  </c:pt>
                  <c:pt idx="18">
                    <c:v>6.5044633339708752E-2</c:v>
                  </c:pt>
                  <c:pt idx="19">
                    <c:v>3.1282296359116488E-2</c:v>
                  </c:pt>
                  <c:pt idx="20">
                    <c:v>4.6729923289432811E-2</c:v>
                  </c:pt>
                  <c:pt idx="21">
                    <c:v>3.8814809147685585E-2</c:v>
                  </c:pt>
                  <c:pt idx="22">
                    <c:v>6.8625657847392704E-2</c:v>
                  </c:pt>
                  <c:pt idx="23">
                    <c:v>4.4202326646188374E-2</c:v>
                  </c:pt>
                  <c:pt idx="24">
                    <c:v>9.2222904158227412E-2</c:v>
                  </c:pt>
                  <c:pt idx="25">
                    <c:v>0.10090525212658065</c:v>
                  </c:pt>
                  <c:pt idx="26">
                    <c:v>0.11222684907138496</c:v>
                  </c:pt>
                  <c:pt idx="27">
                    <c:v>6.8595395331953066E-2</c:v>
                  </c:pt>
                  <c:pt idx="28">
                    <c:v>7.0724056665141546E-2</c:v>
                  </c:pt>
                  <c:pt idx="29">
                    <c:v>0.11839000136980404</c:v>
                  </c:pt>
                  <c:pt idx="30">
                    <c:v>6.9838607489212154E-2</c:v>
                  </c:pt>
                  <c:pt idx="31">
                    <c:v>9.7344065458798784E-2</c:v>
                  </c:pt>
                  <c:pt idx="32">
                    <c:v>9.4578309024714854E-2</c:v>
                  </c:pt>
                  <c:pt idx="33">
                    <c:v>3.0647091221561337E-2</c:v>
                  </c:pt>
                  <c:pt idx="34">
                    <c:v>0.10557598028694182</c:v>
                  </c:pt>
                  <c:pt idx="35">
                    <c:v>1.698089027028311E-2</c:v>
                  </c:pt>
                  <c:pt idx="36">
                    <c:v>4.5960384334434418E-2</c:v>
                  </c:pt>
                  <c:pt idx="37">
                    <c:v>5.3641722750011736E-2</c:v>
                  </c:pt>
                  <c:pt idx="38">
                    <c:v>3.2904875216867836E-2</c:v>
                  </c:pt>
                  <c:pt idx="39">
                    <c:v>3.4421153038965847E-2</c:v>
                  </c:pt>
                  <c:pt idx="40">
                    <c:v>7.6533928269190629E-2</c:v>
                  </c:pt>
                  <c:pt idx="41">
                    <c:v>6.5044633339708752E-2</c:v>
                  </c:pt>
                  <c:pt idx="42">
                    <c:v>5.4803390536542332E-2</c:v>
                  </c:pt>
                  <c:pt idx="43">
                    <c:v>0.11497855859783411</c:v>
                  </c:pt>
                  <c:pt idx="44">
                    <c:v>5.0078647634603846E-2</c:v>
                  </c:pt>
                  <c:pt idx="45">
                    <c:v>0.12199705273122617</c:v>
                  </c:pt>
                  <c:pt idx="46">
                    <c:v>0.12637417582818433</c:v>
                  </c:pt>
                  <c:pt idx="47">
                    <c:v>7.5242087106654532E-2</c:v>
                  </c:pt>
                  <c:pt idx="48">
                    <c:v>0.10675387127503189</c:v>
                  </c:pt>
                  <c:pt idx="49">
                    <c:v>9.2731527213020151E-2</c:v>
                  </c:pt>
                  <c:pt idx="50">
                    <c:v>8.6147225640421723E-2</c:v>
                  </c:pt>
                  <c:pt idx="51">
                    <c:v>9.7331315077984717E-2</c:v>
                  </c:pt>
                  <c:pt idx="52">
                    <c:v>8.6474981129332166E-3</c:v>
                  </c:pt>
                  <c:pt idx="53">
                    <c:v>6.9545322387389183E-2</c:v>
                  </c:pt>
                  <c:pt idx="54">
                    <c:v>0.12919838179698845</c:v>
                  </c:pt>
                  <c:pt idx="55">
                    <c:v>0.13378634052489277</c:v>
                  </c:pt>
                  <c:pt idx="56">
                    <c:v>4.231653465654777E-2</c:v>
                  </c:pt>
                  <c:pt idx="57">
                    <c:v>0.11000532042412739</c:v>
                  </c:pt>
                  <c:pt idx="58">
                    <c:v>6.5118317012353003E-2</c:v>
                  </c:pt>
                  <c:pt idx="59">
                    <c:v>5.2088727325000236E-2</c:v>
                  </c:pt>
                  <c:pt idx="60">
                    <c:v>1.727668709732267E-2</c:v>
                  </c:pt>
                  <c:pt idx="61">
                    <c:v>0.17051459934270513</c:v>
                  </c:pt>
                  <c:pt idx="62">
                    <c:v>0.11701983216943473</c:v>
                  </c:pt>
                  <c:pt idx="63">
                    <c:v>1.2060018630544185E-2</c:v>
                  </c:pt>
                  <c:pt idx="64">
                    <c:v>0.16735153791178961</c:v>
                  </c:pt>
                  <c:pt idx="65">
                    <c:v>2.2869576486486302E-2</c:v>
                  </c:pt>
                  <c:pt idx="66">
                    <c:v>4.7055296991963182E-2</c:v>
                  </c:pt>
                  <c:pt idx="67">
                    <c:v>0.10316420648923016</c:v>
                  </c:pt>
                  <c:pt idx="68">
                    <c:v>1.2060018630544185E-2</c:v>
                  </c:pt>
                  <c:pt idx="69">
                    <c:v>0.10796808158893226</c:v>
                  </c:pt>
                  <c:pt idx="70">
                    <c:v>5.0577562646875338E-2</c:v>
                  </c:pt>
                  <c:pt idx="71">
                    <c:v>0.14128372367007169</c:v>
                  </c:pt>
                  <c:pt idx="72">
                    <c:v>6.5545729313825185E-2</c:v>
                  </c:pt>
                  <c:pt idx="73">
                    <c:v>0.10300652404883907</c:v>
                  </c:pt>
                  <c:pt idx="74">
                    <c:v>8.092791989426748E-2</c:v>
                  </c:pt>
                  <c:pt idx="75">
                    <c:v>0.10462083620816012</c:v>
                  </c:pt>
                  <c:pt idx="76">
                    <c:v>5.7894484046521456E-2</c:v>
                  </c:pt>
                  <c:pt idx="77">
                    <c:v>3.7616245775192222E-2</c:v>
                  </c:pt>
                  <c:pt idx="78">
                    <c:v>0.10506066710249373</c:v>
                  </c:pt>
                  <c:pt idx="79">
                    <c:v>8.5517644991146748E-3</c:v>
                  </c:pt>
                  <c:pt idx="80">
                    <c:v>9.9931979289529543E-2</c:v>
                  </c:pt>
                  <c:pt idx="81">
                    <c:v>5.1274941082227611E-2</c:v>
                  </c:pt>
                  <c:pt idx="82">
                    <c:v>1.6056553243507733E-2</c:v>
                  </c:pt>
                  <c:pt idx="83">
                    <c:v>2.9412794295251538E-2</c:v>
                  </c:pt>
                  <c:pt idx="84">
                    <c:v>0.11144520095820985</c:v>
                  </c:pt>
                  <c:pt idx="85">
                    <c:v>0.12092817761301612</c:v>
                  </c:pt>
                  <c:pt idx="86">
                    <c:v>4.9577889774800245E-2</c:v>
                  </c:pt>
                  <c:pt idx="87">
                    <c:v>6.1883549581998883E-2</c:v>
                  </c:pt>
                  <c:pt idx="88">
                    <c:v>5.0751429336585357E-2</c:v>
                  </c:pt>
                  <c:pt idx="89">
                    <c:v>5.275194923656655E-2</c:v>
                  </c:pt>
                  <c:pt idx="90">
                    <c:v>7.2965186134328841E-2</c:v>
                  </c:pt>
                  <c:pt idx="91">
                    <c:v>0.10744097384802334</c:v>
                  </c:pt>
                  <c:pt idx="92">
                    <c:v>0.13260760624714041</c:v>
                  </c:pt>
                  <c:pt idx="93">
                    <c:v>4.0666332582456388E-2</c:v>
                  </c:pt>
                  <c:pt idx="94">
                    <c:v>0.15173345082427075</c:v>
                  </c:pt>
                  <c:pt idx="95">
                    <c:v>5.8825588590503075E-2</c:v>
                  </c:pt>
                  <c:pt idx="96">
                    <c:v>0.16192655324880587</c:v>
                  </c:pt>
                  <c:pt idx="97">
                    <c:v>3.3718375097916906E-2</c:v>
                  </c:pt>
                  <c:pt idx="98">
                    <c:v>6.6190680656884632E-2</c:v>
                  </c:pt>
                  <c:pt idx="99">
                    <c:v>6.1578895955756753E-2</c:v>
                  </c:pt>
                  <c:pt idx="100">
                    <c:v>8.8015517555375469E-2</c:v>
                  </c:pt>
                  <c:pt idx="101">
                    <c:v>0.11870220251294115</c:v>
                  </c:pt>
                  <c:pt idx="102">
                    <c:v>0.10616492344109242</c:v>
                  </c:pt>
                  <c:pt idx="103">
                    <c:v>2.8848002188439172E-2</c:v>
                  </c:pt>
                  <c:pt idx="104">
                    <c:v>6.3392597628606884E-2</c:v>
                  </c:pt>
                  <c:pt idx="105">
                    <c:v>8.1045358057303132E-2</c:v>
                  </c:pt>
                  <c:pt idx="106">
                    <c:v>7.7694828912240124E-2</c:v>
                  </c:pt>
                  <c:pt idx="107">
                    <c:v>0.11491124247818227</c:v>
                  </c:pt>
                  <c:pt idx="108">
                    <c:v>2.9872250860238852E-2</c:v>
                  </c:pt>
                  <c:pt idx="109">
                    <c:v>0.12726404759231782</c:v>
                  </c:pt>
                  <c:pt idx="110">
                    <c:v>0.12556438110433937</c:v>
                  </c:pt>
                  <c:pt idx="111">
                    <c:v>8.3291195144617872E-2</c:v>
                  </c:pt>
                  <c:pt idx="112">
                    <c:v>8.4402373861197477E-2</c:v>
                  </c:pt>
                  <c:pt idx="113">
                    <c:v>0.11164562093197482</c:v>
                  </c:pt>
                  <c:pt idx="114">
                    <c:v>6.7304831209540797E-2</c:v>
                  </c:pt>
                  <c:pt idx="115">
                    <c:v>6.9220917946223676E-2</c:v>
                  </c:pt>
                  <c:pt idx="116">
                    <c:v>0.1148784633918902</c:v>
                  </c:pt>
                  <c:pt idx="117">
                    <c:v>7.4960120769222843E-2</c:v>
                  </c:pt>
                  <c:pt idx="118">
                    <c:v>6.7609588219196437E-2</c:v>
                  </c:pt>
                  <c:pt idx="119">
                    <c:v>7.938814130363045E-2</c:v>
                  </c:pt>
                  <c:pt idx="120">
                    <c:v>1.4936125430119426E-2</c:v>
                  </c:pt>
                  <c:pt idx="121">
                    <c:v>0.12404739334088123</c:v>
                  </c:pt>
                  <c:pt idx="122">
                    <c:v>9.497590299866536E-2</c:v>
                  </c:pt>
                  <c:pt idx="123">
                    <c:v>6.8496358277153238E-2</c:v>
                  </c:pt>
                  <c:pt idx="124">
                    <c:v>8.3291195144617872E-2</c:v>
                  </c:pt>
                  <c:pt idx="125">
                    <c:v>4.9839402037245246E-2</c:v>
                  </c:pt>
                  <c:pt idx="126">
                    <c:v>6.0704815304246491E-2</c:v>
                  </c:pt>
                  <c:pt idx="127">
                    <c:v>5.1342352685127192E-2</c:v>
                  </c:pt>
                  <c:pt idx="128">
                    <c:v>6.6165513771770684E-2</c:v>
                  </c:pt>
                  <c:pt idx="129">
                    <c:v>7.4371606371095786E-2</c:v>
                  </c:pt>
                  <c:pt idx="130">
                    <c:v>4.3815488721837964E-2</c:v>
                  </c:pt>
                  <c:pt idx="131">
                    <c:v>4.4238338992646967E-2</c:v>
                  </c:pt>
                  <c:pt idx="132">
                    <c:v>1.0608608499771204E-2</c:v>
                  </c:pt>
                  <c:pt idx="133">
                    <c:v>0.10752630475745154</c:v>
                  </c:pt>
                  <c:pt idx="134">
                    <c:v>0.11582058327994059</c:v>
                  </c:pt>
                  <c:pt idx="135">
                    <c:v>0.10245809183023445</c:v>
                  </c:pt>
                  <c:pt idx="136">
                    <c:v>1.4595369176728776E-2</c:v>
                  </c:pt>
                  <c:pt idx="137">
                    <c:v>9.2222904158227412E-2</c:v>
                  </c:pt>
                  <c:pt idx="138">
                    <c:v>5.4907968776070577E-2</c:v>
                  </c:pt>
                  <c:pt idx="139">
                    <c:v>2.0627849860666278E-2</c:v>
                  </c:pt>
                  <c:pt idx="140">
                    <c:v>5.8916819959171071E-2</c:v>
                  </c:pt>
                  <c:pt idx="141">
                    <c:v>3.5668658569152668E-2</c:v>
                  </c:pt>
                  <c:pt idx="142">
                    <c:v>0.11380637729017125</c:v>
                  </c:pt>
                  <c:pt idx="143">
                    <c:v>7.6265935867852144E-2</c:v>
                  </c:pt>
                  <c:pt idx="144">
                    <c:v>3.4534717140041513E-2</c:v>
                  </c:pt>
                  <c:pt idx="145">
                    <c:v>3.8814809147685585E-2</c:v>
                  </c:pt>
                  <c:pt idx="146">
                    <c:v>4.4310596359349586E-2</c:v>
                  </c:pt>
                  <c:pt idx="147">
                    <c:v>4.355251165705526E-2</c:v>
                  </c:pt>
                  <c:pt idx="148">
                    <c:v>2.0083533969448231E-2</c:v>
                  </c:pt>
                  <c:pt idx="149">
                    <c:v>6.5881848130267498E-2</c:v>
                  </c:pt>
                  <c:pt idx="150">
                    <c:v>1.6452209572330671E-2</c:v>
                  </c:pt>
                  <c:pt idx="151">
                    <c:v>4.9011484847195863E-2</c:v>
                  </c:pt>
                  <c:pt idx="152">
                    <c:v>0.1356167780794641</c:v>
                  </c:pt>
                  <c:pt idx="153">
                    <c:v>1.657879742144789E-2</c:v>
                  </c:pt>
                  <c:pt idx="154">
                    <c:v>2.2980192167217209E-2</c:v>
                  </c:pt>
                  <c:pt idx="155">
                    <c:v>3.0647091221561337E-2</c:v>
                  </c:pt>
                  <c:pt idx="156">
                    <c:v>3.8848702209451497E-2</c:v>
                  </c:pt>
                  <c:pt idx="157">
                    <c:v>0.10309151339519956</c:v>
                  </c:pt>
                  <c:pt idx="158">
                    <c:v>9.0458114738154849E-2</c:v>
                  </c:pt>
                  <c:pt idx="159">
                    <c:v>9.2669205920895864E-2</c:v>
                  </c:pt>
                  <c:pt idx="160">
                    <c:v>5.3521844145025532E-3</c:v>
                  </c:pt>
                  <c:pt idx="161">
                    <c:v>3.4421153038965847E-2</c:v>
                  </c:pt>
                  <c:pt idx="162">
                    <c:v>2.0109037143247931E-2</c:v>
                  </c:pt>
                  <c:pt idx="163">
                    <c:v>5.7692532093481935E-2</c:v>
                  </c:pt>
                  <c:pt idx="164">
                    <c:v>0.11139038924759793</c:v>
                  </c:pt>
                  <c:pt idx="165">
                    <c:v>4.8011445075104082E-2</c:v>
                  </c:pt>
                  <c:pt idx="166">
                    <c:v>7.9641592524872185E-2</c:v>
                  </c:pt>
                  <c:pt idx="167">
                    <c:v>3.0057724082685158E-2</c:v>
                  </c:pt>
                  <c:pt idx="168">
                    <c:v>2.7961542400592142E-2</c:v>
                  </c:pt>
                  <c:pt idx="169">
                    <c:v>2.4207133154523212E-2</c:v>
                  </c:pt>
                  <c:pt idx="170">
                    <c:v>5.7831717057724552E-2</c:v>
                  </c:pt>
                  <c:pt idx="171">
                    <c:v>5.7104522839291606E-2</c:v>
                  </c:pt>
                  <c:pt idx="172">
                    <c:v>6.3053410883165448E-2</c:v>
                  </c:pt>
                  <c:pt idx="173">
                    <c:v>3.0224485359534467E-2</c:v>
                  </c:pt>
                  <c:pt idx="174">
                    <c:v>2.4351041510383906E-2</c:v>
                  </c:pt>
                  <c:pt idx="175">
                    <c:v>4.2986442013167148E-2</c:v>
                  </c:pt>
                  <c:pt idx="176">
                    <c:v>6.6616318641099362E-2</c:v>
                  </c:pt>
                  <c:pt idx="177">
                    <c:v>7.284805985275225E-2</c:v>
                  </c:pt>
                  <c:pt idx="178">
                    <c:v>0.1235129884786091</c:v>
                  </c:pt>
                  <c:pt idx="179">
                    <c:v>3.1282296359116488E-2</c:v>
                  </c:pt>
                  <c:pt idx="180">
                    <c:v>4.8354090406078964E-2</c:v>
                  </c:pt>
                  <c:pt idx="181">
                    <c:v>5.2862260693573013E-2</c:v>
                  </c:pt>
                  <c:pt idx="182">
                    <c:v>0.10084873768103413</c:v>
                  </c:pt>
                  <c:pt idx="183">
                    <c:v>3.8570443460437448E-2</c:v>
                  </c:pt>
                  <c:pt idx="184">
                    <c:v>5.4402499731088898E-2</c:v>
                  </c:pt>
                  <c:pt idx="185">
                    <c:v>7.4238322479885377E-2</c:v>
                  </c:pt>
                  <c:pt idx="186">
                    <c:v>4.5676464966469613E-2</c:v>
                  </c:pt>
                  <c:pt idx="187">
                    <c:v>4.1275568894400268E-2</c:v>
                  </c:pt>
                  <c:pt idx="188">
                    <c:v>1.4595369176728776E-2</c:v>
                  </c:pt>
                  <c:pt idx="189">
                    <c:v>2.8846266046740968E-2</c:v>
                  </c:pt>
                  <c:pt idx="190">
                    <c:v>4.0666332582456388E-2</c:v>
                  </c:pt>
                  <c:pt idx="191">
                    <c:v>4.4310596359349586E-2</c:v>
                  </c:pt>
                  <c:pt idx="192">
                    <c:v>4.5035541109638262E-2</c:v>
                  </c:pt>
                  <c:pt idx="193">
                    <c:v>6.0327111429743834E-2</c:v>
                  </c:pt>
                  <c:pt idx="194">
                    <c:v>7.8801819476679566E-2</c:v>
                  </c:pt>
                  <c:pt idx="195">
                    <c:v>4.4820597438303245E-2</c:v>
                  </c:pt>
                  <c:pt idx="196">
                    <c:v>3.7537919372897514E-2</c:v>
                  </c:pt>
                  <c:pt idx="197">
                    <c:v>9.6256793246543917E-2</c:v>
                  </c:pt>
                  <c:pt idx="198">
                    <c:v>2.9629635097066565E-2</c:v>
                  </c:pt>
                  <c:pt idx="199">
                    <c:v>6.3193466046041605E-2</c:v>
                  </c:pt>
                  <c:pt idx="200">
                    <c:v>0.14045656663982695</c:v>
                  </c:pt>
                  <c:pt idx="201">
                    <c:v>3.3469580822587004E-2</c:v>
                  </c:pt>
                  <c:pt idx="202">
                    <c:v>3.3653741412595251E-2</c:v>
                  </c:pt>
                  <c:pt idx="203">
                    <c:v>0.14077696663041997</c:v>
                  </c:pt>
                  <c:pt idx="204">
                    <c:v>4.4695046470905206E-2</c:v>
                  </c:pt>
                  <c:pt idx="205">
                    <c:v>7.4238322479885377E-2</c:v>
                  </c:pt>
                  <c:pt idx="206">
                    <c:v>4.4006612322067554E-2</c:v>
                  </c:pt>
                  <c:pt idx="207">
                    <c:v>4.4411559168432757E-2</c:v>
                  </c:pt>
                  <c:pt idx="208">
                    <c:v>3.6310699731784864E-2</c:v>
                  </c:pt>
                  <c:pt idx="209">
                    <c:v>1.5246384324324182E-2</c:v>
                  </c:pt>
                  <c:pt idx="210">
                    <c:v>2.3786609022688816E-2</c:v>
                  </c:pt>
                  <c:pt idx="211">
                    <c:v>2.8720880423601259E-2</c:v>
                  </c:pt>
                  <c:pt idx="212">
                    <c:v>6.8658541692860037E-2</c:v>
                  </c:pt>
                  <c:pt idx="213">
                    <c:v>6.4447616354342332E-2</c:v>
                  </c:pt>
                  <c:pt idx="214">
                    <c:v>4.8415096277152889E-2</c:v>
                  </c:pt>
                  <c:pt idx="215">
                    <c:v>2.3232693689451415E-2</c:v>
                  </c:pt>
                  <c:pt idx="216">
                    <c:v>3.4700689449198026E-2</c:v>
                  </c:pt>
                  <c:pt idx="217">
                    <c:v>7.9381979187229529E-2</c:v>
                  </c:pt>
                  <c:pt idx="218">
                    <c:v>6.825699678271499E-2</c:v>
                  </c:pt>
                  <c:pt idx="219">
                    <c:v>5.3270451079512698E-2</c:v>
                  </c:pt>
                  <c:pt idx="220">
                    <c:v>9.2735525092945734E-2</c:v>
                  </c:pt>
                  <c:pt idx="221">
                    <c:v>3.3486476917443525E-2</c:v>
                  </c:pt>
                  <c:pt idx="222">
                    <c:v>2.7154236207364228E-2</c:v>
                  </c:pt>
                  <c:pt idx="223">
                    <c:v>0.13323979742661526</c:v>
                  </c:pt>
                  <c:pt idx="224">
                    <c:v>8.4402373861197477E-2</c:v>
                  </c:pt>
                  <c:pt idx="225">
                    <c:v>8.9942034814600863E-2</c:v>
                  </c:pt>
                  <c:pt idx="226">
                    <c:v>6.7485695648301605E-2</c:v>
                  </c:pt>
                  <c:pt idx="227">
                    <c:v>3.0012896523042412E-2</c:v>
                  </c:pt>
                  <c:pt idx="228">
                    <c:v>6.2275649529786779E-2</c:v>
                  </c:pt>
                  <c:pt idx="229">
                    <c:v>2.9004734445141275E-2</c:v>
                  </c:pt>
                  <c:pt idx="230">
                    <c:v>2.3786609022688816E-2</c:v>
                  </c:pt>
                  <c:pt idx="231">
                    <c:v>0.15481306753192475</c:v>
                  </c:pt>
                  <c:pt idx="232">
                    <c:v>6.6616318641099362E-2</c:v>
                  </c:pt>
                  <c:pt idx="233">
                    <c:v>4.4182252803267569E-2</c:v>
                  </c:pt>
                  <c:pt idx="234">
                    <c:v>1.5838031823311765E-2</c:v>
                  </c:pt>
                  <c:pt idx="235">
                    <c:v>8.5517644991146748E-3</c:v>
                  </c:pt>
                  <c:pt idx="236">
                    <c:v>1.657879742144789E-2</c:v>
                  </c:pt>
                  <c:pt idx="237">
                    <c:v>7.3026568445989468E-2</c:v>
                  </c:pt>
                  <c:pt idx="238">
                    <c:v>9.932251598410699E-2</c:v>
                  </c:pt>
                  <c:pt idx="239">
                    <c:v>3.7119161239942688E-2</c:v>
                  </c:pt>
                </c:numCache>
              </c:numRef>
            </c:plus>
            <c:minus>
              <c:numRef>
                <c:f>'0.5nM'!$D$2:$D$241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0.11085930462130182</c:v>
                  </c:pt>
                  <c:pt idx="2">
                    <c:v>2.9993379148332246E-2</c:v>
                  </c:pt>
                  <c:pt idx="3">
                    <c:v>0.10477160501400112</c:v>
                  </c:pt>
                  <c:pt idx="4">
                    <c:v>3.1194826915294186E-2</c:v>
                  </c:pt>
                  <c:pt idx="5">
                    <c:v>7.1337317138305337E-2</c:v>
                  </c:pt>
                  <c:pt idx="6">
                    <c:v>0.12668471113019705</c:v>
                  </c:pt>
                  <c:pt idx="7">
                    <c:v>3.8814809147685585E-2</c:v>
                  </c:pt>
                  <c:pt idx="8">
                    <c:v>8.3673952056467511E-3</c:v>
                  </c:pt>
                  <c:pt idx="9">
                    <c:v>0.10960678107308466</c:v>
                  </c:pt>
                  <c:pt idx="10">
                    <c:v>9.7915208322155486E-2</c:v>
                  </c:pt>
                  <c:pt idx="11">
                    <c:v>6.4251342560797398E-2</c:v>
                  </c:pt>
                  <c:pt idx="12">
                    <c:v>1.1102889792108189E-2</c:v>
                  </c:pt>
                  <c:pt idx="13">
                    <c:v>4.4462419571496568E-2</c:v>
                  </c:pt>
                  <c:pt idx="14">
                    <c:v>6.7304831209540797E-2</c:v>
                  </c:pt>
                  <c:pt idx="15">
                    <c:v>2.4498198900121851E-2</c:v>
                  </c:pt>
                  <c:pt idx="16">
                    <c:v>6.1294182443122673E-2</c:v>
                  </c:pt>
                  <c:pt idx="17">
                    <c:v>5.3827349512457198E-2</c:v>
                  </c:pt>
                  <c:pt idx="18">
                    <c:v>6.5044633339708752E-2</c:v>
                  </c:pt>
                  <c:pt idx="19">
                    <c:v>3.1282296359116488E-2</c:v>
                  </c:pt>
                  <c:pt idx="20">
                    <c:v>4.6729923289432811E-2</c:v>
                  </c:pt>
                  <c:pt idx="21">
                    <c:v>3.8814809147685585E-2</c:v>
                  </c:pt>
                  <c:pt idx="22">
                    <c:v>6.8625657847392704E-2</c:v>
                  </c:pt>
                  <c:pt idx="23">
                    <c:v>4.4202326646188374E-2</c:v>
                  </c:pt>
                  <c:pt idx="24">
                    <c:v>9.2222904158227412E-2</c:v>
                  </c:pt>
                  <c:pt idx="25">
                    <c:v>0.10090525212658065</c:v>
                  </c:pt>
                  <c:pt idx="26">
                    <c:v>0.11222684907138496</c:v>
                  </c:pt>
                  <c:pt idx="27">
                    <c:v>6.8595395331953066E-2</c:v>
                  </c:pt>
                  <c:pt idx="28">
                    <c:v>7.0724056665141546E-2</c:v>
                  </c:pt>
                  <c:pt idx="29">
                    <c:v>0.11839000136980404</c:v>
                  </c:pt>
                  <c:pt idx="30">
                    <c:v>6.9838607489212154E-2</c:v>
                  </c:pt>
                  <c:pt idx="31">
                    <c:v>9.7344065458798784E-2</c:v>
                  </c:pt>
                  <c:pt idx="32">
                    <c:v>9.4578309024714854E-2</c:v>
                  </c:pt>
                  <c:pt idx="33">
                    <c:v>3.0647091221561337E-2</c:v>
                  </c:pt>
                  <c:pt idx="34">
                    <c:v>0.10557598028694182</c:v>
                  </c:pt>
                  <c:pt idx="35">
                    <c:v>1.698089027028311E-2</c:v>
                  </c:pt>
                  <c:pt idx="36">
                    <c:v>4.5960384334434418E-2</c:v>
                  </c:pt>
                  <c:pt idx="37">
                    <c:v>5.3641722750011736E-2</c:v>
                  </c:pt>
                  <c:pt idx="38">
                    <c:v>3.2904875216867836E-2</c:v>
                  </c:pt>
                  <c:pt idx="39">
                    <c:v>3.4421153038965847E-2</c:v>
                  </c:pt>
                  <c:pt idx="40">
                    <c:v>7.6533928269190629E-2</c:v>
                  </c:pt>
                  <c:pt idx="41">
                    <c:v>6.5044633339708752E-2</c:v>
                  </c:pt>
                  <c:pt idx="42">
                    <c:v>5.4803390536542332E-2</c:v>
                  </c:pt>
                  <c:pt idx="43">
                    <c:v>0.11497855859783411</c:v>
                  </c:pt>
                  <c:pt idx="44">
                    <c:v>5.0078647634603846E-2</c:v>
                  </c:pt>
                  <c:pt idx="45">
                    <c:v>0.12199705273122617</c:v>
                  </c:pt>
                  <c:pt idx="46">
                    <c:v>0.12637417582818433</c:v>
                  </c:pt>
                  <c:pt idx="47">
                    <c:v>7.5242087106654532E-2</c:v>
                  </c:pt>
                  <c:pt idx="48">
                    <c:v>0.10675387127503189</c:v>
                  </c:pt>
                  <c:pt idx="49">
                    <c:v>9.2731527213020151E-2</c:v>
                  </c:pt>
                  <c:pt idx="50">
                    <c:v>8.6147225640421723E-2</c:v>
                  </c:pt>
                  <c:pt idx="51">
                    <c:v>9.7331315077984717E-2</c:v>
                  </c:pt>
                  <c:pt idx="52">
                    <c:v>8.6474981129332166E-3</c:v>
                  </c:pt>
                  <c:pt idx="53">
                    <c:v>6.9545322387389183E-2</c:v>
                  </c:pt>
                  <c:pt idx="54">
                    <c:v>0.12919838179698845</c:v>
                  </c:pt>
                  <c:pt idx="55">
                    <c:v>0.13378634052489277</c:v>
                  </c:pt>
                  <c:pt idx="56">
                    <c:v>4.231653465654777E-2</c:v>
                  </c:pt>
                  <c:pt idx="57">
                    <c:v>0.11000532042412739</c:v>
                  </c:pt>
                  <c:pt idx="58">
                    <c:v>6.5118317012353003E-2</c:v>
                  </c:pt>
                  <c:pt idx="59">
                    <c:v>5.2088727325000236E-2</c:v>
                  </c:pt>
                  <c:pt idx="60">
                    <c:v>1.727668709732267E-2</c:v>
                  </c:pt>
                  <c:pt idx="61">
                    <c:v>0.17051459934270513</c:v>
                  </c:pt>
                  <c:pt idx="62">
                    <c:v>0.11701983216943473</c:v>
                  </c:pt>
                  <c:pt idx="63">
                    <c:v>1.2060018630544185E-2</c:v>
                  </c:pt>
                  <c:pt idx="64">
                    <c:v>0.16735153791178961</c:v>
                  </c:pt>
                  <c:pt idx="65">
                    <c:v>2.2869576486486302E-2</c:v>
                  </c:pt>
                  <c:pt idx="66">
                    <c:v>4.7055296991963182E-2</c:v>
                  </c:pt>
                  <c:pt idx="67">
                    <c:v>0.10316420648923016</c:v>
                  </c:pt>
                  <c:pt idx="68">
                    <c:v>1.2060018630544185E-2</c:v>
                  </c:pt>
                  <c:pt idx="69">
                    <c:v>0.10796808158893226</c:v>
                  </c:pt>
                  <c:pt idx="70">
                    <c:v>5.0577562646875338E-2</c:v>
                  </c:pt>
                  <c:pt idx="71">
                    <c:v>0.14128372367007169</c:v>
                  </c:pt>
                  <c:pt idx="72">
                    <c:v>6.5545729313825185E-2</c:v>
                  </c:pt>
                  <c:pt idx="73">
                    <c:v>0.10300652404883907</c:v>
                  </c:pt>
                  <c:pt idx="74">
                    <c:v>8.092791989426748E-2</c:v>
                  </c:pt>
                  <c:pt idx="75">
                    <c:v>0.10462083620816012</c:v>
                  </c:pt>
                  <c:pt idx="76">
                    <c:v>5.7894484046521456E-2</c:v>
                  </c:pt>
                  <c:pt idx="77">
                    <c:v>3.7616245775192222E-2</c:v>
                  </c:pt>
                  <c:pt idx="78">
                    <c:v>0.10506066710249373</c:v>
                  </c:pt>
                  <c:pt idx="79">
                    <c:v>8.5517644991146748E-3</c:v>
                  </c:pt>
                  <c:pt idx="80">
                    <c:v>9.9931979289529543E-2</c:v>
                  </c:pt>
                  <c:pt idx="81">
                    <c:v>5.1274941082227611E-2</c:v>
                  </c:pt>
                  <c:pt idx="82">
                    <c:v>1.6056553243507733E-2</c:v>
                  </c:pt>
                  <c:pt idx="83">
                    <c:v>2.9412794295251538E-2</c:v>
                  </c:pt>
                  <c:pt idx="84">
                    <c:v>0.11144520095820985</c:v>
                  </c:pt>
                  <c:pt idx="85">
                    <c:v>0.12092817761301612</c:v>
                  </c:pt>
                  <c:pt idx="86">
                    <c:v>4.9577889774800245E-2</c:v>
                  </c:pt>
                  <c:pt idx="87">
                    <c:v>6.1883549581998883E-2</c:v>
                  </c:pt>
                  <c:pt idx="88">
                    <c:v>5.0751429336585357E-2</c:v>
                  </c:pt>
                  <c:pt idx="89">
                    <c:v>5.275194923656655E-2</c:v>
                  </c:pt>
                  <c:pt idx="90">
                    <c:v>7.2965186134328841E-2</c:v>
                  </c:pt>
                  <c:pt idx="91">
                    <c:v>0.10744097384802334</c:v>
                  </c:pt>
                  <c:pt idx="92">
                    <c:v>0.13260760624714041</c:v>
                  </c:pt>
                  <c:pt idx="93">
                    <c:v>4.0666332582456388E-2</c:v>
                  </c:pt>
                  <c:pt idx="94">
                    <c:v>0.15173345082427075</c:v>
                  </c:pt>
                  <c:pt idx="95">
                    <c:v>5.8825588590503075E-2</c:v>
                  </c:pt>
                  <c:pt idx="96">
                    <c:v>0.16192655324880587</c:v>
                  </c:pt>
                  <c:pt idx="97">
                    <c:v>3.3718375097916906E-2</c:v>
                  </c:pt>
                  <c:pt idx="98">
                    <c:v>6.6190680656884632E-2</c:v>
                  </c:pt>
                  <c:pt idx="99">
                    <c:v>6.1578895955756753E-2</c:v>
                  </c:pt>
                  <c:pt idx="100">
                    <c:v>8.8015517555375469E-2</c:v>
                  </c:pt>
                  <c:pt idx="101">
                    <c:v>0.11870220251294115</c:v>
                  </c:pt>
                  <c:pt idx="102">
                    <c:v>0.10616492344109242</c:v>
                  </c:pt>
                  <c:pt idx="103">
                    <c:v>2.8848002188439172E-2</c:v>
                  </c:pt>
                  <c:pt idx="104">
                    <c:v>6.3392597628606884E-2</c:v>
                  </c:pt>
                  <c:pt idx="105">
                    <c:v>8.1045358057303132E-2</c:v>
                  </c:pt>
                  <c:pt idx="106">
                    <c:v>7.7694828912240124E-2</c:v>
                  </c:pt>
                  <c:pt idx="107">
                    <c:v>0.11491124247818227</c:v>
                  </c:pt>
                  <c:pt idx="108">
                    <c:v>2.9872250860238852E-2</c:v>
                  </c:pt>
                  <c:pt idx="109">
                    <c:v>0.12726404759231782</c:v>
                  </c:pt>
                  <c:pt idx="110">
                    <c:v>0.12556438110433937</c:v>
                  </c:pt>
                  <c:pt idx="111">
                    <c:v>8.3291195144617872E-2</c:v>
                  </c:pt>
                  <c:pt idx="112">
                    <c:v>8.4402373861197477E-2</c:v>
                  </c:pt>
                  <c:pt idx="113">
                    <c:v>0.11164562093197482</c:v>
                  </c:pt>
                  <c:pt idx="114">
                    <c:v>6.7304831209540797E-2</c:v>
                  </c:pt>
                  <c:pt idx="115">
                    <c:v>6.9220917946223676E-2</c:v>
                  </c:pt>
                  <c:pt idx="116">
                    <c:v>0.1148784633918902</c:v>
                  </c:pt>
                  <c:pt idx="117">
                    <c:v>7.4960120769222843E-2</c:v>
                  </c:pt>
                  <c:pt idx="118">
                    <c:v>6.7609588219196437E-2</c:v>
                  </c:pt>
                  <c:pt idx="119">
                    <c:v>7.938814130363045E-2</c:v>
                  </c:pt>
                  <c:pt idx="120">
                    <c:v>1.4936125430119426E-2</c:v>
                  </c:pt>
                  <c:pt idx="121">
                    <c:v>0.12404739334088123</c:v>
                  </c:pt>
                  <c:pt idx="122">
                    <c:v>9.497590299866536E-2</c:v>
                  </c:pt>
                  <c:pt idx="123">
                    <c:v>6.8496358277153238E-2</c:v>
                  </c:pt>
                  <c:pt idx="124">
                    <c:v>8.3291195144617872E-2</c:v>
                  </c:pt>
                  <c:pt idx="125">
                    <c:v>4.9839402037245246E-2</c:v>
                  </c:pt>
                  <c:pt idx="126">
                    <c:v>6.0704815304246491E-2</c:v>
                  </c:pt>
                  <c:pt idx="127">
                    <c:v>5.1342352685127192E-2</c:v>
                  </c:pt>
                  <c:pt idx="128">
                    <c:v>6.6165513771770684E-2</c:v>
                  </c:pt>
                  <c:pt idx="129">
                    <c:v>7.4371606371095786E-2</c:v>
                  </c:pt>
                  <c:pt idx="130">
                    <c:v>4.3815488721837964E-2</c:v>
                  </c:pt>
                  <c:pt idx="131">
                    <c:v>4.4238338992646967E-2</c:v>
                  </c:pt>
                  <c:pt idx="132">
                    <c:v>1.0608608499771204E-2</c:v>
                  </c:pt>
                  <c:pt idx="133">
                    <c:v>0.10752630475745154</c:v>
                  </c:pt>
                  <c:pt idx="134">
                    <c:v>0.11582058327994059</c:v>
                  </c:pt>
                  <c:pt idx="135">
                    <c:v>0.10245809183023445</c:v>
                  </c:pt>
                  <c:pt idx="136">
                    <c:v>1.4595369176728776E-2</c:v>
                  </c:pt>
                  <c:pt idx="137">
                    <c:v>9.2222904158227412E-2</c:v>
                  </c:pt>
                  <c:pt idx="138">
                    <c:v>5.4907968776070577E-2</c:v>
                  </c:pt>
                  <c:pt idx="139">
                    <c:v>2.0627849860666278E-2</c:v>
                  </c:pt>
                  <c:pt idx="140">
                    <c:v>5.8916819959171071E-2</c:v>
                  </c:pt>
                  <c:pt idx="141">
                    <c:v>3.5668658569152668E-2</c:v>
                  </c:pt>
                  <c:pt idx="142">
                    <c:v>0.11380637729017125</c:v>
                  </c:pt>
                  <c:pt idx="143">
                    <c:v>7.6265935867852144E-2</c:v>
                  </c:pt>
                  <c:pt idx="144">
                    <c:v>3.4534717140041513E-2</c:v>
                  </c:pt>
                  <c:pt idx="145">
                    <c:v>3.8814809147685585E-2</c:v>
                  </c:pt>
                  <c:pt idx="146">
                    <c:v>4.4310596359349586E-2</c:v>
                  </c:pt>
                  <c:pt idx="147">
                    <c:v>4.355251165705526E-2</c:v>
                  </c:pt>
                  <c:pt idx="148">
                    <c:v>2.0083533969448231E-2</c:v>
                  </c:pt>
                  <c:pt idx="149">
                    <c:v>6.5881848130267498E-2</c:v>
                  </c:pt>
                  <c:pt idx="150">
                    <c:v>1.6452209572330671E-2</c:v>
                  </c:pt>
                  <c:pt idx="151">
                    <c:v>4.9011484847195863E-2</c:v>
                  </c:pt>
                  <c:pt idx="152">
                    <c:v>0.1356167780794641</c:v>
                  </c:pt>
                  <c:pt idx="153">
                    <c:v>1.657879742144789E-2</c:v>
                  </c:pt>
                  <c:pt idx="154">
                    <c:v>2.2980192167217209E-2</c:v>
                  </c:pt>
                  <c:pt idx="155">
                    <c:v>3.0647091221561337E-2</c:v>
                  </c:pt>
                  <c:pt idx="156">
                    <c:v>3.8848702209451497E-2</c:v>
                  </c:pt>
                  <c:pt idx="157">
                    <c:v>0.10309151339519956</c:v>
                  </c:pt>
                  <c:pt idx="158">
                    <c:v>9.0458114738154849E-2</c:v>
                  </c:pt>
                  <c:pt idx="159">
                    <c:v>9.2669205920895864E-2</c:v>
                  </c:pt>
                  <c:pt idx="160">
                    <c:v>5.3521844145025532E-3</c:v>
                  </c:pt>
                  <c:pt idx="161">
                    <c:v>3.4421153038965847E-2</c:v>
                  </c:pt>
                  <c:pt idx="162">
                    <c:v>2.0109037143247931E-2</c:v>
                  </c:pt>
                  <c:pt idx="163">
                    <c:v>5.7692532093481935E-2</c:v>
                  </c:pt>
                  <c:pt idx="164">
                    <c:v>0.11139038924759793</c:v>
                  </c:pt>
                  <c:pt idx="165">
                    <c:v>4.8011445075104082E-2</c:v>
                  </c:pt>
                  <c:pt idx="166">
                    <c:v>7.9641592524872185E-2</c:v>
                  </c:pt>
                  <c:pt idx="167">
                    <c:v>3.0057724082685158E-2</c:v>
                  </c:pt>
                  <c:pt idx="168">
                    <c:v>2.7961542400592142E-2</c:v>
                  </c:pt>
                  <c:pt idx="169">
                    <c:v>2.4207133154523212E-2</c:v>
                  </c:pt>
                  <c:pt idx="170">
                    <c:v>5.7831717057724552E-2</c:v>
                  </c:pt>
                  <c:pt idx="171">
                    <c:v>5.7104522839291606E-2</c:v>
                  </c:pt>
                  <c:pt idx="172">
                    <c:v>6.3053410883165448E-2</c:v>
                  </c:pt>
                  <c:pt idx="173">
                    <c:v>3.0224485359534467E-2</c:v>
                  </c:pt>
                  <c:pt idx="174">
                    <c:v>2.4351041510383906E-2</c:v>
                  </c:pt>
                  <c:pt idx="175">
                    <c:v>4.2986442013167148E-2</c:v>
                  </c:pt>
                  <c:pt idx="176">
                    <c:v>6.6616318641099362E-2</c:v>
                  </c:pt>
                  <c:pt idx="177">
                    <c:v>7.284805985275225E-2</c:v>
                  </c:pt>
                  <c:pt idx="178">
                    <c:v>0.1235129884786091</c:v>
                  </c:pt>
                  <c:pt idx="179">
                    <c:v>3.1282296359116488E-2</c:v>
                  </c:pt>
                  <c:pt idx="180">
                    <c:v>4.8354090406078964E-2</c:v>
                  </c:pt>
                  <c:pt idx="181">
                    <c:v>5.2862260693573013E-2</c:v>
                  </c:pt>
                  <c:pt idx="182">
                    <c:v>0.10084873768103413</c:v>
                  </c:pt>
                  <c:pt idx="183">
                    <c:v>3.8570443460437448E-2</c:v>
                  </c:pt>
                  <c:pt idx="184">
                    <c:v>5.4402499731088898E-2</c:v>
                  </c:pt>
                  <c:pt idx="185">
                    <c:v>7.4238322479885377E-2</c:v>
                  </c:pt>
                  <c:pt idx="186">
                    <c:v>4.5676464966469613E-2</c:v>
                  </c:pt>
                  <c:pt idx="187">
                    <c:v>4.1275568894400268E-2</c:v>
                  </c:pt>
                  <c:pt idx="188">
                    <c:v>1.4595369176728776E-2</c:v>
                  </c:pt>
                  <c:pt idx="189">
                    <c:v>2.8846266046740968E-2</c:v>
                  </c:pt>
                  <c:pt idx="190">
                    <c:v>4.0666332582456388E-2</c:v>
                  </c:pt>
                  <c:pt idx="191">
                    <c:v>4.4310596359349586E-2</c:v>
                  </c:pt>
                  <c:pt idx="192">
                    <c:v>4.5035541109638262E-2</c:v>
                  </c:pt>
                  <c:pt idx="193">
                    <c:v>6.0327111429743834E-2</c:v>
                  </c:pt>
                  <c:pt idx="194">
                    <c:v>7.8801819476679566E-2</c:v>
                  </c:pt>
                  <c:pt idx="195">
                    <c:v>4.4820597438303245E-2</c:v>
                  </c:pt>
                  <c:pt idx="196">
                    <c:v>3.7537919372897514E-2</c:v>
                  </c:pt>
                  <c:pt idx="197">
                    <c:v>9.6256793246543917E-2</c:v>
                  </c:pt>
                  <c:pt idx="198">
                    <c:v>2.9629635097066565E-2</c:v>
                  </c:pt>
                  <c:pt idx="199">
                    <c:v>6.3193466046041605E-2</c:v>
                  </c:pt>
                  <c:pt idx="200">
                    <c:v>0.14045656663982695</c:v>
                  </c:pt>
                  <c:pt idx="201">
                    <c:v>3.3469580822587004E-2</c:v>
                  </c:pt>
                  <c:pt idx="202">
                    <c:v>3.3653741412595251E-2</c:v>
                  </c:pt>
                  <c:pt idx="203">
                    <c:v>0.14077696663041997</c:v>
                  </c:pt>
                  <c:pt idx="204">
                    <c:v>4.4695046470905206E-2</c:v>
                  </c:pt>
                  <c:pt idx="205">
                    <c:v>7.4238322479885377E-2</c:v>
                  </c:pt>
                  <c:pt idx="206">
                    <c:v>4.4006612322067554E-2</c:v>
                  </c:pt>
                  <c:pt idx="207">
                    <c:v>4.4411559168432757E-2</c:v>
                  </c:pt>
                  <c:pt idx="208">
                    <c:v>3.6310699731784864E-2</c:v>
                  </c:pt>
                  <c:pt idx="209">
                    <c:v>1.5246384324324182E-2</c:v>
                  </c:pt>
                  <c:pt idx="210">
                    <c:v>2.3786609022688816E-2</c:v>
                  </c:pt>
                  <c:pt idx="211">
                    <c:v>2.8720880423601259E-2</c:v>
                  </c:pt>
                  <c:pt idx="212">
                    <c:v>6.8658541692860037E-2</c:v>
                  </c:pt>
                  <c:pt idx="213">
                    <c:v>6.4447616354342332E-2</c:v>
                  </c:pt>
                  <c:pt idx="214">
                    <c:v>4.8415096277152889E-2</c:v>
                  </c:pt>
                  <c:pt idx="215">
                    <c:v>2.3232693689451415E-2</c:v>
                  </c:pt>
                  <c:pt idx="216">
                    <c:v>3.4700689449198026E-2</c:v>
                  </c:pt>
                  <c:pt idx="217">
                    <c:v>7.9381979187229529E-2</c:v>
                  </c:pt>
                  <c:pt idx="218">
                    <c:v>6.825699678271499E-2</c:v>
                  </c:pt>
                  <c:pt idx="219">
                    <c:v>5.3270451079512698E-2</c:v>
                  </c:pt>
                  <c:pt idx="220">
                    <c:v>9.2735525092945734E-2</c:v>
                  </c:pt>
                  <c:pt idx="221">
                    <c:v>3.3486476917443525E-2</c:v>
                  </c:pt>
                  <c:pt idx="222">
                    <c:v>2.7154236207364228E-2</c:v>
                  </c:pt>
                  <c:pt idx="223">
                    <c:v>0.13323979742661526</c:v>
                  </c:pt>
                  <c:pt idx="224">
                    <c:v>8.4402373861197477E-2</c:v>
                  </c:pt>
                  <c:pt idx="225">
                    <c:v>8.9942034814600863E-2</c:v>
                  </c:pt>
                  <c:pt idx="226">
                    <c:v>6.7485695648301605E-2</c:v>
                  </c:pt>
                  <c:pt idx="227">
                    <c:v>3.0012896523042412E-2</c:v>
                  </c:pt>
                  <c:pt idx="228">
                    <c:v>6.2275649529786779E-2</c:v>
                  </c:pt>
                  <c:pt idx="229">
                    <c:v>2.9004734445141275E-2</c:v>
                  </c:pt>
                  <c:pt idx="230">
                    <c:v>2.3786609022688816E-2</c:v>
                  </c:pt>
                  <c:pt idx="231">
                    <c:v>0.15481306753192475</c:v>
                  </c:pt>
                  <c:pt idx="232">
                    <c:v>6.6616318641099362E-2</c:v>
                  </c:pt>
                  <c:pt idx="233">
                    <c:v>4.4182252803267569E-2</c:v>
                  </c:pt>
                  <c:pt idx="234">
                    <c:v>1.5838031823311765E-2</c:v>
                  </c:pt>
                  <c:pt idx="235">
                    <c:v>8.5517644991146748E-3</c:v>
                  </c:pt>
                  <c:pt idx="236">
                    <c:v>1.657879742144789E-2</c:v>
                  </c:pt>
                  <c:pt idx="237">
                    <c:v>7.3026568445989468E-2</c:v>
                  </c:pt>
                  <c:pt idx="238">
                    <c:v>9.932251598410699E-2</c:v>
                  </c:pt>
                  <c:pt idx="239">
                    <c:v>3.7119161239942688E-2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'0.5nM'!$B$2:$B$241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'0.5nM'!$C$2:$C$241</c:f>
              <c:numCache>
                <c:formatCode>General</c:formatCode>
                <c:ptCount val="240"/>
                <c:pt idx="0">
                  <c:v>0</c:v>
                </c:pt>
                <c:pt idx="1">
                  <c:v>2.0127002863575754E-2</c:v>
                </c:pt>
                <c:pt idx="2">
                  <c:v>2.6018099547511313E-2</c:v>
                </c:pt>
                <c:pt idx="3">
                  <c:v>-4.0325048637069087E-2</c:v>
                </c:pt>
                <c:pt idx="4">
                  <c:v>-6.5523422300915908E-3</c:v>
                </c:pt>
                <c:pt idx="5">
                  <c:v>3.6286532450215299E-3</c:v>
                </c:pt>
                <c:pt idx="6">
                  <c:v>4.5953833038232007E-2</c:v>
                </c:pt>
                <c:pt idx="7">
                  <c:v>-3.5444947209653098E-2</c:v>
                </c:pt>
                <c:pt idx="8">
                  <c:v>4.830917874396135E-3</c:v>
                </c:pt>
                <c:pt idx="9">
                  <c:v>1.0131811922093248E-2</c:v>
                </c:pt>
                <c:pt idx="10">
                  <c:v>7.6567862373488962E-2</c:v>
                </c:pt>
                <c:pt idx="11">
                  <c:v>3.108400550855794E-2</c:v>
                </c:pt>
                <c:pt idx="12">
                  <c:v>-6.4102564102564109E-3</c:v>
                </c:pt>
                <c:pt idx="13">
                  <c:v>9.519749928957091E-3</c:v>
                </c:pt>
                <c:pt idx="14">
                  <c:v>1.1760334010973398E-2</c:v>
                </c:pt>
                <c:pt idx="15">
                  <c:v>3.3936651583710404E-3</c:v>
                </c:pt>
                <c:pt idx="16">
                  <c:v>4.8877522023302068E-2</c:v>
                </c:pt>
                <c:pt idx="17">
                  <c:v>3.2663344044418216E-2</c:v>
                </c:pt>
                <c:pt idx="18">
                  <c:v>1.3339672546833672E-2</c:v>
                </c:pt>
                <c:pt idx="19">
                  <c:v>-6.2681705904212301E-3</c:v>
                </c:pt>
                <c:pt idx="20">
                  <c:v>2.3919601285330189E-2</c:v>
                </c:pt>
                <c:pt idx="21">
                  <c:v>-3.5444947209653098E-2</c:v>
                </c:pt>
                <c:pt idx="22">
                  <c:v>5.2129101361837932E-2</c:v>
                </c:pt>
                <c:pt idx="23">
                  <c:v>-1.9372855050604407E-2</c:v>
                </c:pt>
                <c:pt idx="24">
                  <c:v>-2.6395173453996981E-3</c:v>
                </c:pt>
                <c:pt idx="25">
                  <c:v>3.1368177148228302E-2</c:v>
                </c:pt>
                <c:pt idx="26">
                  <c:v>-1.5460030165912514E-2</c:v>
                </c:pt>
                <c:pt idx="27">
                  <c:v>-1.7416442608258469E-2</c:v>
                </c:pt>
                <c:pt idx="28">
                  <c:v>-2.0525936126959146E-2</c:v>
                </c:pt>
                <c:pt idx="29">
                  <c:v>4.9254595929787752E-2</c:v>
                </c:pt>
                <c:pt idx="30">
                  <c:v>-2.7362449996721095E-2</c:v>
                </c:pt>
                <c:pt idx="31">
                  <c:v>1.8405578507880296E-2</c:v>
                </c:pt>
                <c:pt idx="32">
                  <c:v>-2.5406037554375146E-2</c:v>
                </c:pt>
                <c:pt idx="33">
                  <c:v>2.4438761011651034E-2</c:v>
                </c:pt>
                <c:pt idx="34">
                  <c:v>2.9788838612368026E-2</c:v>
                </c:pt>
                <c:pt idx="35">
                  <c:v>9.8039215686274508E-3</c:v>
                </c:pt>
                <c:pt idx="36">
                  <c:v>-2.276652020897545E-2</c:v>
                </c:pt>
                <c:pt idx="37">
                  <c:v>-2.8745054320501902E-3</c:v>
                </c:pt>
                <c:pt idx="38">
                  <c:v>1.7886418781559447E-2</c:v>
                </c:pt>
                <c:pt idx="39">
                  <c:v>-7.8475091262815069E-3</c:v>
                </c:pt>
                <c:pt idx="40">
                  <c:v>-2.8657616892911009E-2</c:v>
                </c:pt>
                <c:pt idx="41">
                  <c:v>1.3339672546833672E-2</c:v>
                </c:pt>
                <c:pt idx="42">
                  <c:v>5.0659059610466241E-3</c:v>
                </c:pt>
                <c:pt idx="43">
                  <c:v>0.13970314993332897</c:v>
                </c:pt>
                <c:pt idx="44">
                  <c:v>0.13263164797691651</c:v>
                </c:pt>
                <c:pt idx="45">
                  <c:v>0.12521039631014055</c:v>
                </c:pt>
                <c:pt idx="46">
                  <c:v>0.20924869390342535</c:v>
                </c:pt>
                <c:pt idx="47">
                  <c:v>0.12478413885063501</c:v>
                </c:pt>
                <c:pt idx="48">
                  <c:v>0.14611340634358538</c:v>
                </c:pt>
                <c:pt idx="49">
                  <c:v>0.17950903884407721</c:v>
                </c:pt>
                <c:pt idx="50">
                  <c:v>0.19897479616149694</c:v>
                </c:pt>
                <c:pt idx="51">
                  <c:v>0.21551686449384663</c:v>
                </c:pt>
                <c:pt idx="52">
                  <c:v>0.13736966358449734</c:v>
                </c:pt>
                <c:pt idx="53">
                  <c:v>0.13685050385817649</c:v>
                </c:pt>
                <c:pt idx="54">
                  <c:v>0.11554856056134828</c:v>
                </c:pt>
                <c:pt idx="55">
                  <c:v>0.20283843749316896</c:v>
                </c:pt>
                <c:pt idx="56">
                  <c:v>0.14401490808140424</c:v>
                </c:pt>
                <c:pt idx="57">
                  <c:v>0.13961024766651364</c:v>
                </c:pt>
                <c:pt idx="58">
                  <c:v>0.11766891818042713</c:v>
                </c:pt>
                <c:pt idx="59">
                  <c:v>0.14573633243709969</c:v>
                </c:pt>
                <c:pt idx="60">
                  <c:v>7.7628041183028393E-2</c:v>
                </c:pt>
                <c:pt idx="61">
                  <c:v>0.14147375784204427</c:v>
                </c:pt>
                <c:pt idx="62">
                  <c:v>0.10249305965418498</c:v>
                </c:pt>
                <c:pt idx="63">
                  <c:v>8.561763612914508E-2</c:v>
                </c:pt>
                <c:pt idx="64">
                  <c:v>0.13190482436006734</c:v>
                </c:pt>
                <c:pt idx="65">
                  <c:v>6.3135287559839992E-2</c:v>
                </c:pt>
                <c:pt idx="66">
                  <c:v>5.3566354077863032E-2</c:v>
                </c:pt>
                <c:pt idx="67">
                  <c:v>0.13296500316960677</c:v>
                </c:pt>
                <c:pt idx="68">
                  <c:v>8.561763612914508E-2</c:v>
                </c:pt>
                <c:pt idx="69">
                  <c:v>0.11373423393883753</c:v>
                </c:pt>
                <c:pt idx="70">
                  <c:v>5.8397271952259168E-2</c:v>
                </c:pt>
                <c:pt idx="71">
                  <c:v>0.13334207707609244</c:v>
                </c:pt>
                <c:pt idx="72">
                  <c:v>7.475353575097822E-2</c:v>
                </c:pt>
                <c:pt idx="73">
                  <c:v>0.17672743567884233</c:v>
                </c:pt>
                <c:pt idx="74">
                  <c:v>6.341945919951035E-2</c:v>
                </c:pt>
                <c:pt idx="75">
                  <c:v>5.7244190875904433E-2</c:v>
                </c:pt>
                <c:pt idx="76">
                  <c:v>8.1163792161234621E-2</c:v>
                </c:pt>
                <c:pt idx="77">
                  <c:v>4.7063195400791312E-2</c:v>
                </c:pt>
                <c:pt idx="78">
                  <c:v>8.4699543139440836E-2</c:v>
                </c:pt>
                <c:pt idx="79">
                  <c:v>5.3331365991212541E-2</c:v>
                </c:pt>
                <c:pt idx="80">
                  <c:v>6.6906026624696704E-2</c:v>
                </c:pt>
                <c:pt idx="81">
                  <c:v>6.0118696307954626E-2</c:v>
                </c:pt>
                <c:pt idx="82">
                  <c:v>9.6858810413797625E-2</c:v>
                </c:pt>
                <c:pt idx="83">
                  <c:v>2.9269678886047173E-2</c:v>
                </c:pt>
                <c:pt idx="84">
                  <c:v>7.8289286729184421E-2</c:v>
                </c:pt>
                <c:pt idx="85">
                  <c:v>7.1786128052112708E-2</c:v>
                </c:pt>
                <c:pt idx="86">
                  <c:v>6.4949614182350762E-2</c:v>
                </c:pt>
                <c:pt idx="87">
                  <c:v>0.10703980588891075</c:v>
                </c:pt>
                <c:pt idx="88">
                  <c:v>4.7380156075808267E-3</c:v>
                </c:pt>
                <c:pt idx="89">
                  <c:v>4.3811616062255448E-2</c:v>
                </c:pt>
                <c:pt idx="90">
                  <c:v>1.5011913349509258E-2</c:v>
                </c:pt>
                <c:pt idx="91">
                  <c:v>5.5571950073228855E-2</c:v>
                </c:pt>
                <c:pt idx="92">
                  <c:v>8.6513869761951592E-2</c:v>
                </c:pt>
                <c:pt idx="93">
                  <c:v>1.3197586726998492E-2</c:v>
                </c:pt>
                <c:pt idx="94">
                  <c:v>0.10923120641790718</c:v>
                </c:pt>
                <c:pt idx="95">
                  <c:v>5.8539357772094347E-2</c:v>
                </c:pt>
                <c:pt idx="96">
                  <c:v>8.0245699171530377E-2</c:v>
                </c:pt>
                <c:pt idx="97">
                  <c:v>3.8931514634839438E-2</c:v>
                </c:pt>
                <c:pt idx="98">
                  <c:v>5.6817933416398896E-2</c:v>
                </c:pt>
                <c:pt idx="99">
                  <c:v>7.7912212822698751E-2</c:v>
                </c:pt>
                <c:pt idx="100">
                  <c:v>3.4477670666928979E-2</c:v>
                </c:pt>
                <c:pt idx="101">
                  <c:v>7.0206789516252421E-2</c:v>
                </c:pt>
                <c:pt idx="102">
                  <c:v>8.7951122477976693E-2</c:v>
                </c:pt>
                <c:pt idx="103">
                  <c:v>2.9034690799396679E-2</c:v>
                </c:pt>
                <c:pt idx="104">
                  <c:v>2.6253087634161804E-2</c:v>
                </c:pt>
                <c:pt idx="105">
                  <c:v>5.3850525717533397E-2</c:v>
                </c:pt>
                <c:pt idx="106">
                  <c:v>2.7974511989857259E-2</c:v>
                </c:pt>
                <c:pt idx="107">
                  <c:v>7.3458368854788292E-2</c:v>
                </c:pt>
                <c:pt idx="108">
                  <c:v>-3.2428355957767725E-2</c:v>
                </c:pt>
                <c:pt idx="109">
                  <c:v>4.2844339519531337E-2</c:v>
                </c:pt>
                <c:pt idx="110">
                  <c:v>3.1510262968063481E-2</c:v>
                </c:pt>
                <c:pt idx="111">
                  <c:v>6.6763940804861518E-2</c:v>
                </c:pt>
                <c:pt idx="112">
                  <c:v>6.6058976544910053E-2</c:v>
                </c:pt>
                <c:pt idx="113">
                  <c:v>4.7582355127112154E-2</c:v>
                </c:pt>
                <c:pt idx="114">
                  <c:v>1.1760334010973398E-2</c:v>
                </c:pt>
                <c:pt idx="115">
                  <c:v>-1.2022646293746054E-3</c:v>
                </c:pt>
                <c:pt idx="116">
                  <c:v>1.4962729796489388E-2</c:v>
                </c:pt>
                <c:pt idx="117">
                  <c:v>5.3500776007169874E-3</c:v>
                </c:pt>
                <c:pt idx="118">
                  <c:v>7.3081294948302622E-2</c:v>
                </c:pt>
                <c:pt idx="119">
                  <c:v>3.1226091328393116E-2</c:v>
                </c:pt>
                <c:pt idx="120">
                  <c:v>1.6214177978883863E-2</c:v>
                </c:pt>
                <c:pt idx="121">
                  <c:v>6.5375871641856292E-2</c:v>
                </c:pt>
                <c:pt idx="122">
                  <c:v>-1.7132270968588104E-2</c:v>
                </c:pt>
                <c:pt idx="123">
                  <c:v>9.7377970140118467E-2</c:v>
                </c:pt>
                <c:pt idx="124">
                  <c:v>6.6763940804861518E-2</c:v>
                </c:pt>
                <c:pt idx="125">
                  <c:v>1.6449166065534353E-2</c:v>
                </c:pt>
                <c:pt idx="126">
                  <c:v>-9.2847618423066002E-3</c:v>
                </c:pt>
                <c:pt idx="127">
                  <c:v>5.1150895140664966E-3</c:v>
                </c:pt>
                <c:pt idx="128">
                  <c:v>3.5914923382954073E-2</c:v>
                </c:pt>
                <c:pt idx="129">
                  <c:v>-5.2812206264891692E-2</c:v>
                </c:pt>
                <c:pt idx="130">
                  <c:v>1.1476162371303035E-2</c:v>
                </c:pt>
                <c:pt idx="131">
                  <c:v>4.2232277526395169E-2</c:v>
                </c:pt>
                <c:pt idx="132">
                  <c:v>4.6921109580956133E-2</c:v>
                </c:pt>
                <c:pt idx="133">
                  <c:v>-1.0771198111351563E-2</c:v>
                </c:pt>
                <c:pt idx="134">
                  <c:v>-1.1093623625592908E-3</c:v>
                </c:pt>
                <c:pt idx="135">
                  <c:v>0.11698581327737338</c:v>
                </c:pt>
                <c:pt idx="136">
                  <c:v>-4.1948105886724818E-2</c:v>
                </c:pt>
                <c:pt idx="137">
                  <c:v>-2.6395173453996981E-3</c:v>
                </c:pt>
                <c:pt idx="138">
                  <c:v>-1.5837104072398193E-2</c:v>
                </c:pt>
                <c:pt idx="139">
                  <c:v>3.5679935296303582E-2</c:v>
                </c:pt>
                <c:pt idx="140">
                  <c:v>2.6160185367346492E-2</c:v>
                </c:pt>
                <c:pt idx="141">
                  <c:v>1.8143266225107649E-3</c:v>
                </c:pt>
                <c:pt idx="142">
                  <c:v>2.3378582202111614E-2</c:v>
                </c:pt>
                <c:pt idx="143">
                  <c:v>6.1840120663650078E-2</c:v>
                </c:pt>
                <c:pt idx="144">
                  <c:v>-7.7770127002863579E-2</c:v>
                </c:pt>
                <c:pt idx="145">
                  <c:v>-3.5444947209653098E-2</c:v>
                </c:pt>
                <c:pt idx="146">
                  <c:v>-9.426847662141781E-3</c:v>
                </c:pt>
                <c:pt idx="147">
                  <c:v>-1.4257765536537917E-2</c:v>
                </c:pt>
                <c:pt idx="148">
                  <c:v>-3.5537849476468403E-2</c:v>
                </c:pt>
                <c:pt idx="149">
                  <c:v>2.132926749295036E-2</c:v>
                </c:pt>
                <c:pt idx="150">
                  <c:v>-3.8696526548188954E-2</c:v>
                </c:pt>
                <c:pt idx="151">
                  <c:v>-0.10001748748551818</c:v>
                </c:pt>
                <c:pt idx="152">
                  <c:v>-3.9346842415896128E-3</c:v>
                </c:pt>
                <c:pt idx="153">
                  <c:v>-6.7824119614400949E-2</c:v>
                </c:pt>
                <c:pt idx="154">
                  <c:v>1.1383260104487725E-2</c:v>
                </c:pt>
                <c:pt idx="155">
                  <c:v>2.4438761011651034E-2</c:v>
                </c:pt>
                <c:pt idx="156">
                  <c:v>-3.5302861389817912E-2</c:v>
                </c:pt>
                <c:pt idx="157">
                  <c:v>-4.2188558812599735E-3</c:v>
                </c:pt>
                <c:pt idx="158">
                  <c:v>-1.2394255361007278E-2</c:v>
                </c:pt>
                <c:pt idx="159">
                  <c:v>-1.2869696373532691E-2</c:v>
                </c:pt>
                <c:pt idx="160">
                  <c:v>-3.2286270137932546E-2</c:v>
                </c:pt>
                <c:pt idx="161">
                  <c:v>-7.8475091262815069E-3</c:v>
                </c:pt>
                <c:pt idx="162">
                  <c:v>-2.2624434389140274E-2</c:v>
                </c:pt>
                <c:pt idx="163">
                  <c:v>-5.7785209959123007E-2</c:v>
                </c:pt>
                <c:pt idx="164">
                  <c:v>-7.3283493999606554E-3</c:v>
                </c:pt>
                <c:pt idx="165">
                  <c:v>-5.5052790346908E-2</c:v>
                </c:pt>
                <c:pt idx="166">
                  <c:v>-2.3826699018514877E-2</c:v>
                </c:pt>
                <c:pt idx="167">
                  <c:v>-3.372352285395764E-2</c:v>
                </c:pt>
                <c:pt idx="168">
                  <c:v>-1.3055500907163309E-2</c:v>
                </c:pt>
                <c:pt idx="169">
                  <c:v>-5.4910704527072814E-2</c:v>
                </c:pt>
                <c:pt idx="170">
                  <c:v>9.2902266815309456E-5</c:v>
                </c:pt>
                <c:pt idx="171">
                  <c:v>-6.5867707172054993E-2</c:v>
                </c:pt>
                <c:pt idx="172">
                  <c:v>-3.6740114105843012E-2</c:v>
                </c:pt>
                <c:pt idx="173">
                  <c:v>-9.0590639823376395E-2</c:v>
                </c:pt>
                <c:pt idx="174">
                  <c:v>-6.1413863204144527E-2</c:v>
                </c:pt>
                <c:pt idx="175">
                  <c:v>-7.2420049402146594E-2</c:v>
                </c:pt>
                <c:pt idx="176">
                  <c:v>-4.3243272782914732E-2</c:v>
                </c:pt>
                <c:pt idx="177">
                  <c:v>-3.8319452641703285E-2</c:v>
                </c:pt>
                <c:pt idx="178">
                  <c:v>7.2135877762476248E-3</c:v>
                </c:pt>
                <c:pt idx="179">
                  <c:v>6.2681705904212301E-3</c:v>
                </c:pt>
                <c:pt idx="180">
                  <c:v>-1.7744332961724268E-2</c:v>
                </c:pt>
                <c:pt idx="181">
                  <c:v>-8.9153387107351309E-2</c:v>
                </c:pt>
                <c:pt idx="182">
                  <c:v>-7.8595317725752512E-2</c:v>
                </c:pt>
                <c:pt idx="183">
                  <c:v>-4.0133779264214048E-2</c:v>
                </c:pt>
                <c:pt idx="184">
                  <c:v>-7.3999387938006866E-2</c:v>
                </c:pt>
                <c:pt idx="185">
                  <c:v>-2.219817692963473E-2</c:v>
                </c:pt>
                <c:pt idx="186">
                  <c:v>-3.5395763656633224E-2</c:v>
                </c:pt>
                <c:pt idx="187">
                  <c:v>4.0652938990534897E-2</c:v>
                </c:pt>
                <c:pt idx="188">
                  <c:v>-4.1948105886724818E-2</c:v>
                </c:pt>
                <c:pt idx="189">
                  <c:v>-2.8892604979561504E-2</c:v>
                </c:pt>
                <c:pt idx="190">
                  <c:v>1.3197586726998492E-2</c:v>
                </c:pt>
                <c:pt idx="191">
                  <c:v>-9.426847662141781E-3</c:v>
                </c:pt>
                <c:pt idx="192">
                  <c:v>-6.6293964631560551E-2</c:v>
                </c:pt>
                <c:pt idx="193">
                  <c:v>-6.7873303167420809E-2</c:v>
                </c:pt>
                <c:pt idx="194">
                  <c:v>-2.6936192537215558E-2</c:v>
                </c:pt>
                <c:pt idx="195">
                  <c:v>-3.2521258224583037E-2</c:v>
                </c:pt>
                <c:pt idx="196">
                  <c:v>-3.0564845782237088E-2</c:v>
                </c:pt>
                <c:pt idx="197">
                  <c:v>7.0715019564124406E-3</c:v>
                </c:pt>
                <c:pt idx="198">
                  <c:v>-5.8304369685443856E-2</c:v>
                </c:pt>
                <c:pt idx="199">
                  <c:v>-8.5240562222659411E-2</c:v>
                </c:pt>
                <c:pt idx="200">
                  <c:v>-7.514153933591265E-3</c:v>
                </c:pt>
                <c:pt idx="201">
                  <c:v>-1.932367149758454E-2</c:v>
                </c:pt>
                <c:pt idx="202">
                  <c:v>-6.1320960937329222E-2</c:v>
                </c:pt>
                <c:pt idx="203">
                  <c:v>-1.3596519990381884E-2</c:v>
                </c:pt>
                <c:pt idx="204">
                  <c:v>-0.10039456139200385</c:v>
                </c:pt>
                <c:pt idx="205">
                  <c:v>-2.219817692963473E-2</c:v>
                </c:pt>
                <c:pt idx="206">
                  <c:v>-8.3803309506634296E-2</c:v>
                </c:pt>
                <c:pt idx="207">
                  <c:v>-2.5641025641025644E-2</c:v>
                </c:pt>
                <c:pt idx="208">
                  <c:v>-8.2366056790609224E-2</c:v>
                </c:pt>
                <c:pt idx="209">
                  <c:v>-4.2090191706559997E-2</c:v>
                </c:pt>
                <c:pt idx="210">
                  <c:v>-2.7313266443701228E-2</c:v>
                </c:pt>
                <c:pt idx="211">
                  <c:v>-8.7196974665005353E-2</c:v>
                </c:pt>
                <c:pt idx="212">
                  <c:v>4.0795024810370083E-2</c:v>
                </c:pt>
                <c:pt idx="213">
                  <c:v>-1.2771329267492949E-2</c:v>
                </c:pt>
                <c:pt idx="214">
                  <c:v>-5.1374953548866592E-2</c:v>
                </c:pt>
                <c:pt idx="215">
                  <c:v>-8.5475550309309908E-2</c:v>
                </c:pt>
                <c:pt idx="216">
                  <c:v>-0.1145102411087066</c:v>
                </c:pt>
                <c:pt idx="217">
                  <c:v>-2.7324196122150077E-3</c:v>
                </c:pt>
                <c:pt idx="218">
                  <c:v>-7.385730211817168E-2</c:v>
                </c:pt>
                <c:pt idx="219">
                  <c:v>-9.0541456270356521E-2</c:v>
                </c:pt>
                <c:pt idx="220">
                  <c:v>-7.0463636959800638E-2</c:v>
                </c:pt>
                <c:pt idx="221">
                  <c:v>-6.1178875117494043E-2</c:v>
                </c:pt>
                <c:pt idx="222">
                  <c:v>-0.10326906682405403</c:v>
                </c:pt>
                <c:pt idx="223">
                  <c:v>-2.2526067283100526E-2</c:v>
                </c:pt>
                <c:pt idx="224">
                  <c:v>-6.6058976544910053E-2</c:v>
                </c:pt>
                <c:pt idx="225">
                  <c:v>-0.10235097383434981</c:v>
                </c:pt>
                <c:pt idx="226">
                  <c:v>-6.4479638009049767E-2</c:v>
                </c:pt>
                <c:pt idx="227">
                  <c:v>-2.4061687105165364E-2</c:v>
                </c:pt>
                <c:pt idx="228">
                  <c:v>-9.0071480097055553E-2</c:v>
                </c:pt>
                <c:pt idx="229">
                  <c:v>-9.0306468183706037E-2</c:v>
                </c:pt>
                <c:pt idx="230">
                  <c:v>-2.7313266443701228E-2</c:v>
                </c:pt>
                <c:pt idx="231">
                  <c:v>-2.213259885894154E-3</c:v>
                </c:pt>
                <c:pt idx="232">
                  <c:v>-4.3243272782914732E-2</c:v>
                </c:pt>
                <c:pt idx="233">
                  <c:v>-7.7535138916213081E-2</c:v>
                </c:pt>
                <c:pt idx="234">
                  <c:v>-0.1065206461625899</c:v>
                </c:pt>
                <c:pt idx="235">
                  <c:v>-5.3331365991212541E-2</c:v>
                </c:pt>
                <c:pt idx="236">
                  <c:v>-6.7824119614400949E-2</c:v>
                </c:pt>
                <c:pt idx="237">
                  <c:v>-9.2547052265722352E-2</c:v>
                </c:pt>
                <c:pt idx="238">
                  <c:v>-2.3635429645659827E-2</c:v>
                </c:pt>
                <c:pt idx="239">
                  <c:v>-1.1099088464817365E-2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5B7-1E4E-BCBA-830E0E3DB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2783040"/>
        <c:axId val="1483077888"/>
      </c:scatterChart>
      <c:valAx>
        <c:axId val="1482783040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83077888"/>
        <c:crosses val="autoZero"/>
        <c:crossBetween val="midCat"/>
      </c:valAx>
      <c:valAx>
        <c:axId val="148307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827830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PcTx1-1nM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'1nM'!$D$2:$D$241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3.1473956733438412E-2</c:v>
                  </c:pt>
                  <c:pt idx="2">
                    <c:v>1.7174302813712648E-2</c:v>
                  </c:pt>
                  <c:pt idx="3">
                    <c:v>0.10932843876726016</c:v>
                  </c:pt>
                  <c:pt idx="4">
                    <c:v>3.0038566121413229E-2</c:v>
                  </c:pt>
                  <c:pt idx="5">
                    <c:v>6.45340822563929E-2</c:v>
                  </c:pt>
                  <c:pt idx="6">
                    <c:v>6.1744616074233635E-2</c:v>
                  </c:pt>
                  <c:pt idx="7">
                    <c:v>3.4149152017391375E-2</c:v>
                  </c:pt>
                  <c:pt idx="8">
                    <c:v>3.0038566121413229E-2</c:v>
                  </c:pt>
                  <c:pt idx="9">
                    <c:v>4.02802513388111E-2</c:v>
                  </c:pt>
                  <c:pt idx="10">
                    <c:v>6.4814426338355019E-2</c:v>
                  </c:pt>
                  <c:pt idx="11">
                    <c:v>4.4566874072259656E-2</c:v>
                  </c:pt>
                  <c:pt idx="12">
                    <c:v>2.7474320315892309E-2</c:v>
                  </c:pt>
                  <c:pt idx="13">
                    <c:v>3.4660109321672385E-2</c:v>
                  </c:pt>
                  <c:pt idx="14">
                    <c:v>3.7518995830344438E-2</c:v>
                  </c:pt>
                  <c:pt idx="15">
                    <c:v>7.5967140682845491E-3</c:v>
                  </c:pt>
                  <c:pt idx="16">
                    <c:v>1.6521830509678537E-2</c:v>
                  </c:pt>
                  <c:pt idx="17">
                    <c:v>1.312159702703695E-2</c:v>
                  </c:pt>
                  <c:pt idx="18">
                    <c:v>4.8524738957899098E-2</c:v>
                  </c:pt>
                  <c:pt idx="19">
                    <c:v>4.2277224683338457E-2</c:v>
                  </c:pt>
                  <c:pt idx="20">
                    <c:v>4.6515631834837375E-2</c:v>
                  </c:pt>
                  <c:pt idx="21">
                    <c:v>7.0547092451818477E-2</c:v>
                  </c:pt>
                  <c:pt idx="22">
                    <c:v>3.8655677793034651E-2</c:v>
                  </c:pt>
                  <c:pt idx="23">
                    <c:v>3.2480446677362565E-2</c:v>
                  </c:pt>
                  <c:pt idx="24">
                    <c:v>2.7717926853124478E-2</c:v>
                  </c:pt>
                  <c:pt idx="25">
                    <c:v>3.1349943266838841E-2</c:v>
                  </c:pt>
                  <c:pt idx="26">
                    <c:v>2.6553608217929105E-2</c:v>
                  </c:pt>
                  <c:pt idx="27">
                    <c:v>2.6243194054073899E-2</c:v>
                  </c:pt>
                  <c:pt idx="28">
                    <c:v>3.4947727811451459E-2</c:v>
                  </c:pt>
                  <c:pt idx="29">
                    <c:v>7.2787108436848644E-2</c:v>
                  </c:pt>
                  <c:pt idx="30">
                    <c:v>1.4270757709867047E-2</c:v>
                  </c:pt>
                  <c:pt idx="31">
                    <c:v>5.4072548474528054E-2</c:v>
                  </c:pt>
                  <c:pt idx="32">
                    <c:v>6.9717450339223941E-2</c:v>
                  </c:pt>
                  <c:pt idx="33">
                    <c:v>1.8959002203338241E-2</c:v>
                  </c:pt>
                  <c:pt idx="34">
                    <c:v>7.1059028121987625E-2</c:v>
                  </c:pt>
                  <c:pt idx="35">
                    <c:v>6.2699886533677682E-2</c:v>
                  </c:pt>
                  <c:pt idx="36">
                    <c:v>5.7354954379063017E-2</c:v>
                  </c:pt>
                  <c:pt idx="37">
                    <c:v>4.6549033455996904E-2</c:v>
                  </c:pt>
                  <c:pt idx="38">
                    <c:v>1.1661411071356927E-2</c:v>
                  </c:pt>
                  <c:pt idx="39">
                    <c:v>2.3389169658791811E-2</c:v>
                  </c:pt>
                  <c:pt idx="40">
                    <c:v>3.0386856273138196E-2</c:v>
                  </c:pt>
                  <c:pt idx="41">
                    <c:v>2.8468828486069953E-2</c:v>
                  </c:pt>
                  <c:pt idx="42">
                    <c:v>1.3276804108964552E-2</c:v>
                  </c:pt>
                  <c:pt idx="43">
                    <c:v>0.1248173894780614</c:v>
                  </c:pt>
                  <c:pt idx="44">
                    <c:v>7.5637123345900767E-2</c:v>
                  </c:pt>
                  <c:pt idx="45">
                    <c:v>1.8937827057247857E-2</c:v>
                  </c:pt>
                  <c:pt idx="46">
                    <c:v>0.10227453216428603</c:v>
                  </c:pt>
                  <c:pt idx="47">
                    <c:v>0.10900304089975238</c:v>
                  </c:pt>
                  <c:pt idx="48">
                    <c:v>6.8430658857117188E-2</c:v>
                  </c:pt>
                  <c:pt idx="49">
                    <c:v>5.8798263222284264E-2</c:v>
                  </c:pt>
                  <c:pt idx="50">
                    <c:v>3.0677004265661018E-2</c:v>
                  </c:pt>
                  <c:pt idx="51">
                    <c:v>7.8987508673726808E-2</c:v>
                  </c:pt>
                  <c:pt idx="52">
                    <c:v>6.1037809312511036E-2</c:v>
                  </c:pt>
                  <c:pt idx="53">
                    <c:v>7.4335408389001573E-2</c:v>
                  </c:pt>
                  <c:pt idx="54">
                    <c:v>7.2531317808173734E-2</c:v>
                  </c:pt>
                  <c:pt idx="55">
                    <c:v>2.4618391029244648E-2</c:v>
                  </c:pt>
                  <c:pt idx="56">
                    <c:v>3.4043708270935107E-2</c:v>
                  </c:pt>
                  <c:pt idx="57">
                    <c:v>5.4956787013433803E-2</c:v>
                  </c:pt>
                  <c:pt idx="58">
                    <c:v>1.5180757645199371E-2</c:v>
                  </c:pt>
                  <c:pt idx="59">
                    <c:v>1.1624179571380421E-2</c:v>
                  </c:pt>
                  <c:pt idx="60">
                    <c:v>0.1316026669511329</c:v>
                  </c:pt>
                  <c:pt idx="61">
                    <c:v>5.9393922833890854E-2</c:v>
                  </c:pt>
                  <c:pt idx="62">
                    <c:v>1.1029613297309506E-2</c:v>
                  </c:pt>
                  <c:pt idx="63">
                    <c:v>9.8245866067631887E-2</c:v>
                  </c:pt>
                  <c:pt idx="64">
                    <c:v>5.9186321965815497E-2</c:v>
                  </c:pt>
                  <c:pt idx="65">
                    <c:v>1.3259871225524498E-2</c:v>
                  </c:pt>
                  <c:pt idx="66">
                    <c:v>2.1776795679356437E-2</c:v>
                  </c:pt>
                  <c:pt idx="67">
                    <c:v>1.9293253900104643E-2</c:v>
                  </c:pt>
                  <c:pt idx="68">
                    <c:v>3.5685750909477149E-2</c:v>
                  </c:pt>
                  <c:pt idx="69">
                    <c:v>0.11385836812251639</c:v>
                  </c:pt>
                  <c:pt idx="70">
                    <c:v>1.3506194578390297E-2</c:v>
                  </c:pt>
                  <c:pt idx="71">
                    <c:v>6.067519933276555E-2</c:v>
                  </c:pt>
                  <c:pt idx="72">
                    <c:v>6.067519933276555E-2</c:v>
                  </c:pt>
                  <c:pt idx="73">
                    <c:v>2.2160649584986817E-2</c:v>
                  </c:pt>
                  <c:pt idx="74">
                    <c:v>2.6515496460791089E-2</c:v>
                  </c:pt>
                  <c:pt idx="75">
                    <c:v>2.6082567212117054E-2</c:v>
                  </c:pt>
                  <c:pt idx="76">
                    <c:v>8.9116178847791008E-2</c:v>
                  </c:pt>
                  <c:pt idx="77">
                    <c:v>7.5637123345900767E-2</c:v>
                  </c:pt>
                  <c:pt idx="78">
                    <c:v>2.4396212832398005E-2</c:v>
                  </c:pt>
                  <c:pt idx="79">
                    <c:v>3.7236092007827883E-2</c:v>
                  </c:pt>
                  <c:pt idx="80">
                    <c:v>5.4732917064164777E-2</c:v>
                  </c:pt>
                  <c:pt idx="81">
                    <c:v>1.7052711566132497E-2</c:v>
                  </c:pt>
                  <c:pt idx="82">
                    <c:v>8.1875376102276909E-2</c:v>
                  </c:pt>
                  <c:pt idx="83">
                    <c:v>7.3288159899697697E-2</c:v>
                  </c:pt>
                  <c:pt idx="84">
                    <c:v>2.992531541616987E-2</c:v>
                  </c:pt>
                  <c:pt idx="85">
                    <c:v>7.3155818943036757E-2</c:v>
                  </c:pt>
                  <c:pt idx="86">
                    <c:v>2.7735258731388154E-2</c:v>
                  </c:pt>
                  <c:pt idx="87">
                    <c:v>5.1129674006733475E-2</c:v>
                  </c:pt>
                  <c:pt idx="88">
                    <c:v>5.6081385357373642E-2</c:v>
                  </c:pt>
                  <c:pt idx="89">
                    <c:v>4.9213439871772992E-2</c:v>
                  </c:pt>
                  <c:pt idx="90">
                    <c:v>5.8432045590951609E-2</c:v>
                  </c:pt>
                  <c:pt idx="91">
                    <c:v>4.9187996882980083E-2</c:v>
                  </c:pt>
                  <c:pt idx="92">
                    <c:v>1.3495934857508217E-2</c:v>
                  </c:pt>
                  <c:pt idx="93">
                    <c:v>3.4954550803382285E-2</c:v>
                  </c:pt>
                  <c:pt idx="94">
                    <c:v>4.4233750988812895E-2</c:v>
                  </c:pt>
                  <c:pt idx="95">
                    <c:v>3.8280891344177573E-2</c:v>
                  </c:pt>
                  <c:pt idx="96">
                    <c:v>5.6997704259227878E-2</c:v>
                  </c:pt>
                  <c:pt idx="97">
                    <c:v>0.12443411102891737</c:v>
                  </c:pt>
                  <c:pt idx="98">
                    <c:v>3.159553642058064E-2</c:v>
                  </c:pt>
                  <c:pt idx="99">
                    <c:v>3.834731667493417E-2</c:v>
                  </c:pt>
                  <c:pt idx="100">
                    <c:v>5.8940094033046488E-2</c:v>
                  </c:pt>
                  <c:pt idx="101">
                    <c:v>3.4560792724907953E-2</c:v>
                  </c:pt>
                  <c:pt idx="102">
                    <c:v>1.7446858404135894E-2</c:v>
                  </c:pt>
                  <c:pt idx="103">
                    <c:v>7.3610726896519624E-2</c:v>
                  </c:pt>
                  <c:pt idx="104">
                    <c:v>5.2114660658314139E-2</c:v>
                  </c:pt>
                  <c:pt idx="105">
                    <c:v>2.3332326124208276E-2</c:v>
                  </c:pt>
                  <c:pt idx="106">
                    <c:v>7.5903788225996855E-3</c:v>
                  </c:pt>
                  <c:pt idx="107">
                    <c:v>6.3329385128942789E-2</c:v>
                  </c:pt>
                  <c:pt idx="108">
                    <c:v>7.053215459808572E-2</c:v>
                  </c:pt>
                  <c:pt idx="109">
                    <c:v>8.2406867261026084E-2</c:v>
                  </c:pt>
                  <c:pt idx="110">
                    <c:v>1.2457425506382175E-2</c:v>
                  </c:pt>
                  <c:pt idx="111">
                    <c:v>5.8074561168065579E-2</c:v>
                  </c:pt>
                  <c:pt idx="112">
                    <c:v>1.7855691997741816E-2</c:v>
                  </c:pt>
                  <c:pt idx="113">
                    <c:v>2.8484698333590359E-2</c:v>
                  </c:pt>
                  <c:pt idx="114">
                    <c:v>0.12864410379027955</c:v>
                  </c:pt>
                  <c:pt idx="115">
                    <c:v>2.6633895887704741E-2</c:v>
                  </c:pt>
                  <c:pt idx="116">
                    <c:v>6.2314389596767807E-2</c:v>
                  </c:pt>
                  <c:pt idx="117">
                    <c:v>5.8030998992660877E-2</c:v>
                  </c:pt>
                  <c:pt idx="118">
                    <c:v>3.6577732290366489E-2</c:v>
                  </c:pt>
                  <c:pt idx="119">
                    <c:v>3.8654036219600257E-2</c:v>
                  </c:pt>
                  <c:pt idx="120">
                    <c:v>1.9812214112926385E-2</c:v>
                  </c:pt>
                  <c:pt idx="121">
                    <c:v>3.9903699844687363E-2</c:v>
                  </c:pt>
                  <c:pt idx="122">
                    <c:v>0.10283244308378382</c:v>
                  </c:pt>
                  <c:pt idx="123">
                    <c:v>6.5803971144431497E-2</c:v>
                  </c:pt>
                  <c:pt idx="124">
                    <c:v>8.045153412607646E-2</c:v>
                  </c:pt>
                  <c:pt idx="125">
                    <c:v>4.5584978444202312E-2</c:v>
                  </c:pt>
                  <c:pt idx="126">
                    <c:v>6.5803971144431497E-2</c:v>
                  </c:pt>
                  <c:pt idx="127">
                    <c:v>5.722882645405801E-2</c:v>
                  </c:pt>
                  <c:pt idx="128">
                    <c:v>1.3377989898146999E-2</c:v>
                  </c:pt>
                  <c:pt idx="129">
                    <c:v>9.3556678635167242E-2</c:v>
                  </c:pt>
                  <c:pt idx="130">
                    <c:v>3.3362154058087901E-2</c:v>
                  </c:pt>
                  <c:pt idx="131">
                    <c:v>9.6285131634385304E-2</c:v>
                  </c:pt>
                  <c:pt idx="132">
                    <c:v>4.6184685377956954E-2</c:v>
                  </c:pt>
                  <c:pt idx="133">
                    <c:v>6.45340822563929E-2</c:v>
                  </c:pt>
                  <c:pt idx="134">
                    <c:v>5.7083030839468189E-2</c:v>
                  </c:pt>
                  <c:pt idx="135">
                    <c:v>6.8481495575491616E-2</c:v>
                  </c:pt>
                  <c:pt idx="136">
                    <c:v>4.9421619541602478E-2</c:v>
                  </c:pt>
                  <c:pt idx="137">
                    <c:v>9.0268151975792132E-2</c:v>
                  </c:pt>
                  <c:pt idx="138">
                    <c:v>7.0921314787666875E-2</c:v>
                  </c:pt>
                  <c:pt idx="139">
                    <c:v>5.705377998905177E-2</c:v>
                  </c:pt>
                  <c:pt idx="140">
                    <c:v>2.6397220682672137E-2</c:v>
                  </c:pt>
                  <c:pt idx="141">
                    <c:v>4.1050244692359919E-2</c:v>
                  </c:pt>
                  <c:pt idx="142">
                    <c:v>8.7685783356604874E-2</c:v>
                  </c:pt>
                  <c:pt idx="143">
                    <c:v>5.9837033916381788E-2</c:v>
                  </c:pt>
                  <c:pt idx="144">
                    <c:v>9.2369370755913907E-2</c:v>
                  </c:pt>
                  <c:pt idx="145">
                    <c:v>5.6157855090136787E-2</c:v>
                  </c:pt>
                  <c:pt idx="146">
                    <c:v>5.7219020028466218E-2</c:v>
                  </c:pt>
                  <c:pt idx="147">
                    <c:v>8.599096072063471E-2</c:v>
                  </c:pt>
                  <c:pt idx="148">
                    <c:v>2.9540345763297633E-2</c:v>
                  </c:pt>
                  <c:pt idx="149">
                    <c:v>7.1297952403808998E-2</c:v>
                  </c:pt>
                  <c:pt idx="150">
                    <c:v>3.7193984737316277E-2</c:v>
                  </c:pt>
                  <c:pt idx="151">
                    <c:v>7.375493216735779E-2</c:v>
                  </c:pt>
                  <c:pt idx="152">
                    <c:v>5.1457136926323095E-2</c:v>
                  </c:pt>
                  <c:pt idx="153">
                    <c:v>5.2103059999278771E-2</c:v>
                  </c:pt>
                  <c:pt idx="154">
                    <c:v>9.0136783125722486E-2</c:v>
                  </c:pt>
                  <c:pt idx="155">
                    <c:v>6.7695347307598436E-2</c:v>
                  </c:pt>
                  <c:pt idx="156">
                    <c:v>1.6520550239009269E-2</c:v>
                  </c:pt>
                  <c:pt idx="157">
                    <c:v>7.4200177931844524E-2</c:v>
                  </c:pt>
                  <c:pt idx="158">
                    <c:v>6.512007207970022E-2</c:v>
                  </c:pt>
                  <c:pt idx="159">
                    <c:v>1.9812214112926385E-2</c:v>
                  </c:pt>
                  <c:pt idx="160">
                    <c:v>0.11231875889934287</c:v>
                  </c:pt>
                  <c:pt idx="161">
                    <c:v>9.1778991380469882E-2</c:v>
                  </c:pt>
                  <c:pt idx="162">
                    <c:v>0.11697279651496995</c:v>
                  </c:pt>
                  <c:pt idx="163">
                    <c:v>7.7837027829547337E-2</c:v>
                  </c:pt>
                  <c:pt idx="164">
                    <c:v>5.0864946462122487E-2</c:v>
                  </c:pt>
                  <c:pt idx="165">
                    <c:v>8.3321834326322675E-2</c:v>
                  </c:pt>
                  <c:pt idx="166">
                    <c:v>4.8924341099377232E-2</c:v>
                  </c:pt>
                  <c:pt idx="167">
                    <c:v>0.12642093204624008</c:v>
                  </c:pt>
                  <c:pt idx="168">
                    <c:v>7.9125636317382647E-2</c:v>
                  </c:pt>
                  <c:pt idx="169">
                    <c:v>3.8061078394055245E-2</c:v>
                  </c:pt>
                  <c:pt idx="170">
                    <c:v>8.8799881738797604E-2</c:v>
                  </c:pt>
                  <c:pt idx="171">
                    <c:v>9.3756965602179457E-2</c:v>
                  </c:pt>
                  <c:pt idx="172">
                    <c:v>7.9580381464335326E-2</c:v>
                  </c:pt>
                  <c:pt idx="173">
                    <c:v>0.12305983024681222</c:v>
                  </c:pt>
                  <c:pt idx="174">
                    <c:v>7.5787998592124595E-2</c:v>
                  </c:pt>
                  <c:pt idx="175">
                    <c:v>4.7425862406351403E-2</c:v>
                  </c:pt>
                  <c:pt idx="176">
                    <c:v>7.8010651354108979E-2</c:v>
                  </c:pt>
                  <c:pt idx="177">
                    <c:v>7.5091129284748259E-2</c:v>
                  </c:pt>
                  <c:pt idx="178">
                    <c:v>9.4920245628483182E-2</c:v>
                  </c:pt>
                  <c:pt idx="179">
                    <c:v>4.9603074666821484E-2</c:v>
                  </c:pt>
                  <c:pt idx="180">
                    <c:v>6.1008729561600153E-2</c:v>
                  </c:pt>
                  <c:pt idx="181">
                    <c:v>7.5984409921347598E-2</c:v>
                  </c:pt>
                  <c:pt idx="182">
                    <c:v>7.4404612000232226E-2</c:v>
                  </c:pt>
                  <c:pt idx="183">
                    <c:v>5.175910152233832E-2</c:v>
                  </c:pt>
                  <c:pt idx="184">
                    <c:v>7.9580381464335326E-2</c:v>
                  </c:pt>
                  <c:pt idx="185">
                    <c:v>1.8153991128918995E-2</c:v>
                  </c:pt>
                  <c:pt idx="186">
                    <c:v>0.10237393518531901</c:v>
                  </c:pt>
                  <c:pt idx="187">
                    <c:v>2.8220772413916854E-2</c:v>
                  </c:pt>
                  <c:pt idx="188">
                    <c:v>0.12764386432333988</c:v>
                  </c:pt>
                  <c:pt idx="189">
                    <c:v>6.4310846333682448E-2</c:v>
                  </c:pt>
                  <c:pt idx="190">
                    <c:v>0.10298650730812138</c:v>
                  </c:pt>
                  <c:pt idx="191">
                    <c:v>6.9264351978379546E-2</c:v>
                  </c:pt>
                  <c:pt idx="192">
                    <c:v>0.10768245799861477</c:v>
                  </c:pt>
                  <c:pt idx="193">
                    <c:v>6.828666495785686E-2</c:v>
                  </c:pt>
                  <c:pt idx="194">
                    <c:v>9.910391127285538E-2</c:v>
                  </c:pt>
                  <c:pt idx="195">
                    <c:v>9.6825378806568413E-2</c:v>
                  </c:pt>
                  <c:pt idx="196">
                    <c:v>5.8834992634049246E-2</c:v>
                  </c:pt>
                  <c:pt idx="197">
                    <c:v>6.6637561934682066E-2</c:v>
                  </c:pt>
                  <c:pt idx="198">
                    <c:v>8.6081268483737039E-2</c:v>
                  </c:pt>
                  <c:pt idx="199">
                    <c:v>2.8468828486069953E-2</c:v>
                  </c:pt>
                  <c:pt idx="200">
                    <c:v>0.13761228519478716</c:v>
                  </c:pt>
                  <c:pt idx="201">
                    <c:v>9.4817942997086915E-2</c:v>
                  </c:pt>
                  <c:pt idx="202">
                    <c:v>0.12348617826168881</c:v>
                  </c:pt>
                  <c:pt idx="203">
                    <c:v>5.3186209181730788E-2</c:v>
                  </c:pt>
                  <c:pt idx="204">
                    <c:v>0.12137599176398375</c:v>
                  </c:pt>
                  <c:pt idx="205">
                    <c:v>0.10172989292424497</c:v>
                  </c:pt>
                  <c:pt idx="206">
                    <c:v>6.6637561934682066E-2</c:v>
                  </c:pt>
                  <c:pt idx="207">
                    <c:v>4.0582134648708912E-2</c:v>
                  </c:pt>
                  <c:pt idx="208">
                    <c:v>0.11140971831733246</c:v>
                  </c:pt>
                  <c:pt idx="209">
                    <c:v>0.15683917981427814</c:v>
                  </c:pt>
                  <c:pt idx="210">
                    <c:v>7.9773688127335693E-2</c:v>
                  </c:pt>
                  <c:pt idx="211">
                    <c:v>3.7518995830344438E-2</c:v>
                  </c:pt>
                  <c:pt idx="212">
                    <c:v>0.13891064739565265</c:v>
                  </c:pt>
                  <c:pt idx="213">
                    <c:v>5.2219926201588565E-2</c:v>
                  </c:pt>
                  <c:pt idx="214">
                    <c:v>0.10740027016398626</c:v>
                  </c:pt>
                  <c:pt idx="215">
                    <c:v>7.5091129284748259E-2</c:v>
                  </c:pt>
                  <c:pt idx="216">
                    <c:v>7.791908713410535E-2</c:v>
                  </c:pt>
                  <c:pt idx="217">
                    <c:v>0.11767041601815191</c:v>
                  </c:pt>
                  <c:pt idx="218">
                    <c:v>9.3135152195932436E-2</c:v>
                  </c:pt>
                  <c:pt idx="219">
                    <c:v>8.0827324603832615E-2</c:v>
                  </c:pt>
                  <c:pt idx="220">
                    <c:v>8.9543268530946782E-2</c:v>
                  </c:pt>
                  <c:pt idx="221">
                    <c:v>6.0809017594464207E-2</c:v>
                  </c:pt>
                  <c:pt idx="222">
                    <c:v>8.4618459869801849E-2</c:v>
                  </c:pt>
                  <c:pt idx="223">
                    <c:v>4.3040634241868519E-2</c:v>
                  </c:pt>
                  <c:pt idx="224">
                    <c:v>9.2949798434272493E-2</c:v>
                  </c:pt>
                  <c:pt idx="225">
                    <c:v>7.7494530475869489E-2</c:v>
                  </c:pt>
                  <c:pt idx="226">
                    <c:v>0.11662655566839696</c:v>
                  </c:pt>
                  <c:pt idx="227">
                    <c:v>3.1473956733438412E-2</c:v>
                  </c:pt>
                  <c:pt idx="228">
                    <c:v>8.5257048688503048E-2</c:v>
                  </c:pt>
                  <c:pt idx="229">
                    <c:v>8.8057647924564553E-2</c:v>
                  </c:pt>
                  <c:pt idx="230">
                    <c:v>8.2100489384719838E-2</c:v>
                  </c:pt>
                  <c:pt idx="231">
                    <c:v>7.042992183112462E-2</c:v>
                  </c:pt>
                  <c:pt idx="232">
                    <c:v>9.9304259938797199E-2</c:v>
                  </c:pt>
                  <c:pt idx="233">
                    <c:v>8.1632133672222676E-2</c:v>
                  </c:pt>
                  <c:pt idx="234">
                    <c:v>6.2966528947806022E-2</c:v>
                  </c:pt>
                  <c:pt idx="235">
                    <c:v>0.19170639008920476</c:v>
                  </c:pt>
                  <c:pt idx="236">
                    <c:v>9.1169956888404624E-2</c:v>
                  </c:pt>
                  <c:pt idx="237">
                    <c:v>9.644294044923489E-2</c:v>
                  </c:pt>
                  <c:pt idx="238">
                    <c:v>0.10611322492090457</c:v>
                  </c:pt>
                  <c:pt idx="239">
                    <c:v>5.7128925565765952E-2</c:v>
                  </c:pt>
                </c:numCache>
              </c:numRef>
            </c:plus>
            <c:minus>
              <c:numRef>
                <c:f>'1nM'!$D$2:$D$241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3.1473956733438412E-2</c:v>
                  </c:pt>
                  <c:pt idx="2">
                    <c:v>1.7174302813712648E-2</c:v>
                  </c:pt>
                  <c:pt idx="3">
                    <c:v>0.10932843876726016</c:v>
                  </c:pt>
                  <c:pt idx="4">
                    <c:v>3.0038566121413229E-2</c:v>
                  </c:pt>
                  <c:pt idx="5">
                    <c:v>6.45340822563929E-2</c:v>
                  </c:pt>
                  <c:pt idx="6">
                    <c:v>6.1744616074233635E-2</c:v>
                  </c:pt>
                  <c:pt idx="7">
                    <c:v>3.4149152017391375E-2</c:v>
                  </c:pt>
                  <c:pt idx="8">
                    <c:v>3.0038566121413229E-2</c:v>
                  </c:pt>
                  <c:pt idx="9">
                    <c:v>4.02802513388111E-2</c:v>
                  </c:pt>
                  <c:pt idx="10">
                    <c:v>6.4814426338355019E-2</c:v>
                  </c:pt>
                  <c:pt idx="11">
                    <c:v>4.4566874072259656E-2</c:v>
                  </c:pt>
                  <c:pt idx="12">
                    <c:v>2.7474320315892309E-2</c:v>
                  </c:pt>
                  <c:pt idx="13">
                    <c:v>3.4660109321672385E-2</c:v>
                  </c:pt>
                  <c:pt idx="14">
                    <c:v>3.7518995830344438E-2</c:v>
                  </c:pt>
                  <c:pt idx="15">
                    <c:v>7.5967140682845491E-3</c:v>
                  </c:pt>
                  <c:pt idx="16">
                    <c:v>1.6521830509678537E-2</c:v>
                  </c:pt>
                  <c:pt idx="17">
                    <c:v>1.312159702703695E-2</c:v>
                  </c:pt>
                  <c:pt idx="18">
                    <c:v>4.8524738957899098E-2</c:v>
                  </c:pt>
                  <c:pt idx="19">
                    <c:v>4.2277224683338457E-2</c:v>
                  </c:pt>
                  <c:pt idx="20">
                    <c:v>4.6515631834837375E-2</c:v>
                  </c:pt>
                  <c:pt idx="21">
                    <c:v>7.0547092451818477E-2</c:v>
                  </c:pt>
                  <c:pt idx="22">
                    <c:v>3.8655677793034651E-2</c:v>
                  </c:pt>
                  <c:pt idx="23">
                    <c:v>3.2480446677362565E-2</c:v>
                  </c:pt>
                  <c:pt idx="24">
                    <c:v>2.7717926853124478E-2</c:v>
                  </c:pt>
                  <c:pt idx="25">
                    <c:v>3.1349943266838841E-2</c:v>
                  </c:pt>
                  <c:pt idx="26">
                    <c:v>2.6553608217929105E-2</c:v>
                  </c:pt>
                  <c:pt idx="27">
                    <c:v>2.6243194054073899E-2</c:v>
                  </c:pt>
                  <c:pt idx="28">
                    <c:v>3.4947727811451459E-2</c:v>
                  </c:pt>
                  <c:pt idx="29">
                    <c:v>7.2787108436848644E-2</c:v>
                  </c:pt>
                  <c:pt idx="30">
                    <c:v>1.4270757709867047E-2</c:v>
                  </c:pt>
                  <c:pt idx="31">
                    <c:v>5.4072548474528054E-2</c:v>
                  </c:pt>
                  <c:pt idx="32">
                    <c:v>6.9717450339223941E-2</c:v>
                  </c:pt>
                  <c:pt idx="33">
                    <c:v>1.8959002203338241E-2</c:v>
                  </c:pt>
                  <c:pt idx="34">
                    <c:v>7.1059028121987625E-2</c:v>
                  </c:pt>
                  <c:pt idx="35">
                    <c:v>6.2699886533677682E-2</c:v>
                  </c:pt>
                  <c:pt idx="36">
                    <c:v>5.7354954379063017E-2</c:v>
                  </c:pt>
                  <c:pt idx="37">
                    <c:v>4.6549033455996904E-2</c:v>
                  </c:pt>
                  <c:pt idx="38">
                    <c:v>1.1661411071356927E-2</c:v>
                  </c:pt>
                  <c:pt idx="39">
                    <c:v>2.3389169658791811E-2</c:v>
                  </c:pt>
                  <c:pt idx="40">
                    <c:v>3.0386856273138196E-2</c:v>
                  </c:pt>
                  <c:pt idx="41">
                    <c:v>2.8468828486069953E-2</c:v>
                  </c:pt>
                  <c:pt idx="42">
                    <c:v>1.3276804108964552E-2</c:v>
                  </c:pt>
                  <c:pt idx="43">
                    <c:v>0.1248173894780614</c:v>
                  </c:pt>
                  <c:pt idx="44">
                    <c:v>7.5637123345900767E-2</c:v>
                  </c:pt>
                  <c:pt idx="45">
                    <c:v>1.8937827057247857E-2</c:v>
                  </c:pt>
                  <c:pt idx="46">
                    <c:v>0.10227453216428603</c:v>
                  </c:pt>
                  <c:pt idx="47">
                    <c:v>0.10900304089975238</c:v>
                  </c:pt>
                  <c:pt idx="48">
                    <c:v>6.8430658857117188E-2</c:v>
                  </c:pt>
                  <c:pt idx="49">
                    <c:v>5.8798263222284264E-2</c:v>
                  </c:pt>
                  <c:pt idx="50">
                    <c:v>3.0677004265661018E-2</c:v>
                  </c:pt>
                  <c:pt idx="51">
                    <c:v>7.8987508673726808E-2</c:v>
                  </c:pt>
                  <c:pt idx="52">
                    <c:v>6.1037809312511036E-2</c:v>
                  </c:pt>
                  <c:pt idx="53">
                    <c:v>7.4335408389001573E-2</c:v>
                  </c:pt>
                  <c:pt idx="54">
                    <c:v>7.2531317808173734E-2</c:v>
                  </c:pt>
                  <c:pt idx="55">
                    <c:v>2.4618391029244648E-2</c:v>
                  </c:pt>
                  <c:pt idx="56">
                    <c:v>3.4043708270935107E-2</c:v>
                  </c:pt>
                  <c:pt idx="57">
                    <c:v>5.4956787013433803E-2</c:v>
                  </c:pt>
                  <c:pt idx="58">
                    <c:v>1.5180757645199371E-2</c:v>
                  </c:pt>
                  <c:pt idx="59">
                    <c:v>1.1624179571380421E-2</c:v>
                  </c:pt>
                  <c:pt idx="60">
                    <c:v>0.1316026669511329</c:v>
                  </c:pt>
                  <c:pt idx="61">
                    <c:v>5.9393922833890854E-2</c:v>
                  </c:pt>
                  <c:pt idx="62">
                    <c:v>1.1029613297309506E-2</c:v>
                  </c:pt>
                  <c:pt idx="63">
                    <c:v>9.8245866067631887E-2</c:v>
                  </c:pt>
                  <c:pt idx="64">
                    <c:v>5.9186321965815497E-2</c:v>
                  </c:pt>
                  <c:pt idx="65">
                    <c:v>1.3259871225524498E-2</c:v>
                  </c:pt>
                  <c:pt idx="66">
                    <c:v>2.1776795679356437E-2</c:v>
                  </c:pt>
                  <c:pt idx="67">
                    <c:v>1.9293253900104643E-2</c:v>
                  </c:pt>
                  <c:pt idx="68">
                    <c:v>3.5685750909477149E-2</c:v>
                  </c:pt>
                  <c:pt idx="69">
                    <c:v>0.11385836812251639</c:v>
                  </c:pt>
                  <c:pt idx="70">
                    <c:v>1.3506194578390297E-2</c:v>
                  </c:pt>
                  <c:pt idx="71">
                    <c:v>6.067519933276555E-2</c:v>
                  </c:pt>
                  <c:pt idx="72">
                    <c:v>6.067519933276555E-2</c:v>
                  </c:pt>
                  <c:pt idx="73">
                    <c:v>2.2160649584986817E-2</c:v>
                  </c:pt>
                  <c:pt idx="74">
                    <c:v>2.6515496460791089E-2</c:v>
                  </c:pt>
                  <c:pt idx="75">
                    <c:v>2.6082567212117054E-2</c:v>
                  </c:pt>
                  <c:pt idx="76">
                    <c:v>8.9116178847791008E-2</c:v>
                  </c:pt>
                  <c:pt idx="77">
                    <c:v>7.5637123345900767E-2</c:v>
                  </c:pt>
                  <c:pt idx="78">
                    <c:v>2.4396212832398005E-2</c:v>
                  </c:pt>
                  <c:pt idx="79">
                    <c:v>3.7236092007827883E-2</c:v>
                  </c:pt>
                  <c:pt idx="80">
                    <c:v>5.4732917064164777E-2</c:v>
                  </c:pt>
                  <c:pt idx="81">
                    <c:v>1.7052711566132497E-2</c:v>
                  </c:pt>
                  <c:pt idx="82">
                    <c:v>8.1875376102276909E-2</c:v>
                  </c:pt>
                  <c:pt idx="83">
                    <c:v>7.3288159899697697E-2</c:v>
                  </c:pt>
                  <c:pt idx="84">
                    <c:v>2.992531541616987E-2</c:v>
                  </c:pt>
                  <c:pt idx="85">
                    <c:v>7.3155818943036757E-2</c:v>
                  </c:pt>
                  <c:pt idx="86">
                    <c:v>2.7735258731388154E-2</c:v>
                  </c:pt>
                  <c:pt idx="87">
                    <c:v>5.1129674006733475E-2</c:v>
                  </c:pt>
                  <c:pt idx="88">
                    <c:v>5.6081385357373642E-2</c:v>
                  </c:pt>
                  <c:pt idx="89">
                    <c:v>4.9213439871772992E-2</c:v>
                  </c:pt>
                  <c:pt idx="90">
                    <c:v>5.8432045590951609E-2</c:v>
                  </c:pt>
                  <c:pt idx="91">
                    <c:v>4.9187996882980083E-2</c:v>
                  </c:pt>
                  <c:pt idx="92">
                    <c:v>1.3495934857508217E-2</c:v>
                  </c:pt>
                  <c:pt idx="93">
                    <c:v>3.4954550803382285E-2</c:v>
                  </c:pt>
                  <c:pt idx="94">
                    <c:v>4.4233750988812895E-2</c:v>
                  </c:pt>
                  <c:pt idx="95">
                    <c:v>3.8280891344177573E-2</c:v>
                  </c:pt>
                  <c:pt idx="96">
                    <c:v>5.6997704259227878E-2</c:v>
                  </c:pt>
                  <c:pt idx="97">
                    <c:v>0.12443411102891737</c:v>
                  </c:pt>
                  <c:pt idx="98">
                    <c:v>3.159553642058064E-2</c:v>
                  </c:pt>
                  <c:pt idx="99">
                    <c:v>3.834731667493417E-2</c:v>
                  </c:pt>
                  <c:pt idx="100">
                    <c:v>5.8940094033046488E-2</c:v>
                  </c:pt>
                  <c:pt idx="101">
                    <c:v>3.4560792724907953E-2</c:v>
                  </c:pt>
                  <c:pt idx="102">
                    <c:v>1.7446858404135894E-2</c:v>
                  </c:pt>
                  <c:pt idx="103">
                    <c:v>7.3610726896519624E-2</c:v>
                  </c:pt>
                  <c:pt idx="104">
                    <c:v>5.2114660658314139E-2</c:v>
                  </c:pt>
                  <c:pt idx="105">
                    <c:v>2.3332326124208276E-2</c:v>
                  </c:pt>
                  <c:pt idx="106">
                    <c:v>7.5903788225996855E-3</c:v>
                  </c:pt>
                  <c:pt idx="107">
                    <c:v>6.3329385128942789E-2</c:v>
                  </c:pt>
                  <c:pt idx="108">
                    <c:v>7.053215459808572E-2</c:v>
                  </c:pt>
                  <c:pt idx="109">
                    <c:v>8.2406867261026084E-2</c:v>
                  </c:pt>
                  <c:pt idx="110">
                    <c:v>1.2457425506382175E-2</c:v>
                  </c:pt>
                  <c:pt idx="111">
                    <c:v>5.8074561168065579E-2</c:v>
                  </c:pt>
                  <c:pt idx="112">
                    <c:v>1.7855691997741816E-2</c:v>
                  </c:pt>
                  <c:pt idx="113">
                    <c:v>2.8484698333590359E-2</c:v>
                  </c:pt>
                  <c:pt idx="114">
                    <c:v>0.12864410379027955</c:v>
                  </c:pt>
                  <c:pt idx="115">
                    <c:v>2.6633895887704741E-2</c:v>
                  </c:pt>
                  <c:pt idx="116">
                    <c:v>6.2314389596767807E-2</c:v>
                  </c:pt>
                  <c:pt idx="117">
                    <c:v>5.8030998992660877E-2</c:v>
                  </c:pt>
                  <c:pt idx="118">
                    <c:v>3.6577732290366489E-2</c:v>
                  </c:pt>
                  <c:pt idx="119">
                    <c:v>3.8654036219600257E-2</c:v>
                  </c:pt>
                  <c:pt idx="120">
                    <c:v>1.9812214112926385E-2</c:v>
                  </c:pt>
                  <c:pt idx="121">
                    <c:v>3.9903699844687363E-2</c:v>
                  </c:pt>
                  <c:pt idx="122">
                    <c:v>0.10283244308378382</c:v>
                  </c:pt>
                  <c:pt idx="123">
                    <c:v>6.5803971144431497E-2</c:v>
                  </c:pt>
                  <c:pt idx="124">
                    <c:v>8.045153412607646E-2</c:v>
                  </c:pt>
                  <c:pt idx="125">
                    <c:v>4.5584978444202312E-2</c:v>
                  </c:pt>
                  <c:pt idx="126">
                    <c:v>6.5803971144431497E-2</c:v>
                  </c:pt>
                  <c:pt idx="127">
                    <c:v>5.722882645405801E-2</c:v>
                  </c:pt>
                  <c:pt idx="128">
                    <c:v>1.3377989898146999E-2</c:v>
                  </c:pt>
                  <c:pt idx="129">
                    <c:v>9.3556678635167242E-2</c:v>
                  </c:pt>
                  <c:pt idx="130">
                    <c:v>3.3362154058087901E-2</c:v>
                  </c:pt>
                  <c:pt idx="131">
                    <c:v>9.6285131634385304E-2</c:v>
                  </c:pt>
                  <c:pt idx="132">
                    <c:v>4.6184685377956954E-2</c:v>
                  </c:pt>
                  <c:pt idx="133">
                    <c:v>6.45340822563929E-2</c:v>
                  </c:pt>
                  <c:pt idx="134">
                    <c:v>5.7083030839468189E-2</c:v>
                  </c:pt>
                  <c:pt idx="135">
                    <c:v>6.8481495575491616E-2</c:v>
                  </c:pt>
                  <c:pt idx="136">
                    <c:v>4.9421619541602478E-2</c:v>
                  </c:pt>
                  <c:pt idx="137">
                    <c:v>9.0268151975792132E-2</c:v>
                  </c:pt>
                  <c:pt idx="138">
                    <c:v>7.0921314787666875E-2</c:v>
                  </c:pt>
                  <c:pt idx="139">
                    <c:v>5.705377998905177E-2</c:v>
                  </c:pt>
                  <c:pt idx="140">
                    <c:v>2.6397220682672137E-2</c:v>
                  </c:pt>
                  <c:pt idx="141">
                    <c:v>4.1050244692359919E-2</c:v>
                  </c:pt>
                  <c:pt idx="142">
                    <c:v>8.7685783356604874E-2</c:v>
                  </c:pt>
                  <c:pt idx="143">
                    <c:v>5.9837033916381788E-2</c:v>
                  </c:pt>
                  <c:pt idx="144">
                    <c:v>9.2369370755913907E-2</c:v>
                  </c:pt>
                  <c:pt idx="145">
                    <c:v>5.6157855090136787E-2</c:v>
                  </c:pt>
                  <c:pt idx="146">
                    <c:v>5.7219020028466218E-2</c:v>
                  </c:pt>
                  <c:pt idx="147">
                    <c:v>8.599096072063471E-2</c:v>
                  </c:pt>
                  <c:pt idx="148">
                    <c:v>2.9540345763297633E-2</c:v>
                  </c:pt>
                  <c:pt idx="149">
                    <c:v>7.1297952403808998E-2</c:v>
                  </c:pt>
                  <c:pt idx="150">
                    <c:v>3.7193984737316277E-2</c:v>
                  </c:pt>
                  <c:pt idx="151">
                    <c:v>7.375493216735779E-2</c:v>
                  </c:pt>
                  <c:pt idx="152">
                    <c:v>5.1457136926323095E-2</c:v>
                  </c:pt>
                  <c:pt idx="153">
                    <c:v>5.2103059999278771E-2</c:v>
                  </c:pt>
                  <c:pt idx="154">
                    <c:v>9.0136783125722486E-2</c:v>
                  </c:pt>
                  <c:pt idx="155">
                    <c:v>6.7695347307598436E-2</c:v>
                  </c:pt>
                  <c:pt idx="156">
                    <c:v>1.6520550239009269E-2</c:v>
                  </c:pt>
                  <c:pt idx="157">
                    <c:v>7.4200177931844524E-2</c:v>
                  </c:pt>
                  <c:pt idx="158">
                    <c:v>6.512007207970022E-2</c:v>
                  </c:pt>
                  <c:pt idx="159">
                    <c:v>1.9812214112926385E-2</c:v>
                  </c:pt>
                  <c:pt idx="160">
                    <c:v>0.11231875889934287</c:v>
                  </c:pt>
                  <c:pt idx="161">
                    <c:v>9.1778991380469882E-2</c:v>
                  </c:pt>
                  <c:pt idx="162">
                    <c:v>0.11697279651496995</c:v>
                  </c:pt>
                  <c:pt idx="163">
                    <c:v>7.7837027829547337E-2</c:v>
                  </c:pt>
                  <c:pt idx="164">
                    <c:v>5.0864946462122487E-2</c:v>
                  </c:pt>
                  <c:pt idx="165">
                    <c:v>8.3321834326322675E-2</c:v>
                  </c:pt>
                  <c:pt idx="166">
                    <c:v>4.8924341099377232E-2</c:v>
                  </c:pt>
                  <c:pt idx="167">
                    <c:v>0.12642093204624008</c:v>
                  </c:pt>
                  <c:pt idx="168">
                    <c:v>7.9125636317382647E-2</c:v>
                  </c:pt>
                  <c:pt idx="169">
                    <c:v>3.8061078394055245E-2</c:v>
                  </c:pt>
                  <c:pt idx="170">
                    <c:v>8.8799881738797604E-2</c:v>
                  </c:pt>
                  <c:pt idx="171">
                    <c:v>9.3756965602179457E-2</c:v>
                  </c:pt>
                  <c:pt idx="172">
                    <c:v>7.9580381464335326E-2</c:v>
                  </c:pt>
                  <c:pt idx="173">
                    <c:v>0.12305983024681222</c:v>
                  </c:pt>
                  <c:pt idx="174">
                    <c:v>7.5787998592124595E-2</c:v>
                  </c:pt>
                  <c:pt idx="175">
                    <c:v>4.7425862406351403E-2</c:v>
                  </c:pt>
                  <c:pt idx="176">
                    <c:v>7.8010651354108979E-2</c:v>
                  </c:pt>
                  <c:pt idx="177">
                    <c:v>7.5091129284748259E-2</c:v>
                  </c:pt>
                  <c:pt idx="178">
                    <c:v>9.4920245628483182E-2</c:v>
                  </c:pt>
                  <c:pt idx="179">
                    <c:v>4.9603074666821484E-2</c:v>
                  </c:pt>
                  <c:pt idx="180">
                    <c:v>6.1008729561600153E-2</c:v>
                  </c:pt>
                  <c:pt idx="181">
                    <c:v>7.5984409921347598E-2</c:v>
                  </c:pt>
                  <c:pt idx="182">
                    <c:v>7.4404612000232226E-2</c:v>
                  </c:pt>
                  <c:pt idx="183">
                    <c:v>5.175910152233832E-2</c:v>
                  </c:pt>
                  <c:pt idx="184">
                    <c:v>7.9580381464335326E-2</c:v>
                  </c:pt>
                  <c:pt idx="185">
                    <c:v>1.8153991128918995E-2</c:v>
                  </c:pt>
                  <c:pt idx="186">
                    <c:v>0.10237393518531901</c:v>
                  </c:pt>
                  <c:pt idx="187">
                    <c:v>2.8220772413916854E-2</c:v>
                  </c:pt>
                  <c:pt idx="188">
                    <c:v>0.12764386432333988</c:v>
                  </c:pt>
                  <c:pt idx="189">
                    <c:v>6.4310846333682448E-2</c:v>
                  </c:pt>
                  <c:pt idx="190">
                    <c:v>0.10298650730812138</c:v>
                  </c:pt>
                  <c:pt idx="191">
                    <c:v>6.9264351978379546E-2</c:v>
                  </c:pt>
                  <c:pt idx="192">
                    <c:v>0.10768245799861477</c:v>
                  </c:pt>
                  <c:pt idx="193">
                    <c:v>6.828666495785686E-2</c:v>
                  </c:pt>
                  <c:pt idx="194">
                    <c:v>9.910391127285538E-2</c:v>
                  </c:pt>
                  <c:pt idx="195">
                    <c:v>9.6825378806568413E-2</c:v>
                  </c:pt>
                  <c:pt idx="196">
                    <c:v>5.8834992634049246E-2</c:v>
                  </c:pt>
                  <c:pt idx="197">
                    <c:v>6.6637561934682066E-2</c:v>
                  </c:pt>
                  <c:pt idx="198">
                    <c:v>8.6081268483737039E-2</c:v>
                  </c:pt>
                  <c:pt idx="199">
                    <c:v>2.8468828486069953E-2</c:v>
                  </c:pt>
                  <c:pt idx="200">
                    <c:v>0.13761228519478716</c:v>
                  </c:pt>
                  <c:pt idx="201">
                    <c:v>9.4817942997086915E-2</c:v>
                  </c:pt>
                  <c:pt idx="202">
                    <c:v>0.12348617826168881</c:v>
                  </c:pt>
                  <c:pt idx="203">
                    <c:v>5.3186209181730788E-2</c:v>
                  </c:pt>
                  <c:pt idx="204">
                    <c:v>0.12137599176398375</c:v>
                  </c:pt>
                  <c:pt idx="205">
                    <c:v>0.10172989292424497</c:v>
                  </c:pt>
                  <c:pt idx="206">
                    <c:v>6.6637561934682066E-2</c:v>
                  </c:pt>
                  <c:pt idx="207">
                    <c:v>4.0582134648708912E-2</c:v>
                  </c:pt>
                  <c:pt idx="208">
                    <c:v>0.11140971831733246</c:v>
                  </c:pt>
                  <c:pt idx="209">
                    <c:v>0.15683917981427814</c:v>
                  </c:pt>
                  <c:pt idx="210">
                    <c:v>7.9773688127335693E-2</c:v>
                  </c:pt>
                  <c:pt idx="211">
                    <c:v>3.7518995830344438E-2</c:v>
                  </c:pt>
                  <c:pt idx="212">
                    <c:v>0.13891064739565265</c:v>
                  </c:pt>
                  <c:pt idx="213">
                    <c:v>5.2219926201588565E-2</c:v>
                  </c:pt>
                  <c:pt idx="214">
                    <c:v>0.10740027016398626</c:v>
                  </c:pt>
                  <c:pt idx="215">
                    <c:v>7.5091129284748259E-2</c:v>
                  </c:pt>
                  <c:pt idx="216">
                    <c:v>7.791908713410535E-2</c:v>
                  </c:pt>
                  <c:pt idx="217">
                    <c:v>0.11767041601815191</c:v>
                  </c:pt>
                  <c:pt idx="218">
                    <c:v>9.3135152195932436E-2</c:v>
                  </c:pt>
                  <c:pt idx="219">
                    <c:v>8.0827324603832615E-2</c:v>
                  </c:pt>
                  <c:pt idx="220">
                    <c:v>8.9543268530946782E-2</c:v>
                  </c:pt>
                  <c:pt idx="221">
                    <c:v>6.0809017594464207E-2</c:v>
                  </c:pt>
                  <c:pt idx="222">
                    <c:v>8.4618459869801849E-2</c:v>
                  </c:pt>
                  <c:pt idx="223">
                    <c:v>4.3040634241868519E-2</c:v>
                  </c:pt>
                  <c:pt idx="224">
                    <c:v>9.2949798434272493E-2</c:v>
                  </c:pt>
                  <c:pt idx="225">
                    <c:v>7.7494530475869489E-2</c:v>
                  </c:pt>
                  <c:pt idx="226">
                    <c:v>0.11662655566839696</c:v>
                  </c:pt>
                  <c:pt idx="227">
                    <c:v>3.1473956733438412E-2</c:v>
                  </c:pt>
                  <c:pt idx="228">
                    <c:v>8.5257048688503048E-2</c:v>
                  </c:pt>
                  <c:pt idx="229">
                    <c:v>8.8057647924564553E-2</c:v>
                  </c:pt>
                  <c:pt idx="230">
                    <c:v>8.2100489384719838E-2</c:v>
                  </c:pt>
                  <c:pt idx="231">
                    <c:v>7.042992183112462E-2</c:v>
                  </c:pt>
                  <c:pt idx="232">
                    <c:v>9.9304259938797199E-2</c:v>
                  </c:pt>
                  <c:pt idx="233">
                    <c:v>8.1632133672222676E-2</c:v>
                  </c:pt>
                  <c:pt idx="234">
                    <c:v>6.2966528947806022E-2</c:v>
                  </c:pt>
                  <c:pt idx="235">
                    <c:v>0.19170639008920476</c:v>
                  </c:pt>
                  <c:pt idx="236">
                    <c:v>9.1169956888404624E-2</c:v>
                  </c:pt>
                  <c:pt idx="237">
                    <c:v>9.644294044923489E-2</c:v>
                  </c:pt>
                  <c:pt idx="238">
                    <c:v>0.10611322492090457</c:v>
                  </c:pt>
                  <c:pt idx="239">
                    <c:v>5.7128925565765952E-2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'1nM'!$B$2:$B$241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'1nM'!$C$2:$C$241</c:f>
              <c:numCache>
                <c:formatCode>General</c:formatCode>
                <c:ptCount val="240"/>
                <c:pt idx="0">
                  <c:v>0</c:v>
                </c:pt>
                <c:pt idx="1">
                  <c:v>-5.5821371610845286E-3</c:v>
                </c:pt>
                <c:pt idx="2">
                  <c:v>2.7465598457030529E-2</c:v>
                </c:pt>
                <c:pt idx="3">
                  <c:v>2.7771596009050114E-2</c:v>
                </c:pt>
                <c:pt idx="4">
                  <c:v>1.8693668632469126E-2</c:v>
                </c:pt>
                <c:pt idx="5">
                  <c:v>8.7255665591038922E-3</c:v>
                </c:pt>
                <c:pt idx="6">
                  <c:v>-6.6763102258818319E-4</c:v>
                </c:pt>
                <c:pt idx="7">
                  <c:v>2.6269426208226698E-2</c:v>
                </c:pt>
                <c:pt idx="8">
                  <c:v>1.8693668632469126E-2</c:v>
                </c:pt>
                <c:pt idx="9">
                  <c:v>2.3255813953488372E-2</c:v>
                </c:pt>
                <c:pt idx="10">
                  <c:v>4.9525240161715077E-2</c:v>
                </c:pt>
                <c:pt idx="11">
                  <c:v>1.886984904120767E-2</c:v>
                </c:pt>
                <c:pt idx="12">
                  <c:v>8.948110233299951E-3</c:v>
                </c:pt>
                <c:pt idx="13">
                  <c:v>3.0479210711768848E-2</c:v>
                </c:pt>
                <c:pt idx="14">
                  <c:v>3.5421534809539704E-3</c:v>
                </c:pt>
                <c:pt idx="15">
                  <c:v>-4.3859649122807015E-3</c:v>
                </c:pt>
                <c:pt idx="16">
                  <c:v>2.7289418048291977E-2</c:v>
                </c:pt>
                <c:pt idx="17">
                  <c:v>7.575757575757576E-3</c:v>
                </c:pt>
                <c:pt idx="18">
                  <c:v>-8.4195690070843071E-3</c:v>
                </c:pt>
                <c:pt idx="19">
                  <c:v>4.2440933199807129E-2</c:v>
                </c:pt>
                <c:pt idx="20">
                  <c:v>4.6159267089499655E-2</c:v>
                </c:pt>
                <c:pt idx="21">
                  <c:v>-1.5197878416972663E-2</c:v>
                </c:pt>
                <c:pt idx="22">
                  <c:v>-9.9681020733652301E-3</c:v>
                </c:pt>
                <c:pt idx="23">
                  <c:v>-1.2981714328103557E-2</c:v>
                </c:pt>
                <c:pt idx="24">
                  <c:v>-4.2617113608545677E-2</c:v>
                </c:pt>
                <c:pt idx="25">
                  <c:v>1.1117911056711546E-2</c:v>
                </c:pt>
                <c:pt idx="26">
                  <c:v>3.06553911205074E-2</c:v>
                </c:pt>
                <c:pt idx="27">
                  <c:v>-1.5151515151515152E-2</c:v>
                </c:pt>
                <c:pt idx="28">
                  <c:v>-7.399577167019028E-3</c:v>
                </c:pt>
                <c:pt idx="29">
                  <c:v>1.2629353510626459E-2</c:v>
                </c:pt>
                <c:pt idx="30">
                  <c:v>1.6347687400318979E-2</c:v>
                </c:pt>
                <c:pt idx="31">
                  <c:v>1.7321315974926744E-2</c:v>
                </c:pt>
                <c:pt idx="32">
                  <c:v>3.3492822966507178E-2</c:v>
                </c:pt>
                <c:pt idx="33">
                  <c:v>3.5041356032788101E-2</c:v>
                </c:pt>
                <c:pt idx="34">
                  <c:v>9.3931975816920754E-3</c:v>
                </c:pt>
                <c:pt idx="35">
                  <c:v>-2.2235822113423093E-2</c:v>
                </c:pt>
                <c:pt idx="36">
                  <c:v>2.5249434368161419E-2</c:v>
                </c:pt>
                <c:pt idx="37">
                  <c:v>-2.9857942954638183E-2</c:v>
                </c:pt>
                <c:pt idx="38">
                  <c:v>1.2137902896776825E-2</c:v>
                </c:pt>
                <c:pt idx="39">
                  <c:v>-1.9537480063795853E-2</c:v>
                </c:pt>
                <c:pt idx="40">
                  <c:v>-1.7543859649122806E-2</c:v>
                </c:pt>
                <c:pt idx="41">
                  <c:v>-6.5557657356922969E-3</c:v>
                </c:pt>
                <c:pt idx="42">
                  <c:v>1.53276955602537E-2</c:v>
                </c:pt>
                <c:pt idx="43">
                  <c:v>5.0730685063610392E-2</c:v>
                </c:pt>
                <c:pt idx="44">
                  <c:v>0.1649326805385557</c:v>
                </c:pt>
                <c:pt idx="45">
                  <c:v>0.12705389265976783</c:v>
                </c:pt>
                <c:pt idx="46">
                  <c:v>0.19474426022773636</c:v>
                </c:pt>
                <c:pt idx="47">
                  <c:v>0.19456807981899782</c:v>
                </c:pt>
                <c:pt idx="48">
                  <c:v>0.17472460220318239</c:v>
                </c:pt>
                <c:pt idx="49">
                  <c:v>0.15349949927673306</c:v>
                </c:pt>
                <c:pt idx="50">
                  <c:v>0.17069099810837876</c:v>
                </c:pt>
                <c:pt idx="51">
                  <c:v>0.11336745669671006</c:v>
                </c:pt>
                <c:pt idx="52">
                  <c:v>0.16510886094729424</c:v>
                </c:pt>
                <c:pt idx="53">
                  <c:v>0.17640295241274431</c:v>
                </c:pt>
                <c:pt idx="54">
                  <c:v>0.18043655650754795</c:v>
                </c:pt>
                <c:pt idx="55">
                  <c:v>0.14676755313230222</c:v>
                </c:pt>
                <c:pt idx="56">
                  <c:v>0.15451949111679833</c:v>
                </c:pt>
                <c:pt idx="57">
                  <c:v>0.17724676384407109</c:v>
                </c:pt>
                <c:pt idx="58">
                  <c:v>0.17525314342939802</c:v>
                </c:pt>
                <c:pt idx="59">
                  <c:v>0.14459775230889063</c:v>
                </c:pt>
                <c:pt idx="60">
                  <c:v>0.16696339156559473</c:v>
                </c:pt>
                <c:pt idx="61">
                  <c:v>0.16059307889173249</c:v>
                </c:pt>
                <c:pt idx="62">
                  <c:v>0.12368791958755238</c:v>
                </c:pt>
                <c:pt idx="63">
                  <c:v>0.13729090167278662</c:v>
                </c:pt>
                <c:pt idx="64">
                  <c:v>0.13764326249026373</c:v>
                </c:pt>
                <c:pt idx="65">
                  <c:v>0.10734023218723342</c:v>
                </c:pt>
                <c:pt idx="66">
                  <c:v>0.11593598160305625</c:v>
                </c:pt>
                <c:pt idx="67">
                  <c:v>0.1127461889395794</c:v>
                </c:pt>
                <c:pt idx="68">
                  <c:v>0.10432661993249508</c:v>
                </c:pt>
                <c:pt idx="69">
                  <c:v>0.13055895552835575</c:v>
                </c:pt>
                <c:pt idx="70">
                  <c:v>0.17206335076592114</c:v>
                </c:pt>
                <c:pt idx="71">
                  <c:v>0.11354363710544861</c:v>
                </c:pt>
                <c:pt idx="72">
                  <c:v>0.11354363710544861</c:v>
                </c:pt>
                <c:pt idx="73">
                  <c:v>0.11491598976299099</c:v>
                </c:pt>
                <c:pt idx="74">
                  <c:v>0.12266792774748712</c:v>
                </c:pt>
                <c:pt idx="75">
                  <c:v>0.12067430733281408</c:v>
                </c:pt>
                <c:pt idx="76">
                  <c:v>0.1157134379288602</c:v>
                </c:pt>
                <c:pt idx="77">
                  <c:v>0.1649326805385557</c:v>
                </c:pt>
                <c:pt idx="78">
                  <c:v>9.3032528467044975E-2</c:v>
                </c:pt>
                <c:pt idx="79">
                  <c:v>0.13883943473906754</c:v>
                </c:pt>
                <c:pt idx="80">
                  <c:v>0.1411854159712177</c:v>
                </c:pt>
                <c:pt idx="81">
                  <c:v>0.15115351804458291</c:v>
                </c:pt>
                <c:pt idx="82">
                  <c:v>0.13308111716924445</c:v>
                </c:pt>
                <c:pt idx="83">
                  <c:v>0.11305218649159898</c:v>
                </c:pt>
                <c:pt idx="84">
                  <c:v>0.10277808686621415</c:v>
                </c:pt>
                <c:pt idx="85">
                  <c:v>7.854864433811802E-2</c:v>
                </c:pt>
                <c:pt idx="86">
                  <c:v>0.10751641259597196</c:v>
                </c:pt>
                <c:pt idx="87">
                  <c:v>8.1423166796483801E-2</c:v>
                </c:pt>
                <c:pt idx="88">
                  <c:v>0.10601424279514854</c:v>
                </c:pt>
                <c:pt idx="89">
                  <c:v>0.13059604614072179</c:v>
                </c:pt>
                <c:pt idx="90">
                  <c:v>8.8294202737287178E-2</c:v>
                </c:pt>
                <c:pt idx="91">
                  <c:v>9.4052520307110268E-2</c:v>
                </c:pt>
                <c:pt idx="92">
                  <c:v>0.10836022402729868</c:v>
                </c:pt>
                <c:pt idx="93">
                  <c:v>6.1180965097733762E-2</c:v>
                </c:pt>
                <c:pt idx="94">
                  <c:v>8.6254219057156634E-2</c:v>
                </c:pt>
                <c:pt idx="95">
                  <c:v>8.2044434553614487E-2</c:v>
                </c:pt>
                <c:pt idx="96">
                  <c:v>8.390823782500649E-2</c:v>
                </c:pt>
                <c:pt idx="97">
                  <c:v>4.9534512814806565E-2</c:v>
                </c:pt>
                <c:pt idx="98">
                  <c:v>8.124698638774526E-2</c:v>
                </c:pt>
                <c:pt idx="99">
                  <c:v>0.14220540781128296</c:v>
                </c:pt>
                <c:pt idx="100">
                  <c:v>0.10300063054041024</c:v>
                </c:pt>
                <c:pt idx="101">
                  <c:v>7.5312488409183628E-2</c:v>
                </c:pt>
                <c:pt idx="102">
                  <c:v>9.5202329290456578E-2</c:v>
                </c:pt>
                <c:pt idx="103">
                  <c:v>6.082860428025666E-2</c:v>
                </c:pt>
                <c:pt idx="104">
                  <c:v>3.6905159304180112E-2</c:v>
                </c:pt>
                <c:pt idx="105">
                  <c:v>6.9109083490968434E-2</c:v>
                </c:pt>
                <c:pt idx="106">
                  <c:v>8.7626571714699009E-2</c:v>
                </c:pt>
                <c:pt idx="107">
                  <c:v>7.2966507177033499E-2</c:v>
                </c:pt>
                <c:pt idx="108">
                  <c:v>3.0349393568487815E-2</c:v>
                </c:pt>
                <c:pt idx="109">
                  <c:v>6.8404361856014242E-2</c:v>
                </c:pt>
                <c:pt idx="110">
                  <c:v>8.0050814138941426E-2</c:v>
                </c:pt>
                <c:pt idx="111">
                  <c:v>3.0525573977226366E-2</c:v>
                </c:pt>
                <c:pt idx="112">
                  <c:v>8.8646563554764288E-2</c:v>
                </c:pt>
                <c:pt idx="113">
                  <c:v>8.3416787211156848E-2</c:v>
                </c:pt>
                <c:pt idx="114">
                  <c:v>1.457661065984199E-2</c:v>
                </c:pt>
                <c:pt idx="115">
                  <c:v>6.135714550647231E-2</c:v>
                </c:pt>
                <c:pt idx="116">
                  <c:v>1.8916212306665181E-2</c:v>
                </c:pt>
                <c:pt idx="117">
                  <c:v>3.8101331552983939E-2</c:v>
                </c:pt>
                <c:pt idx="118">
                  <c:v>8.8470383146025733E-2</c:v>
                </c:pt>
                <c:pt idx="119">
                  <c:v>0.10180445829160639</c:v>
                </c:pt>
                <c:pt idx="120">
                  <c:v>2.0733652312599681E-2</c:v>
                </c:pt>
                <c:pt idx="121">
                  <c:v>4.602944994621861E-2</c:v>
                </c:pt>
                <c:pt idx="122">
                  <c:v>7.4783947182967991E-2</c:v>
                </c:pt>
                <c:pt idx="123">
                  <c:v>6.6586921850079736E-2</c:v>
                </c:pt>
                <c:pt idx="124">
                  <c:v>6.9600534104818076E-2</c:v>
                </c:pt>
                <c:pt idx="125">
                  <c:v>5.2297763436074327E-3</c:v>
                </c:pt>
                <c:pt idx="126">
                  <c:v>6.6586921850079736E-2</c:v>
                </c:pt>
                <c:pt idx="127">
                  <c:v>6.6939282667556846E-2</c:v>
                </c:pt>
                <c:pt idx="128">
                  <c:v>7.6684841066726017E-2</c:v>
                </c:pt>
                <c:pt idx="129">
                  <c:v>7.8149920255183414E-2</c:v>
                </c:pt>
                <c:pt idx="130">
                  <c:v>2.9681762545899631E-2</c:v>
                </c:pt>
                <c:pt idx="131">
                  <c:v>1.4845517599495567E-2</c:v>
                </c:pt>
                <c:pt idx="132">
                  <c:v>1.4177886576907384E-2</c:v>
                </c:pt>
                <c:pt idx="133">
                  <c:v>-8.7255665591038922E-3</c:v>
                </c:pt>
                <c:pt idx="134">
                  <c:v>6.5390749601275916E-2</c:v>
                </c:pt>
                <c:pt idx="135">
                  <c:v>2.7335781313749488E-2</c:v>
                </c:pt>
                <c:pt idx="136">
                  <c:v>7.4515040243314415E-2</c:v>
                </c:pt>
                <c:pt idx="137">
                  <c:v>5.1083045881087495E-2</c:v>
                </c:pt>
                <c:pt idx="138">
                  <c:v>3.2343013983160862E-2</c:v>
                </c:pt>
                <c:pt idx="139">
                  <c:v>5.9808612440191387E-2</c:v>
                </c:pt>
                <c:pt idx="140">
                  <c:v>2.5119617224880385E-2</c:v>
                </c:pt>
                <c:pt idx="141">
                  <c:v>8.4381143132673114E-4</c:v>
                </c:pt>
                <c:pt idx="142">
                  <c:v>2.8837951114572915E-3</c:v>
                </c:pt>
                <c:pt idx="143">
                  <c:v>2.1577463743926412E-2</c:v>
                </c:pt>
                <c:pt idx="144">
                  <c:v>2.8355773153814767E-2</c:v>
                </c:pt>
                <c:pt idx="145">
                  <c:v>4.1291124216460813E-2</c:v>
                </c:pt>
                <c:pt idx="146">
                  <c:v>6.6763102258818291E-2</c:v>
                </c:pt>
                <c:pt idx="147">
                  <c:v>4.8774155261303341E-3</c:v>
                </c:pt>
                <c:pt idx="148">
                  <c:v>5.6795000185453061E-2</c:v>
                </c:pt>
                <c:pt idx="149">
                  <c:v>-4.5139275249434369E-2</c:v>
                </c:pt>
                <c:pt idx="150">
                  <c:v>6.4899298987426288E-2</c:v>
                </c:pt>
                <c:pt idx="151">
                  <c:v>-1.346389228886169E-2</c:v>
                </c:pt>
                <c:pt idx="152">
                  <c:v>1.2805533919365009E-2</c:v>
                </c:pt>
                <c:pt idx="153">
                  <c:v>3.3715366640703237E-2</c:v>
                </c:pt>
                <c:pt idx="154">
                  <c:v>-1.3640072697600239E-2</c:v>
                </c:pt>
                <c:pt idx="155">
                  <c:v>8.5058046808352786E-2</c:v>
                </c:pt>
                <c:pt idx="156">
                  <c:v>6.4546938169949178E-2</c:v>
                </c:pt>
                <c:pt idx="157">
                  <c:v>-6.027224509476653E-3</c:v>
                </c:pt>
                <c:pt idx="158">
                  <c:v>3.4911538889507064E-2</c:v>
                </c:pt>
                <c:pt idx="159">
                  <c:v>2.0733652312599681E-2</c:v>
                </c:pt>
                <c:pt idx="160">
                  <c:v>2.0427654760580099E-2</c:v>
                </c:pt>
                <c:pt idx="161">
                  <c:v>-3.1981380512592264E-2</c:v>
                </c:pt>
                <c:pt idx="162">
                  <c:v>4.1958755239048996E-2</c:v>
                </c:pt>
                <c:pt idx="163">
                  <c:v>5.58213716108453E-2</c:v>
                </c:pt>
                <c:pt idx="164">
                  <c:v>-1.1294091465450094E-2</c:v>
                </c:pt>
                <c:pt idx="165">
                  <c:v>2.2597455583991691E-2</c:v>
                </c:pt>
                <c:pt idx="166">
                  <c:v>3.251919439189941E-2</c:v>
                </c:pt>
                <c:pt idx="167">
                  <c:v>5.7212269574570679E-3</c:v>
                </c:pt>
                <c:pt idx="168">
                  <c:v>4.2311116056526092E-2</c:v>
                </c:pt>
                <c:pt idx="169">
                  <c:v>2.0557471903861133E-2</c:v>
                </c:pt>
                <c:pt idx="170">
                  <c:v>-1.9843477615815442E-2</c:v>
                </c:pt>
                <c:pt idx="171">
                  <c:v>-8.1970253328882466E-3</c:v>
                </c:pt>
                <c:pt idx="172">
                  <c:v>-1.6653684952338568E-2</c:v>
                </c:pt>
                <c:pt idx="173">
                  <c:v>-2.2764363339638743E-2</c:v>
                </c:pt>
                <c:pt idx="174">
                  <c:v>3.1897926634768738E-2</c:v>
                </c:pt>
                <c:pt idx="175">
                  <c:v>-4.1597121768480398E-2</c:v>
                </c:pt>
                <c:pt idx="176">
                  <c:v>1.8211490671710989E-2</c:v>
                </c:pt>
                <c:pt idx="177">
                  <c:v>1.0635733095953413E-2</c:v>
                </c:pt>
                <c:pt idx="178">
                  <c:v>8.8182930900189138E-3</c:v>
                </c:pt>
                <c:pt idx="179">
                  <c:v>2.0399836801305582E-3</c:v>
                </c:pt>
                <c:pt idx="180">
                  <c:v>2.2949816401468787E-2</c:v>
                </c:pt>
                <c:pt idx="181">
                  <c:v>2.7159600905010944E-2</c:v>
                </c:pt>
                <c:pt idx="182">
                  <c:v>3.0599755201958373E-3</c:v>
                </c:pt>
                <c:pt idx="183">
                  <c:v>-5.5357738956270204E-3</c:v>
                </c:pt>
                <c:pt idx="184">
                  <c:v>-1.6653684952338568E-2</c:v>
                </c:pt>
                <c:pt idx="185">
                  <c:v>-3.1897926634768745E-3</c:v>
                </c:pt>
                <c:pt idx="186">
                  <c:v>5.2279218129891315E-2</c:v>
                </c:pt>
                <c:pt idx="187">
                  <c:v>4.9395423018434033E-2</c:v>
                </c:pt>
                <c:pt idx="188">
                  <c:v>2.6185972330403179E-2</c:v>
                </c:pt>
                <c:pt idx="189">
                  <c:v>4.248729646526464E-2</c:v>
                </c:pt>
                <c:pt idx="190">
                  <c:v>-3.2157560921330812E-2</c:v>
                </c:pt>
                <c:pt idx="191">
                  <c:v>6.2497681836727118E-3</c:v>
                </c:pt>
                <c:pt idx="192">
                  <c:v>8.9017469678423966E-4</c:v>
                </c:pt>
                <c:pt idx="193">
                  <c:v>2.7511961722488033E-2</c:v>
                </c:pt>
                <c:pt idx="194">
                  <c:v>-3.8110604206075447E-3</c:v>
                </c:pt>
                <c:pt idx="195">
                  <c:v>-3.6543525833611513E-2</c:v>
                </c:pt>
                <c:pt idx="196">
                  <c:v>-2.5221616408886913E-3</c:v>
                </c:pt>
                <c:pt idx="197">
                  <c:v>3.2361559289343831E-3</c:v>
                </c:pt>
                <c:pt idx="198">
                  <c:v>-4.6919624643002866E-3</c:v>
                </c:pt>
                <c:pt idx="199">
                  <c:v>-6.5557657356922969E-3</c:v>
                </c:pt>
                <c:pt idx="200">
                  <c:v>1.3871889024887799E-2</c:v>
                </c:pt>
                <c:pt idx="201">
                  <c:v>-3.3196098067579116E-3</c:v>
                </c:pt>
                <c:pt idx="202">
                  <c:v>-2.657542376024628E-2</c:v>
                </c:pt>
                <c:pt idx="203">
                  <c:v>-4.1773302177218953E-2</c:v>
                </c:pt>
                <c:pt idx="204">
                  <c:v>-3.5523533993546241E-2</c:v>
                </c:pt>
                <c:pt idx="205">
                  <c:v>-2.2588182930900189E-2</c:v>
                </c:pt>
                <c:pt idx="206">
                  <c:v>3.2361559289343831E-3</c:v>
                </c:pt>
                <c:pt idx="207">
                  <c:v>1.372352657542375E-3</c:v>
                </c:pt>
                <c:pt idx="208">
                  <c:v>-4.2923111160565262E-2</c:v>
                </c:pt>
                <c:pt idx="209">
                  <c:v>6.3712399391713956E-2</c:v>
                </c:pt>
                <c:pt idx="210">
                  <c:v>-1.2091539631319315E-2</c:v>
                </c:pt>
                <c:pt idx="211">
                  <c:v>-3.5421534809539704E-3</c:v>
                </c:pt>
                <c:pt idx="212">
                  <c:v>-1.3241348614665619E-2</c:v>
                </c:pt>
                <c:pt idx="213">
                  <c:v>-4.142094135974185E-2</c:v>
                </c:pt>
                <c:pt idx="214">
                  <c:v>2.361744742405697E-2</c:v>
                </c:pt>
                <c:pt idx="215">
                  <c:v>1.0635733095953413E-2</c:v>
                </c:pt>
                <c:pt idx="216">
                  <c:v>-3.6191165016134418E-2</c:v>
                </c:pt>
                <c:pt idx="217">
                  <c:v>-3.2333741330069367E-2</c:v>
                </c:pt>
                <c:pt idx="218">
                  <c:v>8.4130781499202542E-2</c:v>
                </c:pt>
                <c:pt idx="219">
                  <c:v>3.9918771558918438E-2</c:v>
                </c:pt>
                <c:pt idx="220">
                  <c:v>-4.8505248321649784E-2</c:v>
                </c:pt>
                <c:pt idx="221">
                  <c:v>2.3125996810207338E-2</c:v>
                </c:pt>
                <c:pt idx="222">
                  <c:v>-2.8791587849115386E-2</c:v>
                </c:pt>
                <c:pt idx="223">
                  <c:v>-2.3459812321501433E-3</c:v>
                </c:pt>
                <c:pt idx="224">
                  <c:v>-2.7419235191573011E-2</c:v>
                </c:pt>
                <c:pt idx="225">
                  <c:v>-3.6014984607395863E-2</c:v>
                </c:pt>
                <c:pt idx="226">
                  <c:v>-1.5809873521011833E-2</c:v>
                </c:pt>
                <c:pt idx="227">
                  <c:v>5.5821371610845286E-3</c:v>
                </c:pt>
                <c:pt idx="228">
                  <c:v>-6.8042728385445644E-2</c:v>
                </c:pt>
                <c:pt idx="229">
                  <c:v>-7.2604873706464901E-2</c:v>
                </c:pt>
                <c:pt idx="230">
                  <c:v>1.6876228626534623E-3</c:v>
                </c:pt>
                <c:pt idx="231">
                  <c:v>-4.0577129928415119E-2</c:v>
                </c:pt>
                <c:pt idx="232">
                  <c:v>-2.8967768257853937E-2</c:v>
                </c:pt>
                <c:pt idx="233">
                  <c:v>1.2008085753495787E-2</c:v>
                </c:pt>
                <c:pt idx="234">
                  <c:v>-4.4963094840695821E-2</c:v>
                </c:pt>
                <c:pt idx="235">
                  <c:v>-5.1741404250584171E-3</c:v>
                </c:pt>
                <c:pt idx="236">
                  <c:v>1.0459552687214865E-2</c:v>
                </c:pt>
                <c:pt idx="237">
                  <c:v>2.0956195986795739E-2</c:v>
                </c:pt>
                <c:pt idx="238">
                  <c:v>-4.821779607581354E-4</c:v>
                </c:pt>
                <c:pt idx="239">
                  <c:v>-5.3382663847780121E-2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FD-B049-85C7-DC21916B10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2248080"/>
        <c:axId val="1472973248"/>
      </c:scatterChart>
      <c:valAx>
        <c:axId val="1472248080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72973248"/>
        <c:crosses val="autoZero"/>
        <c:crossBetween val="midCat"/>
      </c:valAx>
      <c:valAx>
        <c:axId val="147297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72248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PcTx1-2nM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9.8980581612887919E-2</c:v>
                  </c:pt>
                  <c:pt idx="2">
                    <c:v>0.11673533297047159</c:v>
                  </c:pt>
                  <c:pt idx="3">
                    <c:v>6.7525473315863768E-2</c:v>
                  </c:pt>
                  <c:pt idx="4">
                    <c:v>7.8672726676980415E-2</c:v>
                  </c:pt>
                  <c:pt idx="5">
                    <c:v>7.2307555348212746E-2</c:v>
                  </c:pt>
                  <c:pt idx="6">
                    <c:v>7.1910489259491991E-2</c:v>
                  </c:pt>
                  <c:pt idx="7">
                    <c:v>4.848199432844677E-2</c:v>
                  </c:pt>
                  <c:pt idx="8">
                    <c:v>9.571485557844249E-2</c:v>
                  </c:pt>
                  <c:pt idx="9">
                    <c:v>0.12046145112034053</c:v>
                  </c:pt>
                  <c:pt idx="10">
                    <c:v>4.9974089357577273E-2</c:v>
                  </c:pt>
                  <c:pt idx="11">
                    <c:v>3.0525763249850586E-2</c:v>
                  </c:pt>
                  <c:pt idx="12">
                    <c:v>3.7803666087894622E-2</c:v>
                  </c:pt>
                  <c:pt idx="13">
                    <c:v>8.2910856382878415E-2</c:v>
                  </c:pt>
                  <c:pt idx="14">
                    <c:v>7.7029961466401037E-2</c:v>
                  </c:pt>
                  <c:pt idx="15">
                    <c:v>7.7210113252691268E-2</c:v>
                  </c:pt>
                  <c:pt idx="16">
                    <c:v>3.3486490884422099E-2</c:v>
                  </c:pt>
                  <c:pt idx="17">
                    <c:v>5.3725049190744487E-2</c:v>
                  </c:pt>
                  <c:pt idx="18">
                    <c:v>0.10555557927307417</c:v>
                  </c:pt>
                  <c:pt idx="19">
                    <c:v>7.3302662000203231E-2</c:v>
                  </c:pt>
                  <c:pt idx="20">
                    <c:v>8.4469268593414845E-2</c:v>
                  </c:pt>
                  <c:pt idx="21">
                    <c:v>6.69376735960171E-2</c:v>
                  </c:pt>
                  <c:pt idx="22">
                    <c:v>8.9042479545361305E-2</c:v>
                  </c:pt>
                  <c:pt idx="23">
                    <c:v>8.41482142837435E-2</c:v>
                  </c:pt>
                  <c:pt idx="24">
                    <c:v>0.14184262514549251</c:v>
                  </c:pt>
                  <c:pt idx="25">
                    <c:v>6.3973386332845078E-2</c:v>
                  </c:pt>
                  <c:pt idx="26">
                    <c:v>6.5349324525305799E-2</c:v>
                  </c:pt>
                  <c:pt idx="27">
                    <c:v>8.0982715207417413E-2</c:v>
                  </c:pt>
                  <c:pt idx="28">
                    <c:v>4.5502730348878258E-2</c:v>
                  </c:pt>
                  <c:pt idx="29">
                    <c:v>8.6837707106516976E-2</c:v>
                  </c:pt>
                  <c:pt idx="30">
                    <c:v>9.4315544613766761E-2</c:v>
                  </c:pt>
                  <c:pt idx="31">
                    <c:v>0.11463342972568853</c:v>
                  </c:pt>
                  <c:pt idx="32">
                    <c:v>6.3201994579901263E-2</c:v>
                  </c:pt>
                  <c:pt idx="33">
                    <c:v>6.8883886658168275E-2</c:v>
                  </c:pt>
                  <c:pt idx="34">
                    <c:v>9.4772141806701085E-2</c:v>
                  </c:pt>
                  <c:pt idx="35">
                    <c:v>6.2545476401773645E-2</c:v>
                  </c:pt>
                  <c:pt idx="36">
                    <c:v>6.9083503508470839E-2</c:v>
                  </c:pt>
                  <c:pt idx="37">
                    <c:v>8.6131929518720687E-2</c:v>
                  </c:pt>
                  <c:pt idx="38">
                    <c:v>7.8794109664931528E-2</c:v>
                  </c:pt>
                  <c:pt idx="39">
                    <c:v>8.9613908750122193E-2</c:v>
                  </c:pt>
                  <c:pt idx="40">
                    <c:v>0.11822730289362884</c:v>
                  </c:pt>
                  <c:pt idx="41">
                    <c:v>7.6018939243597761E-2</c:v>
                  </c:pt>
                  <c:pt idx="42">
                    <c:v>8.7113652590188356E-2</c:v>
                  </c:pt>
                  <c:pt idx="43">
                    <c:v>5.4181782727797903E-2</c:v>
                  </c:pt>
                  <c:pt idx="44">
                    <c:v>6.4747836525464161E-2</c:v>
                  </c:pt>
                  <c:pt idx="45">
                    <c:v>7.2620252576143338E-2</c:v>
                  </c:pt>
                  <c:pt idx="46">
                    <c:v>0.10540200969579108</c:v>
                  </c:pt>
                  <c:pt idx="47">
                    <c:v>5.1524641183262991E-2</c:v>
                  </c:pt>
                  <c:pt idx="48">
                    <c:v>0.10397098404998771</c:v>
                  </c:pt>
                  <c:pt idx="49">
                    <c:v>7.725116394782211E-2</c:v>
                  </c:pt>
                  <c:pt idx="50">
                    <c:v>6.8944599358415654E-2</c:v>
                  </c:pt>
                  <c:pt idx="51">
                    <c:v>4.2716021787524143E-2</c:v>
                  </c:pt>
                  <c:pt idx="52">
                    <c:v>5.3562611977730878E-2</c:v>
                  </c:pt>
                  <c:pt idx="53">
                    <c:v>6.4932322035130718E-2</c:v>
                  </c:pt>
                  <c:pt idx="54">
                    <c:v>8.2166903541606259E-2</c:v>
                  </c:pt>
                  <c:pt idx="55">
                    <c:v>8.5256125546070455E-2</c:v>
                  </c:pt>
                  <c:pt idx="56">
                    <c:v>8.6781628765622995E-2</c:v>
                  </c:pt>
                  <c:pt idx="57">
                    <c:v>9.214887261733852E-2</c:v>
                  </c:pt>
                  <c:pt idx="58">
                    <c:v>7.0440685949347784E-2</c:v>
                  </c:pt>
                  <c:pt idx="59">
                    <c:v>7.8861296120481233E-2</c:v>
                  </c:pt>
                  <c:pt idx="60">
                    <c:v>7.8381461802470076E-2</c:v>
                  </c:pt>
                  <c:pt idx="61">
                    <c:v>8.0897155820243496E-2</c:v>
                  </c:pt>
                  <c:pt idx="62">
                    <c:v>8.8378243151599908E-2</c:v>
                  </c:pt>
                  <c:pt idx="63">
                    <c:v>6.5344610010753548E-2</c:v>
                  </c:pt>
                  <c:pt idx="64">
                    <c:v>2.8388881610082402E-2</c:v>
                  </c:pt>
                  <c:pt idx="65">
                    <c:v>6.0392272111285443E-2</c:v>
                  </c:pt>
                  <c:pt idx="66">
                    <c:v>6.9079017476760096E-2</c:v>
                  </c:pt>
                  <c:pt idx="67">
                    <c:v>6.750184623082249E-2</c:v>
                  </c:pt>
                  <c:pt idx="68">
                    <c:v>5.9867826821548245E-2</c:v>
                  </c:pt>
                  <c:pt idx="69">
                    <c:v>6.1067812849843348E-2</c:v>
                  </c:pt>
                  <c:pt idx="70">
                    <c:v>7.0525705968397731E-2</c:v>
                  </c:pt>
                  <c:pt idx="71">
                    <c:v>9.5894923822421069E-2</c:v>
                  </c:pt>
                  <c:pt idx="72">
                    <c:v>8.6759801676617371E-2</c:v>
                  </c:pt>
                  <c:pt idx="73">
                    <c:v>4.2065915887690458E-2</c:v>
                  </c:pt>
                  <c:pt idx="74">
                    <c:v>4.7118862536476222E-2</c:v>
                  </c:pt>
                  <c:pt idx="75">
                    <c:v>3.5897814160288588E-2</c:v>
                  </c:pt>
                  <c:pt idx="76">
                    <c:v>6.8590909564389374E-2</c:v>
                  </c:pt>
                  <c:pt idx="77">
                    <c:v>6.6478493389087567E-2</c:v>
                  </c:pt>
                  <c:pt idx="78">
                    <c:v>6.2037850921834788E-2</c:v>
                  </c:pt>
                  <c:pt idx="79">
                    <c:v>7.5626838544039968E-2</c:v>
                  </c:pt>
                  <c:pt idx="80">
                    <c:v>6.7689828019059234E-2</c:v>
                  </c:pt>
                  <c:pt idx="81">
                    <c:v>9.4782247857696303E-2</c:v>
                  </c:pt>
                  <c:pt idx="82">
                    <c:v>4.2292562571114134E-2</c:v>
                  </c:pt>
                  <c:pt idx="83">
                    <c:v>7.5085481049546668E-2</c:v>
                  </c:pt>
                  <c:pt idx="84">
                    <c:v>0.11509572217984944</c:v>
                  </c:pt>
                  <c:pt idx="85">
                    <c:v>5.1907181794167728E-2</c:v>
                  </c:pt>
                  <c:pt idx="86">
                    <c:v>8.4749126105252606E-2</c:v>
                  </c:pt>
                  <c:pt idx="87">
                    <c:v>6.7078934319210679E-2</c:v>
                  </c:pt>
                  <c:pt idx="88">
                    <c:v>5.5779803455004578E-2</c:v>
                  </c:pt>
                  <c:pt idx="89">
                    <c:v>6.8760718272295906E-2</c:v>
                  </c:pt>
                  <c:pt idx="90">
                    <c:v>0.10118833377941605</c:v>
                  </c:pt>
                  <c:pt idx="91">
                    <c:v>9.9300897658871914E-2</c:v>
                  </c:pt>
                  <c:pt idx="92">
                    <c:v>3.9254794786060032E-2</c:v>
                  </c:pt>
                  <c:pt idx="93">
                    <c:v>6.194956276199319E-2</c:v>
                  </c:pt>
                  <c:pt idx="94">
                    <c:v>6.7952318680092799E-2</c:v>
                  </c:pt>
                  <c:pt idx="95">
                    <c:v>4.4238148889294115E-2</c:v>
                  </c:pt>
                  <c:pt idx="96">
                    <c:v>9.2064854526433676E-2</c:v>
                  </c:pt>
                  <c:pt idx="97">
                    <c:v>7.8417150642545452E-2</c:v>
                  </c:pt>
                  <c:pt idx="98">
                    <c:v>8.4972091629810287E-2</c:v>
                  </c:pt>
                  <c:pt idx="99">
                    <c:v>7.6931791019428986E-2</c:v>
                  </c:pt>
                  <c:pt idx="100">
                    <c:v>6.143357383283958E-2</c:v>
                  </c:pt>
                  <c:pt idx="101">
                    <c:v>6.3247208530542151E-2</c:v>
                  </c:pt>
                  <c:pt idx="102">
                    <c:v>4.1831747064276129E-2</c:v>
                  </c:pt>
                  <c:pt idx="103">
                    <c:v>6.4880936724060922E-2</c:v>
                  </c:pt>
                  <c:pt idx="104">
                    <c:v>7.7482415565333043E-2</c:v>
                  </c:pt>
                  <c:pt idx="105">
                    <c:v>5.4519528856394897E-2</c:v>
                  </c:pt>
                  <c:pt idx="106">
                    <c:v>7.4031420243869397E-2</c:v>
                  </c:pt>
                  <c:pt idx="107">
                    <c:v>6.8040314830911261E-2</c:v>
                  </c:pt>
                  <c:pt idx="108">
                    <c:v>6.0195506668212634E-2</c:v>
                  </c:pt>
                  <c:pt idx="109">
                    <c:v>0.10944799880554394</c:v>
                  </c:pt>
                  <c:pt idx="110">
                    <c:v>6.9238718316310885E-2</c:v>
                  </c:pt>
                  <c:pt idx="111">
                    <c:v>7.3682014837445811E-2</c:v>
                  </c:pt>
                  <c:pt idx="112">
                    <c:v>4.3877052022678428E-2</c:v>
                  </c:pt>
                  <c:pt idx="113">
                    <c:v>6.227539593826234E-2</c:v>
                  </c:pt>
                  <c:pt idx="114">
                    <c:v>5.2186244436887623E-2</c:v>
                  </c:pt>
                  <c:pt idx="115">
                    <c:v>0.11284323680825577</c:v>
                  </c:pt>
                  <c:pt idx="116">
                    <c:v>7.2849011238590514E-2</c:v>
                  </c:pt>
                  <c:pt idx="117">
                    <c:v>7.8386279652420413E-2</c:v>
                  </c:pt>
                  <c:pt idx="118">
                    <c:v>0.11402190170935388</c:v>
                  </c:pt>
                  <c:pt idx="119">
                    <c:v>5.7381531506384385E-2</c:v>
                  </c:pt>
                  <c:pt idx="120">
                    <c:v>4.1985154680320297E-2</c:v>
                  </c:pt>
                  <c:pt idx="121">
                    <c:v>7.8180333169467847E-2</c:v>
                  </c:pt>
                  <c:pt idx="122">
                    <c:v>7.946549718075413E-2</c:v>
                  </c:pt>
                  <c:pt idx="123">
                    <c:v>8.3576732120415859E-2</c:v>
                  </c:pt>
                  <c:pt idx="124">
                    <c:v>8.548305950905789E-3</c:v>
                  </c:pt>
                  <c:pt idx="125">
                    <c:v>6.9998238103835347E-2</c:v>
                  </c:pt>
                  <c:pt idx="126">
                    <c:v>7.4555417723134607E-2</c:v>
                  </c:pt>
                  <c:pt idx="127">
                    <c:v>5.2696170075260666E-2</c:v>
                  </c:pt>
                  <c:pt idx="128">
                    <c:v>0.1130222473998041</c:v>
                  </c:pt>
                  <c:pt idx="129">
                    <c:v>7.6652669206203811E-2</c:v>
                  </c:pt>
                  <c:pt idx="130">
                    <c:v>6.7817673274942689E-2</c:v>
                  </c:pt>
                  <c:pt idx="131">
                    <c:v>3.3060566759567478E-2</c:v>
                  </c:pt>
                  <c:pt idx="132">
                    <c:v>9.2731003263682402E-2</c:v>
                  </c:pt>
                  <c:pt idx="133">
                    <c:v>5.1819368462318049E-2</c:v>
                  </c:pt>
                  <c:pt idx="134">
                    <c:v>8.472213953461176E-2</c:v>
                  </c:pt>
                  <c:pt idx="135">
                    <c:v>5.9087377217510256E-2</c:v>
                  </c:pt>
                  <c:pt idx="136">
                    <c:v>0.10152876046729566</c:v>
                  </c:pt>
                  <c:pt idx="137">
                    <c:v>4.5268312943852966E-2</c:v>
                  </c:pt>
                  <c:pt idx="138">
                    <c:v>6.6727951188592982E-2</c:v>
                  </c:pt>
                  <c:pt idx="139">
                    <c:v>5.8512753139137751E-2</c:v>
                  </c:pt>
                  <c:pt idx="140">
                    <c:v>7.8801957529539765E-2</c:v>
                  </c:pt>
                  <c:pt idx="141">
                    <c:v>4.3466744442404351E-2</c:v>
                  </c:pt>
                  <c:pt idx="142">
                    <c:v>2.4397721353476697E-2</c:v>
                  </c:pt>
                  <c:pt idx="143">
                    <c:v>8.1422543932395758E-2</c:v>
                  </c:pt>
                  <c:pt idx="144">
                    <c:v>6.7191885826346859E-2</c:v>
                  </c:pt>
                  <c:pt idx="145">
                    <c:v>0.11555150914067294</c:v>
                  </c:pt>
                  <c:pt idx="146">
                    <c:v>6.2536156960577863E-2</c:v>
                  </c:pt>
                  <c:pt idx="147">
                    <c:v>6.259893196499132E-2</c:v>
                  </c:pt>
                  <c:pt idx="148">
                    <c:v>3.4699264630387132E-2</c:v>
                  </c:pt>
                  <c:pt idx="149">
                    <c:v>5.8023193298633126E-2</c:v>
                  </c:pt>
                  <c:pt idx="150">
                    <c:v>5.9053767715089134E-2</c:v>
                  </c:pt>
                  <c:pt idx="151">
                    <c:v>9.5323161783493704E-2</c:v>
                  </c:pt>
                  <c:pt idx="152">
                    <c:v>0.11564759294913897</c:v>
                  </c:pt>
                  <c:pt idx="153">
                    <c:v>8.4851405050553441E-2</c:v>
                  </c:pt>
                  <c:pt idx="154">
                    <c:v>9.0800322493218288E-2</c:v>
                  </c:pt>
                  <c:pt idx="155">
                    <c:v>6.4154573927473535E-2</c:v>
                  </c:pt>
                  <c:pt idx="156">
                    <c:v>4.8247267169420419E-2</c:v>
                  </c:pt>
                  <c:pt idx="157">
                    <c:v>6.185659123973801E-2</c:v>
                  </c:pt>
                  <c:pt idx="158">
                    <c:v>5.3669696316240051E-2</c:v>
                  </c:pt>
                  <c:pt idx="159">
                    <c:v>0.1006533433681143</c:v>
                  </c:pt>
                  <c:pt idx="160">
                    <c:v>0.11889178858028901</c:v>
                  </c:pt>
                  <c:pt idx="161">
                    <c:v>7.3609877210936592E-2</c:v>
                  </c:pt>
                  <c:pt idx="162">
                    <c:v>8.5382452391345856E-2</c:v>
                  </c:pt>
                  <c:pt idx="163">
                    <c:v>0.10434109334324614</c:v>
                  </c:pt>
                  <c:pt idx="164">
                    <c:v>4.2094871896188706E-2</c:v>
                  </c:pt>
                  <c:pt idx="165">
                    <c:v>4.9284883178018851E-2</c:v>
                  </c:pt>
                  <c:pt idx="166">
                    <c:v>4.4928386780242226E-2</c:v>
                  </c:pt>
                  <c:pt idx="167">
                    <c:v>4.5033790754012884E-2</c:v>
                  </c:pt>
                  <c:pt idx="168">
                    <c:v>0.11757659622993119</c:v>
                  </c:pt>
                  <c:pt idx="169">
                    <c:v>7.2978724091913305E-2</c:v>
                  </c:pt>
                  <c:pt idx="170">
                    <c:v>9.9526132110620918E-2</c:v>
                  </c:pt>
                  <c:pt idx="171">
                    <c:v>7.2472500718993513E-2</c:v>
                  </c:pt>
                  <c:pt idx="172">
                    <c:v>6.6401006737309629E-2</c:v>
                  </c:pt>
                  <c:pt idx="173">
                    <c:v>9.8446569799609362E-2</c:v>
                  </c:pt>
                  <c:pt idx="174">
                    <c:v>7.7674920992963109E-2</c:v>
                  </c:pt>
                  <c:pt idx="175">
                    <c:v>8.1688749251899923E-2</c:v>
                  </c:pt>
                  <c:pt idx="176">
                    <c:v>5.5175781842011759E-2</c:v>
                  </c:pt>
                  <c:pt idx="177">
                    <c:v>4.315065796216442E-2</c:v>
                  </c:pt>
                  <c:pt idx="178">
                    <c:v>8.9717814908833196E-2</c:v>
                  </c:pt>
                  <c:pt idx="179">
                    <c:v>5.6971367424869489E-2</c:v>
                  </c:pt>
                  <c:pt idx="180">
                    <c:v>5.7451501900099795E-2</c:v>
                  </c:pt>
                  <c:pt idx="181">
                    <c:v>8.9540388959707562E-2</c:v>
                  </c:pt>
                  <c:pt idx="182">
                    <c:v>8.9176262194042816E-2</c:v>
                  </c:pt>
                  <c:pt idx="183">
                    <c:v>6.2936599396340998E-2</c:v>
                  </c:pt>
                  <c:pt idx="184">
                    <c:v>5.7209853379111573E-2</c:v>
                  </c:pt>
                  <c:pt idx="185">
                    <c:v>0.10640634623602639</c:v>
                  </c:pt>
                  <c:pt idx="186">
                    <c:v>0.12756721705000329</c:v>
                  </c:pt>
                  <c:pt idx="187">
                    <c:v>7.4732098219712259E-2</c:v>
                  </c:pt>
                  <c:pt idx="188">
                    <c:v>5.5255867497600759E-2</c:v>
                  </c:pt>
                  <c:pt idx="189">
                    <c:v>3.8141168251569227E-2</c:v>
                  </c:pt>
                  <c:pt idx="190">
                    <c:v>0.1297284912846306</c:v>
                  </c:pt>
                  <c:pt idx="191">
                    <c:v>0.12351038628101156</c:v>
                  </c:pt>
                  <c:pt idx="192">
                    <c:v>9.8825439412779395E-2</c:v>
                  </c:pt>
                  <c:pt idx="193">
                    <c:v>9.037584025950747E-2</c:v>
                  </c:pt>
                  <c:pt idx="194">
                    <c:v>8.3789845104253385E-2</c:v>
                  </c:pt>
                  <c:pt idx="195">
                    <c:v>0.10626836915139687</c:v>
                  </c:pt>
                  <c:pt idx="196">
                    <c:v>6.6905750301979108E-2</c:v>
                  </c:pt>
                  <c:pt idx="197">
                    <c:v>8.6856716469309536E-2</c:v>
                  </c:pt>
                  <c:pt idx="198">
                    <c:v>0.10562983801148317</c:v>
                  </c:pt>
                  <c:pt idx="199">
                    <c:v>8.6208545733957517E-2</c:v>
                  </c:pt>
                  <c:pt idx="200">
                    <c:v>9.6837856047454179E-2</c:v>
                  </c:pt>
                  <c:pt idx="201">
                    <c:v>9.0301927540089977E-2</c:v>
                  </c:pt>
                  <c:pt idx="202">
                    <c:v>8.4727415896360722E-2</c:v>
                  </c:pt>
                  <c:pt idx="203">
                    <c:v>4.9286165339002271E-2</c:v>
                  </c:pt>
                  <c:pt idx="204">
                    <c:v>7.4794965396169477E-2</c:v>
                  </c:pt>
                  <c:pt idx="205">
                    <c:v>4.667207036165346E-2</c:v>
                  </c:pt>
                  <c:pt idx="206">
                    <c:v>8.3852898936974229E-2</c:v>
                  </c:pt>
                  <c:pt idx="207">
                    <c:v>0.1128192921876781</c:v>
                  </c:pt>
                  <c:pt idx="208">
                    <c:v>0.11179217828424333</c:v>
                  </c:pt>
                  <c:pt idx="209">
                    <c:v>6.8643389161526264E-2</c:v>
                  </c:pt>
                  <c:pt idx="210">
                    <c:v>7.3591883871295394E-2</c:v>
                  </c:pt>
                  <c:pt idx="211">
                    <c:v>8.7840002778340642E-2</c:v>
                  </c:pt>
                  <c:pt idx="212">
                    <c:v>6.3525671026921651E-2</c:v>
                  </c:pt>
                  <c:pt idx="213">
                    <c:v>9.9859138056957467E-2</c:v>
                  </c:pt>
                  <c:pt idx="214">
                    <c:v>0.10539797151128898</c:v>
                  </c:pt>
                  <c:pt idx="215">
                    <c:v>8.5856506950005587E-2</c:v>
                  </c:pt>
                  <c:pt idx="216">
                    <c:v>8.5261790134236931E-2</c:v>
                  </c:pt>
                  <c:pt idx="217">
                    <c:v>0.10232524934186343</c:v>
                  </c:pt>
                  <c:pt idx="218">
                    <c:v>0.1058195122773259</c:v>
                  </c:pt>
                  <c:pt idx="219">
                    <c:v>0.10845725353061209</c:v>
                  </c:pt>
                  <c:pt idx="220">
                    <c:v>5.4284586782087155E-2</c:v>
                  </c:pt>
                  <c:pt idx="221">
                    <c:v>6.7852578114065143E-2</c:v>
                  </c:pt>
                  <c:pt idx="222">
                    <c:v>7.4802175862965115E-2</c:v>
                  </c:pt>
                  <c:pt idx="223">
                    <c:v>4.8129101324848357E-2</c:v>
                  </c:pt>
                  <c:pt idx="224">
                    <c:v>0.10836805747821801</c:v>
                  </c:pt>
                  <c:pt idx="225">
                    <c:v>8.5664636930077406E-2</c:v>
                  </c:pt>
                  <c:pt idx="226">
                    <c:v>0.11492027955872855</c:v>
                  </c:pt>
                  <c:pt idx="227">
                    <c:v>8.6020613124413503E-2</c:v>
                  </c:pt>
                  <c:pt idx="228">
                    <c:v>0.12358060818285321</c:v>
                  </c:pt>
                  <c:pt idx="229">
                    <c:v>0.11107049214059883</c:v>
                  </c:pt>
                  <c:pt idx="230">
                    <c:v>0.11367449523187118</c:v>
                  </c:pt>
                  <c:pt idx="231">
                    <c:v>0.1679226556467342</c:v>
                  </c:pt>
                  <c:pt idx="232">
                    <c:v>9.7878893371139683E-2</c:v>
                  </c:pt>
                  <c:pt idx="233">
                    <c:v>0.11783087773842636</c:v>
                  </c:pt>
                  <c:pt idx="234">
                    <c:v>9.3454304096089749E-2</c:v>
                  </c:pt>
                  <c:pt idx="235">
                    <c:v>0.11404156257063224</c:v>
                  </c:pt>
                  <c:pt idx="236">
                    <c:v>0.14442407416902664</c:v>
                  </c:pt>
                  <c:pt idx="237">
                    <c:v>6.4524679618118863E-2</c:v>
                  </c:pt>
                  <c:pt idx="238">
                    <c:v>5.6447021626487445E-2</c:v>
                  </c:pt>
                  <c:pt idx="239">
                    <c:v>5.943086609562756E-2</c:v>
                  </c:pt>
                </c:numCache>
              </c:numRef>
            </c:plus>
            <c:minus>
              <c:numRef>
                <c:f>'2nM'!$D$2:$D$241</c:f>
                <c:numCache>
                  <c:formatCode>General</c:formatCode>
                  <c:ptCount val="240"/>
                  <c:pt idx="0">
                    <c:v>0</c:v>
                  </c:pt>
                  <c:pt idx="1">
                    <c:v>9.8980581612887919E-2</c:v>
                  </c:pt>
                  <c:pt idx="2">
                    <c:v>0.11673533297047159</c:v>
                  </c:pt>
                  <c:pt idx="3">
                    <c:v>6.7525473315863768E-2</c:v>
                  </c:pt>
                  <c:pt idx="4">
                    <c:v>7.8672726676980415E-2</c:v>
                  </c:pt>
                  <c:pt idx="5">
                    <c:v>7.2307555348212746E-2</c:v>
                  </c:pt>
                  <c:pt idx="6">
                    <c:v>7.1910489259491991E-2</c:v>
                  </c:pt>
                  <c:pt idx="7">
                    <c:v>4.848199432844677E-2</c:v>
                  </c:pt>
                  <c:pt idx="8">
                    <c:v>9.571485557844249E-2</c:v>
                  </c:pt>
                  <c:pt idx="9">
                    <c:v>0.12046145112034053</c:v>
                  </c:pt>
                  <c:pt idx="10">
                    <c:v>4.9974089357577273E-2</c:v>
                  </c:pt>
                  <c:pt idx="11">
                    <c:v>3.0525763249850586E-2</c:v>
                  </c:pt>
                  <c:pt idx="12">
                    <c:v>3.7803666087894622E-2</c:v>
                  </c:pt>
                  <c:pt idx="13">
                    <c:v>8.2910856382878415E-2</c:v>
                  </c:pt>
                  <c:pt idx="14">
                    <c:v>7.7029961466401037E-2</c:v>
                  </c:pt>
                  <c:pt idx="15">
                    <c:v>7.7210113252691268E-2</c:v>
                  </c:pt>
                  <c:pt idx="16">
                    <c:v>3.3486490884422099E-2</c:v>
                  </c:pt>
                  <c:pt idx="17">
                    <c:v>5.3725049190744487E-2</c:v>
                  </c:pt>
                  <c:pt idx="18">
                    <c:v>0.10555557927307417</c:v>
                  </c:pt>
                  <c:pt idx="19">
                    <c:v>7.3302662000203231E-2</c:v>
                  </c:pt>
                  <c:pt idx="20">
                    <c:v>8.4469268593414845E-2</c:v>
                  </c:pt>
                  <c:pt idx="21">
                    <c:v>6.69376735960171E-2</c:v>
                  </c:pt>
                  <c:pt idx="22">
                    <c:v>8.9042479545361305E-2</c:v>
                  </c:pt>
                  <c:pt idx="23">
                    <c:v>8.41482142837435E-2</c:v>
                  </c:pt>
                  <c:pt idx="24">
                    <c:v>0.14184262514549251</c:v>
                  </c:pt>
                  <c:pt idx="25">
                    <c:v>6.3973386332845078E-2</c:v>
                  </c:pt>
                  <c:pt idx="26">
                    <c:v>6.5349324525305799E-2</c:v>
                  </c:pt>
                  <c:pt idx="27">
                    <c:v>8.0982715207417413E-2</c:v>
                  </c:pt>
                  <c:pt idx="28">
                    <c:v>4.5502730348878258E-2</c:v>
                  </c:pt>
                  <c:pt idx="29">
                    <c:v>8.6837707106516976E-2</c:v>
                  </c:pt>
                  <c:pt idx="30">
                    <c:v>9.4315544613766761E-2</c:v>
                  </c:pt>
                  <c:pt idx="31">
                    <c:v>0.11463342972568853</c:v>
                  </c:pt>
                  <c:pt idx="32">
                    <c:v>6.3201994579901263E-2</c:v>
                  </c:pt>
                  <c:pt idx="33">
                    <c:v>6.8883886658168275E-2</c:v>
                  </c:pt>
                  <c:pt idx="34">
                    <c:v>9.4772141806701085E-2</c:v>
                  </c:pt>
                  <c:pt idx="35">
                    <c:v>6.2545476401773645E-2</c:v>
                  </c:pt>
                  <c:pt idx="36">
                    <c:v>6.9083503508470839E-2</c:v>
                  </c:pt>
                  <c:pt idx="37">
                    <c:v>8.6131929518720687E-2</c:v>
                  </c:pt>
                  <c:pt idx="38">
                    <c:v>7.8794109664931528E-2</c:v>
                  </c:pt>
                  <c:pt idx="39">
                    <c:v>8.9613908750122193E-2</c:v>
                  </c:pt>
                  <c:pt idx="40">
                    <c:v>0.11822730289362884</c:v>
                  </c:pt>
                  <c:pt idx="41">
                    <c:v>7.6018939243597761E-2</c:v>
                  </c:pt>
                  <c:pt idx="42">
                    <c:v>8.7113652590188356E-2</c:v>
                  </c:pt>
                  <c:pt idx="43">
                    <c:v>5.4181782727797903E-2</c:v>
                  </c:pt>
                  <c:pt idx="44">
                    <c:v>6.4747836525464161E-2</c:v>
                  </c:pt>
                  <c:pt idx="45">
                    <c:v>7.2620252576143338E-2</c:v>
                  </c:pt>
                  <c:pt idx="46">
                    <c:v>0.10540200969579108</c:v>
                  </c:pt>
                  <c:pt idx="47">
                    <c:v>5.1524641183262991E-2</c:v>
                  </c:pt>
                  <c:pt idx="48">
                    <c:v>0.10397098404998771</c:v>
                  </c:pt>
                  <c:pt idx="49">
                    <c:v>7.725116394782211E-2</c:v>
                  </c:pt>
                  <c:pt idx="50">
                    <c:v>6.8944599358415654E-2</c:v>
                  </c:pt>
                  <c:pt idx="51">
                    <c:v>4.2716021787524143E-2</c:v>
                  </c:pt>
                  <c:pt idx="52">
                    <c:v>5.3562611977730878E-2</c:v>
                  </c:pt>
                  <c:pt idx="53">
                    <c:v>6.4932322035130718E-2</c:v>
                  </c:pt>
                  <c:pt idx="54">
                    <c:v>8.2166903541606259E-2</c:v>
                  </c:pt>
                  <c:pt idx="55">
                    <c:v>8.5256125546070455E-2</c:v>
                  </c:pt>
                  <c:pt idx="56">
                    <c:v>8.6781628765622995E-2</c:v>
                  </c:pt>
                  <c:pt idx="57">
                    <c:v>9.214887261733852E-2</c:v>
                  </c:pt>
                  <c:pt idx="58">
                    <c:v>7.0440685949347784E-2</c:v>
                  </c:pt>
                  <c:pt idx="59">
                    <c:v>7.8861296120481233E-2</c:v>
                  </c:pt>
                  <c:pt idx="60">
                    <c:v>7.8381461802470076E-2</c:v>
                  </c:pt>
                  <c:pt idx="61">
                    <c:v>8.0897155820243496E-2</c:v>
                  </c:pt>
                  <c:pt idx="62">
                    <c:v>8.8378243151599908E-2</c:v>
                  </c:pt>
                  <c:pt idx="63">
                    <c:v>6.5344610010753548E-2</c:v>
                  </c:pt>
                  <c:pt idx="64">
                    <c:v>2.8388881610082402E-2</c:v>
                  </c:pt>
                  <c:pt idx="65">
                    <c:v>6.0392272111285443E-2</c:v>
                  </c:pt>
                  <c:pt idx="66">
                    <c:v>6.9079017476760096E-2</c:v>
                  </c:pt>
                  <c:pt idx="67">
                    <c:v>6.750184623082249E-2</c:v>
                  </c:pt>
                  <c:pt idx="68">
                    <c:v>5.9867826821548245E-2</c:v>
                  </c:pt>
                  <c:pt idx="69">
                    <c:v>6.1067812849843348E-2</c:v>
                  </c:pt>
                  <c:pt idx="70">
                    <c:v>7.0525705968397731E-2</c:v>
                  </c:pt>
                  <c:pt idx="71">
                    <c:v>9.5894923822421069E-2</c:v>
                  </c:pt>
                  <c:pt idx="72">
                    <c:v>8.6759801676617371E-2</c:v>
                  </c:pt>
                  <c:pt idx="73">
                    <c:v>4.2065915887690458E-2</c:v>
                  </c:pt>
                  <c:pt idx="74">
                    <c:v>4.7118862536476222E-2</c:v>
                  </c:pt>
                  <c:pt idx="75">
                    <c:v>3.5897814160288588E-2</c:v>
                  </c:pt>
                  <c:pt idx="76">
                    <c:v>6.8590909564389374E-2</c:v>
                  </c:pt>
                  <c:pt idx="77">
                    <c:v>6.6478493389087567E-2</c:v>
                  </c:pt>
                  <c:pt idx="78">
                    <c:v>6.2037850921834788E-2</c:v>
                  </c:pt>
                  <c:pt idx="79">
                    <c:v>7.5626838544039968E-2</c:v>
                  </c:pt>
                  <c:pt idx="80">
                    <c:v>6.7689828019059234E-2</c:v>
                  </c:pt>
                  <c:pt idx="81">
                    <c:v>9.4782247857696303E-2</c:v>
                  </c:pt>
                  <c:pt idx="82">
                    <c:v>4.2292562571114134E-2</c:v>
                  </c:pt>
                  <c:pt idx="83">
                    <c:v>7.5085481049546668E-2</c:v>
                  </c:pt>
                  <c:pt idx="84">
                    <c:v>0.11509572217984944</c:v>
                  </c:pt>
                  <c:pt idx="85">
                    <c:v>5.1907181794167728E-2</c:v>
                  </c:pt>
                  <c:pt idx="86">
                    <c:v>8.4749126105252606E-2</c:v>
                  </c:pt>
                  <c:pt idx="87">
                    <c:v>6.7078934319210679E-2</c:v>
                  </c:pt>
                  <c:pt idx="88">
                    <c:v>5.5779803455004578E-2</c:v>
                  </c:pt>
                  <c:pt idx="89">
                    <c:v>6.8760718272295906E-2</c:v>
                  </c:pt>
                  <c:pt idx="90">
                    <c:v>0.10118833377941605</c:v>
                  </c:pt>
                  <c:pt idx="91">
                    <c:v>9.9300897658871914E-2</c:v>
                  </c:pt>
                  <c:pt idx="92">
                    <c:v>3.9254794786060032E-2</c:v>
                  </c:pt>
                  <c:pt idx="93">
                    <c:v>6.194956276199319E-2</c:v>
                  </c:pt>
                  <c:pt idx="94">
                    <c:v>6.7952318680092799E-2</c:v>
                  </c:pt>
                  <c:pt idx="95">
                    <c:v>4.4238148889294115E-2</c:v>
                  </c:pt>
                  <c:pt idx="96">
                    <c:v>9.2064854526433676E-2</c:v>
                  </c:pt>
                  <c:pt idx="97">
                    <c:v>7.8417150642545452E-2</c:v>
                  </c:pt>
                  <c:pt idx="98">
                    <c:v>8.4972091629810287E-2</c:v>
                  </c:pt>
                  <c:pt idx="99">
                    <c:v>7.6931791019428986E-2</c:v>
                  </c:pt>
                  <c:pt idx="100">
                    <c:v>6.143357383283958E-2</c:v>
                  </c:pt>
                  <c:pt idx="101">
                    <c:v>6.3247208530542151E-2</c:v>
                  </c:pt>
                  <c:pt idx="102">
                    <c:v>4.1831747064276129E-2</c:v>
                  </c:pt>
                  <c:pt idx="103">
                    <c:v>6.4880936724060922E-2</c:v>
                  </c:pt>
                  <c:pt idx="104">
                    <c:v>7.7482415565333043E-2</c:v>
                  </c:pt>
                  <c:pt idx="105">
                    <c:v>5.4519528856394897E-2</c:v>
                  </c:pt>
                  <c:pt idx="106">
                    <c:v>7.4031420243869397E-2</c:v>
                  </c:pt>
                  <c:pt idx="107">
                    <c:v>6.8040314830911261E-2</c:v>
                  </c:pt>
                  <c:pt idx="108">
                    <c:v>6.0195506668212634E-2</c:v>
                  </c:pt>
                  <c:pt idx="109">
                    <c:v>0.10944799880554394</c:v>
                  </c:pt>
                  <c:pt idx="110">
                    <c:v>6.9238718316310885E-2</c:v>
                  </c:pt>
                  <c:pt idx="111">
                    <c:v>7.3682014837445811E-2</c:v>
                  </c:pt>
                  <c:pt idx="112">
                    <c:v>4.3877052022678428E-2</c:v>
                  </c:pt>
                  <c:pt idx="113">
                    <c:v>6.227539593826234E-2</c:v>
                  </c:pt>
                  <c:pt idx="114">
                    <c:v>5.2186244436887623E-2</c:v>
                  </c:pt>
                  <c:pt idx="115">
                    <c:v>0.11284323680825577</c:v>
                  </c:pt>
                  <c:pt idx="116">
                    <c:v>7.2849011238590514E-2</c:v>
                  </c:pt>
                  <c:pt idx="117">
                    <c:v>7.8386279652420413E-2</c:v>
                  </c:pt>
                  <c:pt idx="118">
                    <c:v>0.11402190170935388</c:v>
                  </c:pt>
                  <c:pt idx="119">
                    <c:v>5.7381531506384385E-2</c:v>
                  </c:pt>
                  <c:pt idx="120">
                    <c:v>4.1985154680320297E-2</c:v>
                  </c:pt>
                  <c:pt idx="121">
                    <c:v>7.8180333169467847E-2</c:v>
                  </c:pt>
                  <c:pt idx="122">
                    <c:v>7.946549718075413E-2</c:v>
                  </c:pt>
                  <c:pt idx="123">
                    <c:v>8.3576732120415859E-2</c:v>
                  </c:pt>
                  <c:pt idx="124">
                    <c:v>8.548305950905789E-3</c:v>
                  </c:pt>
                  <c:pt idx="125">
                    <c:v>6.9998238103835347E-2</c:v>
                  </c:pt>
                  <c:pt idx="126">
                    <c:v>7.4555417723134607E-2</c:v>
                  </c:pt>
                  <c:pt idx="127">
                    <c:v>5.2696170075260666E-2</c:v>
                  </c:pt>
                  <c:pt idx="128">
                    <c:v>0.1130222473998041</c:v>
                  </c:pt>
                  <c:pt idx="129">
                    <c:v>7.6652669206203811E-2</c:v>
                  </c:pt>
                  <c:pt idx="130">
                    <c:v>6.7817673274942689E-2</c:v>
                  </c:pt>
                  <c:pt idx="131">
                    <c:v>3.3060566759567478E-2</c:v>
                  </c:pt>
                  <c:pt idx="132">
                    <c:v>9.2731003263682402E-2</c:v>
                  </c:pt>
                  <c:pt idx="133">
                    <c:v>5.1819368462318049E-2</c:v>
                  </c:pt>
                  <c:pt idx="134">
                    <c:v>8.472213953461176E-2</c:v>
                  </c:pt>
                  <c:pt idx="135">
                    <c:v>5.9087377217510256E-2</c:v>
                  </c:pt>
                  <c:pt idx="136">
                    <c:v>0.10152876046729566</c:v>
                  </c:pt>
                  <c:pt idx="137">
                    <c:v>4.5268312943852966E-2</c:v>
                  </c:pt>
                  <c:pt idx="138">
                    <c:v>6.6727951188592982E-2</c:v>
                  </c:pt>
                  <c:pt idx="139">
                    <c:v>5.8512753139137751E-2</c:v>
                  </c:pt>
                  <c:pt idx="140">
                    <c:v>7.8801957529539765E-2</c:v>
                  </c:pt>
                  <c:pt idx="141">
                    <c:v>4.3466744442404351E-2</c:v>
                  </c:pt>
                  <c:pt idx="142">
                    <c:v>2.4397721353476697E-2</c:v>
                  </c:pt>
                  <c:pt idx="143">
                    <c:v>8.1422543932395758E-2</c:v>
                  </c:pt>
                  <c:pt idx="144">
                    <c:v>6.7191885826346859E-2</c:v>
                  </c:pt>
                  <c:pt idx="145">
                    <c:v>0.11555150914067294</c:v>
                  </c:pt>
                  <c:pt idx="146">
                    <c:v>6.2536156960577863E-2</c:v>
                  </c:pt>
                  <c:pt idx="147">
                    <c:v>6.259893196499132E-2</c:v>
                  </c:pt>
                  <c:pt idx="148">
                    <c:v>3.4699264630387132E-2</c:v>
                  </c:pt>
                  <c:pt idx="149">
                    <c:v>5.8023193298633126E-2</c:v>
                  </c:pt>
                  <c:pt idx="150">
                    <c:v>5.9053767715089134E-2</c:v>
                  </c:pt>
                  <c:pt idx="151">
                    <c:v>9.5323161783493704E-2</c:v>
                  </c:pt>
                  <c:pt idx="152">
                    <c:v>0.11564759294913897</c:v>
                  </c:pt>
                  <c:pt idx="153">
                    <c:v>8.4851405050553441E-2</c:v>
                  </c:pt>
                  <c:pt idx="154">
                    <c:v>9.0800322493218288E-2</c:v>
                  </c:pt>
                  <c:pt idx="155">
                    <c:v>6.4154573927473535E-2</c:v>
                  </c:pt>
                  <c:pt idx="156">
                    <c:v>4.8247267169420419E-2</c:v>
                  </c:pt>
                  <c:pt idx="157">
                    <c:v>6.185659123973801E-2</c:v>
                  </c:pt>
                  <c:pt idx="158">
                    <c:v>5.3669696316240051E-2</c:v>
                  </c:pt>
                  <c:pt idx="159">
                    <c:v>0.1006533433681143</c:v>
                  </c:pt>
                  <c:pt idx="160">
                    <c:v>0.11889178858028901</c:v>
                  </c:pt>
                  <c:pt idx="161">
                    <c:v>7.3609877210936592E-2</c:v>
                  </c:pt>
                  <c:pt idx="162">
                    <c:v>8.5382452391345856E-2</c:v>
                  </c:pt>
                  <c:pt idx="163">
                    <c:v>0.10434109334324614</c:v>
                  </c:pt>
                  <c:pt idx="164">
                    <c:v>4.2094871896188706E-2</c:v>
                  </c:pt>
                  <c:pt idx="165">
                    <c:v>4.9284883178018851E-2</c:v>
                  </c:pt>
                  <c:pt idx="166">
                    <c:v>4.4928386780242226E-2</c:v>
                  </c:pt>
                  <c:pt idx="167">
                    <c:v>4.5033790754012884E-2</c:v>
                  </c:pt>
                  <c:pt idx="168">
                    <c:v>0.11757659622993119</c:v>
                  </c:pt>
                  <c:pt idx="169">
                    <c:v>7.2978724091913305E-2</c:v>
                  </c:pt>
                  <c:pt idx="170">
                    <c:v>9.9526132110620918E-2</c:v>
                  </c:pt>
                  <c:pt idx="171">
                    <c:v>7.2472500718993513E-2</c:v>
                  </c:pt>
                  <c:pt idx="172">
                    <c:v>6.6401006737309629E-2</c:v>
                  </c:pt>
                  <c:pt idx="173">
                    <c:v>9.8446569799609362E-2</c:v>
                  </c:pt>
                  <c:pt idx="174">
                    <c:v>7.7674920992963109E-2</c:v>
                  </c:pt>
                  <c:pt idx="175">
                    <c:v>8.1688749251899923E-2</c:v>
                  </c:pt>
                  <c:pt idx="176">
                    <c:v>5.5175781842011759E-2</c:v>
                  </c:pt>
                  <c:pt idx="177">
                    <c:v>4.315065796216442E-2</c:v>
                  </c:pt>
                  <c:pt idx="178">
                    <c:v>8.9717814908833196E-2</c:v>
                  </c:pt>
                  <c:pt idx="179">
                    <c:v>5.6971367424869489E-2</c:v>
                  </c:pt>
                  <c:pt idx="180">
                    <c:v>5.7451501900099795E-2</c:v>
                  </c:pt>
                  <c:pt idx="181">
                    <c:v>8.9540388959707562E-2</c:v>
                  </c:pt>
                  <c:pt idx="182">
                    <c:v>8.9176262194042816E-2</c:v>
                  </c:pt>
                  <c:pt idx="183">
                    <c:v>6.2936599396340998E-2</c:v>
                  </c:pt>
                  <c:pt idx="184">
                    <c:v>5.7209853379111573E-2</c:v>
                  </c:pt>
                  <c:pt idx="185">
                    <c:v>0.10640634623602639</c:v>
                  </c:pt>
                  <c:pt idx="186">
                    <c:v>0.12756721705000329</c:v>
                  </c:pt>
                  <c:pt idx="187">
                    <c:v>7.4732098219712259E-2</c:v>
                  </c:pt>
                  <c:pt idx="188">
                    <c:v>5.5255867497600759E-2</c:v>
                  </c:pt>
                  <c:pt idx="189">
                    <c:v>3.8141168251569227E-2</c:v>
                  </c:pt>
                  <c:pt idx="190">
                    <c:v>0.1297284912846306</c:v>
                  </c:pt>
                  <c:pt idx="191">
                    <c:v>0.12351038628101156</c:v>
                  </c:pt>
                  <c:pt idx="192">
                    <c:v>9.8825439412779395E-2</c:v>
                  </c:pt>
                  <c:pt idx="193">
                    <c:v>9.037584025950747E-2</c:v>
                  </c:pt>
                  <c:pt idx="194">
                    <c:v>8.3789845104253385E-2</c:v>
                  </c:pt>
                  <c:pt idx="195">
                    <c:v>0.10626836915139687</c:v>
                  </c:pt>
                  <c:pt idx="196">
                    <c:v>6.6905750301979108E-2</c:v>
                  </c:pt>
                  <c:pt idx="197">
                    <c:v>8.6856716469309536E-2</c:v>
                  </c:pt>
                  <c:pt idx="198">
                    <c:v>0.10562983801148317</c:v>
                  </c:pt>
                  <c:pt idx="199">
                    <c:v>8.6208545733957517E-2</c:v>
                  </c:pt>
                  <c:pt idx="200">
                    <c:v>9.6837856047454179E-2</c:v>
                  </c:pt>
                  <c:pt idx="201">
                    <c:v>9.0301927540089977E-2</c:v>
                  </c:pt>
                  <c:pt idx="202">
                    <c:v>8.4727415896360722E-2</c:v>
                  </c:pt>
                  <c:pt idx="203">
                    <c:v>4.9286165339002271E-2</c:v>
                  </c:pt>
                  <c:pt idx="204">
                    <c:v>7.4794965396169477E-2</c:v>
                  </c:pt>
                  <c:pt idx="205">
                    <c:v>4.667207036165346E-2</c:v>
                  </c:pt>
                  <c:pt idx="206">
                    <c:v>8.3852898936974229E-2</c:v>
                  </c:pt>
                  <c:pt idx="207">
                    <c:v>0.1128192921876781</c:v>
                  </c:pt>
                  <c:pt idx="208">
                    <c:v>0.11179217828424333</c:v>
                  </c:pt>
                  <c:pt idx="209">
                    <c:v>6.8643389161526264E-2</c:v>
                  </c:pt>
                  <c:pt idx="210">
                    <c:v>7.3591883871295394E-2</c:v>
                  </c:pt>
                  <c:pt idx="211">
                    <c:v>8.7840002778340642E-2</c:v>
                  </c:pt>
                  <c:pt idx="212">
                    <c:v>6.3525671026921651E-2</c:v>
                  </c:pt>
                  <c:pt idx="213">
                    <c:v>9.9859138056957467E-2</c:v>
                  </c:pt>
                  <c:pt idx="214">
                    <c:v>0.10539797151128898</c:v>
                  </c:pt>
                  <c:pt idx="215">
                    <c:v>8.5856506950005587E-2</c:v>
                  </c:pt>
                  <c:pt idx="216">
                    <c:v>8.5261790134236931E-2</c:v>
                  </c:pt>
                  <c:pt idx="217">
                    <c:v>0.10232524934186343</c:v>
                  </c:pt>
                  <c:pt idx="218">
                    <c:v>0.1058195122773259</c:v>
                  </c:pt>
                  <c:pt idx="219">
                    <c:v>0.10845725353061209</c:v>
                  </c:pt>
                  <c:pt idx="220">
                    <c:v>5.4284586782087155E-2</c:v>
                  </c:pt>
                  <c:pt idx="221">
                    <c:v>6.7852578114065143E-2</c:v>
                  </c:pt>
                  <c:pt idx="222">
                    <c:v>7.4802175862965115E-2</c:v>
                  </c:pt>
                  <c:pt idx="223">
                    <c:v>4.8129101324848357E-2</c:v>
                  </c:pt>
                  <c:pt idx="224">
                    <c:v>0.10836805747821801</c:v>
                  </c:pt>
                  <c:pt idx="225">
                    <c:v>8.5664636930077406E-2</c:v>
                  </c:pt>
                  <c:pt idx="226">
                    <c:v>0.11492027955872855</c:v>
                  </c:pt>
                  <c:pt idx="227">
                    <c:v>8.6020613124413503E-2</c:v>
                  </c:pt>
                  <c:pt idx="228">
                    <c:v>0.12358060818285321</c:v>
                  </c:pt>
                  <c:pt idx="229">
                    <c:v>0.11107049214059883</c:v>
                  </c:pt>
                  <c:pt idx="230">
                    <c:v>0.11367449523187118</c:v>
                  </c:pt>
                  <c:pt idx="231">
                    <c:v>0.1679226556467342</c:v>
                  </c:pt>
                  <c:pt idx="232">
                    <c:v>9.7878893371139683E-2</c:v>
                  </c:pt>
                  <c:pt idx="233">
                    <c:v>0.11783087773842636</c:v>
                  </c:pt>
                  <c:pt idx="234">
                    <c:v>9.3454304096089749E-2</c:v>
                  </c:pt>
                  <c:pt idx="235">
                    <c:v>0.11404156257063224</c:v>
                  </c:pt>
                  <c:pt idx="236">
                    <c:v>0.14442407416902664</c:v>
                  </c:pt>
                  <c:pt idx="237">
                    <c:v>6.4524679618118863E-2</c:v>
                  </c:pt>
                  <c:pt idx="238">
                    <c:v>5.6447021626487445E-2</c:v>
                  </c:pt>
                  <c:pt idx="239">
                    <c:v>5.943086609562756E-2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'2nM'!$B$2:$B$241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'2nM'!$C$2:$C$241</c:f>
              <c:numCache>
                <c:formatCode>General</c:formatCode>
                <c:ptCount val="240"/>
                <c:pt idx="0">
                  <c:v>0</c:v>
                </c:pt>
                <c:pt idx="1">
                  <c:v>-1.0177283264305021E-2</c:v>
                </c:pt>
                <c:pt idx="2">
                  <c:v>-3.6494390796716382E-2</c:v>
                </c:pt>
                <c:pt idx="3">
                  <c:v>-2.1071671480523694E-2</c:v>
                </c:pt>
                <c:pt idx="4">
                  <c:v>-2.2227986357768806E-2</c:v>
                </c:pt>
                <c:pt idx="5">
                  <c:v>-3.7796724979770747E-2</c:v>
                </c:pt>
                <c:pt idx="6">
                  <c:v>-4.8936822657752892E-2</c:v>
                </c:pt>
                <c:pt idx="7">
                  <c:v>-2.8211629074344768E-3</c:v>
                </c:pt>
                <c:pt idx="8">
                  <c:v>-1.9478125059520405E-2</c:v>
                </c:pt>
                <c:pt idx="9">
                  <c:v>-3.7483695248136363E-2</c:v>
                </c:pt>
                <c:pt idx="10">
                  <c:v>3.0476068034207569E-2</c:v>
                </c:pt>
                <c:pt idx="11">
                  <c:v>-1.3134496769155433E-2</c:v>
                </c:pt>
                <c:pt idx="12">
                  <c:v>5.3222765150747146E-3</c:v>
                </c:pt>
                <c:pt idx="13">
                  <c:v>-4.5132268939470734E-2</c:v>
                </c:pt>
                <c:pt idx="14">
                  <c:v>-1.2035816079326958E-2</c:v>
                </c:pt>
                <c:pt idx="15">
                  <c:v>-3.1381340421100384E-3</c:v>
                </c:pt>
                <c:pt idx="16">
                  <c:v>-5.45156006446329E-2</c:v>
                </c:pt>
                <c:pt idx="17">
                  <c:v>-1.6068338337655669E-2</c:v>
                </c:pt>
                <c:pt idx="18">
                  <c:v>-6.7074652569776363E-2</c:v>
                </c:pt>
                <c:pt idx="19">
                  <c:v>-4.9170400708285177E-2</c:v>
                </c:pt>
                <c:pt idx="20">
                  <c:v>-4.8572072379274175E-2</c:v>
                </c:pt>
                <c:pt idx="21">
                  <c:v>-4.9463849377577807E-2</c:v>
                </c:pt>
                <c:pt idx="22">
                  <c:v>2.107030135912356E-2</c:v>
                </c:pt>
                <c:pt idx="23">
                  <c:v>-3.8509590542598796E-2</c:v>
                </c:pt>
                <c:pt idx="24">
                  <c:v>-9.277717463763975E-2</c:v>
                </c:pt>
                <c:pt idx="25">
                  <c:v>3.6342408697997595E-3</c:v>
                </c:pt>
                <c:pt idx="26">
                  <c:v>-3.9371817770167357E-2</c:v>
                </c:pt>
                <c:pt idx="27">
                  <c:v>-2.657130191638819E-2</c:v>
                </c:pt>
                <c:pt idx="28">
                  <c:v>-3.6929803703997253E-2</c:v>
                </c:pt>
                <c:pt idx="29">
                  <c:v>-4.2201465599815184E-2</c:v>
                </c:pt>
                <c:pt idx="30">
                  <c:v>-4.0695103136963603E-2</c:v>
                </c:pt>
                <c:pt idx="31">
                  <c:v>-3.6188027350818046E-2</c:v>
                </c:pt>
                <c:pt idx="32">
                  <c:v>-6.1265356265356265E-2</c:v>
                </c:pt>
                <c:pt idx="33">
                  <c:v>-6.188399679772523E-2</c:v>
                </c:pt>
                <c:pt idx="34">
                  <c:v>-4.1001466582861926E-2</c:v>
                </c:pt>
                <c:pt idx="35">
                  <c:v>-6.5511875511875511E-2</c:v>
                </c:pt>
                <c:pt idx="36">
                  <c:v>-2.0106562267102391E-3</c:v>
                </c:pt>
                <c:pt idx="37">
                  <c:v>-6.0264955673807886E-2</c:v>
                </c:pt>
                <c:pt idx="38">
                  <c:v>-3.33765689579643E-2</c:v>
                </c:pt>
                <c:pt idx="39">
                  <c:v>-3.6840008527930512E-2</c:v>
                </c:pt>
                <c:pt idx="40">
                  <c:v>-6.6366216861340657E-2</c:v>
                </c:pt>
                <c:pt idx="41">
                  <c:v>-1.7805971763211074E-2</c:v>
                </c:pt>
                <c:pt idx="42">
                  <c:v>-3.5998133439993904E-2</c:v>
                </c:pt>
                <c:pt idx="43">
                  <c:v>-3.4741719827991402E-2</c:v>
                </c:pt>
                <c:pt idx="44">
                  <c:v>6.3826411148241599E-2</c:v>
                </c:pt>
                <c:pt idx="45">
                  <c:v>0.11749994623963116</c:v>
                </c:pt>
                <c:pt idx="46">
                  <c:v>0.11816465787208472</c:v>
                </c:pt>
                <c:pt idx="47">
                  <c:v>4.8205951979395346E-2</c:v>
                </c:pt>
                <c:pt idx="48">
                  <c:v>0.1143487438198616</c:v>
                </c:pt>
                <c:pt idx="49">
                  <c:v>0.13090560723719014</c:v>
                </c:pt>
                <c:pt idx="50">
                  <c:v>0.11248429736426738</c:v>
                </c:pt>
                <c:pt idx="51">
                  <c:v>0.14835323081384594</c:v>
                </c:pt>
                <c:pt idx="52">
                  <c:v>0.12536202846780492</c:v>
                </c:pt>
                <c:pt idx="53">
                  <c:v>0.11567612419075284</c:v>
                </c:pt>
                <c:pt idx="54">
                  <c:v>0.12223237934790823</c:v>
                </c:pt>
                <c:pt idx="55">
                  <c:v>9.8447680101843654E-2</c:v>
                </c:pt>
                <c:pt idx="56">
                  <c:v>0.12902794187490363</c:v>
                </c:pt>
                <c:pt idx="57">
                  <c:v>0.11895228106780995</c:v>
                </c:pt>
                <c:pt idx="58">
                  <c:v>0.10380727860097702</c:v>
                </c:pt>
                <c:pt idx="59">
                  <c:v>0.13835243823240823</c:v>
                </c:pt>
                <c:pt idx="60">
                  <c:v>7.6010857751292862E-2</c:v>
                </c:pt>
                <c:pt idx="61">
                  <c:v>0.11328813775925553</c:v>
                </c:pt>
                <c:pt idx="62">
                  <c:v>9.8310259383027579E-2</c:v>
                </c:pt>
                <c:pt idx="63">
                  <c:v>7.0077786645678625E-2</c:v>
                </c:pt>
                <c:pt idx="64">
                  <c:v>5.3340457350209779E-2</c:v>
                </c:pt>
                <c:pt idx="65">
                  <c:v>7.9913691567855105E-2</c:v>
                </c:pt>
                <c:pt idx="66">
                  <c:v>3.0907690067480016E-2</c:v>
                </c:pt>
                <c:pt idx="67">
                  <c:v>7.2227835828736056E-2</c:v>
                </c:pt>
                <c:pt idx="68">
                  <c:v>6.8340153220123212E-2</c:v>
                </c:pt>
                <c:pt idx="69">
                  <c:v>7.3479088445329993E-2</c:v>
                </c:pt>
                <c:pt idx="70">
                  <c:v>4.6932528586692127E-2</c:v>
                </c:pt>
                <c:pt idx="71">
                  <c:v>0.13148056362985097</c:v>
                </c:pt>
                <c:pt idx="72">
                  <c:v>6.9719702652935964E-2</c:v>
                </c:pt>
                <c:pt idx="73">
                  <c:v>0.10524889207559876</c:v>
                </c:pt>
                <c:pt idx="74">
                  <c:v>8.5350505316746886E-2</c:v>
                </c:pt>
                <c:pt idx="75">
                  <c:v>4.7919900736854967E-2</c:v>
                </c:pt>
                <c:pt idx="76">
                  <c:v>0.1100689975933787</c:v>
                </c:pt>
                <c:pt idx="77">
                  <c:v>7.7575607046724809E-2</c:v>
                </c:pt>
                <c:pt idx="78">
                  <c:v>6.4293232399008832E-2</c:v>
                </c:pt>
                <c:pt idx="79">
                  <c:v>6.2261022872425721E-2</c:v>
                </c:pt>
                <c:pt idx="80">
                  <c:v>0.11392666348405282</c:v>
                </c:pt>
                <c:pt idx="81">
                  <c:v>8.3779203400358687E-2</c:v>
                </c:pt>
                <c:pt idx="82">
                  <c:v>6.6920710521610749E-2</c:v>
                </c:pt>
                <c:pt idx="83">
                  <c:v>3.9430917311637489E-2</c:v>
                </c:pt>
                <c:pt idx="84">
                  <c:v>9.7717181138036353E-3</c:v>
                </c:pt>
                <c:pt idx="85">
                  <c:v>5.9318696381712145E-2</c:v>
                </c:pt>
                <c:pt idx="86">
                  <c:v>0.11080243955337729</c:v>
                </c:pt>
                <c:pt idx="87">
                  <c:v>9.5421472075635616E-2</c:v>
                </c:pt>
                <c:pt idx="88">
                  <c:v>6.8417368469881584E-2</c:v>
                </c:pt>
                <c:pt idx="89">
                  <c:v>7.071343695874828E-2</c:v>
                </c:pt>
                <c:pt idx="90">
                  <c:v>9.5913299577965752E-2</c:v>
                </c:pt>
                <c:pt idx="91">
                  <c:v>7.6456878347350959E-2</c:v>
                </c:pt>
                <c:pt idx="92">
                  <c:v>4.1529245947850603E-2</c:v>
                </c:pt>
                <c:pt idx="93">
                  <c:v>6.0379302442318192E-2</c:v>
                </c:pt>
                <c:pt idx="94">
                  <c:v>3.288742640205506E-2</c:v>
                </c:pt>
                <c:pt idx="95">
                  <c:v>6.8683838650080209E-2</c:v>
                </c:pt>
                <c:pt idx="96">
                  <c:v>4.5086271567891981E-2</c:v>
                </c:pt>
                <c:pt idx="97">
                  <c:v>6.7547835976193071E-2</c:v>
                </c:pt>
                <c:pt idx="98">
                  <c:v>5.1569292814604137E-2</c:v>
                </c:pt>
                <c:pt idx="99">
                  <c:v>0.1137714803393723</c:v>
                </c:pt>
                <c:pt idx="100">
                  <c:v>9.6849439632635426E-2</c:v>
                </c:pt>
                <c:pt idx="101">
                  <c:v>7.2803544866560627E-2</c:v>
                </c:pt>
                <c:pt idx="102">
                  <c:v>8.3925148977662095E-2</c:v>
                </c:pt>
                <c:pt idx="103">
                  <c:v>6.9411102775693928E-2</c:v>
                </c:pt>
                <c:pt idx="104">
                  <c:v>8.9626574334001188E-2</c:v>
                </c:pt>
                <c:pt idx="105">
                  <c:v>3.9399244774338552E-2</c:v>
                </c:pt>
                <c:pt idx="106">
                  <c:v>3.5806869407769629E-2</c:v>
                </c:pt>
                <c:pt idx="107">
                  <c:v>7.7688285707790586E-2</c:v>
                </c:pt>
                <c:pt idx="108">
                  <c:v>6.0702675668917225E-2</c:v>
                </c:pt>
                <c:pt idx="109">
                  <c:v>0.11425739420113012</c:v>
                </c:pt>
                <c:pt idx="110">
                  <c:v>5.426807254639212E-2</c:v>
                </c:pt>
                <c:pt idx="111">
                  <c:v>7.091591079588079E-2</c:v>
                </c:pt>
                <c:pt idx="112">
                  <c:v>4.9897778498678727E-2</c:v>
                </c:pt>
                <c:pt idx="113">
                  <c:v>3.5496410957776295E-2</c:v>
                </c:pt>
                <c:pt idx="114">
                  <c:v>7.8054894559020593E-2</c:v>
                </c:pt>
                <c:pt idx="115">
                  <c:v>3.7619595316519552E-2</c:v>
                </c:pt>
                <c:pt idx="116">
                  <c:v>3.3635755376190485E-2</c:v>
                </c:pt>
                <c:pt idx="117">
                  <c:v>2.9630211606955798E-2</c:v>
                </c:pt>
                <c:pt idx="118">
                  <c:v>1.7960964442584847E-2</c:v>
                </c:pt>
                <c:pt idx="119">
                  <c:v>7.9052683932653925E-2</c:v>
                </c:pt>
                <c:pt idx="120">
                  <c:v>5.8560398699183391E-2</c:v>
                </c:pt>
                <c:pt idx="121">
                  <c:v>5.7087376881075305E-2</c:v>
                </c:pt>
                <c:pt idx="122">
                  <c:v>6.8481364812947712E-2</c:v>
                </c:pt>
                <c:pt idx="123">
                  <c:v>4.189187345976543E-2</c:v>
                </c:pt>
                <c:pt idx="124">
                  <c:v>4.2170809901492572E-2</c:v>
                </c:pt>
                <c:pt idx="125">
                  <c:v>5.2878179618614719E-2</c:v>
                </c:pt>
                <c:pt idx="126">
                  <c:v>6.5620308639813524E-2</c:v>
                </c:pt>
                <c:pt idx="127">
                  <c:v>5.1323134837763497E-2</c:v>
                </c:pt>
                <c:pt idx="128">
                  <c:v>3.1306155777273553E-2</c:v>
                </c:pt>
                <c:pt idx="129">
                  <c:v>7.9425919133345985E-2</c:v>
                </c:pt>
                <c:pt idx="130">
                  <c:v>4.713500242382463E-2</c:v>
                </c:pt>
                <c:pt idx="131">
                  <c:v>5.2961308508945412E-2</c:v>
                </c:pt>
                <c:pt idx="132">
                  <c:v>8.6187455954897848E-3</c:v>
                </c:pt>
                <c:pt idx="133">
                  <c:v>1.9948737184296073E-2</c:v>
                </c:pt>
                <c:pt idx="134">
                  <c:v>1.7879838509996028E-3</c:v>
                </c:pt>
                <c:pt idx="135">
                  <c:v>3.5748482575189248E-2</c:v>
                </c:pt>
                <c:pt idx="136">
                  <c:v>4.3952880111919876E-2</c:v>
                </c:pt>
                <c:pt idx="137">
                  <c:v>6.5991611539248457E-2</c:v>
                </c:pt>
                <c:pt idx="138">
                  <c:v>4.151863825907337E-2</c:v>
                </c:pt>
                <c:pt idx="139">
                  <c:v>6.9727259824784197E-3</c:v>
                </c:pt>
                <c:pt idx="140">
                  <c:v>8.409409170474437E-2</c:v>
                </c:pt>
                <c:pt idx="141">
                  <c:v>3.6210760306784315E-2</c:v>
                </c:pt>
                <c:pt idx="142">
                  <c:v>2.625247220896133E-2</c:v>
                </c:pt>
                <c:pt idx="143">
                  <c:v>-1.172945263342863E-2</c:v>
                </c:pt>
                <c:pt idx="144">
                  <c:v>4.8380808347049907E-2</c:v>
                </c:pt>
                <c:pt idx="145">
                  <c:v>3.8105509178277368E-2</c:v>
                </c:pt>
                <c:pt idx="146">
                  <c:v>5.5974297628461178E-2</c:v>
                </c:pt>
                <c:pt idx="147">
                  <c:v>-1.630783002876026E-2</c:v>
                </c:pt>
                <c:pt idx="148">
                  <c:v>5.1175256959202942E-2</c:v>
                </c:pt>
                <c:pt idx="149">
                  <c:v>3.9868188791669666E-2</c:v>
                </c:pt>
                <c:pt idx="150">
                  <c:v>2.0667516387696434E-2</c:v>
                </c:pt>
                <c:pt idx="151">
                  <c:v>-3.9305210209186203E-2</c:v>
                </c:pt>
                <c:pt idx="152">
                  <c:v>2.2697867341528257E-2</c:v>
                </c:pt>
                <c:pt idx="153">
                  <c:v>-4.0461681759506232E-3</c:v>
                </c:pt>
                <c:pt idx="154">
                  <c:v>-1.9354350258326256E-2</c:v>
                </c:pt>
                <c:pt idx="155">
                  <c:v>5.2036842134366487E-3</c:v>
                </c:pt>
                <c:pt idx="156">
                  <c:v>-1.52472239681542E-2</c:v>
                </c:pt>
                <c:pt idx="157">
                  <c:v>4.0810202550637657E-2</c:v>
                </c:pt>
                <c:pt idx="158">
                  <c:v>6.3986868953110523E-2</c:v>
                </c:pt>
                <c:pt idx="159">
                  <c:v>1.6089891637528546E-2</c:v>
                </c:pt>
                <c:pt idx="160">
                  <c:v>4.1394396510675578E-2</c:v>
                </c:pt>
                <c:pt idx="161">
                  <c:v>-7.0638912799452945E-3</c:v>
                </c:pt>
                <c:pt idx="162">
                  <c:v>-1.0304096294343857E-2</c:v>
                </c:pt>
                <c:pt idx="163">
                  <c:v>-5.8236948672057472E-3</c:v>
                </c:pt>
                <c:pt idx="164">
                  <c:v>3.9513782008155598E-2</c:v>
                </c:pt>
                <c:pt idx="165">
                  <c:v>3.8086567096319537E-2</c:v>
                </c:pt>
                <c:pt idx="166">
                  <c:v>5.7283184432471747E-2</c:v>
                </c:pt>
                <c:pt idx="167">
                  <c:v>-3.3591318591318593E-2</c:v>
                </c:pt>
                <c:pt idx="168">
                  <c:v>-1.2750165428334972E-2</c:v>
                </c:pt>
                <c:pt idx="169">
                  <c:v>-2.5862423836917335E-4</c:v>
                </c:pt>
                <c:pt idx="170">
                  <c:v>-1.2450803118470032E-2</c:v>
                </c:pt>
                <c:pt idx="171">
                  <c:v>-1.82124738801408E-2</c:v>
                </c:pt>
                <c:pt idx="172">
                  <c:v>2.2420301021201246E-2</c:v>
                </c:pt>
                <c:pt idx="173">
                  <c:v>1.9246967761596418E-2</c:v>
                </c:pt>
                <c:pt idx="174">
                  <c:v>-3.3682932403862637E-2</c:v>
                </c:pt>
                <c:pt idx="175">
                  <c:v>2.8221865048571725E-2</c:v>
                </c:pt>
                <c:pt idx="176">
                  <c:v>2.4743986979545867E-2</c:v>
                </c:pt>
                <c:pt idx="177">
                  <c:v>3.7103176285471856E-2</c:v>
                </c:pt>
                <c:pt idx="178">
                  <c:v>-4.2562425004285476E-2</c:v>
                </c:pt>
                <c:pt idx="179">
                  <c:v>1.3970498152793725E-2</c:v>
                </c:pt>
                <c:pt idx="180">
                  <c:v>2.3529715352671081E-3</c:v>
                </c:pt>
                <c:pt idx="181">
                  <c:v>-4.303106489153001E-2</c:v>
                </c:pt>
                <c:pt idx="182">
                  <c:v>-2.0779706597411025E-2</c:v>
                </c:pt>
                <c:pt idx="183">
                  <c:v>-7.6015625528003811E-4</c:v>
                </c:pt>
                <c:pt idx="184">
                  <c:v>-1.2319296040226274E-2</c:v>
                </c:pt>
                <c:pt idx="185">
                  <c:v>5.0308000833132107E-3</c:v>
                </c:pt>
                <c:pt idx="186">
                  <c:v>3.1558227394686514E-2</c:v>
                </c:pt>
                <c:pt idx="187">
                  <c:v>1.263020300529678E-2</c:v>
                </c:pt>
                <c:pt idx="188">
                  <c:v>-8.1185836999790491E-3</c:v>
                </c:pt>
                <c:pt idx="189">
                  <c:v>-1.7641572555300987E-2</c:v>
                </c:pt>
                <c:pt idx="190">
                  <c:v>3.4594981669250234E-3</c:v>
                </c:pt>
                <c:pt idx="191">
                  <c:v>-4.1931204545608156E-2</c:v>
                </c:pt>
                <c:pt idx="192">
                  <c:v>-4.0964144598803265E-2</c:v>
                </c:pt>
                <c:pt idx="193">
                  <c:v>1.994887542524451E-3</c:v>
                </c:pt>
                <c:pt idx="194">
                  <c:v>-2.9803022008573397E-2</c:v>
                </c:pt>
                <c:pt idx="195">
                  <c:v>-1.8208044025748455E-2</c:v>
                </c:pt>
                <c:pt idx="196">
                  <c:v>-6.0048083273889732E-2</c:v>
                </c:pt>
                <c:pt idx="197">
                  <c:v>-3.382701940841476E-2</c:v>
                </c:pt>
                <c:pt idx="198">
                  <c:v>-5.0760156255280034E-2</c:v>
                </c:pt>
                <c:pt idx="199">
                  <c:v>-1.3336288617608965E-3</c:v>
                </c:pt>
                <c:pt idx="200">
                  <c:v>2.4660858089215178E-2</c:v>
                </c:pt>
                <c:pt idx="201">
                  <c:v>-2.3621934353367211E-2</c:v>
                </c:pt>
                <c:pt idx="202">
                  <c:v>1.8550359334305322E-2</c:v>
                </c:pt>
                <c:pt idx="203">
                  <c:v>-4.6986371900100334E-2</c:v>
                </c:pt>
                <c:pt idx="204">
                  <c:v>3.0044980532602239E-4</c:v>
                </c:pt>
                <c:pt idx="205">
                  <c:v>-3.7371769232234356E-2</c:v>
                </c:pt>
                <c:pt idx="206">
                  <c:v>-3.1616012111135891E-2</c:v>
                </c:pt>
                <c:pt idx="207">
                  <c:v>-3.0950812027331166E-2</c:v>
                </c:pt>
                <c:pt idx="208">
                  <c:v>-2.4417928806525963E-2</c:v>
                </c:pt>
                <c:pt idx="209">
                  <c:v>-4.6017379652038323E-2</c:v>
                </c:pt>
                <c:pt idx="210">
                  <c:v>-2.1614095169984111E-3</c:v>
                </c:pt>
                <c:pt idx="211">
                  <c:v>-2.5601302045413223E-4</c:v>
                </c:pt>
                <c:pt idx="212">
                  <c:v>-2.4499951769269095E-2</c:v>
                </c:pt>
                <c:pt idx="213">
                  <c:v>-2.301769238378391E-2</c:v>
                </c:pt>
                <c:pt idx="214">
                  <c:v>-6.2267575493381945E-2</c:v>
                </c:pt>
                <c:pt idx="215">
                  <c:v>-1.4011761539893572E-2</c:v>
                </c:pt>
                <c:pt idx="216">
                  <c:v>-3.8406880589926348E-2</c:v>
                </c:pt>
                <c:pt idx="217">
                  <c:v>-2.8775003947547083E-2</c:v>
                </c:pt>
                <c:pt idx="218">
                  <c:v>1.8813487155572677E-2</c:v>
                </c:pt>
                <c:pt idx="219">
                  <c:v>-6.5640811308478236E-2</c:v>
                </c:pt>
                <c:pt idx="220">
                  <c:v>-2.2077985712644379E-2</c:v>
                </c:pt>
                <c:pt idx="221">
                  <c:v>-3.3749804158656374E-2</c:v>
                </c:pt>
                <c:pt idx="222">
                  <c:v>-2.034626592766128E-2</c:v>
                </c:pt>
                <c:pt idx="223">
                  <c:v>3.063716481946039E-2</c:v>
                </c:pt>
                <c:pt idx="224">
                  <c:v>-3.3003333757272248E-2</c:v>
                </c:pt>
                <c:pt idx="225">
                  <c:v>-2.7459288040683382E-2</c:v>
                </c:pt>
                <c:pt idx="226">
                  <c:v>-3.0277839730202816E-2</c:v>
                </c:pt>
                <c:pt idx="227">
                  <c:v>-1.0375397903529935E-2</c:v>
                </c:pt>
                <c:pt idx="228">
                  <c:v>-6.1102327178846318E-2</c:v>
                </c:pt>
                <c:pt idx="229">
                  <c:v>-7.4378545496324726E-4</c:v>
                </c:pt>
                <c:pt idx="230">
                  <c:v>-4.0330352858484894E-2</c:v>
                </c:pt>
                <c:pt idx="231">
                  <c:v>3.4484296749863134E-2</c:v>
                </c:pt>
                <c:pt idx="232">
                  <c:v>4.6939253240828592E-4</c:v>
                </c:pt>
                <c:pt idx="233">
                  <c:v>-2.055904332348444E-2</c:v>
                </c:pt>
                <c:pt idx="234">
                  <c:v>-1.7874702090756107E-2</c:v>
                </c:pt>
                <c:pt idx="235">
                  <c:v>-2.1611164461877139E-2</c:v>
                </c:pt>
                <c:pt idx="236">
                  <c:v>-4.6160714011426698E-2</c:v>
                </c:pt>
                <c:pt idx="237">
                  <c:v>-1.015409564921943E-2</c:v>
                </c:pt>
                <c:pt idx="238">
                  <c:v>-3.5062481836675388E-2</c:v>
                </c:pt>
                <c:pt idx="239">
                  <c:v>-2.3228386949317181E-2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F15-EC4D-8594-8687324AD4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680832"/>
        <c:axId val="1494848528"/>
      </c:scatterChart>
      <c:valAx>
        <c:axId val="1494680832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94848528"/>
        <c:crosses val="autoZero"/>
        <c:crossBetween val="midCat"/>
      </c:valAx>
      <c:valAx>
        <c:axId val="149484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94680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工作表4!$G$1</c:f>
              <c:strCache>
                <c:ptCount val="1"/>
                <c:pt idx="0">
                  <c:v>Control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工作表4!$F$2:$F$241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工作表4!$G$2:$G$241</c:f>
              <c:numCache>
                <c:formatCode>General</c:formatCode>
                <c:ptCount val="240"/>
                <c:pt idx="0">
                  <c:v>0</c:v>
                </c:pt>
                <c:pt idx="1">
                  <c:v>0.22222222222222221</c:v>
                </c:pt>
                <c:pt idx="2">
                  <c:v>-6.6666666666666666E-2</c:v>
                </c:pt>
                <c:pt idx="3">
                  <c:v>4.4444444444444446E-2</c:v>
                </c:pt>
                <c:pt idx="4">
                  <c:v>0.13333333333333333</c:v>
                </c:pt>
                <c:pt idx="5">
                  <c:v>0.22222222222222221</c:v>
                </c:pt>
                <c:pt idx="6">
                  <c:v>0.15555555555555556</c:v>
                </c:pt>
                <c:pt idx="7">
                  <c:v>0.13333333333333333</c:v>
                </c:pt>
                <c:pt idx="8">
                  <c:v>0.1111111111111111</c:v>
                </c:pt>
                <c:pt idx="9">
                  <c:v>0.13333333333333333</c:v>
                </c:pt>
                <c:pt idx="10">
                  <c:v>0.2</c:v>
                </c:pt>
                <c:pt idx="11">
                  <c:v>-6.6666666666666666E-2</c:v>
                </c:pt>
                <c:pt idx="12">
                  <c:v>0.24444444444444444</c:v>
                </c:pt>
                <c:pt idx="13">
                  <c:v>0.15555555555555556</c:v>
                </c:pt>
                <c:pt idx="14">
                  <c:v>0.24444444444444444</c:v>
                </c:pt>
                <c:pt idx="15">
                  <c:v>0.24444444444444444</c:v>
                </c:pt>
                <c:pt idx="16">
                  <c:v>-4.4444444444444446E-2</c:v>
                </c:pt>
                <c:pt idx="17">
                  <c:v>0.1111111111111111</c:v>
                </c:pt>
                <c:pt idx="18">
                  <c:v>0.15555555555555556</c:v>
                </c:pt>
                <c:pt idx="19">
                  <c:v>8.8888888888888892E-2</c:v>
                </c:pt>
                <c:pt idx="20">
                  <c:v>2.2222222222222223E-2</c:v>
                </c:pt>
                <c:pt idx="21">
                  <c:v>0.28888888888888886</c:v>
                </c:pt>
                <c:pt idx="22">
                  <c:v>0.1111111111111111</c:v>
                </c:pt>
                <c:pt idx="23">
                  <c:v>0.22222222222222221</c:v>
                </c:pt>
                <c:pt idx="24">
                  <c:v>0.17777777777777778</c:v>
                </c:pt>
                <c:pt idx="25">
                  <c:v>-8.8888888888888892E-2</c:v>
                </c:pt>
                <c:pt idx="26">
                  <c:v>-2.2222222222222223E-2</c:v>
                </c:pt>
                <c:pt idx="27">
                  <c:v>0.15555555555555556</c:v>
                </c:pt>
                <c:pt idx="28">
                  <c:v>0.15555555555555556</c:v>
                </c:pt>
                <c:pt idx="29">
                  <c:v>0.17777777777777778</c:v>
                </c:pt>
                <c:pt idx="30">
                  <c:v>-0.1111111111111111</c:v>
                </c:pt>
                <c:pt idx="31">
                  <c:v>0.15555555555555556</c:v>
                </c:pt>
                <c:pt idx="32">
                  <c:v>0.1111111111111111</c:v>
                </c:pt>
                <c:pt idx="33">
                  <c:v>4.4444444444444446E-2</c:v>
                </c:pt>
                <c:pt idx="34">
                  <c:v>0.1111111111111111</c:v>
                </c:pt>
                <c:pt idx="35">
                  <c:v>-8.8888888888888892E-2</c:v>
                </c:pt>
                <c:pt idx="36">
                  <c:v>0.2</c:v>
                </c:pt>
                <c:pt idx="37">
                  <c:v>0.1111111111111111</c:v>
                </c:pt>
                <c:pt idx="38">
                  <c:v>-0.13333333333333333</c:v>
                </c:pt>
                <c:pt idx="39">
                  <c:v>0.15555555555555556</c:v>
                </c:pt>
                <c:pt idx="40">
                  <c:v>6.6666666666666666E-2</c:v>
                </c:pt>
                <c:pt idx="41">
                  <c:v>-0.17777777777777778</c:v>
                </c:pt>
                <c:pt idx="42">
                  <c:v>-0.13333333333333333</c:v>
                </c:pt>
                <c:pt idx="43">
                  <c:v>0.2</c:v>
                </c:pt>
                <c:pt idx="44">
                  <c:v>0.66666666666666663</c:v>
                </c:pt>
                <c:pt idx="45">
                  <c:v>0.73333333333333328</c:v>
                </c:pt>
                <c:pt idx="46">
                  <c:v>0.64444444444444449</c:v>
                </c:pt>
                <c:pt idx="47">
                  <c:v>0.9555555555555556</c:v>
                </c:pt>
                <c:pt idx="48">
                  <c:v>1.0222222222222221</c:v>
                </c:pt>
                <c:pt idx="49">
                  <c:v>1.1777777777777778</c:v>
                </c:pt>
                <c:pt idx="50">
                  <c:v>0.82222222222222219</c:v>
                </c:pt>
                <c:pt idx="51">
                  <c:v>0.8</c:v>
                </c:pt>
                <c:pt idx="52">
                  <c:v>0.68888888888888888</c:v>
                </c:pt>
                <c:pt idx="53">
                  <c:v>0.93333333333333335</c:v>
                </c:pt>
                <c:pt idx="54">
                  <c:v>0.62222222222222223</c:v>
                </c:pt>
                <c:pt idx="55">
                  <c:v>0.64444444444444449</c:v>
                </c:pt>
                <c:pt idx="56">
                  <c:v>0.8</c:v>
                </c:pt>
                <c:pt idx="57">
                  <c:v>0.6</c:v>
                </c:pt>
                <c:pt idx="58">
                  <c:v>0.66666666666666663</c:v>
                </c:pt>
                <c:pt idx="59">
                  <c:v>0.55555555555555558</c:v>
                </c:pt>
                <c:pt idx="60">
                  <c:v>0.51111111111111107</c:v>
                </c:pt>
                <c:pt idx="61">
                  <c:v>0.62222222222222223</c:v>
                </c:pt>
                <c:pt idx="62">
                  <c:v>0.51111111111111107</c:v>
                </c:pt>
                <c:pt idx="63">
                  <c:v>0.77777777777777779</c:v>
                </c:pt>
                <c:pt idx="64">
                  <c:v>0.42222222222222222</c:v>
                </c:pt>
                <c:pt idx="65">
                  <c:v>0.64444444444444449</c:v>
                </c:pt>
                <c:pt idx="66">
                  <c:v>0.71111111111111114</c:v>
                </c:pt>
                <c:pt idx="67">
                  <c:v>0.71111111111111114</c:v>
                </c:pt>
                <c:pt idx="68">
                  <c:v>0.48888888888888887</c:v>
                </c:pt>
                <c:pt idx="69">
                  <c:v>0.44444444444444442</c:v>
                </c:pt>
                <c:pt idx="70">
                  <c:v>0.51111111111111107</c:v>
                </c:pt>
                <c:pt idx="71">
                  <c:v>0.53333333333333333</c:v>
                </c:pt>
                <c:pt idx="72">
                  <c:v>0.73333333333333328</c:v>
                </c:pt>
                <c:pt idx="73">
                  <c:v>0.51111111111111107</c:v>
                </c:pt>
                <c:pt idx="74">
                  <c:v>0.46666666666666667</c:v>
                </c:pt>
                <c:pt idx="75">
                  <c:v>0.4</c:v>
                </c:pt>
                <c:pt idx="76">
                  <c:v>0.31111111111111112</c:v>
                </c:pt>
                <c:pt idx="77">
                  <c:v>0.35555555555555557</c:v>
                </c:pt>
                <c:pt idx="78">
                  <c:v>0.48888888888888887</c:v>
                </c:pt>
                <c:pt idx="79">
                  <c:v>0.44444444444444442</c:v>
                </c:pt>
                <c:pt idx="80">
                  <c:v>0.6</c:v>
                </c:pt>
                <c:pt idx="81">
                  <c:v>0.26666666666666666</c:v>
                </c:pt>
                <c:pt idx="82">
                  <c:v>0.28888888888888886</c:v>
                </c:pt>
                <c:pt idx="83">
                  <c:v>0.42222222222222222</c:v>
                </c:pt>
                <c:pt idx="84">
                  <c:v>0.37777777777777777</c:v>
                </c:pt>
                <c:pt idx="85">
                  <c:v>0.28888888888888886</c:v>
                </c:pt>
                <c:pt idx="86">
                  <c:v>0.46666666666666667</c:v>
                </c:pt>
                <c:pt idx="87">
                  <c:v>0.26666666666666666</c:v>
                </c:pt>
                <c:pt idx="88">
                  <c:v>0.46666666666666667</c:v>
                </c:pt>
                <c:pt idx="89">
                  <c:v>0.66666666666666663</c:v>
                </c:pt>
                <c:pt idx="90">
                  <c:v>0.53333333333333333</c:v>
                </c:pt>
                <c:pt idx="91">
                  <c:v>0.24444444444444444</c:v>
                </c:pt>
                <c:pt idx="92">
                  <c:v>0.37777777777777777</c:v>
                </c:pt>
                <c:pt idx="93">
                  <c:v>0.33333333333333331</c:v>
                </c:pt>
                <c:pt idx="94">
                  <c:v>0.24444444444444444</c:v>
                </c:pt>
                <c:pt idx="95">
                  <c:v>0.37777777777777777</c:v>
                </c:pt>
                <c:pt idx="96">
                  <c:v>0.37777777777777777</c:v>
                </c:pt>
                <c:pt idx="97">
                  <c:v>0.33333333333333331</c:v>
                </c:pt>
                <c:pt idx="98">
                  <c:v>0.28888888888888886</c:v>
                </c:pt>
                <c:pt idx="99">
                  <c:v>0.35555555555555557</c:v>
                </c:pt>
                <c:pt idx="100">
                  <c:v>0.17777777777777778</c:v>
                </c:pt>
                <c:pt idx="101">
                  <c:v>0.24444444444444444</c:v>
                </c:pt>
                <c:pt idx="102">
                  <c:v>0.48888888888888887</c:v>
                </c:pt>
                <c:pt idx="103">
                  <c:v>0.28888888888888886</c:v>
                </c:pt>
                <c:pt idx="104">
                  <c:v>0.17777777777777778</c:v>
                </c:pt>
                <c:pt idx="105">
                  <c:v>0.2</c:v>
                </c:pt>
                <c:pt idx="106">
                  <c:v>0.26666666666666666</c:v>
                </c:pt>
                <c:pt idx="107">
                  <c:v>0.24444444444444444</c:v>
                </c:pt>
                <c:pt idx="108">
                  <c:v>0.1111111111111111</c:v>
                </c:pt>
                <c:pt idx="109">
                  <c:v>0.15555555555555556</c:v>
                </c:pt>
                <c:pt idx="110">
                  <c:v>0.22222222222222221</c:v>
                </c:pt>
                <c:pt idx="111">
                  <c:v>0.2</c:v>
                </c:pt>
                <c:pt idx="112">
                  <c:v>0.2</c:v>
                </c:pt>
                <c:pt idx="113">
                  <c:v>0.2</c:v>
                </c:pt>
                <c:pt idx="114">
                  <c:v>0.35555555555555557</c:v>
                </c:pt>
                <c:pt idx="115">
                  <c:v>-0.15555555555555556</c:v>
                </c:pt>
                <c:pt idx="116">
                  <c:v>0.37777777777777777</c:v>
                </c:pt>
                <c:pt idx="117">
                  <c:v>6.6666666666666666E-2</c:v>
                </c:pt>
                <c:pt idx="118">
                  <c:v>6.6666666666666666E-2</c:v>
                </c:pt>
                <c:pt idx="119">
                  <c:v>0.17777777777777778</c:v>
                </c:pt>
                <c:pt idx="120">
                  <c:v>0.28888888888888886</c:v>
                </c:pt>
                <c:pt idx="121">
                  <c:v>0.13333333333333333</c:v>
                </c:pt>
                <c:pt idx="122">
                  <c:v>6.6666666666666666E-2</c:v>
                </c:pt>
                <c:pt idx="123">
                  <c:v>0.24444444444444444</c:v>
                </c:pt>
                <c:pt idx="124">
                  <c:v>2.2222222222222223E-2</c:v>
                </c:pt>
                <c:pt idx="125">
                  <c:v>4.4444444444444446E-2</c:v>
                </c:pt>
                <c:pt idx="126">
                  <c:v>0.35555555555555557</c:v>
                </c:pt>
                <c:pt idx="127">
                  <c:v>0.24444444444444444</c:v>
                </c:pt>
                <c:pt idx="128">
                  <c:v>0.22222222222222221</c:v>
                </c:pt>
                <c:pt idx="129">
                  <c:v>0.13333333333333333</c:v>
                </c:pt>
                <c:pt idx="130">
                  <c:v>-8.8888888888888892E-2</c:v>
                </c:pt>
                <c:pt idx="131">
                  <c:v>-4.4444444444444446E-2</c:v>
                </c:pt>
                <c:pt idx="132">
                  <c:v>0.35555555555555557</c:v>
                </c:pt>
                <c:pt idx="133">
                  <c:v>0.15555555555555556</c:v>
                </c:pt>
                <c:pt idx="134">
                  <c:v>2.2222222222222223E-2</c:v>
                </c:pt>
                <c:pt idx="135">
                  <c:v>0.1111111111111111</c:v>
                </c:pt>
                <c:pt idx="136">
                  <c:v>6.6666666666666666E-2</c:v>
                </c:pt>
                <c:pt idx="137">
                  <c:v>0.13333333333333333</c:v>
                </c:pt>
                <c:pt idx="138">
                  <c:v>-8.8888888888888892E-2</c:v>
                </c:pt>
                <c:pt idx="139">
                  <c:v>0.26666666666666666</c:v>
                </c:pt>
                <c:pt idx="140">
                  <c:v>0</c:v>
                </c:pt>
                <c:pt idx="141">
                  <c:v>6.6666666666666666E-2</c:v>
                </c:pt>
                <c:pt idx="142">
                  <c:v>-2.2222222222222223E-2</c:v>
                </c:pt>
                <c:pt idx="143">
                  <c:v>0.13333333333333333</c:v>
                </c:pt>
                <c:pt idx="144">
                  <c:v>-0.17777777777777778</c:v>
                </c:pt>
                <c:pt idx="145">
                  <c:v>-0.17777777777777778</c:v>
                </c:pt>
                <c:pt idx="146">
                  <c:v>0.13333333333333333</c:v>
                </c:pt>
                <c:pt idx="147">
                  <c:v>-6.6666666666666666E-2</c:v>
                </c:pt>
                <c:pt idx="148">
                  <c:v>-0.1111111111111111</c:v>
                </c:pt>
                <c:pt idx="149">
                  <c:v>-2.2222222222222223E-2</c:v>
                </c:pt>
                <c:pt idx="150">
                  <c:v>0.1111111111111111</c:v>
                </c:pt>
                <c:pt idx="151">
                  <c:v>2.2222222222222223E-2</c:v>
                </c:pt>
                <c:pt idx="152">
                  <c:v>-6.6666666666666666E-2</c:v>
                </c:pt>
                <c:pt idx="153">
                  <c:v>0</c:v>
                </c:pt>
                <c:pt idx="154">
                  <c:v>8.8888888888888892E-2</c:v>
                </c:pt>
                <c:pt idx="155">
                  <c:v>-0.15555555555555556</c:v>
                </c:pt>
                <c:pt idx="156">
                  <c:v>-6.6666666666666666E-2</c:v>
                </c:pt>
                <c:pt idx="157">
                  <c:v>0</c:v>
                </c:pt>
                <c:pt idx="158">
                  <c:v>0</c:v>
                </c:pt>
                <c:pt idx="159">
                  <c:v>-0.17777777777777778</c:v>
                </c:pt>
                <c:pt idx="160">
                  <c:v>8.8888888888888892E-2</c:v>
                </c:pt>
                <c:pt idx="161">
                  <c:v>0.24444444444444444</c:v>
                </c:pt>
                <c:pt idx="162">
                  <c:v>-2.2222222222222223E-2</c:v>
                </c:pt>
                <c:pt idx="163">
                  <c:v>0.15555555555555556</c:v>
                </c:pt>
                <c:pt idx="164">
                  <c:v>-4.4444444444444446E-2</c:v>
                </c:pt>
                <c:pt idx="165">
                  <c:v>-2.2222222222222223E-2</c:v>
                </c:pt>
                <c:pt idx="166">
                  <c:v>0.24444444444444444</c:v>
                </c:pt>
                <c:pt idx="167">
                  <c:v>-4.4444444444444446E-2</c:v>
                </c:pt>
                <c:pt idx="168">
                  <c:v>-6.6666666666666666E-2</c:v>
                </c:pt>
                <c:pt idx="169">
                  <c:v>-0.2</c:v>
                </c:pt>
                <c:pt idx="170">
                  <c:v>-8.8888888888888892E-2</c:v>
                </c:pt>
                <c:pt idx="171">
                  <c:v>-0.1111111111111111</c:v>
                </c:pt>
                <c:pt idx="172">
                  <c:v>0.13333333333333333</c:v>
                </c:pt>
                <c:pt idx="173">
                  <c:v>4.4444444444444446E-2</c:v>
                </c:pt>
                <c:pt idx="174">
                  <c:v>8.8888888888888892E-2</c:v>
                </c:pt>
                <c:pt idx="175">
                  <c:v>-6.6666666666666666E-2</c:v>
                </c:pt>
                <c:pt idx="176">
                  <c:v>-2.2222222222222223E-2</c:v>
                </c:pt>
                <c:pt idx="177">
                  <c:v>-0.26666666666666666</c:v>
                </c:pt>
                <c:pt idx="178">
                  <c:v>-0.17777777777777778</c:v>
                </c:pt>
                <c:pt idx="179">
                  <c:v>4.4444444444444446E-2</c:v>
                </c:pt>
                <c:pt idx="180">
                  <c:v>0</c:v>
                </c:pt>
                <c:pt idx="181">
                  <c:v>-2.2222222222222223E-2</c:v>
                </c:pt>
                <c:pt idx="182">
                  <c:v>-0.17777777777777778</c:v>
                </c:pt>
                <c:pt idx="183">
                  <c:v>-2.2222222222222223E-2</c:v>
                </c:pt>
                <c:pt idx="184">
                  <c:v>-8.8888888888888892E-2</c:v>
                </c:pt>
                <c:pt idx="185">
                  <c:v>-2.2222222222222223E-2</c:v>
                </c:pt>
                <c:pt idx="186">
                  <c:v>-8.8888888888888892E-2</c:v>
                </c:pt>
                <c:pt idx="187">
                  <c:v>-0.17777777777777778</c:v>
                </c:pt>
                <c:pt idx="188">
                  <c:v>-0.17777777777777778</c:v>
                </c:pt>
                <c:pt idx="189">
                  <c:v>2.2222222222222223E-2</c:v>
                </c:pt>
                <c:pt idx="190">
                  <c:v>-0.15555555555555556</c:v>
                </c:pt>
                <c:pt idx="191">
                  <c:v>-6.6666666666666666E-2</c:v>
                </c:pt>
                <c:pt idx="192">
                  <c:v>-0.15555555555555556</c:v>
                </c:pt>
                <c:pt idx="193">
                  <c:v>0</c:v>
                </c:pt>
                <c:pt idx="194">
                  <c:v>-0.22222222222222221</c:v>
                </c:pt>
                <c:pt idx="195">
                  <c:v>-8.8888888888888892E-2</c:v>
                </c:pt>
                <c:pt idx="196">
                  <c:v>-0.2</c:v>
                </c:pt>
                <c:pt idx="197">
                  <c:v>-0.24444444444444444</c:v>
                </c:pt>
                <c:pt idx="198">
                  <c:v>-6.6666666666666666E-2</c:v>
                </c:pt>
                <c:pt idx="199">
                  <c:v>-2.2222222222222223E-2</c:v>
                </c:pt>
                <c:pt idx="200">
                  <c:v>-0.15555555555555556</c:v>
                </c:pt>
                <c:pt idx="201">
                  <c:v>-8.8888888888888892E-2</c:v>
                </c:pt>
                <c:pt idx="202">
                  <c:v>-0.17777777777777778</c:v>
                </c:pt>
                <c:pt idx="203">
                  <c:v>-0.26666666666666666</c:v>
                </c:pt>
                <c:pt idx="204">
                  <c:v>0</c:v>
                </c:pt>
                <c:pt idx="205">
                  <c:v>-0.15555555555555556</c:v>
                </c:pt>
                <c:pt idx="206">
                  <c:v>-0.17777777777777778</c:v>
                </c:pt>
                <c:pt idx="207">
                  <c:v>6.6666666666666666E-2</c:v>
                </c:pt>
                <c:pt idx="208">
                  <c:v>-0.15555555555555556</c:v>
                </c:pt>
                <c:pt idx="209">
                  <c:v>4.4444444444444446E-2</c:v>
                </c:pt>
                <c:pt idx="210">
                  <c:v>-0.31111111111111112</c:v>
                </c:pt>
                <c:pt idx="211">
                  <c:v>0.1111111111111111</c:v>
                </c:pt>
                <c:pt idx="212">
                  <c:v>-8.8888888888888892E-2</c:v>
                </c:pt>
                <c:pt idx="213">
                  <c:v>-2.2222222222222223E-2</c:v>
                </c:pt>
                <c:pt idx="214">
                  <c:v>8.8888888888888892E-2</c:v>
                </c:pt>
                <c:pt idx="215">
                  <c:v>6.6666666666666666E-2</c:v>
                </c:pt>
                <c:pt idx="216">
                  <c:v>-0.24444444444444444</c:v>
                </c:pt>
                <c:pt idx="217">
                  <c:v>-0.17777777777777778</c:v>
                </c:pt>
                <c:pt idx="218">
                  <c:v>-0.31111111111111112</c:v>
                </c:pt>
                <c:pt idx="219">
                  <c:v>-0.17777777777777778</c:v>
                </c:pt>
                <c:pt idx="220">
                  <c:v>-0.26666666666666666</c:v>
                </c:pt>
                <c:pt idx="221">
                  <c:v>6.6666666666666666E-2</c:v>
                </c:pt>
                <c:pt idx="222">
                  <c:v>-0.22222222222222221</c:v>
                </c:pt>
                <c:pt idx="223">
                  <c:v>-0.13333333333333333</c:v>
                </c:pt>
                <c:pt idx="224">
                  <c:v>-0.44444444444444442</c:v>
                </c:pt>
                <c:pt idx="225">
                  <c:v>-0.26666666666666666</c:v>
                </c:pt>
                <c:pt idx="226">
                  <c:v>-0.15555555555555556</c:v>
                </c:pt>
                <c:pt idx="227">
                  <c:v>-6.6666666666666666E-2</c:v>
                </c:pt>
                <c:pt idx="228">
                  <c:v>-0.35555555555555557</c:v>
                </c:pt>
                <c:pt idx="229">
                  <c:v>-0.13333333333333333</c:v>
                </c:pt>
                <c:pt idx="230">
                  <c:v>0</c:v>
                </c:pt>
                <c:pt idx="231">
                  <c:v>-0.22222222222222221</c:v>
                </c:pt>
                <c:pt idx="232">
                  <c:v>-2.2222222222222223E-2</c:v>
                </c:pt>
                <c:pt idx="233">
                  <c:v>2.2222222222222223E-2</c:v>
                </c:pt>
                <c:pt idx="234">
                  <c:v>-0.15555555555555556</c:v>
                </c:pt>
                <c:pt idx="235">
                  <c:v>-0.33333333333333331</c:v>
                </c:pt>
                <c:pt idx="236">
                  <c:v>-0.15555555555555556</c:v>
                </c:pt>
                <c:pt idx="237">
                  <c:v>-0.33333333333333331</c:v>
                </c:pt>
                <c:pt idx="238">
                  <c:v>-0.24444444444444444</c:v>
                </c:pt>
                <c:pt idx="239">
                  <c:v>-0.13333333333333333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062-9C4A-9B40-C2559453E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2027184"/>
        <c:axId val="1447802880"/>
      </c:scatterChart>
      <c:valAx>
        <c:axId val="1472027184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47802880"/>
        <c:crosses val="autoZero"/>
        <c:crossBetween val="midCat"/>
        <c:minorUnit val="1"/>
      </c:valAx>
      <c:valAx>
        <c:axId val="1447802880"/>
        <c:scaling>
          <c:orientation val="minMax"/>
          <c:max val="1.4"/>
          <c:min val="-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800" b="0" i="0" baseline="0%">
                    <a:effectLst/>
                  </a:rPr>
                  <a:t>DF/F0</a:t>
                </a:r>
                <a:endParaRPr lang="zh-TW" altLang="zh-TW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72027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工作表4!$I$1</c:f>
              <c:strCache>
                <c:ptCount val="1"/>
                <c:pt idx="0">
                  <c:v>PcTx1-0.1nM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工作表4!$H$2:$H$241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工作表4!$I$2:$I$241</c:f>
              <c:numCache>
                <c:formatCode>General</c:formatCode>
                <c:ptCount val="240"/>
                <c:pt idx="0">
                  <c:v>0</c:v>
                </c:pt>
                <c:pt idx="1">
                  <c:v>-8.5714285714285715E-2</c:v>
                </c:pt>
                <c:pt idx="2">
                  <c:v>8.5714285714285715E-2</c:v>
                </c:pt>
                <c:pt idx="3">
                  <c:v>-8.5714285714285715E-2</c:v>
                </c:pt>
                <c:pt idx="4">
                  <c:v>0.14285714285714285</c:v>
                </c:pt>
                <c:pt idx="5">
                  <c:v>0.17142857142857143</c:v>
                </c:pt>
                <c:pt idx="6">
                  <c:v>0.14285714285714285</c:v>
                </c:pt>
                <c:pt idx="7">
                  <c:v>-5.7142857142857141E-2</c:v>
                </c:pt>
                <c:pt idx="8">
                  <c:v>0.31428571428571428</c:v>
                </c:pt>
                <c:pt idx="9">
                  <c:v>0.14285714285714285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-8.5714285714285715E-2</c:v>
                </c:pt>
                <c:pt idx="14">
                  <c:v>0.22857142857142856</c:v>
                </c:pt>
                <c:pt idx="15">
                  <c:v>5.7142857142857141E-2</c:v>
                </c:pt>
                <c:pt idx="16">
                  <c:v>0.11428571428571428</c:v>
                </c:pt>
                <c:pt idx="17">
                  <c:v>-2.8571428571428571E-2</c:v>
                </c:pt>
                <c:pt idx="18">
                  <c:v>0.5714285714285714</c:v>
                </c:pt>
                <c:pt idx="19">
                  <c:v>0.2857142857142857</c:v>
                </c:pt>
                <c:pt idx="20">
                  <c:v>-5.7142857142857141E-2</c:v>
                </c:pt>
                <c:pt idx="21">
                  <c:v>-0.25714285714285712</c:v>
                </c:pt>
                <c:pt idx="22">
                  <c:v>2.8571428571428571E-2</c:v>
                </c:pt>
                <c:pt idx="23">
                  <c:v>0</c:v>
                </c:pt>
                <c:pt idx="24">
                  <c:v>0.2</c:v>
                </c:pt>
                <c:pt idx="25">
                  <c:v>-2.8571428571428571E-2</c:v>
                </c:pt>
                <c:pt idx="26">
                  <c:v>-0.17142857142857143</c:v>
                </c:pt>
                <c:pt idx="27">
                  <c:v>-0.2</c:v>
                </c:pt>
                <c:pt idx="28">
                  <c:v>0.34285714285714286</c:v>
                </c:pt>
                <c:pt idx="29">
                  <c:v>-0.14285714285714285</c:v>
                </c:pt>
                <c:pt idx="30">
                  <c:v>-5.7142857142857141E-2</c:v>
                </c:pt>
                <c:pt idx="31">
                  <c:v>-0.14285714285714285</c:v>
                </c:pt>
                <c:pt idx="32">
                  <c:v>-0.14285714285714285</c:v>
                </c:pt>
                <c:pt idx="33">
                  <c:v>0.11428571428571428</c:v>
                </c:pt>
                <c:pt idx="34">
                  <c:v>-0.25714285714285712</c:v>
                </c:pt>
                <c:pt idx="35">
                  <c:v>-0.14285714285714285</c:v>
                </c:pt>
                <c:pt idx="36">
                  <c:v>2.8571428571428571E-2</c:v>
                </c:pt>
                <c:pt idx="37">
                  <c:v>-0.2</c:v>
                </c:pt>
                <c:pt idx="38">
                  <c:v>0.14285714285714285</c:v>
                </c:pt>
                <c:pt idx="39">
                  <c:v>-0.17142857142857143</c:v>
                </c:pt>
                <c:pt idx="40">
                  <c:v>-0.2</c:v>
                </c:pt>
                <c:pt idx="41">
                  <c:v>0</c:v>
                </c:pt>
                <c:pt idx="42">
                  <c:v>-0.14285714285714285</c:v>
                </c:pt>
                <c:pt idx="43">
                  <c:v>0.4</c:v>
                </c:pt>
                <c:pt idx="44">
                  <c:v>0.77142857142857146</c:v>
                </c:pt>
                <c:pt idx="45">
                  <c:v>1.2857142857142858</c:v>
                </c:pt>
                <c:pt idx="46">
                  <c:v>0.94285714285714284</c:v>
                </c:pt>
                <c:pt idx="47">
                  <c:v>0.8</c:v>
                </c:pt>
                <c:pt idx="48">
                  <c:v>1.0857142857142856</c:v>
                </c:pt>
                <c:pt idx="49">
                  <c:v>0.91428571428571426</c:v>
                </c:pt>
                <c:pt idx="50">
                  <c:v>1.1714285714285715</c:v>
                </c:pt>
                <c:pt idx="51">
                  <c:v>1.1142857142857143</c:v>
                </c:pt>
                <c:pt idx="52">
                  <c:v>0.77142857142857146</c:v>
                </c:pt>
                <c:pt idx="53">
                  <c:v>1</c:v>
                </c:pt>
                <c:pt idx="54">
                  <c:v>1</c:v>
                </c:pt>
                <c:pt idx="55">
                  <c:v>0.82857142857142863</c:v>
                </c:pt>
                <c:pt idx="56">
                  <c:v>0.82857142857142863</c:v>
                </c:pt>
                <c:pt idx="57">
                  <c:v>0.97142857142857142</c:v>
                </c:pt>
                <c:pt idx="58">
                  <c:v>0.8571428571428571</c:v>
                </c:pt>
                <c:pt idx="59">
                  <c:v>0.48571428571428571</c:v>
                </c:pt>
                <c:pt idx="60">
                  <c:v>0.74285714285714288</c:v>
                </c:pt>
                <c:pt idx="61">
                  <c:v>0.7142857142857143</c:v>
                </c:pt>
                <c:pt idx="62">
                  <c:v>0.8</c:v>
                </c:pt>
                <c:pt idx="63">
                  <c:v>0.74285714285714288</c:v>
                </c:pt>
                <c:pt idx="64">
                  <c:v>0.82857142857142863</c:v>
                </c:pt>
                <c:pt idx="65">
                  <c:v>0.68571428571428572</c:v>
                </c:pt>
                <c:pt idx="66">
                  <c:v>0.5714285714285714</c:v>
                </c:pt>
                <c:pt idx="67">
                  <c:v>0.54285714285714282</c:v>
                </c:pt>
                <c:pt idx="68">
                  <c:v>0.42857142857142855</c:v>
                </c:pt>
                <c:pt idx="69">
                  <c:v>0.91428571428571426</c:v>
                </c:pt>
                <c:pt idx="70">
                  <c:v>0.65714285714285714</c:v>
                </c:pt>
                <c:pt idx="71">
                  <c:v>0.77142857142857146</c:v>
                </c:pt>
                <c:pt idx="72">
                  <c:v>0.77142857142857146</c:v>
                </c:pt>
                <c:pt idx="73">
                  <c:v>0.5714285714285714</c:v>
                </c:pt>
                <c:pt idx="74">
                  <c:v>0.45714285714285713</c:v>
                </c:pt>
                <c:pt idx="75">
                  <c:v>0.4</c:v>
                </c:pt>
                <c:pt idx="76">
                  <c:v>0.48571428571428571</c:v>
                </c:pt>
                <c:pt idx="77">
                  <c:v>0.77142857142857146</c:v>
                </c:pt>
                <c:pt idx="78">
                  <c:v>0.5714285714285714</c:v>
                </c:pt>
                <c:pt idx="79">
                  <c:v>5.7142857142857141E-2</c:v>
                </c:pt>
                <c:pt idx="80">
                  <c:v>0.74285714285714288</c:v>
                </c:pt>
                <c:pt idx="81">
                  <c:v>0.51428571428571423</c:v>
                </c:pt>
                <c:pt idx="82">
                  <c:v>0.5714285714285714</c:v>
                </c:pt>
                <c:pt idx="83">
                  <c:v>0.48571428571428571</c:v>
                </c:pt>
                <c:pt idx="84">
                  <c:v>0.42857142857142855</c:v>
                </c:pt>
                <c:pt idx="85">
                  <c:v>0.68571428571428572</c:v>
                </c:pt>
                <c:pt idx="86">
                  <c:v>0.48571428571428571</c:v>
                </c:pt>
                <c:pt idx="87">
                  <c:v>0.8</c:v>
                </c:pt>
                <c:pt idx="88">
                  <c:v>0.91428571428571426</c:v>
                </c:pt>
                <c:pt idx="89">
                  <c:v>0.42857142857142855</c:v>
                </c:pt>
                <c:pt idx="90">
                  <c:v>0.45714285714285713</c:v>
                </c:pt>
                <c:pt idx="91">
                  <c:v>8.5714285714285715E-2</c:v>
                </c:pt>
                <c:pt idx="92">
                  <c:v>0.14285714285714285</c:v>
                </c:pt>
                <c:pt idx="93">
                  <c:v>0.37142857142857144</c:v>
                </c:pt>
                <c:pt idx="94">
                  <c:v>0.48571428571428571</c:v>
                </c:pt>
                <c:pt idx="95">
                  <c:v>0.22857142857142856</c:v>
                </c:pt>
                <c:pt idx="96">
                  <c:v>0.5714285714285714</c:v>
                </c:pt>
                <c:pt idx="97">
                  <c:v>0.2</c:v>
                </c:pt>
                <c:pt idx="98">
                  <c:v>0.4</c:v>
                </c:pt>
                <c:pt idx="99">
                  <c:v>0.14285714285714285</c:v>
                </c:pt>
                <c:pt idx="100">
                  <c:v>0.5714285714285714</c:v>
                </c:pt>
                <c:pt idx="101">
                  <c:v>-0.14285714285714285</c:v>
                </c:pt>
                <c:pt idx="102">
                  <c:v>0.11428571428571428</c:v>
                </c:pt>
                <c:pt idx="103">
                  <c:v>0.2857142857142857</c:v>
                </c:pt>
                <c:pt idx="104">
                  <c:v>0.31428571428571428</c:v>
                </c:pt>
                <c:pt idx="105">
                  <c:v>0.14285714285714285</c:v>
                </c:pt>
                <c:pt idx="106">
                  <c:v>0.4</c:v>
                </c:pt>
                <c:pt idx="107">
                  <c:v>0.22857142857142856</c:v>
                </c:pt>
                <c:pt idx="108">
                  <c:v>8.5714285714285715E-2</c:v>
                </c:pt>
                <c:pt idx="109">
                  <c:v>8.5714285714285715E-2</c:v>
                </c:pt>
                <c:pt idx="110">
                  <c:v>0.14285714285714285</c:v>
                </c:pt>
                <c:pt idx="111">
                  <c:v>0.14285714285714285</c:v>
                </c:pt>
                <c:pt idx="112">
                  <c:v>0.37142857142857144</c:v>
                </c:pt>
                <c:pt idx="113">
                  <c:v>0.17142857142857143</c:v>
                </c:pt>
                <c:pt idx="114">
                  <c:v>0.34285714285714286</c:v>
                </c:pt>
                <c:pt idx="115">
                  <c:v>2.8571428571428571E-2</c:v>
                </c:pt>
                <c:pt idx="116">
                  <c:v>0.31428571428571428</c:v>
                </c:pt>
                <c:pt idx="117">
                  <c:v>0.5714285714285714</c:v>
                </c:pt>
                <c:pt idx="118">
                  <c:v>0</c:v>
                </c:pt>
                <c:pt idx="119">
                  <c:v>0</c:v>
                </c:pt>
                <c:pt idx="120">
                  <c:v>0.14285714285714285</c:v>
                </c:pt>
                <c:pt idx="121">
                  <c:v>8.5714285714285715E-2</c:v>
                </c:pt>
                <c:pt idx="122">
                  <c:v>-0.14285714285714285</c:v>
                </c:pt>
                <c:pt idx="123">
                  <c:v>0.17142857142857143</c:v>
                </c:pt>
                <c:pt idx="124">
                  <c:v>0</c:v>
                </c:pt>
                <c:pt idx="125">
                  <c:v>0.2</c:v>
                </c:pt>
                <c:pt idx="126">
                  <c:v>0.2857142857142857</c:v>
                </c:pt>
                <c:pt idx="127">
                  <c:v>0.2</c:v>
                </c:pt>
                <c:pt idx="128">
                  <c:v>-8.5714285714285715E-2</c:v>
                </c:pt>
                <c:pt idx="129">
                  <c:v>-0.17142857142857143</c:v>
                </c:pt>
                <c:pt idx="130">
                  <c:v>2.8571428571428571E-2</c:v>
                </c:pt>
                <c:pt idx="131">
                  <c:v>0.11428571428571428</c:v>
                </c:pt>
                <c:pt idx="132">
                  <c:v>0.11428571428571428</c:v>
                </c:pt>
                <c:pt idx="133">
                  <c:v>-0.25714285714285712</c:v>
                </c:pt>
                <c:pt idx="134">
                  <c:v>-0.2</c:v>
                </c:pt>
                <c:pt idx="135">
                  <c:v>-2.8571428571428571E-2</c:v>
                </c:pt>
                <c:pt idx="136">
                  <c:v>0.2</c:v>
                </c:pt>
                <c:pt idx="137">
                  <c:v>2.8571428571428571E-2</c:v>
                </c:pt>
                <c:pt idx="138">
                  <c:v>-0.2857142857142857</c:v>
                </c:pt>
                <c:pt idx="139">
                  <c:v>0.14285714285714285</c:v>
                </c:pt>
                <c:pt idx="140">
                  <c:v>-2.8571428571428571E-2</c:v>
                </c:pt>
                <c:pt idx="141">
                  <c:v>5.7142857142857141E-2</c:v>
                </c:pt>
                <c:pt idx="142">
                  <c:v>8.5714285714285715E-2</c:v>
                </c:pt>
                <c:pt idx="143">
                  <c:v>5.7142857142857141E-2</c:v>
                </c:pt>
                <c:pt idx="144">
                  <c:v>-0.11428571428571428</c:v>
                </c:pt>
                <c:pt idx="145">
                  <c:v>-0.4</c:v>
                </c:pt>
                <c:pt idx="146">
                  <c:v>8.5714285714285715E-2</c:v>
                </c:pt>
                <c:pt idx="147">
                  <c:v>-0.2857142857142857</c:v>
                </c:pt>
                <c:pt idx="148">
                  <c:v>-0.31428571428571428</c:v>
                </c:pt>
                <c:pt idx="149">
                  <c:v>2.8571428571428571E-2</c:v>
                </c:pt>
                <c:pt idx="150">
                  <c:v>-0.42857142857142855</c:v>
                </c:pt>
                <c:pt idx="151">
                  <c:v>-0.2857142857142857</c:v>
                </c:pt>
                <c:pt idx="152">
                  <c:v>-0.22857142857142856</c:v>
                </c:pt>
                <c:pt idx="153">
                  <c:v>-0.2857142857142857</c:v>
                </c:pt>
                <c:pt idx="154">
                  <c:v>-0.2857142857142857</c:v>
                </c:pt>
                <c:pt idx="155">
                  <c:v>-8.5714285714285715E-2</c:v>
                </c:pt>
                <c:pt idx="156">
                  <c:v>-0.31428571428571428</c:v>
                </c:pt>
                <c:pt idx="157">
                  <c:v>-0.34285714285714286</c:v>
                </c:pt>
                <c:pt idx="158">
                  <c:v>-8.5714285714285715E-2</c:v>
                </c:pt>
                <c:pt idx="159">
                  <c:v>-0.25714285714285712</c:v>
                </c:pt>
                <c:pt idx="160">
                  <c:v>2.8571428571428571E-2</c:v>
                </c:pt>
                <c:pt idx="161">
                  <c:v>-0.34285714285714286</c:v>
                </c:pt>
                <c:pt idx="162">
                  <c:v>-0.2857142857142857</c:v>
                </c:pt>
                <c:pt idx="163">
                  <c:v>0</c:v>
                </c:pt>
                <c:pt idx="164">
                  <c:v>-0.31428571428571428</c:v>
                </c:pt>
                <c:pt idx="165">
                  <c:v>-0.31428571428571428</c:v>
                </c:pt>
                <c:pt idx="166">
                  <c:v>-0.14285714285714285</c:v>
                </c:pt>
                <c:pt idx="167">
                  <c:v>-0.22857142857142856</c:v>
                </c:pt>
                <c:pt idx="168">
                  <c:v>-0.11428571428571428</c:v>
                </c:pt>
                <c:pt idx="169">
                  <c:v>-0.25714285714285712</c:v>
                </c:pt>
                <c:pt idx="170">
                  <c:v>-0.37142857142857144</c:v>
                </c:pt>
                <c:pt idx="171">
                  <c:v>-0.37142857142857144</c:v>
                </c:pt>
                <c:pt idx="172">
                  <c:v>-0.14285714285714285</c:v>
                </c:pt>
                <c:pt idx="173">
                  <c:v>-0.42857142857142855</c:v>
                </c:pt>
                <c:pt idx="174">
                  <c:v>-0.42857142857142855</c:v>
                </c:pt>
                <c:pt idx="175">
                  <c:v>-0.51428571428571423</c:v>
                </c:pt>
                <c:pt idx="176">
                  <c:v>-0.11428571428571428</c:v>
                </c:pt>
                <c:pt idx="177">
                  <c:v>-0.48571428571428571</c:v>
                </c:pt>
                <c:pt idx="178">
                  <c:v>-0.22857142857142856</c:v>
                </c:pt>
                <c:pt idx="179">
                  <c:v>-5.7142857142857141E-2</c:v>
                </c:pt>
                <c:pt idx="180">
                  <c:v>-0.11428571428571428</c:v>
                </c:pt>
                <c:pt idx="181">
                  <c:v>-0.25714285714285712</c:v>
                </c:pt>
                <c:pt idx="182">
                  <c:v>-0.2</c:v>
                </c:pt>
                <c:pt idx="183">
                  <c:v>-0.2857142857142857</c:v>
                </c:pt>
                <c:pt idx="184">
                  <c:v>-0.25714285714285712</c:v>
                </c:pt>
                <c:pt idx="185">
                  <c:v>-0.34285714285714286</c:v>
                </c:pt>
                <c:pt idx="186">
                  <c:v>-0.34285714285714286</c:v>
                </c:pt>
                <c:pt idx="187">
                  <c:v>-0.42857142857142855</c:v>
                </c:pt>
                <c:pt idx="188">
                  <c:v>-0.31428571428571428</c:v>
                </c:pt>
                <c:pt idx="189">
                  <c:v>-0.37142857142857144</c:v>
                </c:pt>
                <c:pt idx="190">
                  <c:v>-0.22857142857142856</c:v>
                </c:pt>
                <c:pt idx="191">
                  <c:v>-0.42857142857142855</c:v>
                </c:pt>
                <c:pt idx="192">
                  <c:v>-0.54285714285714282</c:v>
                </c:pt>
                <c:pt idx="193">
                  <c:v>-0.22857142857142856</c:v>
                </c:pt>
                <c:pt idx="194">
                  <c:v>2.8571428571428571E-2</c:v>
                </c:pt>
                <c:pt idx="195">
                  <c:v>-0.68571428571428572</c:v>
                </c:pt>
                <c:pt idx="196">
                  <c:v>-0.31428571428571428</c:v>
                </c:pt>
                <c:pt idx="197">
                  <c:v>-0.25714285714285712</c:v>
                </c:pt>
                <c:pt idx="198">
                  <c:v>-8.5714285714285715E-2</c:v>
                </c:pt>
                <c:pt idx="199">
                  <c:v>-0.65714285714285714</c:v>
                </c:pt>
                <c:pt idx="200">
                  <c:v>-0.45714285714285713</c:v>
                </c:pt>
                <c:pt idx="201">
                  <c:v>-0.4</c:v>
                </c:pt>
                <c:pt idx="202">
                  <c:v>-5.7142857142857141E-2</c:v>
                </c:pt>
                <c:pt idx="203">
                  <c:v>-0.54285714285714282</c:v>
                </c:pt>
                <c:pt idx="204">
                  <c:v>-0.11428571428571428</c:v>
                </c:pt>
                <c:pt idx="205">
                  <c:v>-0.65714285714285714</c:v>
                </c:pt>
                <c:pt idx="206">
                  <c:v>-0.37142857142857144</c:v>
                </c:pt>
                <c:pt idx="207">
                  <c:v>-0.31428571428571428</c:v>
                </c:pt>
                <c:pt idx="208">
                  <c:v>-0.6</c:v>
                </c:pt>
                <c:pt idx="209">
                  <c:v>-0.51428571428571423</c:v>
                </c:pt>
                <c:pt idx="210">
                  <c:v>-0.77142857142857146</c:v>
                </c:pt>
                <c:pt idx="211">
                  <c:v>-0.48571428571428571</c:v>
                </c:pt>
                <c:pt idx="212">
                  <c:v>-0.48571428571428571</c:v>
                </c:pt>
                <c:pt idx="213">
                  <c:v>-0.6</c:v>
                </c:pt>
                <c:pt idx="214">
                  <c:v>-0.74285714285714288</c:v>
                </c:pt>
                <c:pt idx="215">
                  <c:v>-0.31428571428571428</c:v>
                </c:pt>
                <c:pt idx="216">
                  <c:v>-5.7142857142857141E-2</c:v>
                </c:pt>
                <c:pt idx="217">
                  <c:v>-0.77142857142857146</c:v>
                </c:pt>
                <c:pt idx="218">
                  <c:v>-0.17142857142857143</c:v>
                </c:pt>
                <c:pt idx="219">
                  <c:v>-0.25714285714285712</c:v>
                </c:pt>
                <c:pt idx="220">
                  <c:v>-0.22857142857142856</c:v>
                </c:pt>
                <c:pt idx="221">
                  <c:v>-0.51428571428571423</c:v>
                </c:pt>
                <c:pt idx="222">
                  <c:v>-0.2857142857142857</c:v>
                </c:pt>
                <c:pt idx="223">
                  <c:v>-0.48571428571428571</c:v>
                </c:pt>
                <c:pt idx="224">
                  <c:v>-0.65714285714285714</c:v>
                </c:pt>
                <c:pt idx="225">
                  <c:v>-0.82857142857142863</c:v>
                </c:pt>
                <c:pt idx="226">
                  <c:v>-0.6</c:v>
                </c:pt>
                <c:pt idx="227">
                  <c:v>-0.31428571428571428</c:v>
                </c:pt>
                <c:pt idx="228">
                  <c:v>-0.82857142857142863</c:v>
                </c:pt>
                <c:pt idx="229">
                  <c:v>-0.65714285714285714</c:v>
                </c:pt>
                <c:pt idx="230">
                  <c:v>-0.48571428571428571</c:v>
                </c:pt>
                <c:pt idx="231">
                  <c:v>-0.74285714285714288</c:v>
                </c:pt>
                <c:pt idx="232">
                  <c:v>-0.54285714285714282</c:v>
                </c:pt>
                <c:pt idx="233">
                  <c:v>-0.62857142857142856</c:v>
                </c:pt>
                <c:pt idx="234">
                  <c:v>-0.37142857142857144</c:v>
                </c:pt>
                <c:pt idx="235">
                  <c:v>-0.45714285714285713</c:v>
                </c:pt>
                <c:pt idx="236">
                  <c:v>-0.5714285714285714</c:v>
                </c:pt>
                <c:pt idx="237">
                  <c:v>-0.68571428571428572</c:v>
                </c:pt>
                <c:pt idx="238">
                  <c:v>-0.65714285714285714</c:v>
                </c:pt>
                <c:pt idx="239">
                  <c:v>-0.77142857142857146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76-1241-A879-BB5AECC03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9776208"/>
        <c:axId val="1349634576"/>
      </c:scatterChart>
      <c:valAx>
        <c:axId val="1349776208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49634576"/>
        <c:crosses val="autoZero"/>
        <c:crossBetween val="midCat"/>
      </c:valAx>
      <c:valAx>
        <c:axId val="1349634576"/>
        <c:scaling>
          <c:orientation val="minMax"/>
          <c:min val="-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800" b="0" i="0" baseline="0%">
                    <a:effectLst/>
                  </a:rPr>
                  <a:t>DF/F0</a:t>
                </a:r>
                <a:endParaRPr lang="zh-TW" altLang="zh-TW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49776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工作表4!$K$1</c:f>
              <c:strCache>
                <c:ptCount val="1"/>
                <c:pt idx="0">
                  <c:v>PcTx1-0.2nM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工作表4!$J$2:$J$241</c:f>
              <c:numCache>
                <c:formatCode>General</c:formatCode>
                <c:ptCount val="24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</c:v>
                </c:pt>
                <c:pt idx="200">
                  <c:v>50.25</c:v>
                </c:pt>
                <c:pt idx="201">
                  <c:v>50.5</c:v>
                </c:pt>
                <c:pt idx="202">
                  <c:v>50.75</c:v>
                </c:pt>
                <c:pt idx="203">
                  <c:v>51</c:v>
                </c:pt>
                <c:pt idx="204">
                  <c:v>51.25</c:v>
                </c:pt>
                <c:pt idx="205">
                  <c:v>51.5</c:v>
                </c:pt>
                <c:pt idx="206">
                  <c:v>51.75</c:v>
                </c:pt>
                <c:pt idx="207">
                  <c:v>52</c:v>
                </c:pt>
                <c:pt idx="208">
                  <c:v>52.25</c:v>
                </c:pt>
                <c:pt idx="209">
                  <c:v>52.5</c:v>
                </c:pt>
                <c:pt idx="210">
                  <c:v>52.75</c:v>
                </c:pt>
                <c:pt idx="211">
                  <c:v>53</c:v>
                </c:pt>
                <c:pt idx="212">
                  <c:v>53.25</c:v>
                </c:pt>
                <c:pt idx="213">
                  <c:v>53.5</c:v>
                </c:pt>
                <c:pt idx="214">
                  <c:v>53.75</c:v>
                </c:pt>
                <c:pt idx="215">
                  <c:v>54</c:v>
                </c:pt>
                <c:pt idx="216">
                  <c:v>54.25</c:v>
                </c:pt>
                <c:pt idx="217">
                  <c:v>54.5</c:v>
                </c:pt>
                <c:pt idx="218">
                  <c:v>54.75</c:v>
                </c:pt>
                <c:pt idx="219">
                  <c:v>55</c:v>
                </c:pt>
                <c:pt idx="220">
                  <c:v>55.25</c:v>
                </c:pt>
                <c:pt idx="221">
                  <c:v>55.5</c:v>
                </c:pt>
                <c:pt idx="222">
                  <c:v>55.75</c:v>
                </c:pt>
                <c:pt idx="223">
                  <c:v>56</c:v>
                </c:pt>
                <c:pt idx="224">
                  <c:v>56.25</c:v>
                </c:pt>
                <c:pt idx="225">
                  <c:v>56.5</c:v>
                </c:pt>
                <c:pt idx="226">
                  <c:v>56.75</c:v>
                </c:pt>
                <c:pt idx="227">
                  <c:v>57</c:v>
                </c:pt>
                <c:pt idx="228">
                  <c:v>57.25</c:v>
                </c:pt>
                <c:pt idx="229">
                  <c:v>57.5</c:v>
                </c:pt>
                <c:pt idx="230">
                  <c:v>57.75</c:v>
                </c:pt>
                <c:pt idx="231">
                  <c:v>58</c:v>
                </c:pt>
                <c:pt idx="232">
                  <c:v>58.25</c:v>
                </c:pt>
                <c:pt idx="233">
                  <c:v>58.5</c:v>
                </c:pt>
                <c:pt idx="234">
                  <c:v>58.75</c:v>
                </c:pt>
                <c:pt idx="235">
                  <c:v>59</c:v>
                </c:pt>
                <c:pt idx="236">
                  <c:v>59.25</c:v>
                </c:pt>
                <c:pt idx="237">
                  <c:v>59.5</c:v>
                </c:pt>
                <c:pt idx="238">
                  <c:v>59.75</c:v>
                </c:pt>
                <c:pt idx="239">
                  <c:v>60</c:v>
                </c:pt>
              </c:numCache>
            </c:numRef>
          </c:xVal>
          <c:yVal>
            <c:numRef>
              <c:f>工作表4!$K$2:$K$241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0.1111111111111111</c:v>
                </c:pt>
                <c:pt idx="3">
                  <c:v>0.1388888888888889</c:v>
                </c:pt>
                <c:pt idx="4">
                  <c:v>0</c:v>
                </c:pt>
                <c:pt idx="5">
                  <c:v>-2.7777777777777776E-2</c:v>
                </c:pt>
                <c:pt idx="6">
                  <c:v>-0.16666666666666666</c:v>
                </c:pt>
                <c:pt idx="7">
                  <c:v>2.7777777777777776E-2</c:v>
                </c:pt>
                <c:pt idx="8">
                  <c:v>0.1388888888888889</c:v>
                </c:pt>
                <c:pt idx="9">
                  <c:v>0.25</c:v>
                </c:pt>
                <c:pt idx="10">
                  <c:v>-2.7777777777777776E-2</c:v>
                </c:pt>
                <c:pt idx="11">
                  <c:v>0.1388888888888889</c:v>
                </c:pt>
                <c:pt idx="12">
                  <c:v>-0.1111111111111111</c:v>
                </c:pt>
                <c:pt idx="13">
                  <c:v>-8.3333333333333329E-2</c:v>
                </c:pt>
                <c:pt idx="14">
                  <c:v>0</c:v>
                </c:pt>
                <c:pt idx="15">
                  <c:v>-2.7777777777777776E-2</c:v>
                </c:pt>
                <c:pt idx="16">
                  <c:v>2.7777777777777776E-2</c:v>
                </c:pt>
                <c:pt idx="17">
                  <c:v>0.25</c:v>
                </c:pt>
                <c:pt idx="18">
                  <c:v>2.7777777777777776E-2</c:v>
                </c:pt>
                <c:pt idx="19">
                  <c:v>-0.1388888888888889</c:v>
                </c:pt>
                <c:pt idx="20">
                  <c:v>2.7777777777777776E-2</c:v>
                </c:pt>
                <c:pt idx="21">
                  <c:v>2.7777777777777776E-2</c:v>
                </c:pt>
                <c:pt idx="22">
                  <c:v>0.1388888888888889</c:v>
                </c:pt>
                <c:pt idx="23">
                  <c:v>-2.7777777777777776E-2</c:v>
                </c:pt>
                <c:pt idx="24">
                  <c:v>5.5555555555555552E-2</c:v>
                </c:pt>
                <c:pt idx="25">
                  <c:v>0</c:v>
                </c:pt>
                <c:pt idx="26">
                  <c:v>5.5555555555555552E-2</c:v>
                </c:pt>
                <c:pt idx="27">
                  <c:v>2.7777777777777776E-2</c:v>
                </c:pt>
                <c:pt idx="28">
                  <c:v>-0.1111111111111111</c:v>
                </c:pt>
                <c:pt idx="29">
                  <c:v>0.1111111111111111</c:v>
                </c:pt>
                <c:pt idx="30">
                  <c:v>-0.1388888888888889</c:v>
                </c:pt>
                <c:pt idx="31">
                  <c:v>0.22222222222222221</c:v>
                </c:pt>
                <c:pt idx="32">
                  <c:v>-0.1111111111111111</c:v>
                </c:pt>
                <c:pt idx="33">
                  <c:v>0.16666666666666666</c:v>
                </c:pt>
                <c:pt idx="34">
                  <c:v>2.7777777777777776E-2</c:v>
                </c:pt>
                <c:pt idx="35">
                  <c:v>8.3333333333333329E-2</c:v>
                </c:pt>
                <c:pt idx="36">
                  <c:v>2.7777777777777776E-2</c:v>
                </c:pt>
                <c:pt idx="37">
                  <c:v>-2.7777777777777776E-2</c:v>
                </c:pt>
                <c:pt idx="38">
                  <c:v>0.1111111111111111</c:v>
                </c:pt>
                <c:pt idx="39">
                  <c:v>0.1388888888888889</c:v>
                </c:pt>
                <c:pt idx="40">
                  <c:v>0.25</c:v>
                </c:pt>
                <c:pt idx="41">
                  <c:v>0</c:v>
                </c:pt>
                <c:pt idx="42">
                  <c:v>-5.5555555555555552E-2</c:v>
                </c:pt>
                <c:pt idx="43">
                  <c:v>0.16666666666666666</c:v>
                </c:pt>
                <c:pt idx="44">
                  <c:v>0.61111111111111116</c:v>
                </c:pt>
                <c:pt idx="45">
                  <c:v>0.69444444444444442</c:v>
                </c:pt>
                <c:pt idx="46">
                  <c:v>0.66666666666666663</c:v>
                </c:pt>
                <c:pt idx="47">
                  <c:v>0.66666666666666663</c:v>
                </c:pt>
                <c:pt idx="48">
                  <c:v>0.72222222222222221</c:v>
                </c:pt>
                <c:pt idx="49">
                  <c:v>0.75</c:v>
                </c:pt>
                <c:pt idx="50">
                  <c:v>0.91666666666666663</c:v>
                </c:pt>
                <c:pt idx="51">
                  <c:v>0.69444444444444442</c:v>
                </c:pt>
                <c:pt idx="52">
                  <c:v>0.86111111111111116</c:v>
                </c:pt>
                <c:pt idx="53">
                  <c:v>0.75</c:v>
                </c:pt>
                <c:pt idx="54">
                  <c:v>0.75</c:v>
                </c:pt>
                <c:pt idx="55">
                  <c:v>0.52777777777777779</c:v>
                </c:pt>
                <c:pt idx="56">
                  <c:v>0.5</c:v>
                </c:pt>
                <c:pt idx="57">
                  <c:v>0.72222222222222221</c:v>
                </c:pt>
                <c:pt idx="58">
                  <c:v>0.80555555555555558</c:v>
                </c:pt>
                <c:pt idx="59">
                  <c:v>0.63888888888888884</c:v>
                </c:pt>
                <c:pt idx="60">
                  <c:v>0.69444444444444442</c:v>
                </c:pt>
                <c:pt idx="61">
                  <c:v>0.52777777777777779</c:v>
                </c:pt>
                <c:pt idx="62">
                  <c:v>0.63888888888888884</c:v>
                </c:pt>
                <c:pt idx="63">
                  <c:v>0.61111111111111116</c:v>
                </c:pt>
                <c:pt idx="64">
                  <c:v>0.61111111111111116</c:v>
                </c:pt>
                <c:pt idx="65">
                  <c:v>0.88888888888888884</c:v>
                </c:pt>
                <c:pt idx="66">
                  <c:v>0.44444444444444442</c:v>
                </c:pt>
                <c:pt idx="67">
                  <c:v>0.55555555555555558</c:v>
                </c:pt>
                <c:pt idx="68">
                  <c:v>0.41666666666666669</c:v>
                </c:pt>
                <c:pt idx="69">
                  <c:v>0.52777777777777779</c:v>
                </c:pt>
                <c:pt idx="70">
                  <c:v>0.55555555555555558</c:v>
                </c:pt>
                <c:pt idx="71">
                  <c:v>0.44444444444444442</c:v>
                </c:pt>
                <c:pt idx="72">
                  <c:v>0.61111111111111116</c:v>
                </c:pt>
                <c:pt idx="73">
                  <c:v>0.47222222222222221</c:v>
                </c:pt>
                <c:pt idx="74">
                  <c:v>0.33333333333333331</c:v>
                </c:pt>
                <c:pt idx="75">
                  <c:v>0.47222222222222221</c:v>
                </c:pt>
                <c:pt idx="76">
                  <c:v>0.33333333333333331</c:v>
                </c:pt>
                <c:pt idx="77">
                  <c:v>0.63888888888888884</c:v>
                </c:pt>
                <c:pt idx="78">
                  <c:v>0.61111111111111116</c:v>
                </c:pt>
                <c:pt idx="79">
                  <c:v>0.63888888888888884</c:v>
                </c:pt>
                <c:pt idx="80">
                  <c:v>0.61111111111111116</c:v>
                </c:pt>
                <c:pt idx="81">
                  <c:v>0.55555555555555558</c:v>
                </c:pt>
                <c:pt idx="82">
                  <c:v>0.3888888888888889</c:v>
                </c:pt>
                <c:pt idx="83">
                  <c:v>0.41666666666666669</c:v>
                </c:pt>
                <c:pt idx="84">
                  <c:v>0.63888888888888884</c:v>
                </c:pt>
                <c:pt idx="85">
                  <c:v>0.58333333333333337</c:v>
                </c:pt>
                <c:pt idx="86">
                  <c:v>0.47222222222222221</c:v>
                </c:pt>
                <c:pt idx="87">
                  <c:v>0.63888888888888884</c:v>
                </c:pt>
                <c:pt idx="88">
                  <c:v>0.61111111111111116</c:v>
                </c:pt>
                <c:pt idx="89">
                  <c:v>0.41666666666666669</c:v>
                </c:pt>
                <c:pt idx="90">
                  <c:v>0.5</c:v>
                </c:pt>
                <c:pt idx="91">
                  <c:v>0.33333333333333331</c:v>
                </c:pt>
                <c:pt idx="92">
                  <c:v>0.27777777777777779</c:v>
                </c:pt>
                <c:pt idx="93">
                  <c:v>0.44444444444444442</c:v>
                </c:pt>
                <c:pt idx="94">
                  <c:v>0.41666666666666669</c:v>
                </c:pt>
                <c:pt idx="95">
                  <c:v>0.52777777777777779</c:v>
                </c:pt>
                <c:pt idx="96">
                  <c:v>0.33333333333333331</c:v>
                </c:pt>
                <c:pt idx="97">
                  <c:v>0.19444444444444445</c:v>
                </c:pt>
                <c:pt idx="98">
                  <c:v>0.5</c:v>
                </c:pt>
                <c:pt idx="99">
                  <c:v>0.3888888888888889</c:v>
                </c:pt>
                <c:pt idx="100">
                  <c:v>0.44444444444444442</c:v>
                </c:pt>
                <c:pt idx="101">
                  <c:v>0.22222222222222221</c:v>
                </c:pt>
                <c:pt idx="102">
                  <c:v>0.41666666666666669</c:v>
                </c:pt>
                <c:pt idx="103">
                  <c:v>0.33333333333333331</c:v>
                </c:pt>
                <c:pt idx="104">
                  <c:v>0.5</c:v>
                </c:pt>
                <c:pt idx="105">
                  <c:v>0.41666666666666669</c:v>
                </c:pt>
                <c:pt idx="106">
                  <c:v>0.25</c:v>
                </c:pt>
                <c:pt idx="107">
                  <c:v>0.33333333333333331</c:v>
                </c:pt>
                <c:pt idx="108">
                  <c:v>0.25</c:v>
                </c:pt>
                <c:pt idx="109">
                  <c:v>0.3888888888888889</c:v>
                </c:pt>
                <c:pt idx="110">
                  <c:v>0.3888888888888889</c:v>
                </c:pt>
                <c:pt idx="111">
                  <c:v>0.52777777777777779</c:v>
                </c:pt>
                <c:pt idx="112">
                  <c:v>0.3611111111111111</c:v>
                </c:pt>
                <c:pt idx="113">
                  <c:v>0.44444444444444442</c:v>
                </c:pt>
                <c:pt idx="114">
                  <c:v>0.3611111111111111</c:v>
                </c:pt>
                <c:pt idx="115">
                  <c:v>0.44444444444444442</c:v>
                </c:pt>
                <c:pt idx="116">
                  <c:v>0.30555555555555558</c:v>
                </c:pt>
                <c:pt idx="117">
                  <c:v>0.41666666666666669</c:v>
                </c:pt>
                <c:pt idx="118">
                  <c:v>0.30555555555555558</c:v>
                </c:pt>
                <c:pt idx="119">
                  <c:v>0.5</c:v>
                </c:pt>
                <c:pt idx="120">
                  <c:v>0.3611111111111111</c:v>
                </c:pt>
                <c:pt idx="121">
                  <c:v>0.5</c:v>
                </c:pt>
                <c:pt idx="122">
                  <c:v>0.41666666666666669</c:v>
                </c:pt>
                <c:pt idx="123">
                  <c:v>0.27777777777777779</c:v>
                </c:pt>
                <c:pt idx="124">
                  <c:v>0.30555555555555558</c:v>
                </c:pt>
                <c:pt idx="125">
                  <c:v>0.41666666666666669</c:v>
                </c:pt>
                <c:pt idx="126">
                  <c:v>0.61111111111111116</c:v>
                </c:pt>
                <c:pt idx="127">
                  <c:v>0.5</c:v>
                </c:pt>
                <c:pt idx="128">
                  <c:v>0.3888888888888889</c:v>
                </c:pt>
                <c:pt idx="129">
                  <c:v>0.55555555555555558</c:v>
                </c:pt>
                <c:pt idx="130">
                  <c:v>0.41666666666666669</c:v>
                </c:pt>
                <c:pt idx="131">
                  <c:v>0.3888888888888889</c:v>
                </c:pt>
                <c:pt idx="132">
                  <c:v>0.44444444444444442</c:v>
                </c:pt>
                <c:pt idx="133">
                  <c:v>0.30555555555555558</c:v>
                </c:pt>
                <c:pt idx="134">
                  <c:v>0.30555555555555558</c:v>
                </c:pt>
                <c:pt idx="135">
                  <c:v>0.3888888888888889</c:v>
                </c:pt>
                <c:pt idx="136">
                  <c:v>0.19444444444444445</c:v>
                </c:pt>
                <c:pt idx="137">
                  <c:v>0.3888888888888889</c:v>
                </c:pt>
                <c:pt idx="138">
                  <c:v>0.3888888888888889</c:v>
                </c:pt>
                <c:pt idx="139">
                  <c:v>0.47222222222222221</c:v>
                </c:pt>
                <c:pt idx="140">
                  <c:v>0.3611111111111111</c:v>
                </c:pt>
                <c:pt idx="141">
                  <c:v>0.5</c:v>
                </c:pt>
                <c:pt idx="142">
                  <c:v>0.3888888888888889</c:v>
                </c:pt>
                <c:pt idx="143">
                  <c:v>0.3611111111111111</c:v>
                </c:pt>
                <c:pt idx="144">
                  <c:v>0.44444444444444442</c:v>
                </c:pt>
                <c:pt idx="145">
                  <c:v>0.30555555555555558</c:v>
                </c:pt>
                <c:pt idx="146">
                  <c:v>0.27777777777777779</c:v>
                </c:pt>
                <c:pt idx="147">
                  <c:v>0.52777777777777779</c:v>
                </c:pt>
                <c:pt idx="148">
                  <c:v>0.1388888888888889</c:v>
                </c:pt>
                <c:pt idx="149">
                  <c:v>0.41666666666666669</c:v>
                </c:pt>
                <c:pt idx="150">
                  <c:v>0.44444444444444442</c:v>
                </c:pt>
                <c:pt idx="151">
                  <c:v>0.47222222222222221</c:v>
                </c:pt>
                <c:pt idx="152">
                  <c:v>0.30555555555555558</c:v>
                </c:pt>
                <c:pt idx="153">
                  <c:v>0.30555555555555558</c:v>
                </c:pt>
                <c:pt idx="154">
                  <c:v>0.19444444444444445</c:v>
                </c:pt>
                <c:pt idx="155">
                  <c:v>0.5</c:v>
                </c:pt>
                <c:pt idx="156">
                  <c:v>0.41666666666666669</c:v>
                </c:pt>
                <c:pt idx="157">
                  <c:v>0.33333333333333331</c:v>
                </c:pt>
                <c:pt idx="158">
                  <c:v>0.33333333333333331</c:v>
                </c:pt>
                <c:pt idx="159">
                  <c:v>2.7777777777777776E-2</c:v>
                </c:pt>
                <c:pt idx="160">
                  <c:v>0.44444444444444442</c:v>
                </c:pt>
                <c:pt idx="161">
                  <c:v>0.33333333333333331</c:v>
                </c:pt>
                <c:pt idx="162">
                  <c:v>0.30555555555555558</c:v>
                </c:pt>
                <c:pt idx="163">
                  <c:v>0.33333333333333331</c:v>
                </c:pt>
                <c:pt idx="164">
                  <c:v>0.27777777777777779</c:v>
                </c:pt>
                <c:pt idx="165">
                  <c:v>0.19444444444444445</c:v>
                </c:pt>
                <c:pt idx="166">
                  <c:v>0.3888888888888889</c:v>
                </c:pt>
                <c:pt idx="167">
                  <c:v>0.19444444444444445</c:v>
                </c:pt>
                <c:pt idx="168">
                  <c:v>0.44444444444444442</c:v>
                </c:pt>
                <c:pt idx="169">
                  <c:v>0.16666666666666666</c:v>
                </c:pt>
                <c:pt idx="170">
                  <c:v>0.25</c:v>
                </c:pt>
                <c:pt idx="171">
                  <c:v>0.19444444444444445</c:v>
                </c:pt>
                <c:pt idx="172">
                  <c:v>0.47222222222222221</c:v>
                </c:pt>
                <c:pt idx="173">
                  <c:v>0.3611111111111111</c:v>
                </c:pt>
                <c:pt idx="174">
                  <c:v>0.30555555555555558</c:v>
                </c:pt>
                <c:pt idx="175">
                  <c:v>0.19444444444444445</c:v>
                </c:pt>
                <c:pt idx="176">
                  <c:v>0.16666666666666666</c:v>
                </c:pt>
                <c:pt idx="177">
                  <c:v>0.27777777777777779</c:v>
                </c:pt>
                <c:pt idx="178">
                  <c:v>0.16666666666666666</c:v>
                </c:pt>
                <c:pt idx="179">
                  <c:v>0.27777777777777779</c:v>
                </c:pt>
                <c:pt idx="180">
                  <c:v>0.27777777777777779</c:v>
                </c:pt>
                <c:pt idx="181">
                  <c:v>0.16666666666666666</c:v>
                </c:pt>
                <c:pt idx="182">
                  <c:v>0.25</c:v>
                </c:pt>
                <c:pt idx="183">
                  <c:v>0.25</c:v>
                </c:pt>
                <c:pt idx="184">
                  <c:v>0.3611111111111111</c:v>
                </c:pt>
                <c:pt idx="185">
                  <c:v>0.22222222222222221</c:v>
                </c:pt>
                <c:pt idx="186">
                  <c:v>0.19444444444444445</c:v>
                </c:pt>
                <c:pt idx="187">
                  <c:v>0.1111111111111111</c:v>
                </c:pt>
                <c:pt idx="188">
                  <c:v>2.7777777777777776E-2</c:v>
                </c:pt>
                <c:pt idx="189">
                  <c:v>0.1111111111111111</c:v>
                </c:pt>
                <c:pt idx="190">
                  <c:v>0.52777777777777779</c:v>
                </c:pt>
                <c:pt idx="191">
                  <c:v>0.33333333333333331</c:v>
                </c:pt>
                <c:pt idx="192">
                  <c:v>0.1388888888888889</c:v>
                </c:pt>
                <c:pt idx="193">
                  <c:v>0.19444444444444445</c:v>
                </c:pt>
                <c:pt idx="194">
                  <c:v>8.3333333333333329E-2</c:v>
                </c:pt>
                <c:pt idx="195">
                  <c:v>0.3611111111111111</c:v>
                </c:pt>
                <c:pt idx="196">
                  <c:v>0.22222222222222221</c:v>
                </c:pt>
                <c:pt idx="197">
                  <c:v>0.16666666666666666</c:v>
                </c:pt>
                <c:pt idx="198">
                  <c:v>0.25</c:v>
                </c:pt>
                <c:pt idx="199">
                  <c:v>0.52777777777777779</c:v>
                </c:pt>
                <c:pt idx="200">
                  <c:v>0.41666666666666669</c:v>
                </c:pt>
                <c:pt idx="201">
                  <c:v>0.3611111111111111</c:v>
                </c:pt>
                <c:pt idx="202">
                  <c:v>0.1111111111111111</c:v>
                </c:pt>
                <c:pt idx="203">
                  <c:v>0.22222222222222221</c:v>
                </c:pt>
                <c:pt idx="204">
                  <c:v>0.16666666666666666</c:v>
                </c:pt>
                <c:pt idx="205">
                  <c:v>0.16666666666666666</c:v>
                </c:pt>
                <c:pt idx="206">
                  <c:v>2.7777777777777776E-2</c:v>
                </c:pt>
                <c:pt idx="207">
                  <c:v>5.5555555555555552E-2</c:v>
                </c:pt>
                <c:pt idx="208">
                  <c:v>0</c:v>
                </c:pt>
                <c:pt idx="209">
                  <c:v>0.16666666666666666</c:v>
                </c:pt>
                <c:pt idx="210">
                  <c:v>-8.3333333333333329E-2</c:v>
                </c:pt>
                <c:pt idx="211">
                  <c:v>0.1111111111111111</c:v>
                </c:pt>
                <c:pt idx="212">
                  <c:v>8.3333333333333329E-2</c:v>
                </c:pt>
                <c:pt idx="213">
                  <c:v>0.19444444444444445</c:v>
                </c:pt>
                <c:pt idx="214">
                  <c:v>-0.1111111111111111</c:v>
                </c:pt>
                <c:pt idx="215">
                  <c:v>-2.7777777777777776E-2</c:v>
                </c:pt>
                <c:pt idx="216">
                  <c:v>0.1111111111111111</c:v>
                </c:pt>
                <c:pt idx="217">
                  <c:v>0.16666666666666666</c:v>
                </c:pt>
                <c:pt idx="218">
                  <c:v>2.7777777777777776E-2</c:v>
                </c:pt>
                <c:pt idx="219">
                  <c:v>0.19444444444444445</c:v>
                </c:pt>
                <c:pt idx="220">
                  <c:v>5.5555555555555552E-2</c:v>
                </c:pt>
                <c:pt idx="221">
                  <c:v>-0.1388888888888889</c:v>
                </c:pt>
                <c:pt idx="222">
                  <c:v>5.5555555555555552E-2</c:v>
                </c:pt>
                <c:pt idx="223">
                  <c:v>-5.5555555555555552E-2</c:v>
                </c:pt>
                <c:pt idx="224">
                  <c:v>5.5555555555555552E-2</c:v>
                </c:pt>
                <c:pt idx="225">
                  <c:v>0</c:v>
                </c:pt>
                <c:pt idx="226">
                  <c:v>-2.7777777777777776E-2</c:v>
                </c:pt>
                <c:pt idx="227">
                  <c:v>0.1111111111111111</c:v>
                </c:pt>
                <c:pt idx="228">
                  <c:v>0.1388888888888889</c:v>
                </c:pt>
                <c:pt idx="229">
                  <c:v>0.25</c:v>
                </c:pt>
                <c:pt idx="230">
                  <c:v>-5.5555555555555552E-2</c:v>
                </c:pt>
                <c:pt idx="231">
                  <c:v>8.3333333333333329E-2</c:v>
                </c:pt>
                <c:pt idx="232">
                  <c:v>-0.19444444444444445</c:v>
                </c:pt>
                <c:pt idx="233">
                  <c:v>-2.7777777777777776E-2</c:v>
                </c:pt>
                <c:pt idx="234">
                  <c:v>-0.16666666666666666</c:v>
                </c:pt>
                <c:pt idx="235">
                  <c:v>-0.30555555555555558</c:v>
                </c:pt>
                <c:pt idx="236">
                  <c:v>5.5555555555555552E-2</c:v>
                </c:pt>
                <c:pt idx="237">
                  <c:v>2.7777777777777776E-2</c:v>
                </c:pt>
                <c:pt idx="238">
                  <c:v>-8.3333333333333329E-2</c:v>
                </c:pt>
                <c:pt idx="239">
                  <c:v>-2.7777777777777776E-2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1C2-A245-A69E-38C62271A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4059440"/>
        <c:axId val="1403440448"/>
      </c:scatterChart>
      <c:valAx>
        <c:axId val="1464059440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03440448"/>
        <c:crosses val="autoZero"/>
        <c:crossBetween val="midCat"/>
      </c:valAx>
      <c:valAx>
        <c:axId val="1403440448"/>
        <c:scaling>
          <c:orientation val="minMax"/>
          <c:max val="1.4"/>
          <c:min val="-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800" b="0" i="0" baseline="0%">
                    <a:effectLst/>
                  </a:rPr>
                  <a:t>DF/F0</a:t>
                </a:r>
                <a:endParaRPr lang="zh-TW" altLang="zh-TW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64059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0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4.xml><?xml version="1.0" encoding="utf-8"?>
<cs:colorStyle xmlns:cs="http://schemas.microsoft.com/office/drawing/2012/chartStyle" xmlns:a="http://purl.oclc.org/ooxml/drawingml/main" meth="withinLinearReversed" id="24">
  <a:schemeClr val="accent4"/>
</cs:colorStyle>
</file>

<file path=xl/charts/colors15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6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7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8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9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0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5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6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7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8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9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purl.oclc.org/ooxml/drawingml/main" id="241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 cap="all" spc="120" normalizeH="0" baseline="0%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%"/>
        <a:lumOff val="50%"/>
      </a:schemeClr>
    </cs:fontRef>
    <cs:defRPr sz="800" b="0" i="0" u="none" strike="noStrike" kern="1200" baseline="0%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%"/>
            <a:lumOff val="95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600" b="1" kern="1200" cap="all" spc="12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purl.oclc.org/ooxml/drawingml/main" id="241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 cap="all" spc="120" normalizeH="0" baseline="0%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%"/>
        <a:lumOff val="50%"/>
      </a:schemeClr>
    </cs:fontRef>
    <cs:defRPr sz="800" b="0" i="0" u="none" strike="noStrike" kern="1200" baseline="0%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%"/>
            <a:lumOff val="95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600" b="1" kern="1200" cap="all" spc="12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purl.oclc.org/ooxml/officeDocument/relationships/chart" Target="../charts/chart17.xml"/><Relationship Id="rId2" Type="http://purl.oclc.org/ooxml/officeDocument/relationships/chart" Target="../charts/chart16.xml"/><Relationship Id="rId1" Type="http://purl.oclc.org/ooxml/officeDocument/relationships/chart" Target="../charts/chart15.xml"/><Relationship Id="rId6" Type="http://purl.oclc.org/ooxml/officeDocument/relationships/chart" Target="../charts/chart20.xml"/><Relationship Id="rId5" Type="http://purl.oclc.org/ooxml/officeDocument/relationships/chart" Target="../charts/chart19.xml"/><Relationship Id="rId4" Type="http://purl.oclc.org/ooxml/officeDocument/relationships/chart" Target="../charts/chart18.xml"/></Relationships>
</file>

<file path=xl/drawings/_rels/drawing11.xml.rels><?xml version="1.0" encoding="UTF-8" standalone="yes"?>
<Relationships xmlns="http://schemas.openxmlformats.org/package/2006/relationships"><Relationship Id="rId1" Type="http://purl.oclc.org/ooxml/officeDocument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purl.oclc.org/ooxml/officeDocument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purl.oclc.org/ooxml/officeDocument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purl.oclc.org/ooxml/officeDocument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3" Type="http://purl.oclc.org/ooxml/officeDocument/relationships/chart" Target="../charts/chart9.xml"/><Relationship Id="rId2" Type="http://purl.oclc.org/ooxml/officeDocument/relationships/chart" Target="../charts/chart8.xml"/><Relationship Id="rId1" Type="http://purl.oclc.org/ooxml/officeDocument/relationships/chart" Target="../charts/chart7.xml"/><Relationship Id="rId6" Type="http://purl.oclc.org/ooxml/officeDocument/relationships/chart" Target="../charts/chart12.xml"/><Relationship Id="rId5" Type="http://purl.oclc.org/ooxml/officeDocument/relationships/chart" Target="../charts/chart11.xml"/><Relationship Id="rId4" Type="http://purl.oclc.org/ooxml/officeDocument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purl.oclc.org/ooxml/officeDocument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1" Type="http://purl.oclc.org/ooxml/officeDocument/relationships/chart" Target="../charts/chart14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23</xdr:col>
      <xdr:colOff>330200</xdr:colOff>
      <xdr:row>2</xdr:row>
      <xdr:rowOff>165100</xdr:rowOff>
    </xdr:from>
    <xdr:to>
      <xdr:col>31</xdr:col>
      <xdr:colOff>254000</xdr:colOff>
      <xdr:row>32</xdr:row>
      <xdr:rowOff>101600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30BC77C-FAC5-2B47-AA9E-37907E5F15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10.xml><?xml version="1.0" encoding="utf-8"?>
<xdr:wsDr xmlns:xdr="http://purl.oclc.org/ooxml/drawingml/spreadsheetDrawing" xmlns:a="http://purl.oclc.org/ooxml/drawingml/main">
  <xdr:twoCellAnchor>
    <xdr:from>
      <xdr:col>22</xdr:col>
      <xdr:colOff>520700</xdr:colOff>
      <xdr:row>0</xdr:row>
      <xdr:rowOff>44450</xdr:rowOff>
    </xdr:from>
    <xdr:to>
      <xdr:col>33</xdr:col>
      <xdr:colOff>177800</xdr:colOff>
      <xdr:row>28</xdr:row>
      <xdr:rowOff>88900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D4022D7-5417-A54F-86C8-9FBAE14186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>
    <xdr:from>
      <xdr:col>22</xdr:col>
      <xdr:colOff>508000</xdr:colOff>
      <xdr:row>29</xdr:row>
      <xdr:rowOff>69850</xdr:rowOff>
    </xdr:from>
    <xdr:to>
      <xdr:col>33</xdr:col>
      <xdr:colOff>190500</xdr:colOff>
      <xdr:row>58</xdr:row>
      <xdr:rowOff>177800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A4BFCCB1-8CC3-9448-891F-DEE7C510D2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22</xdr:col>
      <xdr:colOff>508000</xdr:colOff>
      <xdr:row>59</xdr:row>
      <xdr:rowOff>120650</xdr:rowOff>
    </xdr:from>
    <xdr:to>
      <xdr:col>33</xdr:col>
      <xdr:colOff>177800</xdr:colOff>
      <xdr:row>91</xdr:row>
      <xdr:rowOff>12700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87E6914E-64A4-0943-BABA-5435DE4AE3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22</xdr:col>
      <xdr:colOff>508000</xdr:colOff>
      <xdr:row>92</xdr:row>
      <xdr:rowOff>31750</xdr:rowOff>
    </xdr:from>
    <xdr:to>
      <xdr:col>33</xdr:col>
      <xdr:colOff>165100</xdr:colOff>
      <xdr:row>120</xdr:row>
      <xdr:rowOff>177800</xdr:rowOff>
    </xdr:to>
    <xdr:graphicFrame macro="">
      <xdr:nvGraphicFramePr>
        <xdr:cNvPr id="5" name="圖表 4">
          <a:extLst>
            <a:ext uri="{FF2B5EF4-FFF2-40B4-BE49-F238E27FC236}">
              <a16:creationId xmlns:a16="http://schemas.microsoft.com/office/drawing/2014/main" id="{EDE6FA41-F73A-494E-BF3D-58A61A658C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22</xdr:col>
      <xdr:colOff>495300</xdr:colOff>
      <xdr:row>121</xdr:row>
      <xdr:rowOff>95250</xdr:rowOff>
    </xdr:from>
    <xdr:to>
      <xdr:col>33</xdr:col>
      <xdr:colOff>152400</xdr:colOff>
      <xdr:row>156</xdr:row>
      <xdr:rowOff>50800</xdr:rowOff>
    </xdr:to>
    <xdr:graphicFrame macro="">
      <xdr:nvGraphicFramePr>
        <xdr:cNvPr id="6" name="圖表 5">
          <a:extLst>
            <a:ext uri="{FF2B5EF4-FFF2-40B4-BE49-F238E27FC236}">
              <a16:creationId xmlns:a16="http://schemas.microsoft.com/office/drawing/2014/main" id="{FBF6352E-3FDC-8A46-908A-E8888EEE31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  <xdr:twoCellAnchor>
    <xdr:from>
      <xdr:col>22</xdr:col>
      <xdr:colOff>495300</xdr:colOff>
      <xdr:row>156</xdr:row>
      <xdr:rowOff>158750</xdr:rowOff>
    </xdr:from>
    <xdr:to>
      <xdr:col>33</xdr:col>
      <xdr:colOff>139700</xdr:colOff>
      <xdr:row>190</xdr:row>
      <xdr:rowOff>38100</xdr:rowOff>
    </xdr:to>
    <xdr:graphicFrame macro="">
      <xdr:nvGraphicFramePr>
        <xdr:cNvPr id="7" name="圖表 6">
          <a:extLst>
            <a:ext uri="{FF2B5EF4-FFF2-40B4-BE49-F238E27FC236}">
              <a16:creationId xmlns:a16="http://schemas.microsoft.com/office/drawing/2014/main" id="{39D0E3E1-A611-FB43-BCDC-3A27F60EDB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6"/>
        </a:graphicData>
      </a:graphic>
    </xdr:graphicFrame>
    <xdr:clientData/>
  </xdr:twoCellAnchor>
</xdr:wsDr>
</file>

<file path=xl/drawings/drawing11.xml><?xml version="1.0" encoding="utf-8"?>
<xdr:wsDr xmlns:xdr="http://purl.oclc.org/ooxml/drawingml/spreadsheetDrawing" xmlns:a="http://purl.oclc.org/ooxml/drawingml/main">
  <xdr:twoCellAnchor>
    <xdr:from>
      <xdr:col>13</xdr:col>
      <xdr:colOff>476250</xdr:colOff>
      <xdr:row>200</xdr:row>
      <xdr:rowOff>82550</xdr:rowOff>
    </xdr:from>
    <xdr:to>
      <xdr:col>24</xdr:col>
      <xdr:colOff>317500</xdr:colOff>
      <xdr:row>230</xdr:row>
      <xdr:rowOff>165100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48CFBBBA-3F73-2F4D-8319-22714B7C70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9</xdr:col>
      <xdr:colOff>749300</xdr:colOff>
      <xdr:row>11</xdr:row>
      <xdr:rowOff>38100</xdr:rowOff>
    </xdr:from>
    <xdr:to>
      <xdr:col>25</xdr:col>
      <xdr:colOff>584200</xdr:colOff>
      <xdr:row>41</xdr:row>
      <xdr:rowOff>114300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2AE40C3B-B831-8843-B3F3-183288E707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7</xdr:col>
      <xdr:colOff>571500</xdr:colOff>
      <xdr:row>185</xdr:row>
      <xdr:rowOff>38100</xdr:rowOff>
    </xdr:from>
    <xdr:to>
      <xdr:col>21</xdr:col>
      <xdr:colOff>12700</xdr:colOff>
      <xdr:row>228</xdr:row>
      <xdr:rowOff>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790AEA7-A0E3-414F-834B-8D85ECF233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5</xdr:col>
      <xdr:colOff>127000</xdr:colOff>
      <xdr:row>193</xdr:row>
      <xdr:rowOff>25400</xdr:rowOff>
    </xdr:from>
    <xdr:to>
      <xdr:col>24</xdr:col>
      <xdr:colOff>698500</xdr:colOff>
      <xdr:row>231</xdr:row>
      <xdr:rowOff>114300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A9E12CC6-5CA1-264A-BB83-DE92EAF342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4</xdr:col>
      <xdr:colOff>381000</xdr:colOff>
      <xdr:row>59</xdr:row>
      <xdr:rowOff>152400</xdr:rowOff>
    </xdr:from>
    <xdr:to>
      <xdr:col>13</xdr:col>
      <xdr:colOff>368300</xdr:colOff>
      <xdr:row>91</xdr:row>
      <xdr:rowOff>114300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9D7513DF-F94C-344F-A483-2B648B8CAD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7</xdr:col>
      <xdr:colOff>203200</xdr:colOff>
      <xdr:row>3</xdr:row>
      <xdr:rowOff>114300</xdr:rowOff>
    </xdr:from>
    <xdr:to>
      <xdr:col>26</xdr:col>
      <xdr:colOff>457200</xdr:colOff>
      <xdr:row>42</xdr:row>
      <xdr:rowOff>165100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A11DACFB-9A0D-B94F-900A-42C88FE0E4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3</xdr:col>
      <xdr:colOff>469900</xdr:colOff>
      <xdr:row>242</xdr:row>
      <xdr:rowOff>152400</xdr:rowOff>
    </xdr:from>
    <xdr:to>
      <xdr:col>10</xdr:col>
      <xdr:colOff>44450</xdr:colOff>
      <xdr:row>263</xdr:row>
      <xdr:rowOff>76200</xdr:rowOff>
    </xdr:to>
    <xdr:graphicFrame macro="">
      <xdr:nvGraphicFramePr>
        <xdr:cNvPr id="6" name="圖表 5">
          <a:extLst>
            <a:ext uri="{FF2B5EF4-FFF2-40B4-BE49-F238E27FC236}">
              <a16:creationId xmlns:a16="http://schemas.microsoft.com/office/drawing/2014/main" id="{C5B19317-C3EF-3945-9D60-969DEE0801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>
    <xdr:from>
      <xdr:col>10</xdr:col>
      <xdr:colOff>139700</xdr:colOff>
      <xdr:row>242</xdr:row>
      <xdr:rowOff>152400</xdr:rowOff>
    </xdr:from>
    <xdr:to>
      <xdr:col>16</xdr:col>
      <xdr:colOff>533400</xdr:colOff>
      <xdr:row>263</xdr:row>
      <xdr:rowOff>50800</xdr:rowOff>
    </xdr:to>
    <xdr:graphicFrame macro="">
      <xdr:nvGraphicFramePr>
        <xdr:cNvPr id="7" name="圖表 6">
          <a:extLst>
            <a:ext uri="{FF2B5EF4-FFF2-40B4-BE49-F238E27FC236}">
              <a16:creationId xmlns:a16="http://schemas.microsoft.com/office/drawing/2014/main" id="{5CBEBCFE-867C-904E-AEF4-2F1185FE16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16</xdr:col>
      <xdr:colOff>571500</xdr:colOff>
      <xdr:row>242</xdr:row>
      <xdr:rowOff>152400</xdr:rowOff>
    </xdr:from>
    <xdr:to>
      <xdr:col>23</xdr:col>
      <xdr:colOff>139700</xdr:colOff>
      <xdr:row>263</xdr:row>
      <xdr:rowOff>25400</xdr:rowOff>
    </xdr:to>
    <xdr:graphicFrame macro="">
      <xdr:nvGraphicFramePr>
        <xdr:cNvPr id="8" name="圖表 7">
          <a:extLst>
            <a:ext uri="{FF2B5EF4-FFF2-40B4-BE49-F238E27FC236}">
              <a16:creationId xmlns:a16="http://schemas.microsoft.com/office/drawing/2014/main" id="{EBF94626-F4A0-B142-A34C-E68ED9498B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3</xdr:col>
      <xdr:colOff>469900</xdr:colOff>
      <xdr:row>263</xdr:row>
      <xdr:rowOff>139700</xdr:rowOff>
    </xdr:from>
    <xdr:to>
      <xdr:col>10</xdr:col>
      <xdr:colOff>38100</xdr:colOff>
      <xdr:row>283</xdr:row>
      <xdr:rowOff>38100</xdr:rowOff>
    </xdr:to>
    <xdr:graphicFrame macro="">
      <xdr:nvGraphicFramePr>
        <xdr:cNvPr id="9" name="圖表 8">
          <a:extLst>
            <a:ext uri="{FF2B5EF4-FFF2-40B4-BE49-F238E27FC236}">
              <a16:creationId xmlns:a16="http://schemas.microsoft.com/office/drawing/2014/main" id="{9F314387-B5DB-924C-8280-D3B1943631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10</xdr:col>
      <xdr:colOff>127000</xdr:colOff>
      <xdr:row>263</xdr:row>
      <xdr:rowOff>139700</xdr:rowOff>
    </xdr:from>
    <xdr:to>
      <xdr:col>16</xdr:col>
      <xdr:colOff>533400</xdr:colOff>
      <xdr:row>283</xdr:row>
      <xdr:rowOff>38100</xdr:rowOff>
    </xdr:to>
    <xdr:graphicFrame macro="">
      <xdr:nvGraphicFramePr>
        <xdr:cNvPr id="10" name="圖表 9">
          <a:extLst>
            <a:ext uri="{FF2B5EF4-FFF2-40B4-BE49-F238E27FC236}">
              <a16:creationId xmlns:a16="http://schemas.microsoft.com/office/drawing/2014/main" id="{71393DA6-CD9D-024E-BDAE-272A86D3D2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  <xdr:twoCellAnchor>
    <xdr:from>
      <xdr:col>16</xdr:col>
      <xdr:colOff>609600</xdr:colOff>
      <xdr:row>263</xdr:row>
      <xdr:rowOff>127000</xdr:rowOff>
    </xdr:from>
    <xdr:to>
      <xdr:col>23</xdr:col>
      <xdr:colOff>152400</xdr:colOff>
      <xdr:row>283</xdr:row>
      <xdr:rowOff>38100</xdr:rowOff>
    </xdr:to>
    <xdr:graphicFrame macro="">
      <xdr:nvGraphicFramePr>
        <xdr:cNvPr id="11" name="圖表 10">
          <a:extLst>
            <a:ext uri="{FF2B5EF4-FFF2-40B4-BE49-F238E27FC236}">
              <a16:creationId xmlns:a16="http://schemas.microsoft.com/office/drawing/2014/main" id="{B91E0F23-FD80-FF44-BBA0-637AA329EB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6"/>
        </a:graphicData>
      </a:graphic>
    </xdr:graphicFrame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12</xdr:col>
      <xdr:colOff>203200</xdr:colOff>
      <xdr:row>244</xdr:row>
      <xdr:rowOff>165100</xdr:rowOff>
    </xdr:from>
    <xdr:to>
      <xdr:col>27</xdr:col>
      <xdr:colOff>673100</xdr:colOff>
      <xdr:row>292</xdr:row>
      <xdr:rowOff>12700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624362A3-8DAC-844E-A1E7-86A11A5207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9.xml><?xml version="1.0" encoding="utf-8"?>
<xdr:wsDr xmlns:xdr="http://purl.oclc.org/ooxml/drawingml/spreadsheetDrawing" xmlns:a="http://purl.oclc.org/ooxml/drawingml/main">
  <xdr:twoCellAnchor>
    <xdr:from>
      <xdr:col>12</xdr:col>
      <xdr:colOff>241300</xdr:colOff>
      <xdr:row>0</xdr:row>
      <xdr:rowOff>69850</xdr:rowOff>
    </xdr:from>
    <xdr:to>
      <xdr:col>30</xdr:col>
      <xdr:colOff>762000</xdr:colOff>
      <xdr:row>67</xdr:row>
      <xdr:rowOff>165100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4A93B78F-7BEF-E94B-B8E2-D3463028C8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drawing" Target="../drawings/drawing9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514B8-84C2-4146-81AA-08BDAEB4EA85}">
  <dimension ref="A1:W242"/>
  <sheetViews>
    <sheetView tabSelected="1" workbookViewId="0">
      <selection activeCell="X14" sqref="X14"/>
    </sheetView>
  </sheetViews>
  <sheetFormatPr baseColWidth="10" defaultRowHeight="15"/>
  <cols>
    <col min="10" max="10" width="10.83203125" style="2"/>
    <col min="14" max="14" width="10.83203125" style="2"/>
    <col min="17" max="17" width="10.83203125" style="2"/>
    <col min="19" max="21" width="10.83203125" style="2"/>
  </cols>
  <sheetData>
    <row r="1" spans="1:23">
      <c r="A1" t="s">
        <v>32</v>
      </c>
      <c r="B1" t="s">
        <v>4</v>
      </c>
      <c r="C1" t="s">
        <v>3</v>
      </c>
      <c r="D1" t="s">
        <v>33</v>
      </c>
      <c r="G1" t="s">
        <v>1</v>
      </c>
      <c r="K1" t="s">
        <v>1</v>
      </c>
      <c r="O1" t="s">
        <v>1</v>
      </c>
    </row>
    <row r="2" spans="1:23">
      <c r="B2">
        <v>0.25</v>
      </c>
      <c r="C2">
        <v>0</v>
      </c>
      <c r="D2">
        <v>0</v>
      </c>
      <c r="G2">
        <v>11</v>
      </c>
      <c r="H2">
        <f>G2-11</f>
        <v>0</v>
      </c>
      <c r="I2">
        <f>H2/11</f>
        <v>0</v>
      </c>
      <c r="J2" s="2">
        <v>0</v>
      </c>
      <c r="K2">
        <v>10</v>
      </c>
      <c r="L2">
        <f>K2-10</f>
        <v>0</v>
      </c>
      <c r="M2">
        <f>L2/10</f>
        <v>0</v>
      </c>
      <c r="N2" s="2">
        <v>0</v>
      </c>
      <c r="O2">
        <v>8</v>
      </c>
      <c r="P2">
        <f>O2-8</f>
        <v>0</v>
      </c>
      <c r="Q2" s="2">
        <f>P2/8</f>
        <v>0</v>
      </c>
      <c r="S2" s="2">
        <v>0</v>
      </c>
      <c r="T2" s="2">
        <v>0</v>
      </c>
      <c r="U2" s="2">
        <v>0</v>
      </c>
      <c r="V2">
        <f t="shared" ref="V2:V65" si="0">AVERAGE(S2:U2)</f>
        <v>0</v>
      </c>
      <c r="W2">
        <f t="shared" ref="W2:W65" si="1">STDEV(S2:U2)</f>
        <v>0</v>
      </c>
    </row>
    <row r="3" spans="1:23">
      <c r="B3">
        <v>0.5</v>
      </c>
      <c r="C3">
        <v>-0.50694333333333341</v>
      </c>
      <c r="D3">
        <v>0.44795745292754457</v>
      </c>
      <c r="G3">
        <v>0</v>
      </c>
      <c r="H3">
        <f t="shared" ref="H3:H66" si="2">G3-11</f>
        <v>-11</v>
      </c>
      <c r="I3">
        <f t="shared" ref="I3:I66" si="3">H3/11</f>
        <v>-1</v>
      </c>
      <c r="J3" s="2">
        <v>-1</v>
      </c>
      <c r="K3">
        <v>6.0416999999999996</v>
      </c>
      <c r="L3">
        <f t="shared" ref="L3:L66" si="4">K3-10</f>
        <v>-3.9583000000000004</v>
      </c>
      <c r="M3">
        <f t="shared" ref="M3:M66" si="5">L3/10</f>
        <v>-0.39583000000000002</v>
      </c>
      <c r="N3" s="2">
        <v>-0.39583000000000002</v>
      </c>
      <c r="O3">
        <v>7</v>
      </c>
      <c r="P3">
        <f t="shared" ref="P3:P66" si="6">O3-8</f>
        <v>-1</v>
      </c>
      <c r="Q3" s="2">
        <f t="shared" ref="Q3:Q66" si="7">P3/8</f>
        <v>-0.125</v>
      </c>
      <c r="S3" s="2">
        <v>-1</v>
      </c>
      <c r="T3" s="2">
        <v>-0.39583000000000002</v>
      </c>
      <c r="U3" s="2">
        <v>-0.125</v>
      </c>
      <c r="V3">
        <f t="shared" si="0"/>
        <v>-0.50694333333333341</v>
      </c>
      <c r="W3">
        <f t="shared" si="1"/>
        <v>0.44795745292754457</v>
      </c>
    </row>
    <row r="4" spans="1:23">
      <c r="B4">
        <v>0.75</v>
      </c>
      <c r="C4">
        <v>5.6920303030303009E-2</v>
      </c>
      <c r="D4">
        <v>0.28607987435219273</v>
      </c>
      <c r="G4">
        <v>10</v>
      </c>
      <c r="H4">
        <f t="shared" si="2"/>
        <v>-1</v>
      </c>
      <c r="I4">
        <f t="shared" si="3"/>
        <v>-9.0909090909090912E-2</v>
      </c>
      <c r="J4" s="2">
        <v>-9.0909090909090912E-2</v>
      </c>
      <c r="K4">
        <v>13.8667</v>
      </c>
      <c r="L4">
        <f t="shared" si="4"/>
        <v>3.8666999999999998</v>
      </c>
      <c r="M4">
        <f t="shared" si="5"/>
        <v>0.38666999999999996</v>
      </c>
      <c r="N4" s="2">
        <v>0.38666999999999996</v>
      </c>
      <c r="O4">
        <v>7</v>
      </c>
      <c r="P4">
        <f t="shared" si="6"/>
        <v>-1</v>
      </c>
      <c r="Q4" s="2">
        <f t="shared" si="7"/>
        <v>-0.125</v>
      </c>
      <c r="S4" s="2">
        <v>-9.0909090909090912E-2</v>
      </c>
      <c r="T4" s="2">
        <v>0.38666999999999996</v>
      </c>
      <c r="U4" s="2">
        <v>-0.125</v>
      </c>
      <c r="V4">
        <f t="shared" si="0"/>
        <v>5.6920303030303009E-2</v>
      </c>
      <c r="W4">
        <f t="shared" si="1"/>
        <v>0.28607987435219273</v>
      </c>
    </row>
    <row r="5" spans="1:23">
      <c r="B5">
        <v>1</v>
      </c>
      <c r="C5">
        <v>0.32901515151515154</v>
      </c>
      <c r="D5">
        <v>0.40607259847736549</v>
      </c>
      <c r="G5">
        <v>16</v>
      </c>
      <c r="H5">
        <f t="shared" si="2"/>
        <v>5</v>
      </c>
      <c r="I5">
        <f t="shared" si="3"/>
        <v>0.45454545454545453</v>
      </c>
      <c r="J5" s="2">
        <v>0.45454545454545453</v>
      </c>
      <c r="K5">
        <v>16.574999999999999</v>
      </c>
      <c r="L5">
        <f t="shared" si="4"/>
        <v>6.5749999999999993</v>
      </c>
      <c r="M5">
        <f t="shared" si="5"/>
        <v>0.65749999999999997</v>
      </c>
      <c r="N5" s="2">
        <v>0.65749999999999997</v>
      </c>
      <c r="O5">
        <v>7</v>
      </c>
      <c r="P5">
        <f t="shared" si="6"/>
        <v>-1</v>
      </c>
      <c r="Q5" s="2">
        <f t="shared" si="7"/>
        <v>-0.125</v>
      </c>
      <c r="S5" s="2">
        <v>0.45454545454545453</v>
      </c>
      <c r="T5" s="2">
        <v>0.65749999999999997</v>
      </c>
      <c r="U5" s="2">
        <v>-0.125</v>
      </c>
      <c r="V5">
        <f t="shared" si="0"/>
        <v>0.32901515151515154</v>
      </c>
      <c r="W5">
        <f t="shared" si="1"/>
        <v>0.40607259847736549</v>
      </c>
    </row>
    <row r="6" spans="1:23">
      <c r="B6">
        <v>1.25</v>
      </c>
      <c r="C6">
        <v>-0.17298090909090913</v>
      </c>
      <c r="D6">
        <v>0.47153306854318511</v>
      </c>
      <c r="G6">
        <v>14</v>
      </c>
      <c r="H6">
        <f t="shared" si="2"/>
        <v>3</v>
      </c>
      <c r="I6">
        <f t="shared" si="3"/>
        <v>0.27272727272727271</v>
      </c>
      <c r="J6" s="2">
        <v>0.27272727272727271</v>
      </c>
      <c r="K6">
        <v>3.3332999999999999</v>
      </c>
      <c r="L6">
        <f t="shared" si="4"/>
        <v>-6.6667000000000005</v>
      </c>
      <c r="M6">
        <f t="shared" si="5"/>
        <v>-0.6666700000000001</v>
      </c>
      <c r="N6" s="2">
        <v>-0.6666700000000001</v>
      </c>
      <c r="O6">
        <v>7</v>
      </c>
      <c r="P6">
        <f t="shared" si="6"/>
        <v>-1</v>
      </c>
      <c r="Q6" s="2">
        <f t="shared" si="7"/>
        <v>-0.125</v>
      </c>
      <c r="S6" s="2">
        <v>0.27272727272727271</v>
      </c>
      <c r="T6" s="2">
        <v>-0.6666700000000001</v>
      </c>
      <c r="U6" s="2">
        <v>-0.125</v>
      </c>
      <c r="V6">
        <f t="shared" si="0"/>
        <v>-0.17298090909090913</v>
      </c>
      <c r="W6">
        <f t="shared" si="1"/>
        <v>0.47153306854318511</v>
      </c>
    </row>
    <row r="7" spans="1:23">
      <c r="B7">
        <v>1.5</v>
      </c>
      <c r="C7">
        <v>-2.1465757575757582E-2</v>
      </c>
      <c r="D7">
        <v>0.26194867621764439</v>
      </c>
      <c r="G7">
        <v>8</v>
      </c>
      <c r="H7">
        <f t="shared" si="2"/>
        <v>-3</v>
      </c>
      <c r="I7">
        <f t="shared" si="3"/>
        <v>-0.27272727272727271</v>
      </c>
      <c r="J7" s="2">
        <v>-0.27272727272727271</v>
      </c>
      <c r="K7">
        <v>9.5832999999999995</v>
      </c>
      <c r="L7">
        <f t="shared" si="4"/>
        <v>-0.41670000000000051</v>
      </c>
      <c r="M7">
        <f t="shared" si="5"/>
        <v>-4.1670000000000054E-2</v>
      </c>
      <c r="N7" s="2">
        <v>-4.1670000000000054E-2</v>
      </c>
      <c r="O7">
        <v>10</v>
      </c>
      <c r="P7">
        <f t="shared" si="6"/>
        <v>2</v>
      </c>
      <c r="Q7" s="2">
        <f t="shared" si="7"/>
        <v>0.25</v>
      </c>
      <c r="S7" s="2">
        <v>-0.27272727272727271</v>
      </c>
      <c r="T7" s="2">
        <v>-4.1670000000000054E-2</v>
      </c>
      <c r="U7" s="2">
        <v>0.25</v>
      </c>
      <c r="V7">
        <f t="shared" si="0"/>
        <v>-2.1465757575757582E-2</v>
      </c>
      <c r="W7">
        <f t="shared" si="1"/>
        <v>0.26194867621764439</v>
      </c>
    </row>
    <row r="8" spans="1:23">
      <c r="B8">
        <v>1.75</v>
      </c>
      <c r="C8">
        <v>-0.29666666666666669</v>
      </c>
      <c r="D8">
        <v>0.51384173957876689</v>
      </c>
      <c r="G8">
        <v>11</v>
      </c>
      <c r="H8">
        <f t="shared" si="2"/>
        <v>0</v>
      </c>
      <c r="I8">
        <f t="shared" si="3"/>
        <v>0</v>
      </c>
      <c r="J8" s="2">
        <v>0</v>
      </c>
      <c r="K8">
        <v>1.1000000000000001</v>
      </c>
      <c r="L8">
        <f t="shared" si="4"/>
        <v>-8.9</v>
      </c>
      <c r="M8">
        <f t="shared" si="5"/>
        <v>-0.89</v>
      </c>
      <c r="N8" s="2">
        <v>-0.89</v>
      </c>
      <c r="O8">
        <v>8</v>
      </c>
      <c r="P8">
        <f t="shared" si="6"/>
        <v>0</v>
      </c>
      <c r="Q8" s="2">
        <f t="shared" si="7"/>
        <v>0</v>
      </c>
      <c r="S8" s="2">
        <v>0</v>
      </c>
      <c r="T8" s="2">
        <v>-0.89</v>
      </c>
      <c r="U8" s="2">
        <v>0</v>
      </c>
      <c r="V8">
        <f t="shared" si="0"/>
        <v>-0.29666666666666669</v>
      </c>
      <c r="W8">
        <f t="shared" si="1"/>
        <v>0.51384173957876689</v>
      </c>
    </row>
    <row r="9" spans="1:23">
      <c r="B9">
        <v>2</v>
      </c>
      <c r="C9">
        <v>-0.52704545454545448</v>
      </c>
      <c r="D9">
        <v>0.1784753785366533</v>
      </c>
      <c r="G9">
        <v>7</v>
      </c>
      <c r="H9">
        <f t="shared" si="2"/>
        <v>-4</v>
      </c>
      <c r="I9">
        <f t="shared" si="3"/>
        <v>-0.36363636363636365</v>
      </c>
      <c r="J9" s="2">
        <v>-0.36363636363636365</v>
      </c>
      <c r="K9">
        <v>2.8250000000000002</v>
      </c>
      <c r="L9">
        <f t="shared" si="4"/>
        <v>-7.1749999999999998</v>
      </c>
      <c r="M9">
        <f t="shared" si="5"/>
        <v>-0.71750000000000003</v>
      </c>
      <c r="N9" s="2">
        <v>-0.71750000000000003</v>
      </c>
      <c r="O9">
        <v>4</v>
      </c>
      <c r="P9">
        <f t="shared" si="6"/>
        <v>-4</v>
      </c>
      <c r="Q9" s="2">
        <f t="shared" si="7"/>
        <v>-0.5</v>
      </c>
      <c r="S9" s="2">
        <v>-0.36363636363636365</v>
      </c>
      <c r="T9" s="2">
        <v>-0.71750000000000003</v>
      </c>
      <c r="U9" s="2">
        <v>-0.5</v>
      </c>
      <c r="V9">
        <f t="shared" si="0"/>
        <v>-0.52704545454545448</v>
      </c>
      <c r="W9">
        <f t="shared" si="1"/>
        <v>0.1784753785366533</v>
      </c>
    </row>
    <row r="10" spans="1:23">
      <c r="B10">
        <v>2.25</v>
      </c>
      <c r="C10">
        <v>0.41368575757575754</v>
      </c>
      <c r="D10">
        <v>0.40945569731423381</v>
      </c>
      <c r="G10">
        <v>14</v>
      </c>
      <c r="H10">
        <f t="shared" si="2"/>
        <v>3</v>
      </c>
      <c r="I10">
        <f t="shared" si="3"/>
        <v>0.27272727272727271</v>
      </c>
      <c r="J10" s="2">
        <v>0.27272727272727271</v>
      </c>
      <c r="K10">
        <v>10.933299999999999</v>
      </c>
      <c r="L10">
        <f t="shared" si="4"/>
        <v>0.93329999999999913</v>
      </c>
      <c r="M10">
        <f t="shared" si="5"/>
        <v>9.3329999999999913E-2</v>
      </c>
      <c r="N10" s="2">
        <v>9.3329999999999913E-2</v>
      </c>
      <c r="O10">
        <v>15</v>
      </c>
      <c r="P10">
        <f t="shared" si="6"/>
        <v>7</v>
      </c>
      <c r="Q10" s="2">
        <f t="shared" si="7"/>
        <v>0.875</v>
      </c>
      <c r="S10" s="2">
        <v>0.27272727272727271</v>
      </c>
      <c r="T10" s="2">
        <v>9.3329999999999913E-2</v>
      </c>
      <c r="U10" s="2">
        <v>0.875</v>
      </c>
      <c r="V10">
        <f t="shared" si="0"/>
        <v>0.41368575757575754</v>
      </c>
      <c r="W10">
        <f t="shared" si="1"/>
        <v>0.40945569731423381</v>
      </c>
    </row>
    <row r="11" spans="1:23">
      <c r="B11">
        <v>2.5</v>
      </c>
      <c r="C11">
        <v>-0.24030303030303032</v>
      </c>
      <c r="D11">
        <v>0.45862720356050624</v>
      </c>
      <c r="G11">
        <v>10</v>
      </c>
      <c r="H11">
        <f t="shared" si="2"/>
        <v>-1</v>
      </c>
      <c r="I11">
        <f t="shared" si="3"/>
        <v>-9.0909090909090912E-2</v>
      </c>
      <c r="J11" s="2">
        <v>-9.0909090909090912E-2</v>
      </c>
      <c r="K11">
        <v>2.4500000000000002</v>
      </c>
      <c r="L11">
        <f t="shared" si="4"/>
        <v>-7.55</v>
      </c>
      <c r="M11">
        <f t="shared" si="5"/>
        <v>-0.755</v>
      </c>
      <c r="N11" s="2">
        <v>-0.755</v>
      </c>
      <c r="O11">
        <v>9</v>
      </c>
      <c r="P11">
        <f t="shared" si="6"/>
        <v>1</v>
      </c>
      <c r="Q11" s="2">
        <f t="shared" si="7"/>
        <v>0.125</v>
      </c>
      <c r="S11" s="2">
        <v>-9.0909090909090912E-2</v>
      </c>
      <c r="T11" s="2">
        <v>-0.755</v>
      </c>
      <c r="U11" s="2">
        <v>0.125</v>
      </c>
      <c r="V11">
        <f t="shared" si="0"/>
        <v>-0.24030303030303032</v>
      </c>
      <c r="W11">
        <f t="shared" si="1"/>
        <v>0.45862720356050624</v>
      </c>
    </row>
    <row r="12" spans="1:23">
      <c r="B12">
        <v>2.75</v>
      </c>
      <c r="C12">
        <v>-0.47373848484848485</v>
      </c>
      <c r="D12">
        <v>0.48362072074525486</v>
      </c>
      <c r="G12">
        <v>6</v>
      </c>
      <c r="H12">
        <f t="shared" si="2"/>
        <v>-5</v>
      </c>
      <c r="I12">
        <f t="shared" si="3"/>
        <v>-0.45454545454545453</v>
      </c>
      <c r="J12" s="2">
        <v>-0.45454545454545453</v>
      </c>
      <c r="K12">
        <v>0.33329999999999999</v>
      </c>
      <c r="L12">
        <f t="shared" si="4"/>
        <v>-9.6667000000000005</v>
      </c>
      <c r="M12">
        <f t="shared" si="5"/>
        <v>-0.96667000000000003</v>
      </c>
      <c r="N12" s="2">
        <v>-0.96667000000000003</v>
      </c>
      <c r="O12">
        <v>8</v>
      </c>
      <c r="P12">
        <f t="shared" si="6"/>
        <v>0</v>
      </c>
      <c r="Q12" s="2">
        <f t="shared" si="7"/>
        <v>0</v>
      </c>
      <c r="S12" s="2">
        <v>-0.45454545454545453</v>
      </c>
      <c r="T12" s="2">
        <v>-0.96667000000000003</v>
      </c>
      <c r="U12" s="2">
        <v>0</v>
      </c>
      <c r="V12">
        <f t="shared" si="0"/>
        <v>-0.47373848484848485</v>
      </c>
      <c r="W12">
        <f t="shared" si="1"/>
        <v>0.48362072074525486</v>
      </c>
    </row>
    <row r="13" spans="1:23">
      <c r="B13">
        <v>3</v>
      </c>
      <c r="C13">
        <v>-0.38868575757575757</v>
      </c>
      <c r="D13">
        <v>0.12337199796253281</v>
      </c>
      <c r="G13">
        <v>8</v>
      </c>
      <c r="H13">
        <f t="shared" si="2"/>
        <v>-3</v>
      </c>
      <c r="I13">
        <f t="shared" si="3"/>
        <v>-0.27272727272727271</v>
      </c>
      <c r="J13" s="2">
        <v>-0.27272727272727271</v>
      </c>
      <c r="K13">
        <v>4.8167</v>
      </c>
      <c r="L13">
        <f t="shared" si="4"/>
        <v>-5.1833</v>
      </c>
      <c r="M13">
        <f t="shared" si="5"/>
        <v>-0.51832999999999996</v>
      </c>
      <c r="N13" s="2">
        <v>-0.51832999999999996</v>
      </c>
      <c r="O13">
        <v>5</v>
      </c>
      <c r="P13">
        <f t="shared" si="6"/>
        <v>-3</v>
      </c>
      <c r="Q13" s="2">
        <f t="shared" si="7"/>
        <v>-0.375</v>
      </c>
      <c r="S13" s="2">
        <v>-0.27272727272727271</v>
      </c>
      <c r="T13" s="2">
        <v>-0.51832999999999996</v>
      </c>
      <c r="U13" s="2">
        <v>-0.375</v>
      </c>
      <c r="V13">
        <f t="shared" si="0"/>
        <v>-0.38868575757575757</v>
      </c>
      <c r="W13">
        <f t="shared" si="1"/>
        <v>0.12337199796253281</v>
      </c>
    </row>
    <row r="14" spans="1:23">
      <c r="B14">
        <v>3.25</v>
      </c>
      <c r="C14">
        <v>-0.60318181818181815</v>
      </c>
      <c r="D14">
        <v>0.13901736023346509</v>
      </c>
      <c r="G14">
        <v>6</v>
      </c>
      <c r="H14">
        <f t="shared" si="2"/>
        <v>-5</v>
      </c>
      <c r="I14">
        <f t="shared" si="3"/>
        <v>-0.45454545454545453</v>
      </c>
      <c r="J14" s="2">
        <v>-0.45454545454545453</v>
      </c>
      <c r="K14">
        <v>2.7</v>
      </c>
      <c r="L14">
        <f t="shared" si="4"/>
        <v>-7.3</v>
      </c>
      <c r="M14">
        <f t="shared" si="5"/>
        <v>-0.73</v>
      </c>
      <c r="N14" s="2">
        <v>-0.73</v>
      </c>
      <c r="O14">
        <v>3</v>
      </c>
      <c r="P14">
        <f t="shared" si="6"/>
        <v>-5</v>
      </c>
      <c r="Q14" s="2">
        <f t="shared" si="7"/>
        <v>-0.625</v>
      </c>
      <c r="S14" s="2">
        <v>-0.45454545454545453</v>
      </c>
      <c r="T14" s="2">
        <v>-0.73</v>
      </c>
      <c r="U14" s="2">
        <v>-0.625</v>
      </c>
      <c r="V14">
        <f t="shared" si="0"/>
        <v>-0.60318181818181815</v>
      </c>
      <c r="W14">
        <f t="shared" si="1"/>
        <v>0.13901736023346509</v>
      </c>
    </row>
    <row r="15" spans="1:23">
      <c r="B15">
        <v>3.5</v>
      </c>
      <c r="C15">
        <v>-0.73192030303030309</v>
      </c>
      <c r="D15">
        <v>0.3882679357916537</v>
      </c>
      <c r="G15">
        <v>1</v>
      </c>
      <c r="H15">
        <f t="shared" si="2"/>
        <v>-10</v>
      </c>
      <c r="I15">
        <f t="shared" si="3"/>
        <v>-0.90909090909090906</v>
      </c>
      <c r="J15" s="2">
        <v>-0.90909090909090906</v>
      </c>
      <c r="K15">
        <v>7.1333000000000002</v>
      </c>
      <c r="L15">
        <f t="shared" si="4"/>
        <v>-2.8666999999999998</v>
      </c>
      <c r="M15">
        <f t="shared" si="5"/>
        <v>-0.28666999999999998</v>
      </c>
      <c r="N15" s="2">
        <v>-0.28666999999999998</v>
      </c>
      <c r="O15">
        <v>0</v>
      </c>
      <c r="P15">
        <f t="shared" si="6"/>
        <v>-8</v>
      </c>
      <c r="Q15" s="2">
        <f t="shared" si="7"/>
        <v>-1</v>
      </c>
      <c r="S15" s="2">
        <v>-0.90909090909090906</v>
      </c>
      <c r="T15" s="2">
        <v>-0.28666999999999998</v>
      </c>
      <c r="U15" s="2">
        <v>-1</v>
      </c>
      <c r="V15">
        <f t="shared" si="0"/>
        <v>-0.73192030303030309</v>
      </c>
      <c r="W15">
        <f t="shared" si="1"/>
        <v>0.3882679357916537</v>
      </c>
    </row>
    <row r="16" spans="1:23">
      <c r="B16">
        <v>3.75</v>
      </c>
      <c r="C16">
        <v>0.14323121212121206</v>
      </c>
      <c r="D16">
        <v>0.42761438598860041</v>
      </c>
      <c r="G16">
        <v>18</v>
      </c>
      <c r="H16">
        <f t="shared" si="2"/>
        <v>7</v>
      </c>
      <c r="I16">
        <f t="shared" si="3"/>
        <v>0.63636363636363635</v>
      </c>
      <c r="J16" s="2">
        <v>0.63636363636363635</v>
      </c>
      <c r="K16">
        <v>9.1832999999999991</v>
      </c>
      <c r="L16">
        <f t="shared" si="4"/>
        <v>-0.81670000000000087</v>
      </c>
      <c r="M16">
        <f t="shared" si="5"/>
        <v>-8.167000000000009E-2</v>
      </c>
      <c r="N16" s="2">
        <v>-8.167000000000009E-2</v>
      </c>
      <c r="O16">
        <v>7</v>
      </c>
      <c r="P16">
        <f t="shared" si="6"/>
        <v>-1</v>
      </c>
      <c r="Q16" s="2">
        <f t="shared" si="7"/>
        <v>-0.125</v>
      </c>
      <c r="S16" s="2">
        <v>0.63636363636363635</v>
      </c>
      <c r="T16" s="2">
        <v>-8.167000000000009E-2</v>
      </c>
      <c r="U16" s="2">
        <v>-0.125</v>
      </c>
      <c r="V16">
        <f t="shared" si="0"/>
        <v>0.14323121212121206</v>
      </c>
      <c r="W16">
        <f t="shared" si="1"/>
        <v>0.42761438598860041</v>
      </c>
    </row>
    <row r="17" spans="2:23">
      <c r="B17">
        <v>4</v>
      </c>
      <c r="C17">
        <v>-0.4200757575757576</v>
      </c>
      <c r="D17">
        <v>0.40203885942823747</v>
      </c>
      <c r="G17">
        <v>8</v>
      </c>
      <c r="H17">
        <f t="shared" si="2"/>
        <v>-3</v>
      </c>
      <c r="I17">
        <f t="shared" si="3"/>
        <v>-0.27272727272727271</v>
      </c>
      <c r="J17" s="2">
        <v>-0.27272727272727271</v>
      </c>
      <c r="K17">
        <v>8.875</v>
      </c>
      <c r="L17">
        <f t="shared" si="4"/>
        <v>-1.125</v>
      </c>
      <c r="M17">
        <f t="shared" si="5"/>
        <v>-0.1125</v>
      </c>
      <c r="N17" s="2">
        <v>-0.1125</v>
      </c>
      <c r="O17">
        <v>1</v>
      </c>
      <c r="P17">
        <f t="shared" si="6"/>
        <v>-7</v>
      </c>
      <c r="Q17" s="2">
        <f t="shared" si="7"/>
        <v>-0.875</v>
      </c>
      <c r="S17" s="2">
        <v>-0.27272727272727271</v>
      </c>
      <c r="T17" s="2">
        <v>-0.1125</v>
      </c>
      <c r="U17" s="2">
        <v>-0.875</v>
      </c>
      <c r="V17">
        <f t="shared" si="0"/>
        <v>-0.4200757575757576</v>
      </c>
      <c r="W17">
        <f t="shared" si="1"/>
        <v>0.40203885942823747</v>
      </c>
    </row>
    <row r="18" spans="2:23">
      <c r="B18">
        <v>4.25</v>
      </c>
      <c r="C18">
        <v>-0.24595848484848482</v>
      </c>
      <c r="D18">
        <v>0.21063680867911819</v>
      </c>
      <c r="G18">
        <v>6</v>
      </c>
      <c r="H18">
        <f t="shared" si="2"/>
        <v>-5</v>
      </c>
      <c r="I18">
        <f t="shared" si="3"/>
        <v>-0.45454545454545453</v>
      </c>
      <c r="J18" s="2">
        <v>-0.45454545454545453</v>
      </c>
      <c r="K18">
        <v>9.6667000000000005</v>
      </c>
      <c r="L18">
        <f t="shared" si="4"/>
        <v>-0.33329999999999949</v>
      </c>
      <c r="M18">
        <f t="shared" si="5"/>
        <v>-3.332999999999995E-2</v>
      </c>
      <c r="N18" s="2">
        <v>-3.332999999999995E-2</v>
      </c>
      <c r="O18">
        <v>6</v>
      </c>
      <c r="P18">
        <f t="shared" si="6"/>
        <v>-2</v>
      </c>
      <c r="Q18" s="2">
        <f t="shared" si="7"/>
        <v>-0.25</v>
      </c>
      <c r="S18" s="2">
        <v>-0.45454545454545453</v>
      </c>
      <c r="T18" s="2">
        <v>-3.332999999999995E-2</v>
      </c>
      <c r="U18" s="2">
        <v>-0.25</v>
      </c>
      <c r="V18">
        <f t="shared" si="0"/>
        <v>-0.24595848484848482</v>
      </c>
      <c r="W18">
        <f t="shared" si="1"/>
        <v>0.21063680867911819</v>
      </c>
    </row>
    <row r="19" spans="2:23">
      <c r="B19">
        <v>4.5</v>
      </c>
      <c r="C19">
        <v>-7.6515151515151687E-3</v>
      </c>
      <c r="D19">
        <v>0.40043238080579363</v>
      </c>
      <c r="G19">
        <v>16</v>
      </c>
      <c r="H19">
        <f t="shared" si="2"/>
        <v>5</v>
      </c>
      <c r="I19">
        <f t="shared" si="3"/>
        <v>0.45454545454545453</v>
      </c>
      <c r="J19" s="2">
        <v>0.45454545454545453</v>
      </c>
      <c r="K19">
        <v>7.7249999999999996</v>
      </c>
      <c r="L19">
        <f t="shared" si="4"/>
        <v>-2.2750000000000004</v>
      </c>
      <c r="M19">
        <f t="shared" si="5"/>
        <v>-0.22750000000000004</v>
      </c>
      <c r="N19" s="2">
        <v>-0.22750000000000004</v>
      </c>
      <c r="O19">
        <v>6</v>
      </c>
      <c r="P19">
        <f t="shared" si="6"/>
        <v>-2</v>
      </c>
      <c r="Q19" s="2">
        <f t="shared" si="7"/>
        <v>-0.25</v>
      </c>
      <c r="S19" s="2">
        <v>0.45454545454545453</v>
      </c>
      <c r="T19" s="2">
        <v>-0.22750000000000004</v>
      </c>
      <c r="U19" s="2">
        <v>-0.25</v>
      </c>
      <c r="V19">
        <f t="shared" si="0"/>
        <v>-7.6515151515151687E-3</v>
      </c>
      <c r="W19">
        <f t="shared" si="1"/>
        <v>0.40043238080579363</v>
      </c>
    </row>
    <row r="20" spans="2:23">
      <c r="B20">
        <v>4.75</v>
      </c>
      <c r="C20">
        <v>-1.8484848484848455E-2</v>
      </c>
      <c r="D20">
        <v>0.47452375719583384</v>
      </c>
      <c r="G20">
        <v>5</v>
      </c>
      <c r="H20">
        <f t="shared" si="2"/>
        <v>-6</v>
      </c>
      <c r="I20">
        <f t="shared" si="3"/>
        <v>-0.54545454545454541</v>
      </c>
      <c r="J20" s="2">
        <v>-0.54545454545454541</v>
      </c>
      <c r="K20">
        <v>11.15</v>
      </c>
      <c r="L20">
        <f t="shared" si="4"/>
        <v>1.1500000000000004</v>
      </c>
      <c r="M20">
        <f t="shared" si="5"/>
        <v>0.11500000000000003</v>
      </c>
      <c r="N20" s="2">
        <v>0.11500000000000003</v>
      </c>
      <c r="O20">
        <v>11</v>
      </c>
      <c r="P20">
        <f t="shared" si="6"/>
        <v>3</v>
      </c>
      <c r="Q20" s="2">
        <f t="shared" si="7"/>
        <v>0.375</v>
      </c>
      <c r="S20" s="2">
        <v>-0.54545454545454541</v>
      </c>
      <c r="T20" s="2">
        <v>0.11500000000000003</v>
      </c>
      <c r="U20" s="2">
        <v>0.375</v>
      </c>
      <c r="V20">
        <f t="shared" si="0"/>
        <v>-1.8484848484848455E-2</v>
      </c>
      <c r="W20">
        <f t="shared" si="1"/>
        <v>0.47452375719583384</v>
      </c>
    </row>
    <row r="21" spans="2:23">
      <c r="B21">
        <v>5</v>
      </c>
      <c r="C21">
        <v>-0.76068181818181824</v>
      </c>
      <c r="D21">
        <v>0.26793873806408031</v>
      </c>
      <c r="G21">
        <v>6</v>
      </c>
      <c r="H21">
        <f t="shared" si="2"/>
        <v>-5</v>
      </c>
      <c r="I21">
        <f t="shared" si="3"/>
        <v>-0.45454545454545453</v>
      </c>
      <c r="J21" s="2">
        <v>-0.45454545454545453</v>
      </c>
      <c r="K21">
        <v>0.47499999999999998</v>
      </c>
      <c r="L21">
        <f t="shared" si="4"/>
        <v>-9.5250000000000004</v>
      </c>
      <c r="M21">
        <f t="shared" si="5"/>
        <v>-0.95250000000000001</v>
      </c>
      <c r="N21" s="2">
        <v>-0.95250000000000001</v>
      </c>
      <c r="O21">
        <v>1</v>
      </c>
      <c r="P21">
        <f t="shared" si="6"/>
        <v>-7</v>
      </c>
      <c r="Q21" s="2">
        <f t="shared" si="7"/>
        <v>-0.875</v>
      </c>
      <c r="S21" s="2">
        <v>-0.45454545454545453</v>
      </c>
      <c r="T21" s="2">
        <v>-0.95250000000000001</v>
      </c>
      <c r="U21" s="2">
        <v>-0.875</v>
      </c>
      <c r="V21">
        <f t="shared" si="0"/>
        <v>-0.76068181818181824</v>
      </c>
      <c r="W21">
        <f t="shared" si="1"/>
        <v>0.26793873806408031</v>
      </c>
    </row>
    <row r="22" spans="2:23">
      <c r="B22">
        <v>5.25</v>
      </c>
      <c r="C22">
        <v>-0.37626151515151512</v>
      </c>
      <c r="D22">
        <v>0.25470214634419869</v>
      </c>
      <c r="G22">
        <v>5</v>
      </c>
      <c r="H22">
        <f t="shared" si="2"/>
        <v>-6</v>
      </c>
      <c r="I22">
        <f t="shared" si="3"/>
        <v>-0.54545454545454541</v>
      </c>
      <c r="J22" s="2">
        <v>-0.54545454545454541</v>
      </c>
      <c r="K22">
        <v>9.1667000000000005</v>
      </c>
      <c r="L22">
        <f t="shared" si="4"/>
        <v>-0.83329999999999949</v>
      </c>
      <c r="M22">
        <f t="shared" si="5"/>
        <v>-8.3329999999999946E-2</v>
      </c>
      <c r="N22" s="2">
        <v>-8.3329999999999946E-2</v>
      </c>
      <c r="O22">
        <v>4</v>
      </c>
      <c r="P22">
        <f t="shared" si="6"/>
        <v>-4</v>
      </c>
      <c r="Q22" s="2">
        <f t="shared" si="7"/>
        <v>-0.5</v>
      </c>
      <c r="S22" s="2">
        <v>-0.54545454545454541</v>
      </c>
      <c r="T22" s="2">
        <v>-8.3329999999999946E-2</v>
      </c>
      <c r="U22" s="2">
        <v>-0.5</v>
      </c>
      <c r="V22">
        <f t="shared" si="0"/>
        <v>-0.37626151515151512</v>
      </c>
      <c r="W22">
        <f t="shared" si="1"/>
        <v>0.25470214634419869</v>
      </c>
    </row>
    <row r="23" spans="2:23">
      <c r="B23">
        <v>5.5</v>
      </c>
      <c r="C23">
        <v>-0.54015151515151516</v>
      </c>
      <c r="D23">
        <v>0.16256488427023882</v>
      </c>
      <c r="G23">
        <v>5</v>
      </c>
      <c r="H23">
        <f t="shared" si="2"/>
        <v>-6</v>
      </c>
      <c r="I23">
        <f t="shared" si="3"/>
        <v>-0.54545454545454541</v>
      </c>
      <c r="J23" s="2">
        <v>-0.54545454545454541</v>
      </c>
      <c r="K23">
        <v>3</v>
      </c>
      <c r="L23">
        <f t="shared" si="4"/>
        <v>-7</v>
      </c>
      <c r="M23">
        <f t="shared" si="5"/>
        <v>-0.7</v>
      </c>
      <c r="N23" s="2">
        <v>-0.7</v>
      </c>
      <c r="O23">
        <v>5</v>
      </c>
      <c r="P23">
        <f t="shared" si="6"/>
        <v>-3</v>
      </c>
      <c r="Q23" s="2">
        <f t="shared" si="7"/>
        <v>-0.375</v>
      </c>
      <c r="S23" s="2">
        <v>-0.54545454545454541</v>
      </c>
      <c r="T23" s="2">
        <v>-0.7</v>
      </c>
      <c r="U23" s="2">
        <v>-0.375</v>
      </c>
      <c r="V23">
        <f t="shared" si="0"/>
        <v>-0.54015151515151516</v>
      </c>
      <c r="W23">
        <f t="shared" si="1"/>
        <v>0.16256488427023882</v>
      </c>
    </row>
    <row r="24" spans="2:23">
      <c r="B24">
        <v>5.75</v>
      </c>
      <c r="C24">
        <v>-0.53954545454545455</v>
      </c>
      <c r="D24">
        <v>0.19865612549918285</v>
      </c>
      <c r="G24">
        <v>7</v>
      </c>
      <c r="H24">
        <f t="shared" si="2"/>
        <v>-4</v>
      </c>
      <c r="I24">
        <f t="shared" si="3"/>
        <v>-0.36363636363636365</v>
      </c>
      <c r="J24" s="2">
        <v>-0.36363636363636365</v>
      </c>
      <c r="K24">
        <v>2.4500000000000002</v>
      </c>
      <c r="L24">
        <f t="shared" si="4"/>
        <v>-7.55</v>
      </c>
      <c r="M24">
        <f t="shared" si="5"/>
        <v>-0.755</v>
      </c>
      <c r="N24" s="2">
        <v>-0.755</v>
      </c>
      <c r="O24">
        <v>4</v>
      </c>
      <c r="P24">
        <f t="shared" si="6"/>
        <v>-4</v>
      </c>
      <c r="Q24" s="2">
        <f t="shared" si="7"/>
        <v>-0.5</v>
      </c>
      <c r="S24" s="2">
        <v>-0.36363636363636365</v>
      </c>
      <c r="T24" s="2">
        <v>-0.755</v>
      </c>
      <c r="U24" s="2">
        <v>-0.5</v>
      </c>
      <c r="V24">
        <f t="shared" si="0"/>
        <v>-0.53954545454545455</v>
      </c>
      <c r="W24">
        <f t="shared" si="1"/>
        <v>0.19865612549918285</v>
      </c>
    </row>
    <row r="25" spans="2:23">
      <c r="B25">
        <v>6</v>
      </c>
      <c r="C25">
        <v>-0.24906454545454546</v>
      </c>
      <c r="D25">
        <v>0.33995773500430343</v>
      </c>
      <c r="G25">
        <v>4</v>
      </c>
      <c r="H25">
        <f t="shared" si="2"/>
        <v>-7</v>
      </c>
      <c r="I25">
        <f t="shared" si="3"/>
        <v>-0.63636363636363635</v>
      </c>
      <c r="J25" s="2">
        <v>-0.63636363636363635</v>
      </c>
      <c r="K25">
        <v>8.8917000000000002</v>
      </c>
      <c r="L25">
        <f t="shared" si="4"/>
        <v>-1.1082999999999998</v>
      </c>
      <c r="M25">
        <f t="shared" si="5"/>
        <v>-0.11082999999999998</v>
      </c>
      <c r="N25" s="2">
        <v>-0.11082999999999998</v>
      </c>
      <c r="O25">
        <v>8</v>
      </c>
      <c r="P25">
        <f t="shared" si="6"/>
        <v>0</v>
      </c>
      <c r="Q25" s="2">
        <f t="shared" si="7"/>
        <v>0</v>
      </c>
      <c r="S25" s="2">
        <v>-0.63636363636363635</v>
      </c>
      <c r="T25" s="2">
        <v>-0.11082999999999998</v>
      </c>
      <c r="U25" s="2">
        <v>0</v>
      </c>
      <c r="V25">
        <f t="shared" si="0"/>
        <v>-0.24906454545454546</v>
      </c>
      <c r="W25">
        <f t="shared" si="1"/>
        <v>0.33995773500430343</v>
      </c>
    </row>
    <row r="26" spans="2:23">
      <c r="B26">
        <v>6.25</v>
      </c>
      <c r="C26">
        <v>1.8181818181818171E-2</v>
      </c>
      <c r="D26">
        <v>0.4275627642292672</v>
      </c>
      <c r="G26">
        <v>16</v>
      </c>
      <c r="H26">
        <f t="shared" si="2"/>
        <v>5</v>
      </c>
      <c r="I26">
        <f t="shared" si="3"/>
        <v>0.45454545454545453</v>
      </c>
      <c r="J26" s="2">
        <v>0.45454545454545453</v>
      </c>
      <c r="K26">
        <v>6</v>
      </c>
      <c r="L26">
        <f t="shared" si="4"/>
        <v>-4</v>
      </c>
      <c r="M26">
        <f t="shared" si="5"/>
        <v>-0.4</v>
      </c>
      <c r="N26" s="2">
        <v>-0.4</v>
      </c>
      <c r="O26">
        <v>8</v>
      </c>
      <c r="P26">
        <f t="shared" si="6"/>
        <v>0</v>
      </c>
      <c r="Q26" s="2">
        <f t="shared" si="7"/>
        <v>0</v>
      </c>
      <c r="S26" s="2">
        <v>0.45454545454545453</v>
      </c>
      <c r="T26" s="2">
        <v>-0.4</v>
      </c>
      <c r="U26" s="2">
        <v>0</v>
      </c>
      <c r="V26">
        <f t="shared" si="0"/>
        <v>1.8181818181818171E-2</v>
      </c>
      <c r="W26">
        <f t="shared" si="1"/>
        <v>0.4275627642292672</v>
      </c>
    </row>
    <row r="27" spans="2:23">
      <c r="B27">
        <v>6.5</v>
      </c>
      <c r="C27">
        <v>-0.52373848484848484</v>
      </c>
      <c r="D27">
        <v>0.20081391586961067</v>
      </c>
      <c r="G27">
        <v>6</v>
      </c>
      <c r="H27">
        <f t="shared" si="2"/>
        <v>-5</v>
      </c>
      <c r="I27">
        <f t="shared" si="3"/>
        <v>-0.45454545454545453</v>
      </c>
      <c r="J27" s="2">
        <v>-0.45454545454545453</v>
      </c>
      <c r="K27">
        <v>6.3333000000000004</v>
      </c>
      <c r="L27">
        <f t="shared" si="4"/>
        <v>-3.6666999999999996</v>
      </c>
      <c r="M27">
        <f t="shared" si="5"/>
        <v>-0.36666999999999994</v>
      </c>
      <c r="N27" s="2">
        <v>-0.36666999999999994</v>
      </c>
      <c r="O27">
        <v>2</v>
      </c>
      <c r="P27">
        <f t="shared" si="6"/>
        <v>-6</v>
      </c>
      <c r="Q27" s="2">
        <f t="shared" si="7"/>
        <v>-0.75</v>
      </c>
      <c r="S27" s="2">
        <v>-0.45454545454545453</v>
      </c>
      <c r="T27" s="2">
        <v>-0.36666999999999994</v>
      </c>
      <c r="U27" s="2">
        <v>-0.75</v>
      </c>
      <c r="V27">
        <f t="shared" si="0"/>
        <v>-0.52373848484848484</v>
      </c>
      <c r="W27">
        <f t="shared" si="1"/>
        <v>0.20081391586961067</v>
      </c>
    </row>
    <row r="28" spans="2:23">
      <c r="B28">
        <v>6.75</v>
      </c>
      <c r="C28">
        <v>-0.24692030303030307</v>
      </c>
      <c r="D28">
        <v>0.61489757015465085</v>
      </c>
      <c r="G28">
        <v>12</v>
      </c>
      <c r="H28">
        <f t="shared" si="2"/>
        <v>1</v>
      </c>
      <c r="I28">
        <f t="shared" si="3"/>
        <v>9.0909090909090912E-2</v>
      </c>
      <c r="J28" s="2">
        <v>9.0909090909090912E-2</v>
      </c>
      <c r="K28">
        <v>0.43330000000000002</v>
      </c>
      <c r="L28">
        <f t="shared" si="4"/>
        <v>-9.5667000000000009</v>
      </c>
      <c r="M28">
        <f t="shared" si="5"/>
        <v>-0.95667000000000013</v>
      </c>
      <c r="N28" s="2">
        <v>-0.95667000000000013</v>
      </c>
      <c r="O28">
        <v>9</v>
      </c>
      <c r="P28">
        <f t="shared" si="6"/>
        <v>1</v>
      </c>
      <c r="Q28" s="2">
        <f t="shared" si="7"/>
        <v>0.125</v>
      </c>
      <c r="S28" s="2">
        <v>9.0909090909090912E-2</v>
      </c>
      <c r="T28" s="2">
        <v>-0.95667000000000013</v>
      </c>
      <c r="U28" s="2">
        <v>0.125</v>
      </c>
      <c r="V28">
        <f t="shared" si="0"/>
        <v>-0.24692030303030307</v>
      </c>
      <c r="W28">
        <f t="shared" si="1"/>
        <v>0.61489757015465085</v>
      </c>
    </row>
    <row r="29" spans="2:23">
      <c r="B29">
        <v>7</v>
      </c>
      <c r="C29">
        <v>-0.10636363636363633</v>
      </c>
      <c r="D29">
        <v>0.37160112579783022</v>
      </c>
      <c r="G29">
        <v>12</v>
      </c>
      <c r="H29">
        <f t="shared" si="2"/>
        <v>1</v>
      </c>
      <c r="I29">
        <f t="shared" si="3"/>
        <v>9.0909090909090912E-2</v>
      </c>
      <c r="J29" s="2">
        <v>9.0909090909090912E-2</v>
      </c>
      <c r="K29">
        <v>4.6500000000000004</v>
      </c>
      <c r="L29">
        <f t="shared" si="4"/>
        <v>-5.35</v>
      </c>
      <c r="M29">
        <f t="shared" si="5"/>
        <v>-0.53499999999999992</v>
      </c>
      <c r="N29" s="2">
        <v>-0.53499999999999992</v>
      </c>
      <c r="O29">
        <v>9</v>
      </c>
      <c r="P29">
        <f t="shared" si="6"/>
        <v>1</v>
      </c>
      <c r="Q29" s="2">
        <f t="shared" si="7"/>
        <v>0.125</v>
      </c>
      <c r="S29" s="2">
        <v>9.0909090909090912E-2</v>
      </c>
      <c r="T29" s="2">
        <v>-0.53499999999999992</v>
      </c>
      <c r="U29" s="2">
        <v>0.125</v>
      </c>
      <c r="V29">
        <f t="shared" si="0"/>
        <v>-0.10636363636363633</v>
      </c>
      <c r="W29">
        <f t="shared" si="1"/>
        <v>0.37160112579783022</v>
      </c>
    </row>
    <row r="30" spans="2:23">
      <c r="B30">
        <v>7.25</v>
      </c>
      <c r="C30">
        <v>-0.39040515151515148</v>
      </c>
      <c r="D30">
        <v>0.15216588342862664</v>
      </c>
      <c r="G30">
        <v>6</v>
      </c>
      <c r="H30">
        <f t="shared" si="2"/>
        <v>-5</v>
      </c>
      <c r="I30">
        <f t="shared" si="3"/>
        <v>-0.45454545454545453</v>
      </c>
      <c r="J30" s="2">
        <v>-0.45454545454545453</v>
      </c>
      <c r="K30">
        <v>7.8333000000000004</v>
      </c>
      <c r="L30">
        <f t="shared" si="4"/>
        <v>-2.1666999999999996</v>
      </c>
      <c r="M30">
        <f t="shared" si="5"/>
        <v>-0.21666999999999997</v>
      </c>
      <c r="N30" s="2">
        <v>-0.21666999999999997</v>
      </c>
      <c r="O30">
        <v>4</v>
      </c>
      <c r="P30">
        <f t="shared" si="6"/>
        <v>-4</v>
      </c>
      <c r="Q30" s="2">
        <f t="shared" si="7"/>
        <v>-0.5</v>
      </c>
      <c r="S30" s="2">
        <v>-0.45454545454545453</v>
      </c>
      <c r="T30" s="2">
        <v>-0.21666999999999997</v>
      </c>
      <c r="U30" s="2">
        <v>-0.5</v>
      </c>
      <c r="V30">
        <f t="shared" si="0"/>
        <v>-0.39040515151515148</v>
      </c>
      <c r="W30">
        <f t="shared" si="1"/>
        <v>0.15216588342862664</v>
      </c>
    </row>
    <row r="31" spans="2:23">
      <c r="B31">
        <v>7.5</v>
      </c>
      <c r="C31">
        <v>-0.43497363636363634</v>
      </c>
      <c r="D31">
        <v>0.4886446350445805</v>
      </c>
      <c r="G31">
        <v>12</v>
      </c>
      <c r="H31">
        <f t="shared" si="2"/>
        <v>1</v>
      </c>
      <c r="I31">
        <f t="shared" si="3"/>
        <v>9.0909090909090912E-2</v>
      </c>
      <c r="J31" s="2">
        <v>9.0909090909090912E-2</v>
      </c>
      <c r="K31">
        <v>4.7916999999999996</v>
      </c>
      <c r="L31">
        <f t="shared" si="4"/>
        <v>-5.2083000000000004</v>
      </c>
      <c r="M31">
        <f t="shared" si="5"/>
        <v>-0.52083000000000002</v>
      </c>
      <c r="N31" s="2">
        <v>-0.52083000000000002</v>
      </c>
      <c r="O31">
        <v>1</v>
      </c>
      <c r="P31">
        <f t="shared" si="6"/>
        <v>-7</v>
      </c>
      <c r="Q31" s="2">
        <f t="shared" si="7"/>
        <v>-0.875</v>
      </c>
      <c r="S31" s="2">
        <v>9.0909090909090912E-2</v>
      </c>
      <c r="T31" s="2">
        <v>-0.52083000000000002</v>
      </c>
      <c r="U31" s="2">
        <v>-0.875</v>
      </c>
      <c r="V31">
        <f t="shared" si="0"/>
        <v>-0.43497363636363634</v>
      </c>
      <c r="W31">
        <f t="shared" si="1"/>
        <v>0.4886446350445805</v>
      </c>
    </row>
    <row r="32" spans="2:23">
      <c r="B32">
        <v>7.75</v>
      </c>
      <c r="C32">
        <v>-0.39166666666666666</v>
      </c>
      <c r="D32">
        <v>0.35029749261639503</v>
      </c>
      <c r="G32">
        <v>11</v>
      </c>
      <c r="H32">
        <f t="shared" si="2"/>
        <v>0</v>
      </c>
      <c r="I32">
        <f t="shared" si="3"/>
        <v>0</v>
      </c>
      <c r="J32" s="2">
        <v>0</v>
      </c>
      <c r="K32">
        <v>3.25</v>
      </c>
      <c r="L32">
        <f t="shared" si="4"/>
        <v>-6.75</v>
      </c>
      <c r="M32">
        <f t="shared" si="5"/>
        <v>-0.67500000000000004</v>
      </c>
      <c r="N32" s="2">
        <v>-0.67500000000000004</v>
      </c>
      <c r="O32">
        <v>4</v>
      </c>
      <c r="P32">
        <f t="shared" si="6"/>
        <v>-4</v>
      </c>
      <c r="Q32" s="2">
        <f t="shared" si="7"/>
        <v>-0.5</v>
      </c>
      <c r="S32" s="2">
        <v>0</v>
      </c>
      <c r="T32" s="2">
        <v>-0.67500000000000004</v>
      </c>
      <c r="U32" s="2">
        <v>-0.5</v>
      </c>
      <c r="V32">
        <f t="shared" si="0"/>
        <v>-0.39166666666666666</v>
      </c>
      <c r="W32">
        <f t="shared" si="1"/>
        <v>0.35029749261639503</v>
      </c>
    </row>
    <row r="33" spans="2:23">
      <c r="B33">
        <v>8</v>
      </c>
      <c r="C33">
        <v>-7.0075757575757569E-2</v>
      </c>
      <c r="D33">
        <v>0.33151514285912126</v>
      </c>
      <c r="G33">
        <v>8</v>
      </c>
      <c r="H33">
        <f t="shared" si="2"/>
        <v>-3</v>
      </c>
      <c r="I33">
        <f t="shared" si="3"/>
        <v>-0.27272727272727271</v>
      </c>
      <c r="J33" s="2">
        <v>-0.27272727272727271</v>
      </c>
      <c r="K33">
        <v>13.125</v>
      </c>
      <c r="L33">
        <f t="shared" si="4"/>
        <v>3.125</v>
      </c>
      <c r="M33">
        <f t="shared" si="5"/>
        <v>0.3125</v>
      </c>
      <c r="N33" s="2">
        <v>0.3125</v>
      </c>
      <c r="O33">
        <v>6</v>
      </c>
      <c r="P33">
        <f t="shared" si="6"/>
        <v>-2</v>
      </c>
      <c r="Q33" s="2">
        <f t="shared" si="7"/>
        <v>-0.25</v>
      </c>
      <c r="S33" s="2">
        <v>-0.27272727272727271</v>
      </c>
      <c r="T33" s="2">
        <v>0.3125</v>
      </c>
      <c r="U33" s="2">
        <v>-0.25</v>
      </c>
      <c r="V33">
        <f t="shared" si="0"/>
        <v>-7.0075757575757569E-2</v>
      </c>
      <c r="W33">
        <f t="shared" si="1"/>
        <v>0.33151514285912126</v>
      </c>
    </row>
    <row r="34" spans="2:23">
      <c r="B34">
        <v>8.25</v>
      </c>
      <c r="C34">
        <v>-0.65979909090909095</v>
      </c>
      <c r="D34">
        <v>0.36589488456103592</v>
      </c>
      <c r="G34">
        <v>8</v>
      </c>
      <c r="H34">
        <f t="shared" si="2"/>
        <v>-3</v>
      </c>
      <c r="I34">
        <f t="shared" si="3"/>
        <v>-0.27272727272727271</v>
      </c>
      <c r="J34" s="2">
        <v>-0.27272727272727271</v>
      </c>
      <c r="K34">
        <v>2.9333</v>
      </c>
      <c r="L34">
        <f t="shared" si="4"/>
        <v>-7.0667</v>
      </c>
      <c r="M34">
        <f t="shared" si="5"/>
        <v>-0.70667000000000002</v>
      </c>
      <c r="N34" s="2">
        <v>-0.70667000000000002</v>
      </c>
      <c r="O34">
        <v>0</v>
      </c>
      <c r="P34">
        <f t="shared" si="6"/>
        <v>-8</v>
      </c>
      <c r="Q34" s="2">
        <f t="shared" si="7"/>
        <v>-1</v>
      </c>
      <c r="S34" s="2">
        <v>-0.27272727272727271</v>
      </c>
      <c r="T34" s="2">
        <v>-0.70667000000000002</v>
      </c>
      <c r="U34" s="2">
        <v>-1</v>
      </c>
      <c r="V34">
        <f t="shared" si="0"/>
        <v>-0.65979909090909095</v>
      </c>
      <c r="W34">
        <f t="shared" si="1"/>
        <v>0.36589488456103592</v>
      </c>
    </row>
    <row r="35" spans="2:23">
      <c r="B35">
        <v>8.5</v>
      </c>
      <c r="C35">
        <v>-0.89075757575757575</v>
      </c>
      <c r="D35">
        <v>0.1442280200345451</v>
      </c>
      <c r="G35">
        <v>3</v>
      </c>
      <c r="H35">
        <f t="shared" si="2"/>
        <v>-8</v>
      </c>
      <c r="I35">
        <f t="shared" si="3"/>
        <v>-0.72727272727272729</v>
      </c>
      <c r="J35" s="2">
        <v>-0.72727272727272729</v>
      </c>
      <c r="K35">
        <v>0.55000000000000004</v>
      </c>
      <c r="L35">
        <f t="shared" si="4"/>
        <v>-9.4499999999999993</v>
      </c>
      <c r="M35">
        <f t="shared" si="5"/>
        <v>-0.94499999999999995</v>
      </c>
      <c r="N35" s="2">
        <v>-0.94499999999999995</v>
      </c>
      <c r="O35">
        <v>0</v>
      </c>
      <c r="P35">
        <f t="shared" si="6"/>
        <v>-8</v>
      </c>
      <c r="Q35" s="2">
        <f t="shared" si="7"/>
        <v>-1</v>
      </c>
      <c r="S35" s="2">
        <v>-0.72727272727272729</v>
      </c>
      <c r="T35" s="2">
        <v>-0.94499999999999995</v>
      </c>
      <c r="U35" s="2">
        <v>-1</v>
      </c>
      <c r="V35">
        <f t="shared" si="0"/>
        <v>-0.89075757575757575</v>
      </c>
      <c r="W35">
        <f t="shared" si="1"/>
        <v>0.1442280200345451</v>
      </c>
    </row>
    <row r="36" spans="2:23">
      <c r="B36">
        <v>8.75</v>
      </c>
      <c r="C36">
        <v>-0.26828393939393941</v>
      </c>
      <c r="D36">
        <v>0.38985684791310038</v>
      </c>
      <c r="G36">
        <v>13</v>
      </c>
      <c r="H36">
        <f t="shared" si="2"/>
        <v>2</v>
      </c>
      <c r="I36">
        <f t="shared" si="3"/>
        <v>0.18181818181818182</v>
      </c>
      <c r="J36" s="2">
        <v>0.18181818181818182</v>
      </c>
      <c r="K36">
        <v>5.1333000000000002</v>
      </c>
      <c r="L36">
        <f t="shared" si="4"/>
        <v>-4.8666999999999998</v>
      </c>
      <c r="M36">
        <f t="shared" si="5"/>
        <v>-0.48666999999999999</v>
      </c>
      <c r="N36" s="2">
        <v>-0.48666999999999999</v>
      </c>
      <c r="O36">
        <v>4</v>
      </c>
      <c r="P36">
        <f t="shared" si="6"/>
        <v>-4</v>
      </c>
      <c r="Q36" s="2">
        <f t="shared" si="7"/>
        <v>-0.5</v>
      </c>
      <c r="S36" s="2">
        <v>0.18181818181818182</v>
      </c>
      <c r="T36" s="2">
        <v>-0.48666999999999999</v>
      </c>
      <c r="U36" s="2">
        <v>-0.5</v>
      </c>
      <c r="V36">
        <f t="shared" si="0"/>
        <v>-0.26828393939393941</v>
      </c>
      <c r="W36">
        <f t="shared" si="1"/>
        <v>0.38985684791310038</v>
      </c>
    </row>
    <row r="37" spans="2:23">
      <c r="B37">
        <v>9</v>
      </c>
      <c r="C37">
        <v>-0.30681818181818182</v>
      </c>
      <c r="D37">
        <v>0.72966580712175666</v>
      </c>
      <c r="G37">
        <v>16</v>
      </c>
      <c r="H37">
        <f t="shared" si="2"/>
        <v>5</v>
      </c>
      <c r="I37">
        <f t="shared" si="3"/>
        <v>0.45454545454545453</v>
      </c>
      <c r="J37" s="2">
        <v>0.45454545454545453</v>
      </c>
      <c r="K37">
        <v>0</v>
      </c>
      <c r="L37">
        <f t="shared" si="4"/>
        <v>-10</v>
      </c>
      <c r="M37">
        <f t="shared" si="5"/>
        <v>-1</v>
      </c>
      <c r="N37" s="2">
        <v>-1</v>
      </c>
      <c r="O37">
        <v>5</v>
      </c>
      <c r="P37">
        <f t="shared" si="6"/>
        <v>-3</v>
      </c>
      <c r="Q37" s="2">
        <f t="shared" si="7"/>
        <v>-0.375</v>
      </c>
      <c r="S37" s="2">
        <v>0.45454545454545453</v>
      </c>
      <c r="T37" s="2">
        <v>-1</v>
      </c>
      <c r="U37" s="2">
        <v>-0.375</v>
      </c>
      <c r="V37">
        <f t="shared" si="0"/>
        <v>-0.30681818181818182</v>
      </c>
      <c r="W37">
        <f t="shared" si="1"/>
        <v>0.72966580712175666</v>
      </c>
    </row>
    <row r="38" spans="2:23">
      <c r="B38">
        <v>9.25</v>
      </c>
      <c r="C38">
        <v>-0.40484848484848485</v>
      </c>
      <c r="D38">
        <v>0.13693918941558009</v>
      </c>
      <c r="G38">
        <v>6</v>
      </c>
      <c r="H38">
        <f t="shared" si="2"/>
        <v>-5</v>
      </c>
      <c r="I38">
        <f t="shared" si="3"/>
        <v>-0.45454545454545453</v>
      </c>
      <c r="J38" s="2">
        <v>-0.45454545454545453</v>
      </c>
      <c r="K38">
        <v>4.9000000000000004</v>
      </c>
      <c r="L38">
        <f t="shared" si="4"/>
        <v>-5.0999999999999996</v>
      </c>
      <c r="M38">
        <f t="shared" si="5"/>
        <v>-0.51</v>
      </c>
      <c r="N38" s="2">
        <v>-0.51</v>
      </c>
      <c r="O38">
        <v>6</v>
      </c>
      <c r="P38">
        <f t="shared" si="6"/>
        <v>-2</v>
      </c>
      <c r="Q38" s="2">
        <f t="shared" si="7"/>
        <v>-0.25</v>
      </c>
      <c r="S38" s="2">
        <v>-0.45454545454545453</v>
      </c>
      <c r="T38" s="2">
        <v>-0.51</v>
      </c>
      <c r="U38" s="2">
        <v>-0.25</v>
      </c>
      <c r="V38">
        <f t="shared" si="0"/>
        <v>-0.40484848484848485</v>
      </c>
      <c r="W38">
        <f t="shared" si="1"/>
        <v>0.13693918941558009</v>
      </c>
    </row>
    <row r="39" spans="2:23">
      <c r="B39">
        <v>9.5</v>
      </c>
      <c r="C39">
        <v>-0.63962121212121215</v>
      </c>
      <c r="D39">
        <v>0.26626494577743837</v>
      </c>
      <c r="G39">
        <v>4</v>
      </c>
      <c r="H39">
        <f t="shared" si="2"/>
        <v>-7</v>
      </c>
      <c r="I39">
        <f t="shared" si="3"/>
        <v>-0.63636363636363635</v>
      </c>
      <c r="J39" s="2">
        <v>-0.63636363636363635</v>
      </c>
      <c r="K39">
        <v>0.92500000000000004</v>
      </c>
      <c r="L39">
        <f t="shared" si="4"/>
        <v>-9.0749999999999993</v>
      </c>
      <c r="M39">
        <f t="shared" si="5"/>
        <v>-0.90749999999999997</v>
      </c>
      <c r="N39" s="2">
        <v>-0.90749999999999997</v>
      </c>
      <c r="O39">
        <v>5</v>
      </c>
      <c r="P39">
        <f t="shared" si="6"/>
        <v>-3</v>
      </c>
      <c r="Q39" s="2">
        <f t="shared" si="7"/>
        <v>-0.375</v>
      </c>
      <c r="S39" s="2">
        <v>-0.63636363636363635</v>
      </c>
      <c r="T39" s="2">
        <v>-0.90749999999999997</v>
      </c>
      <c r="U39" s="2">
        <v>-0.375</v>
      </c>
      <c r="V39">
        <f t="shared" si="0"/>
        <v>-0.63962121212121215</v>
      </c>
      <c r="W39">
        <f t="shared" si="1"/>
        <v>0.26626494577743837</v>
      </c>
    </row>
    <row r="40" spans="2:23">
      <c r="B40">
        <v>9.75</v>
      </c>
      <c r="C40">
        <v>-0.51287878787878782</v>
      </c>
      <c r="D40">
        <v>0.31521615741474424</v>
      </c>
      <c r="G40">
        <v>7</v>
      </c>
      <c r="H40">
        <f t="shared" si="2"/>
        <v>-4</v>
      </c>
      <c r="I40">
        <f t="shared" si="3"/>
        <v>-0.36363636363636365</v>
      </c>
      <c r="J40" s="2">
        <v>-0.36363636363636365</v>
      </c>
      <c r="K40">
        <v>7</v>
      </c>
      <c r="L40">
        <f t="shared" si="4"/>
        <v>-3</v>
      </c>
      <c r="M40">
        <f t="shared" si="5"/>
        <v>-0.3</v>
      </c>
      <c r="N40" s="2">
        <v>-0.3</v>
      </c>
      <c r="O40">
        <v>1</v>
      </c>
      <c r="P40">
        <f t="shared" si="6"/>
        <v>-7</v>
      </c>
      <c r="Q40" s="2">
        <f t="shared" si="7"/>
        <v>-0.875</v>
      </c>
      <c r="S40" s="2">
        <v>-0.36363636363636365</v>
      </c>
      <c r="T40" s="2">
        <v>-0.3</v>
      </c>
      <c r="U40" s="2">
        <v>-0.875</v>
      </c>
      <c r="V40">
        <f t="shared" si="0"/>
        <v>-0.51287878787878782</v>
      </c>
      <c r="W40">
        <f t="shared" si="1"/>
        <v>0.31521615741474424</v>
      </c>
    </row>
    <row r="41" spans="2:23">
      <c r="B41">
        <v>10</v>
      </c>
      <c r="C41">
        <v>-0.60204545454545455</v>
      </c>
      <c r="D41">
        <v>0.25742617091328218</v>
      </c>
      <c r="G41">
        <v>7</v>
      </c>
      <c r="H41">
        <f t="shared" si="2"/>
        <v>-4</v>
      </c>
      <c r="I41">
        <f t="shared" si="3"/>
        <v>-0.36363636363636365</v>
      </c>
      <c r="J41" s="2">
        <v>-0.36363636363636365</v>
      </c>
      <c r="K41">
        <v>4.3250000000000002</v>
      </c>
      <c r="L41">
        <f t="shared" si="4"/>
        <v>-5.6749999999999998</v>
      </c>
      <c r="M41">
        <f t="shared" si="5"/>
        <v>-0.5675</v>
      </c>
      <c r="N41" s="2">
        <v>-0.5675</v>
      </c>
      <c r="O41">
        <v>1</v>
      </c>
      <c r="P41">
        <f t="shared" si="6"/>
        <v>-7</v>
      </c>
      <c r="Q41" s="2">
        <f t="shared" si="7"/>
        <v>-0.875</v>
      </c>
      <c r="S41" s="2">
        <v>-0.36363636363636365</v>
      </c>
      <c r="T41" s="2">
        <v>-0.5675</v>
      </c>
      <c r="U41" s="2">
        <v>-0.875</v>
      </c>
      <c r="V41">
        <f t="shared" si="0"/>
        <v>-0.60204545454545455</v>
      </c>
      <c r="W41">
        <f t="shared" si="1"/>
        <v>0.25742617091328218</v>
      </c>
    </row>
    <row r="42" spans="2:23">
      <c r="B42">
        <v>10.25</v>
      </c>
      <c r="C42">
        <v>-0.6285342424242425</v>
      </c>
      <c r="D42">
        <v>9.7019655315976006E-2</v>
      </c>
      <c r="G42">
        <v>3</v>
      </c>
      <c r="H42">
        <f t="shared" si="2"/>
        <v>-8</v>
      </c>
      <c r="I42">
        <f t="shared" si="3"/>
        <v>-0.72727272727272729</v>
      </c>
      <c r="J42" s="2">
        <v>-0.72727272727272729</v>
      </c>
      <c r="K42">
        <v>4.6666999999999996</v>
      </c>
      <c r="L42">
        <f t="shared" si="4"/>
        <v>-5.3333000000000004</v>
      </c>
      <c r="M42">
        <f t="shared" si="5"/>
        <v>-0.53333000000000008</v>
      </c>
      <c r="N42" s="2">
        <v>-0.53333000000000008</v>
      </c>
      <c r="O42">
        <v>3</v>
      </c>
      <c r="P42">
        <f t="shared" si="6"/>
        <v>-5</v>
      </c>
      <c r="Q42" s="2">
        <f t="shared" si="7"/>
        <v>-0.625</v>
      </c>
      <c r="S42" s="2">
        <v>-0.72727272727272729</v>
      </c>
      <c r="T42" s="2">
        <v>-0.53333000000000008</v>
      </c>
      <c r="U42" s="2">
        <v>-0.625</v>
      </c>
      <c r="V42">
        <f t="shared" si="0"/>
        <v>-0.6285342424242425</v>
      </c>
      <c r="W42">
        <f t="shared" si="1"/>
        <v>9.7019655315976006E-2</v>
      </c>
    </row>
    <row r="43" spans="2:23">
      <c r="B43">
        <v>10.5</v>
      </c>
      <c r="C43">
        <v>-0.42954545454545451</v>
      </c>
      <c r="D43">
        <v>0.17223314488897634</v>
      </c>
      <c r="G43">
        <v>7</v>
      </c>
      <c r="H43">
        <f t="shared" si="2"/>
        <v>-4</v>
      </c>
      <c r="I43">
        <f t="shared" si="3"/>
        <v>-0.36363636363636365</v>
      </c>
      <c r="J43" s="2">
        <v>-0.36363636363636365</v>
      </c>
      <c r="K43">
        <v>7</v>
      </c>
      <c r="L43">
        <f t="shared" si="4"/>
        <v>-3</v>
      </c>
      <c r="M43">
        <f t="shared" si="5"/>
        <v>-0.3</v>
      </c>
      <c r="N43" s="2">
        <v>-0.3</v>
      </c>
      <c r="O43">
        <v>3</v>
      </c>
      <c r="P43">
        <f t="shared" si="6"/>
        <v>-5</v>
      </c>
      <c r="Q43" s="2">
        <f t="shared" si="7"/>
        <v>-0.625</v>
      </c>
      <c r="S43" s="2">
        <v>-0.36363636363636365</v>
      </c>
      <c r="T43" s="2">
        <v>-0.3</v>
      </c>
      <c r="U43" s="2">
        <v>-0.625</v>
      </c>
      <c r="V43">
        <f t="shared" si="0"/>
        <v>-0.42954545454545451</v>
      </c>
      <c r="W43">
        <f t="shared" si="1"/>
        <v>0.17223314488897634</v>
      </c>
    </row>
    <row r="44" spans="2:23">
      <c r="B44">
        <v>10.75</v>
      </c>
      <c r="C44">
        <v>-1.2727272727272735E-2</v>
      </c>
      <c r="D44">
        <v>0.39747446510841822</v>
      </c>
      <c r="G44">
        <v>13</v>
      </c>
      <c r="H44">
        <f t="shared" si="2"/>
        <v>2</v>
      </c>
      <c r="I44">
        <f t="shared" si="3"/>
        <v>0.18181818181818182</v>
      </c>
      <c r="J44" s="2">
        <v>0.18181818181818182</v>
      </c>
      <c r="K44">
        <v>5.3</v>
      </c>
      <c r="L44">
        <f t="shared" si="4"/>
        <v>-4.7</v>
      </c>
      <c r="M44">
        <f t="shared" si="5"/>
        <v>-0.47000000000000003</v>
      </c>
      <c r="N44" s="2">
        <v>-0.47000000000000003</v>
      </c>
      <c r="O44">
        <v>10</v>
      </c>
      <c r="P44">
        <f t="shared" si="6"/>
        <v>2</v>
      </c>
      <c r="Q44" s="2">
        <f t="shared" si="7"/>
        <v>0.25</v>
      </c>
      <c r="S44" s="2">
        <v>0.18181818181818182</v>
      </c>
      <c r="T44" s="2">
        <v>-0.47000000000000003</v>
      </c>
      <c r="U44" s="2">
        <v>0.25</v>
      </c>
      <c r="V44">
        <f t="shared" si="0"/>
        <v>-1.2727272727272735E-2</v>
      </c>
      <c r="W44">
        <f t="shared" si="1"/>
        <v>0.39747446510841822</v>
      </c>
    </row>
    <row r="45" spans="2:23">
      <c r="B45">
        <v>11</v>
      </c>
      <c r="C45">
        <v>2.8198221212121215</v>
      </c>
      <c r="D45">
        <v>0.9165962476937296</v>
      </c>
      <c r="G45">
        <v>37</v>
      </c>
      <c r="H45">
        <f t="shared" si="2"/>
        <v>26</v>
      </c>
      <c r="I45">
        <f t="shared" si="3"/>
        <v>2.3636363636363638</v>
      </c>
      <c r="J45" s="2">
        <v>2.3636363636363638</v>
      </c>
      <c r="K45">
        <v>32.208300000000001</v>
      </c>
      <c r="L45">
        <f t="shared" si="4"/>
        <v>22.208300000000001</v>
      </c>
      <c r="M45">
        <f t="shared" si="5"/>
        <v>2.2208300000000003</v>
      </c>
      <c r="N45" s="2">
        <v>2.2208300000000003</v>
      </c>
      <c r="O45">
        <v>39</v>
      </c>
      <c r="P45">
        <f t="shared" si="6"/>
        <v>31</v>
      </c>
      <c r="Q45" s="2">
        <f t="shared" si="7"/>
        <v>3.875</v>
      </c>
      <c r="S45" s="2">
        <v>2.3636363636363638</v>
      </c>
      <c r="T45" s="2">
        <v>2.2208300000000003</v>
      </c>
      <c r="U45" s="2">
        <v>3.875</v>
      </c>
      <c r="V45">
        <f t="shared" si="0"/>
        <v>2.8198221212121215</v>
      </c>
      <c r="W45">
        <f t="shared" si="1"/>
        <v>0.9165962476937296</v>
      </c>
    </row>
    <row r="46" spans="2:23">
      <c r="B46">
        <v>11.25</v>
      </c>
      <c r="C46">
        <v>3.2946969696969699</v>
      </c>
      <c r="D46">
        <v>0.3523851238092971</v>
      </c>
      <c r="G46">
        <v>43</v>
      </c>
      <c r="H46">
        <f t="shared" si="2"/>
        <v>32</v>
      </c>
      <c r="I46">
        <f t="shared" si="3"/>
        <v>2.9090909090909092</v>
      </c>
      <c r="J46" s="2">
        <v>2.9090909090909092</v>
      </c>
      <c r="K46">
        <v>46</v>
      </c>
      <c r="L46">
        <f t="shared" si="4"/>
        <v>36</v>
      </c>
      <c r="M46">
        <f t="shared" si="5"/>
        <v>3.6</v>
      </c>
      <c r="N46" s="2">
        <v>3.6</v>
      </c>
      <c r="O46">
        <v>35</v>
      </c>
      <c r="P46">
        <f t="shared" si="6"/>
        <v>27</v>
      </c>
      <c r="Q46" s="2">
        <f t="shared" si="7"/>
        <v>3.375</v>
      </c>
      <c r="S46" s="2">
        <v>2.9090909090909092</v>
      </c>
      <c r="T46" s="2">
        <v>3.6</v>
      </c>
      <c r="U46" s="2">
        <v>3.375</v>
      </c>
      <c r="V46">
        <f t="shared" si="0"/>
        <v>3.2946969696969699</v>
      </c>
      <c r="W46">
        <f t="shared" si="1"/>
        <v>0.3523851238092971</v>
      </c>
    </row>
    <row r="47" spans="2:23">
      <c r="B47">
        <v>11.5</v>
      </c>
      <c r="C47">
        <v>3.9765151515151516</v>
      </c>
      <c r="D47">
        <v>0.52272891962849777</v>
      </c>
      <c r="G47">
        <v>49</v>
      </c>
      <c r="H47">
        <f t="shared" si="2"/>
        <v>38</v>
      </c>
      <c r="I47">
        <f t="shared" si="3"/>
        <v>3.4545454545454546</v>
      </c>
      <c r="J47" s="2">
        <v>3.4545454545454546</v>
      </c>
      <c r="K47">
        <v>49.75</v>
      </c>
      <c r="L47">
        <f t="shared" si="4"/>
        <v>39.75</v>
      </c>
      <c r="M47">
        <f t="shared" si="5"/>
        <v>3.9750000000000001</v>
      </c>
      <c r="N47" s="2">
        <v>3.9750000000000001</v>
      </c>
      <c r="O47">
        <v>44</v>
      </c>
      <c r="P47">
        <f t="shared" si="6"/>
        <v>36</v>
      </c>
      <c r="Q47" s="2">
        <f t="shared" si="7"/>
        <v>4.5</v>
      </c>
      <c r="S47" s="2">
        <v>3.4545454545454546</v>
      </c>
      <c r="T47" s="2">
        <v>3.9750000000000001</v>
      </c>
      <c r="U47" s="2">
        <v>4.5</v>
      </c>
      <c r="V47">
        <f t="shared" si="0"/>
        <v>3.9765151515151516</v>
      </c>
      <c r="W47">
        <f t="shared" si="1"/>
        <v>0.52272891962849777</v>
      </c>
    </row>
    <row r="48" spans="2:23">
      <c r="B48">
        <v>11.75</v>
      </c>
      <c r="C48">
        <v>4.24969696969697</v>
      </c>
      <c r="D48">
        <v>1.6733031576197652</v>
      </c>
      <c r="G48">
        <v>43</v>
      </c>
      <c r="H48">
        <f t="shared" si="2"/>
        <v>32</v>
      </c>
      <c r="I48">
        <f t="shared" si="3"/>
        <v>2.9090909090909092</v>
      </c>
      <c r="J48" s="2">
        <v>2.9090909090909092</v>
      </c>
      <c r="K48">
        <v>47.15</v>
      </c>
      <c r="L48">
        <f t="shared" si="4"/>
        <v>37.15</v>
      </c>
      <c r="M48">
        <f t="shared" si="5"/>
        <v>3.7149999999999999</v>
      </c>
      <c r="N48" s="2">
        <v>3.7149999999999999</v>
      </c>
      <c r="O48">
        <v>57</v>
      </c>
      <c r="P48">
        <f t="shared" si="6"/>
        <v>49</v>
      </c>
      <c r="Q48" s="2">
        <f t="shared" si="7"/>
        <v>6.125</v>
      </c>
      <c r="S48" s="2">
        <v>2.9090909090909092</v>
      </c>
      <c r="T48" s="2">
        <v>3.7149999999999999</v>
      </c>
      <c r="U48" s="2">
        <v>6.125</v>
      </c>
      <c r="V48">
        <f t="shared" si="0"/>
        <v>4.24969696969697</v>
      </c>
      <c r="W48">
        <f t="shared" si="1"/>
        <v>1.6733031576197652</v>
      </c>
    </row>
    <row r="49" spans="2:23">
      <c r="B49">
        <v>12</v>
      </c>
      <c r="C49">
        <v>4.4591403030303036</v>
      </c>
      <c r="D49">
        <v>1.4701488866964527</v>
      </c>
      <c r="G49">
        <v>54</v>
      </c>
      <c r="H49">
        <f t="shared" si="2"/>
        <v>43</v>
      </c>
      <c r="I49">
        <f t="shared" si="3"/>
        <v>3.9090909090909092</v>
      </c>
      <c r="J49" s="2">
        <v>3.9090909090909092</v>
      </c>
      <c r="K49">
        <v>43.433300000000003</v>
      </c>
      <c r="L49">
        <f t="shared" si="4"/>
        <v>33.433300000000003</v>
      </c>
      <c r="M49">
        <f t="shared" si="5"/>
        <v>3.3433300000000004</v>
      </c>
      <c r="N49" s="2">
        <v>3.3433300000000004</v>
      </c>
      <c r="O49">
        <v>57</v>
      </c>
      <c r="P49">
        <f t="shared" si="6"/>
        <v>49</v>
      </c>
      <c r="Q49" s="2">
        <f t="shared" si="7"/>
        <v>6.125</v>
      </c>
      <c r="S49" s="2">
        <v>3.9090909090909092</v>
      </c>
      <c r="T49" s="2">
        <v>3.3433300000000004</v>
      </c>
      <c r="U49" s="2">
        <v>6.125</v>
      </c>
      <c r="V49">
        <f t="shared" si="0"/>
        <v>4.4591403030303036</v>
      </c>
      <c r="W49">
        <f t="shared" si="1"/>
        <v>1.4701488866964527</v>
      </c>
    </row>
    <row r="50" spans="2:23">
      <c r="B50">
        <v>12.25</v>
      </c>
      <c r="C50">
        <v>3.937121212121212</v>
      </c>
      <c r="D50">
        <v>0.82945620109303131</v>
      </c>
      <c r="G50">
        <v>51</v>
      </c>
      <c r="H50">
        <f t="shared" si="2"/>
        <v>40</v>
      </c>
      <c r="I50">
        <f t="shared" si="3"/>
        <v>3.6363636363636362</v>
      </c>
      <c r="J50" s="2">
        <v>3.6363636363636362</v>
      </c>
      <c r="K50">
        <v>43</v>
      </c>
      <c r="L50">
        <f t="shared" si="4"/>
        <v>33</v>
      </c>
      <c r="M50">
        <f t="shared" si="5"/>
        <v>3.3</v>
      </c>
      <c r="N50" s="2">
        <v>3.3</v>
      </c>
      <c r="O50">
        <v>47</v>
      </c>
      <c r="P50">
        <f t="shared" si="6"/>
        <v>39</v>
      </c>
      <c r="Q50" s="2">
        <f t="shared" si="7"/>
        <v>4.875</v>
      </c>
      <c r="S50" s="2">
        <v>3.6363636363636362</v>
      </c>
      <c r="T50" s="2">
        <v>3.3</v>
      </c>
      <c r="U50" s="2">
        <v>4.875</v>
      </c>
      <c r="V50">
        <f t="shared" si="0"/>
        <v>3.937121212121212</v>
      </c>
      <c r="W50">
        <f t="shared" si="1"/>
        <v>0.82945620109303131</v>
      </c>
    </row>
    <row r="51" spans="2:23">
      <c r="B51">
        <v>12.5</v>
      </c>
      <c r="C51">
        <v>4.7464393939393936</v>
      </c>
      <c r="D51">
        <v>1.2003590701881348</v>
      </c>
      <c r="G51">
        <v>57</v>
      </c>
      <c r="H51">
        <f t="shared" si="2"/>
        <v>46</v>
      </c>
      <c r="I51">
        <f t="shared" si="3"/>
        <v>4.1818181818181817</v>
      </c>
      <c r="J51" s="2">
        <v>4.1818181818181817</v>
      </c>
      <c r="K51">
        <v>49.325000000000003</v>
      </c>
      <c r="L51">
        <f t="shared" si="4"/>
        <v>39.325000000000003</v>
      </c>
      <c r="M51">
        <f t="shared" si="5"/>
        <v>3.9325000000000001</v>
      </c>
      <c r="N51" s="2">
        <v>3.9325000000000001</v>
      </c>
      <c r="O51">
        <v>57</v>
      </c>
      <c r="P51">
        <f t="shared" si="6"/>
        <v>49</v>
      </c>
      <c r="Q51" s="2">
        <f t="shared" si="7"/>
        <v>6.125</v>
      </c>
      <c r="S51" s="2">
        <v>4.1818181818181817</v>
      </c>
      <c r="T51" s="2">
        <v>3.9325000000000001</v>
      </c>
      <c r="U51" s="2">
        <v>6.125</v>
      </c>
      <c r="V51">
        <f t="shared" si="0"/>
        <v>4.7464393939393936</v>
      </c>
      <c r="W51">
        <f t="shared" si="1"/>
        <v>1.2003590701881348</v>
      </c>
    </row>
    <row r="52" spans="2:23">
      <c r="B52">
        <v>12.75</v>
      </c>
      <c r="C52">
        <v>4.0800493939393938</v>
      </c>
      <c r="D52">
        <v>0.60231803215970792</v>
      </c>
      <c r="G52">
        <v>57</v>
      </c>
      <c r="H52">
        <f t="shared" si="2"/>
        <v>46</v>
      </c>
      <c r="I52">
        <f t="shared" si="3"/>
        <v>4.1818181818181817</v>
      </c>
      <c r="J52" s="2">
        <v>4.1818181818181817</v>
      </c>
      <c r="K52">
        <v>44.333300000000001</v>
      </c>
      <c r="L52">
        <f t="shared" si="4"/>
        <v>34.333300000000001</v>
      </c>
      <c r="M52">
        <f t="shared" si="5"/>
        <v>3.4333300000000002</v>
      </c>
      <c r="N52" s="2">
        <v>3.4333300000000002</v>
      </c>
      <c r="O52">
        <v>45</v>
      </c>
      <c r="P52">
        <f t="shared" si="6"/>
        <v>37</v>
      </c>
      <c r="Q52" s="2">
        <f t="shared" si="7"/>
        <v>4.625</v>
      </c>
      <c r="S52" s="2">
        <v>4.1818181818181817</v>
      </c>
      <c r="T52" s="2">
        <v>3.4333300000000002</v>
      </c>
      <c r="U52" s="2">
        <v>4.625</v>
      </c>
      <c r="V52">
        <f t="shared" si="0"/>
        <v>4.0800493939393938</v>
      </c>
      <c r="W52">
        <f t="shared" si="1"/>
        <v>0.60231803215970792</v>
      </c>
    </row>
    <row r="53" spans="2:23">
      <c r="B53">
        <v>13</v>
      </c>
      <c r="C53">
        <v>4.6618939393939387</v>
      </c>
      <c r="D53">
        <v>1.050009994377203</v>
      </c>
      <c r="G53">
        <v>64</v>
      </c>
      <c r="H53">
        <f t="shared" si="2"/>
        <v>53</v>
      </c>
      <c r="I53">
        <f t="shared" si="3"/>
        <v>4.8181818181818183</v>
      </c>
      <c r="J53" s="2">
        <v>4.8181818181818183</v>
      </c>
      <c r="K53">
        <v>45.424999999999997</v>
      </c>
      <c r="L53">
        <f t="shared" si="4"/>
        <v>35.424999999999997</v>
      </c>
      <c r="M53">
        <f t="shared" si="5"/>
        <v>3.5424999999999995</v>
      </c>
      <c r="N53" s="2">
        <v>3.5424999999999995</v>
      </c>
      <c r="O53">
        <v>53</v>
      </c>
      <c r="P53">
        <f t="shared" si="6"/>
        <v>45</v>
      </c>
      <c r="Q53" s="2">
        <f t="shared" si="7"/>
        <v>5.625</v>
      </c>
      <c r="S53" s="2">
        <v>4.8181818181818183</v>
      </c>
      <c r="T53" s="2">
        <v>3.5424999999999995</v>
      </c>
      <c r="U53" s="2">
        <v>5.625</v>
      </c>
      <c r="V53">
        <f t="shared" si="0"/>
        <v>4.6618939393939387</v>
      </c>
      <c r="W53">
        <f t="shared" si="1"/>
        <v>1.050009994377203</v>
      </c>
    </row>
    <row r="54" spans="2:23">
      <c r="B54">
        <v>13.25</v>
      </c>
      <c r="C54">
        <v>4.5028293939393942</v>
      </c>
      <c r="D54">
        <v>0.88164305189551739</v>
      </c>
      <c r="G54">
        <v>57</v>
      </c>
      <c r="H54">
        <f t="shared" si="2"/>
        <v>46</v>
      </c>
      <c r="I54">
        <f t="shared" si="3"/>
        <v>4.1818181818181817</v>
      </c>
      <c r="J54" s="2">
        <v>4.1818181818181817</v>
      </c>
      <c r="K54">
        <v>48.2667</v>
      </c>
      <c r="L54">
        <f t="shared" si="4"/>
        <v>38.2667</v>
      </c>
      <c r="M54">
        <f t="shared" si="5"/>
        <v>3.82667</v>
      </c>
      <c r="N54" s="2">
        <v>3.82667</v>
      </c>
      <c r="O54">
        <v>52</v>
      </c>
      <c r="P54">
        <f t="shared" si="6"/>
        <v>44</v>
      </c>
      <c r="Q54" s="2">
        <f t="shared" si="7"/>
        <v>5.5</v>
      </c>
      <c r="S54" s="2">
        <v>4.1818181818181817</v>
      </c>
      <c r="T54" s="2">
        <v>3.82667</v>
      </c>
      <c r="U54" s="2">
        <v>5.5</v>
      </c>
      <c r="V54">
        <f t="shared" si="0"/>
        <v>4.5028293939393942</v>
      </c>
      <c r="W54">
        <f t="shared" si="1"/>
        <v>0.88164305189551739</v>
      </c>
    </row>
    <row r="55" spans="2:23">
      <c r="B55">
        <v>13.5</v>
      </c>
      <c r="C55">
        <v>4.1134848484848483</v>
      </c>
      <c r="D55">
        <v>1.3224031415837336</v>
      </c>
      <c r="G55">
        <v>50</v>
      </c>
      <c r="H55">
        <f t="shared" si="2"/>
        <v>39</v>
      </c>
      <c r="I55">
        <f t="shared" si="3"/>
        <v>3.5454545454545454</v>
      </c>
      <c r="J55" s="2">
        <v>3.5454545454545454</v>
      </c>
      <c r="K55">
        <v>41.7</v>
      </c>
      <c r="L55">
        <f t="shared" si="4"/>
        <v>31.700000000000003</v>
      </c>
      <c r="M55">
        <f t="shared" si="5"/>
        <v>3.1700000000000004</v>
      </c>
      <c r="N55" s="2">
        <v>3.1700000000000004</v>
      </c>
      <c r="O55">
        <v>53</v>
      </c>
      <c r="P55">
        <f t="shared" si="6"/>
        <v>45</v>
      </c>
      <c r="Q55" s="2">
        <f t="shared" si="7"/>
        <v>5.625</v>
      </c>
      <c r="S55" s="2">
        <v>3.5454545454545454</v>
      </c>
      <c r="T55" s="2">
        <v>3.1700000000000004</v>
      </c>
      <c r="U55" s="2">
        <v>5.625</v>
      </c>
      <c r="V55">
        <f t="shared" si="0"/>
        <v>4.1134848484848483</v>
      </c>
      <c r="W55">
        <f t="shared" si="1"/>
        <v>1.3224031415837336</v>
      </c>
    </row>
    <row r="56" spans="2:23">
      <c r="B56">
        <v>13.75</v>
      </c>
      <c r="C56">
        <v>3.7810606060606062</v>
      </c>
      <c r="D56">
        <v>0.61334308367504153</v>
      </c>
      <c r="G56">
        <v>53</v>
      </c>
      <c r="H56">
        <f>G56-11</f>
        <v>42</v>
      </c>
      <c r="I56">
        <f>H56/11</f>
        <v>3.8181818181818183</v>
      </c>
      <c r="J56" s="2">
        <v>3.8181818181818183</v>
      </c>
      <c r="K56">
        <v>41.5</v>
      </c>
      <c r="L56">
        <f t="shared" si="4"/>
        <v>31.5</v>
      </c>
      <c r="M56">
        <f t="shared" si="5"/>
        <v>3.15</v>
      </c>
      <c r="N56" s="2">
        <v>3.15</v>
      </c>
      <c r="O56">
        <v>43</v>
      </c>
      <c r="P56">
        <f t="shared" si="6"/>
        <v>35</v>
      </c>
      <c r="Q56" s="2">
        <f t="shared" si="7"/>
        <v>4.375</v>
      </c>
      <c r="S56" s="2">
        <v>3.8181818181818183</v>
      </c>
      <c r="T56" s="2">
        <v>3.15</v>
      </c>
      <c r="U56" s="2">
        <v>4.375</v>
      </c>
      <c r="V56">
        <f t="shared" si="0"/>
        <v>3.7810606060606062</v>
      </c>
      <c r="W56">
        <f t="shared" si="1"/>
        <v>0.61334308367504153</v>
      </c>
    </row>
    <row r="57" spans="2:23">
      <c r="B57">
        <v>14</v>
      </c>
      <c r="C57">
        <v>3.7622463636363634</v>
      </c>
      <c r="D57">
        <v>1.0732090418644764</v>
      </c>
      <c r="G57">
        <v>45</v>
      </c>
      <c r="H57">
        <f t="shared" si="2"/>
        <v>34</v>
      </c>
      <c r="I57">
        <f t="shared" si="3"/>
        <v>3.0909090909090908</v>
      </c>
      <c r="J57" s="2">
        <v>3.0909090909090908</v>
      </c>
      <c r="K57">
        <v>41.958300000000001</v>
      </c>
      <c r="L57">
        <f t="shared" si="4"/>
        <v>31.958300000000001</v>
      </c>
      <c r="M57">
        <f t="shared" si="5"/>
        <v>3.1958299999999999</v>
      </c>
      <c r="N57" s="2">
        <v>3.1958299999999999</v>
      </c>
      <c r="O57">
        <v>48</v>
      </c>
      <c r="P57">
        <f t="shared" si="6"/>
        <v>40</v>
      </c>
      <c r="Q57" s="2">
        <f t="shared" si="7"/>
        <v>5</v>
      </c>
      <c r="S57" s="2">
        <v>3.0909090909090908</v>
      </c>
      <c r="T57" s="2">
        <v>3.1958299999999999</v>
      </c>
      <c r="U57" s="2">
        <v>5</v>
      </c>
      <c r="V57">
        <f t="shared" si="0"/>
        <v>3.7622463636363634</v>
      </c>
      <c r="W57">
        <f t="shared" si="1"/>
        <v>1.0732090418644764</v>
      </c>
    </row>
    <row r="58" spans="2:23">
      <c r="B58">
        <v>14.25</v>
      </c>
      <c r="C58">
        <v>4.04</v>
      </c>
      <c r="D58">
        <v>0.94063808130438697</v>
      </c>
      <c r="G58">
        <v>55</v>
      </c>
      <c r="H58">
        <f t="shared" si="2"/>
        <v>44</v>
      </c>
      <c r="I58">
        <f t="shared" si="3"/>
        <v>4</v>
      </c>
      <c r="J58" s="2">
        <v>4</v>
      </c>
      <c r="K58">
        <v>41.2</v>
      </c>
      <c r="L58">
        <f t="shared" si="4"/>
        <v>31.200000000000003</v>
      </c>
      <c r="M58">
        <f t="shared" si="5"/>
        <v>3.12</v>
      </c>
      <c r="N58" s="2">
        <v>3.12</v>
      </c>
      <c r="O58">
        <v>48</v>
      </c>
      <c r="P58">
        <f>O58-8</f>
        <v>40</v>
      </c>
      <c r="Q58" s="2">
        <f>P58/8</f>
        <v>5</v>
      </c>
      <c r="S58" s="2">
        <v>4</v>
      </c>
      <c r="T58" s="2">
        <v>3.12</v>
      </c>
      <c r="U58" s="2">
        <v>5</v>
      </c>
      <c r="V58">
        <f t="shared" si="0"/>
        <v>4.04</v>
      </c>
      <c r="W58">
        <f t="shared" si="1"/>
        <v>0.94063808130438697</v>
      </c>
    </row>
    <row r="59" spans="2:23">
      <c r="B59">
        <v>14.5</v>
      </c>
      <c r="C59">
        <v>3.5482575757575758</v>
      </c>
      <c r="D59">
        <v>0.44418338651281053</v>
      </c>
      <c r="G59">
        <v>52</v>
      </c>
      <c r="H59">
        <f t="shared" si="2"/>
        <v>41</v>
      </c>
      <c r="I59">
        <f t="shared" si="3"/>
        <v>3.7272727272727271</v>
      </c>
      <c r="J59" s="2">
        <v>3.7272727272727271</v>
      </c>
      <c r="K59">
        <v>40.424999999999997</v>
      </c>
      <c r="L59">
        <f t="shared" si="4"/>
        <v>30.424999999999997</v>
      </c>
      <c r="M59">
        <f t="shared" si="5"/>
        <v>3.0424999999999995</v>
      </c>
      <c r="N59" s="2">
        <v>3.0424999999999995</v>
      </c>
      <c r="O59">
        <v>39</v>
      </c>
      <c r="P59">
        <f t="shared" si="6"/>
        <v>31</v>
      </c>
      <c r="Q59" s="2">
        <f t="shared" si="7"/>
        <v>3.875</v>
      </c>
      <c r="S59" s="2">
        <v>3.7272727272727271</v>
      </c>
      <c r="T59" s="2">
        <v>3.0424999999999995</v>
      </c>
      <c r="U59" s="2">
        <v>3.875</v>
      </c>
      <c r="V59">
        <f t="shared" si="0"/>
        <v>3.5482575757575758</v>
      </c>
      <c r="W59">
        <f t="shared" si="1"/>
        <v>0.44418338651281053</v>
      </c>
    </row>
    <row r="60" spans="2:23">
      <c r="B60">
        <v>14.75</v>
      </c>
      <c r="C60">
        <v>3.7189887878787879</v>
      </c>
      <c r="D60">
        <v>1.2662990884014027</v>
      </c>
      <c r="G60">
        <v>48</v>
      </c>
      <c r="H60">
        <f t="shared" si="2"/>
        <v>37</v>
      </c>
      <c r="I60">
        <f t="shared" si="3"/>
        <v>3.3636363636363638</v>
      </c>
      <c r="J60" s="2">
        <v>3.3636363636363638</v>
      </c>
      <c r="K60">
        <v>36.683300000000003</v>
      </c>
      <c r="L60">
        <f t="shared" si="4"/>
        <v>26.683300000000003</v>
      </c>
      <c r="M60">
        <f t="shared" si="5"/>
        <v>2.6683300000000001</v>
      </c>
      <c r="N60" s="2">
        <v>2.6683300000000001</v>
      </c>
      <c r="O60">
        <v>49</v>
      </c>
      <c r="P60">
        <f t="shared" si="6"/>
        <v>41</v>
      </c>
      <c r="Q60" s="2">
        <f t="shared" si="7"/>
        <v>5.125</v>
      </c>
      <c r="S60" s="2">
        <v>3.3636363636363638</v>
      </c>
      <c r="T60" s="2">
        <v>2.6683300000000001</v>
      </c>
      <c r="U60" s="2">
        <v>5.125</v>
      </c>
      <c r="V60">
        <f t="shared" si="0"/>
        <v>3.7189887878787879</v>
      </c>
      <c r="W60">
        <f t="shared" si="1"/>
        <v>1.2662990884014027</v>
      </c>
    </row>
    <row r="61" spans="2:23">
      <c r="B61">
        <v>15</v>
      </c>
      <c r="C61">
        <v>3.9051778787878786</v>
      </c>
      <c r="D61">
        <v>1.1100997905245236</v>
      </c>
      <c r="G61">
        <v>51</v>
      </c>
      <c r="H61">
        <f t="shared" si="2"/>
        <v>40</v>
      </c>
      <c r="I61">
        <f t="shared" si="3"/>
        <v>3.6363636363636362</v>
      </c>
      <c r="J61" s="2">
        <v>3.6363636363636362</v>
      </c>
      <c r="K61">
        <v>39.541699999999999</v>
      </c>
      <c r="L61">
        <f t="shared" si="4"/>
        <v>29.541699999999999</v>
      </c>
      <c r="M61">
        <f t="shared" si="5"/>
        <v>2.95417</v>
      </c>
      <c r="N61" s="2">
        <v>2.95417</v>
      </c>
      <c r="O61">
        <v>49</v>
      </c>
      <c r="P61">
        <f t="shared" si="6"/>
        <v>41</v>
      </c>
      <c r="Q61" s="2">
        <f t="shared" si="7"/>
        <v>5.125</v>
      </c>
      <c r="S61" s="2">
        <v>3.6363636363636362</v>
      </c>
      <c r="T61" s="2">
        <v>2.95417</v>
      </c>
      <c r="U61" s="2">
        <v>5.125</v>
      </c>
      <c r="V61">
        <f t="shared" si="0"/>
        <v>3.9051778787878786</v>
      </c>
      <c r="W61">
        <f t="shared" si="1"/>
        <v>1.1100997905245236</v>
      </c>
    </row>
    <row r="62" spans="2:23">
      <c r="B62">
        <v>15.25</v>
      </c>
      <c r="C62">
        <v>3.0212121212121215</v>
      </c>
      <c r="D62">
        <v>0.33232630252488626</v>
      </c>
      <c r="G62">
        <v>48</v>
      </c>
      <c r="H62">
        <f t="shared" si="2"/>
        <v>37</v>
      </c>
      <c r="I62">
        <f t="shared" si="3"/>
        <v>3.3636363636363638</v>
      </c>
      <c r="J62" s="2">
        <v>3.3636363636363638</v>
      </c>
      <c r="K62">
        <v>37</v>
      </c>
      <c r="L62">
        <f t="shared" si="4"/>
        <v>27</v>
      </c>
      <c r="M62">
        <f t="shared" si="5"/>
        <v>2.7</v>
      </c>
      <c r="N62" s="2">
        <v>2.7</v>
      </c>
      <c r="O62">
        <v>32</v>
      </c>
      <c r="P62">
        <f t="shared" si="6"/>
        <v>24</v>
      </c>
      <c r="Q62" s="2">
        <f t="shared" si="7"/>
        <v>3</v>
      </c>
      <c r="S62" s="2">
        <v>3.3636363636363638</v>
      </c>
      <c r="T62" s="2">
        <v>2.7</v>
      </c>
      <c r="U62" s="2">
        <v>3</v>
      </c>
      <c r="V62">
        <f t="shared" si="0"/>
        <v>3.0212121212121215</v>
      </c>
      <c r="W62">
        <f t="shared" si="1"/>
        <v>0.33232630252488626</v>
      </c>
    </row>
    <row r="63" spans="2:23">
      <c r="B63">
        <v>15.5</v>
      </c>
      <c r="C63">
        <v>3.0393181818181816</v>
      </c>
      <c r="D63">
        <v>0.55396938222819125</v>
      </c>
      <c r="G63">
        <v>50</v>
      </c>
      <c r="H63">
        <f t="shared" si="2"/>
        <v>39</v>
      </c>
      <c r="I63">
        <f t="shared" si="3"/>
        <v>3.5454545454545454</v>
      </c>
      <c r="J63" s="2">
        <v>3.5454545454545454</v>
      </c>
      <c r="K63">
        <v>34.475000000000001</v>
      </c>
      <c r="L63">
        <f t="shared" si="4"/>
        <v>24.475000000000001</v>
      </c>
      <c r="M63">
        <f t="shared" si="5"/>
        <v>2.4475000000000002</v>
      </c>
      <c r="N63" s="2">
        <v>2.4475000000000002</v>
      </c>
      <c r="O63">
        <v>33</v>
      </c>
      <c r="P63">
        <f t="shared" si="6"/>
        <v>25</v>
      </c>
      <c r="Q63" s="2">
        <f t="shared" si="7"/>
        <v>3.125</v>
      </c>
      <c r="S63" s="2">
        <v>3.5454545454545454</v>
      </c>
      <c r="T63" s="2">
        <v>2.4475000000000002</v>
      </c>
      <c r="U63" s="2">
        <v>3.125</v>
      </c>
      <c r="V63">
        <f t="shared" si="0"/>
        <v>3.0393181818181816</v>
      </c>
      <c r="W63">
        <f t="shared" si="1"/>
        <v>0.55396938222819125</v>
      </c>
    </row>
    <row r="64" spans="2:23">
      <c r="B64">
        <v>15.75</v>
      </c>
      <c r="C64">
        <v>3.5014657575757577</v>
      </c>
      <c r="D64">
        <v>0.90608427757195098</v>
      </c>
      <c r="G64">
        <v>47</v>
      </c>
      <c r="H64">
        <f t="shared" si="2"/>
        <v>36</v>
      </c>
      <c r="I64">
        <f t="shared" si="3"/>
        <v>3.2727272727272729</v>
      </c>
      <c r="J64" s="2">
        <v>3.2727272727272729</v>
      </c>
      <c r="K64">
        <v>37.316699999999997</v>
      </c>
      <c r="L64">
        <f t="shared" si="4"/>
        <v>27.316699999999997</v>
      </c>
      <c r="M64">
        <f t="shared" si="5"/>
        <v>2.7316699999999998</v>
      </c>
      <c r="N64" s="2">
        <v>2.7316699999999998</v>
      </c>
      <c r="O64">
        <v>44</v>
      </c>
      <c r="P64">
        <f t="shared" si="6"/>
        <v>36</v>
      </c>
      <c r="Q64" s="2">
        <f t="shared" si="7"/>
        <v>4.5</v>
      </c>
      <c r="S64" s="2">
        <v>3.2727272727272729</v>
      </c>
      <c r="T64" s="2">
        <v>2.7316699999999998</v>
      </c>
      <c r="U64" s="2">
        <v>4.5</v>
      </c>
      <c r="V64">
        <f t="shared" si="0"/>
        <v>3.5014657575757577</v>
      </c>
      <c r="W64">
        <f t="shared" si="1"/>
        <v>0.90608427757195098</v>
      </c>
    </row>
    <row r="65" spans="2:23">
      <c r="B65">
        <v>16</v>
      </c>
      <c r="C65">
        <v>3.3385606060606059</v>
      </c>
      <c r="D65">
        <v>1.2363139264182257</v>
      </c>
      <c r="G65">
        <v>42</v>
      </c>
      <c r="H65">
        <f t="shared" si="2"/>
        <v>31</v>
      </c>
      <c r="I65">
        <f t="shared" si="3"/>
        <v>2.8181818181818183</v>
      </c>
      <c r="J65" s="2">
        <v>2.8181818181818183</v>
      </c>
      <c r="K65">
        <v>34.475000000000001</v>
      </c>
      <c r="L65">
        <f t="shared" si="4"/>
        <v>24.475000000000001</v>
      </c>
      <c r="M65">
        <f t="shared" si="5"/>
        <v>2.4475000000000002</v>
      </c>
      <c r="N65" s="2">
        <v>2.4475000000000002</v>
      </c>
      <c r="O65">
        <v>46</v>
      </c>
      <c r="P65">
        <f t="shared" si="6"/>
        <v>38</v>
      </c>
      <c r="Q65" s="2">
        <f t="shared" si="7"/>
        <v>4.75</v>
      </c>
      <c r="S65" s="2">
        <v>2.8181818181818183</v>
      </c>
      <c r="T65" s="2">
        <v>2.4475000000000002</v>
      </c>
      <c r="U65" s="2">
        <v>4.75</v>
      </c>
      <c r="V65">
        <f t="shared" si="0"/>
        <v>3.3385606060606059</v>
      </c>
      <c r="W65">
        <f t="shared" si="1"/>
        <v>1.2363139264182257</v>
      </c>
    </row>
    <row r="66" spans="2:23">
      <c r="B66">
        <v>16.25</v>
      </c>
      <c r="C66">
        <v>3.0921212121212118</v>
      </c>
      <c r="D66">
        <v>1.2442613173667811</v>
      </c>
      <c r="G66">
        <v>40</v>
      </c>
      <c r="H66">
        <f t="shared" si="2"/>
        <v>29</v>
      </c>
      <c r="I66">
        <f t="shared" si="3"/>
        <v>2.6363636363636362</v>
      </c>
      <c r="J66" s="2">
        <v>2.6363636363636362</v>
      </c>
      <c r="K66">
        <v>31.4</v>
      </c>
      <c r="L66">
        <f t="shared" si="4"/>
        <v>21.4</v>
      </c>
      <c r="M66">
        <f t="shared" si="5"/>
        <v>2.1399999999999997</v>
      </c>
      <c r="N66" s="2">
        <v>2.1399999999999997</v>
      </c>
      <c r="O66">
        <v>44</v>
      </c>
      <c r="P66">
        <f t="shared" si="6"/>
        <v>36</v>
      </c>
      <c r="Q66" s="2">
        <f t="shared" si="7"/>
        <v>4.5</v>
      </c>
      <c r="S66" s="2">
        <v>2.6363636363636362</v>
      </c>
      <c r="T66" s="2">
        <v>2.1399999999999997</v>
      </c>
      <c r="U66" s="2">
        <v>4.5</v>
      </c>
      <c r="V66">
        <f t="shared" ref="V66:V129" si="8">AVERAGE(S66:U66)</f>
        <v>3.0921212121212118</v>
      </c>
      <c r="W66">
        <f t="shared" ref="W66:W129" si="9">STDEV(S66:U66)</f>
        <v>1.2442613173667811</v>
      </c>
    </row>
    <row r="67" spans="2:23">
      <c r="B67">
        <v>16.5</v>
      </c>
      <c r="C67">
        <v>2.9016403030303031</v>
      </c>
      <c r="D67">
        <v>0.97710630479646554</v>
      </c>
      <c r="G67">
        <v>43</v>
      </c>
      <c r="H67">
        <f t="shared" ref="H67:H80" si="10">G67-11</f>
        <v>32</v>
      </c>
      <c r="I67">
        <f t="shared" ref="I67:I80" si="11">H67/11</f>
        <v>2.9090909090909092</v>
      </c>
      <c r="J67" s="2">
        <v>2.9090909090909092</v>
      </c>
      <c r="K67">
        <v>29.208300000000001</v>
      </c>
      <c r="L67">
        <f t="shared" ref="L67:L130" si="12">K67-10</f>
        <v>19.208300000000001</v>
      </c>
      <c r="M67">
        <f t="shared" ref="M67:M130" si="13">L67/10</f>
        <v>1.92083</v>
      </c>
      <c r="N67" s="2">
        <v>1.92083</v>
      </c>
      <c r="O67">
        <v>39</v>
      </c>
      <c r="P67">
        <f t="shared" ref="P67:P89" si="14">O67-8</f>
        <v>31</v>
      </c>
      <c r="Q67" s="2">
        <f t="shared" ref="Q67:Q89" si="15">P67/8</f>
        <v>3.875</v>
      </c>
      <c r="S67" s="2">
        <v>2.9090909090909092</v>
      </c>
      <c r="T67" s="2">
        <v>1.92083</v>
      </c>
      <c r="U67" s="2">
        <v>3.875</v>
      </c>
      <c r="V67">
        <f t="shared" si="8"/>
        <v>2.9016403030303031</v>
      </c>
      <c r="W67">
        <f t="shared" si="9"/>
        <v>0.97710630479646554</v>
      </c>
    </row>
    <row r="68" spans="2:23">
      <c r="B68">
        <v>16.75</v>
      </c>
      <c r="C68">
        <v>2.8945454545454545</v>
      </c>
      <c r="D68">
        <v>0.95760030655145423</v>
      </c>
      <c r="G68">
        <v>37</v>
      </c>
      <c r="H68">
        <f t="shared" si="10"/>
        <v>26</v>
      </c>
      <c r="I68">
        <f t="shared" si="11"/>
        <v>2.3636363636363638</v>
      </c>
      <c r="J68" s="2">
        <v>2.3636363636363638</v>
      </c>
      <c r="K68">
        <v>33.200000000000003</v>
      </c>
      <c r="L68">
        <f t="shared" si="12"/>
        <v>23.200000000000003</v>
      </c>
      <c r="M68">
        <f t="shared" si="13"/>
        <v>2.3200000000000003</v>
      </c>
      <c r="N68" s="2">
        <v>2.3200000000000003</v>
      </c>
      <c r="O68">
        <v>40</v>
      </c>
      <c r="P68">
        <f t="shared" si="14"/>
        <v>32</v>
      </c>
      <c r="Q68" s="2">
        <f t="shared" si="15"/>
        <v>4</v>
      </c>
      <c r="S68" s="2">
        <v>2.3636363636363638</v>
      </c>
      <c r="T68" s="2">
        <v>2.3200000000000003</v>
      </c>
      <c r="U68" s="2">
        <v>4</v>
      </c>
      <c r="V68">
        <f t="shared" si="8"/>
        <v>2.8945454545454545</v>
      </c>
      <c r="W68">
        <f t="shared" si="9"/>
        <v>0.95760030655145423</v>
      </c>
    </row>
    <row r="69" spans="2:23">
      <c r="B69">
        <v>17</v>
      </c>
      <c r="C69">
        <v>3.1216666666666666</v>
      </c>
      <c r="D69">
        <v>1.3217065988082719</v>
      </c>
      <c r="G69">
        <v>44</v>
      </c>
      <c r="H69">
        <f t="shared" si="10"/>
        <v>33</v>
      </c>
      <c r="I69">
        <f t="shared" si="11"/>
        <v>3</v>
      </c>
      <c r="J69" s="2">
        <v>3</v>
      </c>
      <c r="K69">
        <v>28.65</v>
      </c>
      <c r="L69">
        <f t="shared" si="12"/>
        <v>18.649999999999999</v>
      </c>
      <c r="M69">
        <f t="shared" si="13"/>
        <v>1.8649999999999998</v>
      </c>
      <c r="N69" s="2">
        <v>1.8649999999999998</v>
      </c>
      <c r="O69">
        <v>44</v>
      </c>
      <c r="P69">
        <f t="shared" si="14"/>
        <v>36</v>
      </c>
      <c r="Q69" s="2">
        <f t="shared" si="15"/>
        <v>4.5</v>
      </c>
      <c r="S69" s="2">
        <v>3</v>
      </c>
      <c r="T69" s="2">
        <v>1.8649999999999998</v>
      </c>
      <c r="U69" s="2">
        <v>4.5</v>
      </c>
      <c r="V69">
        <f t="shared" si="8"/>
        <v>3.1216666666666666</v>
      </c>
      <c r="W69">
        <f t="shared" si="9"/>
        <v>1.3217065988082719</v>
      </c>
    </row>
    <row r="70" spans="2:23">
      <c r="B70">
        <v>17.25</v>
      </c>
      <c r="C70">
        <v>3.1088900000000002</v>
      </c>
      <c r="D70">
        <v>0.84196264543030652</v>
      </c>
      <c r="G70">
        <v>44</v>
      </c>
      <c r="H70">
        <f t="shared" si="10"/>
        <v>33</v>
      </c>
      <c r="I70">
        <f t="shared" si="11"/>
        <v>3</v>
      </c>
      <c r="J70" s="2">
        <v>3</v>
      </c>
      <c r="K70">
        <v>33.2667</v>
      </c>
      <c r="L70">
        <f t="shared" si="12"/>
        <v>23.2667</v>
      </c>
      <c r="M70">
        <f t="shared" si="13"/>
        <v>2.32667</v>
      </c>
      <c r="N70" s="2">
        <v>2.32667</v>
      </c>
      <c r="O70">
        <v>40</v>
      </c>
      <c r="P70">
        <f t="shared" si="14"/>
        <v>32</v>
      </c>
      <c r="Q70" s="2">
        <f t="shared" si="15"/>
        <v>4</v>
      </c>
      <c r="S70" s="2">
        <v>3</v>
      </c>
      <c r="T70" s="2">
        <v>2.32667</v>
      </c>
      <c r="U70" s="2">
        <v>4</v>
      </c>
      <c r="V70">
        <f t="shared" si="8"/>
        <v>3.1088900000000002</v>
      </c>
      <c r="W70">
        <f t="shared" si="9"/>
        <v>0.84196264543030652</v>
      </c>
    </row>
    <row r="71" spans="2:23">
      <c r="B71">
        <v>17.5</v>
      </c>
      <c r="C71">
        <v>2.2622727272727272</v>
      </c>
      <c r="D71">
        <v>0.45289176456767488</v>
      </c>
      <c r="G71">
        <v>35</v>
      </c>
      <c r="H71">
        <f t="shared" si="10"/>
        <v>24</v>
      </c>
      <c r="I71">
        <f t="shared" si="11"/>
        <v>2.1818181818181817</v>
      </c>
      <c r="J71" s="2">
        <v>2.1818181818181817</v>
      </c>
      <c r="K71">
        <v>28.55</v>
      </c>
      <c r="L71">
        <f t="shared" si="12"/>
        <v>18.55</v>
      </c>
      <c r="M71">
        <f t="shared" si="13"/>
        <v>1.855</v>
      </c>
      <c r="N71" s="2">
        <v>1.855</v>
      </c>
      <c r="O71">
        <v>30</v>
      </c>
      <c r="P71">
        <f t="shared" si="14"/>
        <v>22</v>
      </c>
      <c r="Q71" s="2">
        <f t="shared" si="15"/>
        <v>2.75</v>
      </c>
      <c r="S71" s="2">
        <v>2.1818181818181817</v>
      </c>
      <c r="T71" s="2">
        <v>1.855</v>
      </c>
      <c r="U71" s="2">
        <v>2.75</v>
      </c>
      <c r="V71">
        <f t="shared" si="8"/>
        <v>2.2622727272727272</v>
      </c>
      <c r="W71">
        <f t="shared" si="9"/>
        <v>0.45289176456767488</v>
      </c>
    </row>
    <row r="72" spans="2:23">
      <c r="B72">
        <v>17.75</v>
      </c>
      <c r="C72">
        <v>2.2505039393939392</v>
      </c>
      <c r="D72">
        <v>0.72535498397255804</v>
      </c>
      <c r="G72">
        <v>42</v>
      </c>
      <c r="H72">
        <f t="shared" si="10"/>
        <v>31</v>
      </c>
      <c r="I72">
        <f t="shared" si="11"/>
        <v>2.8181818181818183</v>
      </c>
      <c r="J72" s="2">
        <v>2.8181818181818183</v>
      </c>
      <c r="K72">
        <v>24.333300000000001</v>
      </c>
      <c r="L72">
        <f t="shared" si="12"/>
        <v>14.333300000000001</v>
      </c>
      <c r="M72">
        <f t="shared" si="13"/>
        <v>1.4333300000000002</v>
      </c>
      <c r="N72" s="2">
        <v>1.4333300000000002</v>
      </c>
      <c r="O72">
        <v>28</v>
      </c>
      <c r="P72">
        <f t="shared" si="14"/>
        <v>20</v>
      </c>
      <c r="Q72" s="2">
        <f t="shared" si="15"/>
        <v>2.5</v>
      </c>
      <c r="S72" s="2">
        <v>2.8181818181818183</v>
      </c>
      <c r="T72" s="2">
        <v>1.4333300000000002</v>
      </c>
      <c r="U72" s="2">
        <v>2.5</v>
      </c>
      <c r="V72">
        <f t="shared" si="8"/>
        <v>2.2505039393939392</v>
      </c>
      <c r="W72">
        <f t="shared" si="9"/>
        <v>0.72535498397255804</v>
      </c>
    </row>
    <row r="73" spans="2:23">
      <c r="B73">
        <v>18</v>
      </c>
      <c r="C73">
        <v>2.7931324242424242</v>
      </c>
      <c r="D73">
        <v>0.70661820401466113</v>
      </c>
      <c r="G73">
        <v>47</v>
      </c>
      <c r="H73">
        <f t="shared" si="10"/>
        <v>36</v>
      </c>
      <c r="I73">
        <f t="shared" si="11"/>
        <v>3.2727272727272729</v>
      </c>
      <c r="J73" s="2">
        <v>3.2727272727272729</v>
      </c>
      <c r="K73">
        <v>29.816700000000001</v>
      </c>
      <c r="L73">
        <f t="shared" si="12"/>
        <v>19.816700000000001</v>
      </c>
      <c r="M73">
        <f t="shared" si="13"/>
        <v>1.98167</v>
      </c>
      <c r="N73" s="2">
        <v>1.98167</v>
      </c>
      <c r="O73">
        <v>33</v>
      </c>
      <c r="P73">
        <f t="shared" si="14"/>
        <v>25</v>
      </c>
      <c r="Q73" s="2">
        <f t="shared" si="15"/>
        <v>3.125</v>
      </c>
      <c r="S73" s="2">
        <v>3.2727272727272729</v>
      </c>
      <c r="T73" s="2">
        <v>1.98167</v>
      </c>
      <c r="U73" s="2">
        <v>3.125</v>
      </c>
      <c r="V73">
        <f t="shared" si="8"/>
        <v>2.7931324242424242</v>
      </c>
      <c r="W73">
        <f t="shared" si="9"/>
        <v>0.70661820401466113</v>
      </c>
    </row>
    <row r="74" spans="2:23">
      <c r="B74">
        <v>18.25</v>
      </c>
      <c r="C74">
        <v>2.9645454545454548</v>
      </c>
      <c r="D74">
        <v>1.0438774666067152</v>
      </c>
      <c r="G74">
        <v>48</v>
      </c>
      <c r="H74">
        <f t="shared" si="10"/>
        <v>37</v>
      </c>
      <c r="I74">
        <f t="shared" si="11"/>
        <v>3.3636363636363638</v>
      </c>
      <c r="J74" s="2">
        <v>3.3636363636363638</v>
      </c>
      <c r="K74">
        <v>27.8</v>
      </c>
      <c r="L74">
        <f t="shared" si="12"/>
        <v>17.8</v>
      </c>
      <c r="M74">
        <f t="shared" si="13"/>
        <v>1.78</v>
      </c>
      <c r="N74" s="2">
        <v>1.78</v>
      </c>
      <c r="O74">
        <v>38</v>
      </c>
      <c r="P74">
        <f t="shared" si="14"/>
        <v>30</v>
      </c>
      <c r="Q74" s="2">
        <f t="shared" si="15"/>
        <v>3.75</v>
      </c>
      <c r="S74" s="2">
        <v>3.3636363636363638</v>
      </c>
      <c r="T74" s="2">
        <v>1.78</v>
      </c>
      <c r="U74" s="2">
        <v>3.75</v>
      </c>
      <c r="V74">
        <f t="shared" si="8"/>
        <v>2.9645454545454548</v>
      </c>
      <c r="W74">
        <f t="shared" si="9"/>
        <v>1.0438774666067152</v>
      </c>
    </row>
    <row r="75" spans="2:23">
      <c r="B75">
        <v>18.5</v>
      </c>
      <c r="C75">
        <v>2.2950493939393941</v>
      </c>
      <c r="D75">
        <v>0.77952742272086151</v>
      </c>
      <c r="G75">
        <v>35</v>
      </c>
      <c r="H75">
        <f t="shared" si="10"/>
        <v>24</v>
      </c>
      <c r="I75">
        <f t="shared" si="11"/>
        <v>2.1818181818181817</v>
      </c>
      <c r="J75" s="2">
        <v>2.1818181818181817</v>
      </c>
      <c r="K75">
        <v>25.783300000000001</v>
      </c>
      <c r="L75">
        <f t="shared" si="12"/>
        <v>15.783300000000001</v>
      </c>
      <c r="M75">
        <f t="shared" si="13"/>
        <v>1.57833</v>
      </c>
      <c r="N75" s="2">
        <v>1.57833</v>
      </c>
      <c r="O75">
        <v>33</v>
      </c>
      <c r="P75">
        <f t="shared" si="14"/>
        <v>25</v>
      </c>
      <c r="Q75" s="2">
        <f t="shared" si="15"/>
        <v>3.125</v>
      </c>
      <c r="S75" s="2">
        <v>2.1818181818181817</v>
      </c>
      <c r="T75" s="2">
        <v>1.57833</v>
      </c>
      <c r="U75" s="2">
        <v>3.125</v>
      </c>
      <c r="V75">
        <f t="shared" si="8"/>
        <v>2.2950493939393941</v>
      </c>
      <c r="W75">
        <f t="shared" si="9"/>
        <v>0.77952742272086151</v>
      </c>
    </row>
    <row r="76" spans="2:23">
      <c r="B76">
        <v>18.75</v>
      </c>
      <c r="C76">
        <v>2.9605039393939392</v>
      </c>
      <c r="D76">
        <v>0.95066026005432758</v>
      </c>
      <c r="G76">
        <v>53</v>
      </c>
      <c r="H76">
        <f t="shared" si="10"/>
        <v>42</v>
      </c>
      <c r="I76">
        <f t="shared" si="11"/>
        <v>3.8181818181818183</v>
      </c>
      <c r="J76" s="2">
        <v>3.8181818181818183</v>
      </c>
      <c r="K76">
        <v>29.383299999999998</v>
      </c>
      <c r="L76">
        <f t="shared" si="12"/>
        <v>19.383299999999998</v>
      </c>
      <c r="M76">
        <f t="shared" si="13"/>
        <v>1.9383299999999999</v>
      </c>
      <c r="N76" s="2">
        <v>1.9383299999999999</v>
      </c>
      <c r="O76">
        <v>33</v>
      </c>
      <c r="P76">
        <f t="shared" si="14"/>
        <v>25</v>
      </c>
      <c r="Q76" s="2">
        <f t="shared" si="15"/>
        <v>3.125</v>
      </c>
      <c r="S76" s="2">
        <v>3.8181818181818183</v>
      </c>
      <c r="T76" s="2">
        <v>1.9383299999999999</v>
      </c>
      <c r="U76" s="2">
        <v>3.125</v>
      </c>
      <c r="V76">
        <f t="shared" si="8"/>
        <v>2.9605039393939392</v>
      </c>
      <c r="W76">
        <f t="shared" si="9"/>
        <v>0.95066026005432758</v>
      </c>
    </row>
    <row r="77" spans="2:23">
      <c r="B77">
        <v>19</v>
      </c>
      <c r="C77">
        <v>2.6780303030303032</v>
      </c>
      <c r="D77">
        <v>0.83677834744621526</v>
      </c>
      <c r="G77">
        <v>43</v>
      </c>
      <c r="H77">
        <f t="shared" si="10"/>
        <v>32</v>
      </c>
      <c r="I77">
        <f t="shared" si="11"/>
        <v>2.9090909090909092</v>
      </c>
      <c r="J77" s="2">
        <v>2.9090909090909092</v>
      </c>
      <c r="K77">
        <v>27.5</v>
      </c>
      <c r="L77">
        <f t="shared" si="12"/>
        <v>17.5</v>
      </c>
      <c r="M77">
        <f t="shared" si="13"/>
        <v>1.75</v>
      </c>
      <c r="N77" s="2">
        <v>1.75</v>
      </c>
      <c r="O77">
        <v>35</v>
      </c>
      <c r="P77">
        <f t="shared" si="14"/>
        <v>27</v>
      </c>
      <c r="Q77" s="2">
        <f t="shared" si="15"/>
        <v>3.375</v>
      </c>
      <c r="S77" s="2">
        <v>2.9090909090909092</v>
      </c>
      <c r="T77" s="2">
        <v>1.75</v>
      </c>
      <c r="U77" s="2">
        <v>3.375</v>
      </c>
      <c r="V77">
        <f t="shared" si="8"/>
        <v>2.6780303030303032</v>
      </c>
      <c r="W77">
        <f t="shared" si="9"/>
        <v>0.83677834744621526</v>
      </c>
    </row>
    <row r="78" spans="2:23">
      <c r="B78">
        <v>19.25</v>
      </c>
      <c r="C78">
        <v>2.4647990909090911</v>
      </c>
      <c r="D78">
        <v>0.83098335406297508</v>
      </c>
      <c r="G78">
        <v>36</v>
      </c>
      <c r="H78">
        <f t="shared" si="10"/>
        <v>25</v>
      </c>
      <c r="I78">
        <f t="shared" si="11"/>
        <v>2.2727272727272729</v>
      </c>
      <c r="J78" s="2">
        <v>2.2727272727272729</v>
      </c>
      <c r="K78">
        <v>27.466699999999999</v>
      </c>
      <c r="L78">
        <f t="shared" si="12"/>
        <v>17.466699999999999</v>
      </c>
      <c r="M78">
        <f t="shared" si="13"/>
        <v>1.7466699999999999</v>
      </c>
      <c r="N78" s="2">
        <v>1.7466699999999999</v>
      </c>
      <c r="O78">
        <v>35</v>
      </c>
      <c r="P78">
        <f t="shared" si="14"/>
        <v>27</v>
      </c>
      <c r="Q78" s="2">
        <f t="shared" si="15"/>
        <v>3.375</v>
      </c>
      <c r="S78" s="2">
        <v>2.2727272727272729</v>
      </c>
      <c r="T78" s="2">
        <v>1.7466699999999999</v>
      </c>
      <c r="U78" s="2">
        <v>3.375</v>
      </c>
      <c r="V78">
        <f t="shared" si="8"/>
        <v>2.4647990909090911</v>
      </c>
      <c r="W78">
        <f t="shared" si="9"/>
        <v>0.83098335406297508</v>
      </c>
    </row>
    <row r="79" spans="2:23">
      <c r="B79">
        <v>19.5</v>
      </c>
      <c r="C79">
        <v>2.4277766666666669</v>
      </c>
      <c r="D79">
        <v>0.69223722785858166</v>
      </c>
      <c r="G79">
        <v>44</v>
      </c>
      <c r="H79">
        <f t="shared" si="10"/>
        <v>33</v>
      </c>
      <c r="I79">
        <f t="shared" si="11"/>
        <v>3</v>
      </c>
      <c r="J79" s="2">
        <v>3</v>
      </c>
      <c r="K79">
        <v>26.583300000000001</v>
      </c>
      <c r="L79">
        <f t="shared" si="12"/>
        <v>16.583300000000001</v>
      </c>
      <c r="M79">
        <f t="shared" si="13"/>
        <v>1.6583300000000001</v>
      </c>
      <c r="N79" s="2">
        <v>1.6583300000000001</v>
      </c>
      <c r="O79">
        <v>29</v>
      </c>
      <c r="P79">
        <f t="shared" si="14"/>
        <v>21</v>
      </c>
      <c r="Q79" s="2">
        <f t="shared" si="15"/>
        <v>2.625</v>
      </c>
      <c r="S79" s="2">
        <v>3</v>
      </c>
      <c r="T79" s="2">
        <v>1.6583300000000001</v>
      </c>
      <c r="U79" s="2">
        <v>2.625</v>
      </c>
      <c r="V79">
        <f t="shared" si="8"/>
        <v>2.4277766666666669</v>
      </c>
      <c r="W79">
        <f t="shared" si="9"/>
        <v>0.69223722785858166</v>
      </c>
    </row>
    <row r="80" spans="2:23">
      <c r="B80">
        <v>19.75</v>
      </c>
      <c r="C80">
        <v>2.4227272727272728</v>
      </c>
      <c r="D80">
        <v>0.62682790552152057</v>
      </c>
      <c r="G80">
        <v>42</v>
      </c>
      <c r="H80">
        <f t="shared" si="10"/>
        <v>31</v>
      </c>
      <c r="I80">
        <f t="shared" si="11"/>
        <v>2.8181818181818183</v>
      </c>
      <c r="J80" s="2">
        <v>2.8181818181818183</v>
      </c>
      <c r="K80">
        <v>27</v>
      </c>
      <c r="L80">
        <f t="shared" si="12"/>
        <v>17</v>
      </c>
      <c r="M80">
        <f t="shared" si="13"/>
        <v>1.7</v>
      </c>
      <c r="N80" s="2">
        <v>1.7</v>
      </c>
      <c r="O80">
        <v>30</v>
      </c>
      <c r="P80">
        <f t="shared" si="14"/>
        <v>22</v>
      </c>
      <c r="Q80" s="2">
        <f t="shared" si="15"/>
        <v>2.75</v>
      </c>
      <c r="S80" s="2">
        <v>2.8181818181818183</v>
      </c>
      <c r="T80" s="2">
        <v>1.7</v>
      </c>
      <c r="U80" s="2">
        <v>2.75</v>
      </c>
      <c r="V80">
        <f t="shared" si="8"/>
        <v>2.4227272727272728</v>
      </c>
      <c r="W80">
        <f t="shared" si="9"/>
        <v>0.62682790552152057</v>
      </c>
    </row>
    <row r="81" spans="2:23">
      <c r="B81">
        <v>20</v>
      </c>
      <c r="C81">
        <v>2.2986363636363638</v>
      </c>
      <c r="D81">
        <v>1.1121462200969947</v>
      </c>
      <c r="G81">
        <v>34</v>
      </c>
      <c r="H81">
        <f>G81-11</f>
        <v>23</v>
      </c>
      <c r="I81">
        <f>H81/11</f>
        <v>2.0909090909090908</v>
      </c>
      <c r="J81" s="2">
        <v>2.0909090909090908</v>
      </c>
      <c r="K81">
        <v>23.05</v>
      </c>
      <c r="L81">
        <f t="shared" si="12"/>
        <v>13.05</v>
      </c>
      <c r="M81">
        <f t="shared" si="13"/>
        <v>1.3050000000000002</v>
      </c>
      <c r="N81" s="2">
        <v>1.3050000000000002</v>
      </c>
      <c r="O81">
        <v>36</v>
      </c>
      <c r="P81">
        <f t="shared" si="14"/>
        <v>28</v>
      </c>
      <c r="Q81" s="2">
        <f t="shared" si="15"/>
        <v>3.5</v>
      </c>
      <c r="S81" s="2">
        <v>2.0909090909090908</v>
      </c>
      <c r="T81" s="2">
        <v>1.3050000000000002</v>
      </c>
      <c r="U81" s="2">
        <v>3.5</v>
      </c>
      <c r="V81">
        <f t="shared" si="8"/>
        <v>2.2986363636363638</v>
      </c>
      <c r="W81">
        <f t="shared" si="9"/>
        <v>1.1121462200969947</v>
      </c>
    </row>
    <row r="82" spans="2:23">
      <c r="B82">
        <v>20.25</v>
      </c>
      <c r="C82">
        <v>2.2227272727272727</v>
      </c>
      <c r="D82">
        <v>0.97290779973071451</v>
      </c>
      <c r="G82">
        <v>42</v>
      </c>
      <c r="H82">
        <f t="shared" ref="H82:H110" si="16">G82-11</f>
        <v>31</v>
      </c>
      <c r="I82">
        <f t="shared" ref="I82:I110" si="17">H82/11</f>
        <v>2.8181818181818183</v>
      </c>
      <c r="J82" s="2">
        <v>2.8181818181818183</v>
      </c>
      <c r="K82">
        <v>21</v>
      </c>
      <c r="L82">
        <f t="shared" si="12"/>
        <v>11</v>
      </c>
      <c r="M82">
        <f t="shared" si="13"/>
        <v>1.1000000000000001</v>
      </c>
      <c r="N82" s="2">
        <v>1.1000000000000001</v>
      </c>
      <c r="O82">
        <v>30</v>
      </c>
      <c r="P82">
        <f t="shared" si="14"/>
        <v>22</v>
      </c>
      <c r="Q82" s="2">
        <f t="shared" si="15"/>
        <v>2.75</v>
      </c>
      <c r="S82" s="2">
        <v>2.8181818181818183</v>
      </c>
      <c r="T82" s="2">
        <v>1.1000000000000001</v>
      </c>
      <c r="U82" s="2">
        <v>2.75</v>
      </c>
      <c r="V82">
        <f t="shared" si="8"/>
        <v>2.2227272727272727</v>
      </c>
      <c r="W82">
        <f t="shared" si="9"/>
        <v>0.97290779973071451</v>
      </c>
    </row>
    <row r="83" spans="2:23">
      <c r="B83">
        <v>20.5</v>
      </c>
      <c r="C83">
        <v>2.4631818181818184</v>
      </c>
      <c r="D83">
        <v>0.9075308204588115</v>
      </c>
      <c r="G83">
        <v>38</v>
      </c>
      <c r="H83">
        <f t="shared" si="16"/>
        <v>27</v>
      </c>
      <c r="I83">
        <f t="shared" si="17"/>
        <v>2.4545454545454546</v>
      </c>
      <c r="J83" s="2">
        <v>2.4545454545454546</v>
      </c>
      <c r="K83">
        <v>25.6</v>
      </c>
      <c r="L83">
        <f t="shared" si="12"/>
        <v>15.600000000000001</v>
      </c>
      <c r="M83">
        <f t="shared" si="13"/>
        <v>1.56</v>
      </c>
      <c r="N83" s="2">
        <v>1.56</v>
      </c>
      <c r="O83">
        <v>35</v>
      </c>
      <c r="P83">
        <f t="shared" si="14"/>
        <v>27</v>
      </c>
      <c r="Q83" s="2">
        <f t="shared" si="15"/>
        <v>3.375</v>
      </c>
      <c r="S83" s="2">
        <v>2.4545454545454546</v>
      </c>
      <c r="T83" s="2">
        <v>1.56</v>
      </c>
      <c r="U83" s="2">
        <v>3.375</v>
      </c>
      <c r="V83">
        <f t="shared" si="8"/>
        <v>2.4631818181818184</v>
      </c>
      <c r="W83">
        <f t="shared" si="9"/>
        <v>0.9075308204588115</v>
      </c>
    </row>
    <row r="84" spans="2:23">
      <c r="B84">
        <v>20.75</v>
      </c>
      <c r="C84">
        <v>2.0159090909090911</v>
      </c>
      <c r="D84">
        <v>0.65163097983774387</v>
      </c>
      <c r="G84">
        <v>36</v>
      </c>
      <c r="H84">
        <f t="shared" si="16"/>
        <v>25</v>
      </c>
      <c r="I84">
        <f t="shared" si="17"/>
        <v>2.2727272727272729</v>
      </c>
      <c r="J84" s="2">
        <v>2.2727272727272729</v>
      </c>
      <c r="K84">
        <v>22.75</v>
      </c>
      <c r="L84">
        <f t="shared" si="12"/>
        <v>12.75</v>
      </c>
      <c r="M84">
        <f t="shared" si="13"/>
        <v>1.2749999999999999</v>
      </c>
      <c r="N84" s="2">
        <v>1.2749999999999999</v>
      </c>
      <c r="O84">
        <v>28</v>
      </c>
      <c r="P84">
        <f t="shared" si="14"/>
        <v>20</v>
      </c>
      <c r="Q84" s="2">
        <f t="shared" si="15"/>
        <v>2.5</v>
      </c>
      <c r="S84" s="2">
        <v>2.2727272727272729</v>
      </c>
      <c r="T84" s="2">
        <v>1.2749999999999999</v>
      </c>
      <c r="U84" s="2">
        <v>2.5</v>
      </c>
      <c r="V84">
        <f t="shared" si="8"/>
        <v>2.0159090909090911</v>
      </c>
      <c r="W84">
        <f t="shared" si="9"/>
        <v>0.65163097983774387</v>
      </c>
    </row>
    <row r="85" spans="2:23">
      <c r="B85">
        <v>21</v>
      </c>
      <c r="C85">
        <v>2.0201021212121213</v>
      </c>
      <c r="D85">
        <v>0.4998465804759491</v>
      </c>
      <c r="G85">
        <v>37</v>
      </c>
      <c r="H85">
        <f t="shared" si="16"/>
        <v>26</v>
      </c>
      <c r="I85">
        <f t="shared" si="17"/>
        <v>2.3636363636363638</v>
      </c>
      <c r="J85" s="2">
        <v>2.3636363636363638</v>
      </c>
      <c r="K85">
        <v>24.466699999999999</v>
      </c>
      <c r="L85">
        <f t="shared" si="12"/>
        <v>14.466699999999999</v>
      </c>
      <c r="M85">
        <f t="shared" si="13"/>
        <v>1.4466699999999999</v>
      </c>
      <c r="N85" s="2">
        <v>1.4466699999999999</v>
      </c>
      <c r="O85">
        <v>26</v>
      </c>
      <c r="P85">
        <f t="shared" si="14"/>
        <v>18</v>
      </c>
      <c r="Q85" s="2">
        <f t="shared" si="15"/>
        <v>2.25</v>
      </c>
      <c r="S85" s="2">
        <v>2.3636363636363638</v>
      </c>
      <c r="T85" s="2">
        <v>1.4466699999999999</v>
      </c>
      <c r="U85" s="2">
        <v>2.25</v>
      </c>
      <c r="V85">
        <f t="shared" si="8"/>
        <v>2.0201021212121213</v>
      </c>
      <c r="W85">
        <f t="shared" si="9"/>
        <v>0.4998465804759491</v>
      </c>
    </row>
    <row r="86" spans="2:23">
      <c r="B86">
        <v>21.25</v>
      </c>
      <c r="C86">
        <v>2.0060606060606063</v>
      </c>
      <c r="D86">
        <v>0.80910793308613693</v>
      </c>
      <c r="G86">
        <v>42</v>
      </c>
      <c r="H86">
        <f t="shared" si="16"/>
        <v>31</v>
      </c>
      <c r="I86">
        <f t="shared" si="17"/>
        <v>2.8181818181818183</v>
      </c>
      <c r="J86" s="2">
        <v>2.8181818181818183</v>
      </c>
      <c r="K86">
        <v>22</v>
      </c>
      <c r="L86">
        <f t="shared" si="12"/>
        <v>12</v>
      </c>
      <c r="M86">
        <f t="shared" si="13"/>
        <v>1.2</v>
      </c>
      <c r="N86" s="2">
        <v>1.2</v>
      </c>
      <c r="O86">
        <v>24</v>
      </c>
      <c r="P86">
        <f t="shared" si="14"/>
        <v>16</v>
      </c>
      <c r="Q86" s="2">
        <f t="shared" si="15"/>
        <v>2</v>
      </c>
      <c r="S86" s="2">
        <v>2.8181818181818183</v>
      </c>
      <c r="T86" s="2">
        <v>1.2</v>
      </c>
      <c r="U86" s="2">
        <v>2</v>
      </c>
      <c r="V86">
        <f t="shared" si="8"/>
        <v>2.0060606060606063</v>
      </c>
      <c r="W86">
        <f t="shared" si="9"/>
        <v>0.80910793308613693</v>
      </c>
    </row>
    <row r="87" spans="2:23">
      <c r="B87">
        <v>21.5</v>
      </c>
      <c r="C87">
        <v>2.0289130303030305</v>
      </c>
      <c r="D87">
        <v>1.1283630758195706</v>
      </c>
      <c r="G87">
        <v>34</v>
      </c>
      <c r="H87">
        <f t="shared" si="16"/>
        <v>23</v>
      </c>
      <c r="I87">
        <f t="shared" si="17"/>
        <v>2.0909090909090908</v>
      </c>
      <c r="J87" s="2">
        <v>2.0909090909090908</v>
      </c>
      <c r="K87">
        <v>18.708300000000001</v>
      </c>
      <c r="L87">
        <f t="shared" si="12"/>
        <v>8.7083000000000013</v>
      </c>
      <c r="M87">
        <f t="shared" si="13"/>
        <v>0.8708300000000001</v>
      </c>
      <c r="N87" s="2">
        <v>0.8708300000000001</v>
      </c>
      <c r="O87">
        <v>33</v>
      </c>
      <c r="P87">
        <f t="shared" si="14"/>
        <v>25</v>
      </c>
      <c r="Q87" s="2">
        <f t="shared" si="15"/>
        <v>3.125</v>
      </c>
      <c r="S87" s="2">
        <v>2.0909090909090908</v>
      </c>
      <c r="T87" s="2">
        <v>0.8708300000000001</v>
      </c>
      <c r="U87" s="2">
        <v>3.125</v>
      </c>
      <c r="V87">
        <f t="shared" si="8"/>
        <v>2.0289130303030305</v>
      </c>
      <c r="W87">
        <f t="shared" si="9"/>
        <v>1.1283630758195706</v>
      </c>
    </row>
    <row r="88" spans="2:23">
      <c r="B88">
        <v>21.75</v>
      </c>
      <c r="C88">
        <v>1.9542918181818181</v>
      </c>
      <c r="D88">
        <v>0.69659577101847803</v>
      </c>
      <c r="G88">
        <v>27</v>
      </c>
      <c r="H88">
        <f t="shared" si="16"/>
        <v>16</v>
      </c>
      <c r="I88">
        <f t="shared" si="17"/>
        <v>1.4545454545454546</v>
      </c>
      <c r="J88" s="2">
        <v>1.4545454545454546</v>
      </c>
      <c r="K88">
        <v>26.583300000000001</v>
      </c>
      <c r="L88">
        <f t="shared" si="12"/>
        <v>16.583300000000001</v>
      </c>
      <c r="M88">
        <f t="shared" si="13"/>
        <v>1.6583300000000001</v>
      </c>
      <c r="N88" s="2">
        <v>1.6583300000000001</v>
      </c>
      <c r="O88">
        <v>30</v>
      </c>
      <c r="P88">
        <f t="shared" si="14"/>
        <v>22</v>
      </c>
      <c r="Q88" s="2">
        <f t="shared" si="15"/>
        <v>2.75</v>
      </c>
      <c r="S88" s="2">
        <v>1.4545454545454546</v>
      </c>
      <c r="T88" s="2">
        <v>1.6583300000000001</v>
      </c>
      <c r="U88" s="2">
        <v>2.75</v>
      </c>
      <c r="V88">
        <f t="shared" si="8"/>
        <v>1.9542918181818181</v>
      </c>
      <c r="W88">
        <f t="shared" si="9"/>
        <v>0.69659577101847803</v>
      </c>
    </row>
    <row r="89" spans="2:23">
      <c r="B89">
        <v>22</v>
      </c>
      <c r="C89">
        <v>1.7130303030303029</v>
      </c>
      <c r="D89">
        <v>0.77873604060467105</v>
      </c>
      <c r="G89">
        <v>32</v>
      </c>
      <c r="H89">
        <f t="shared" si="16"/>
        <v>21</v>
      </c>
      <c r="I89">
        <f t="shared" si="17"/>
        <v>1.9090909090909092</v>
      </c>
      <c r="J89" s="2">
        <v>1.9090909090909092</v>
      </c>
      <c r="K89">
        <v>18.55</v>
      </c>
      <c r="L89">
        <f t="shared" si="12"/>
        <v>8.5500000000000007</v>
      </c>
      <c r="M89">
        <f t="shared" si="13"/>
        <v>0.85500000000000009</v>
      </c>
      <c r="N89" s="2">
        <v>0.85500000000000009</v>
      </c>
      <c r="O89">
        <v>27</v>
      </c>
      <c r="P89">
        <f t="shared" si="14"/>
        <v>19</v>
      </c>
      <c r="Q89" s="2">
        <f t="shared" si="15"/>
        <v>2.375</v>
      </c>
      <c r="S89" s="2">
        <v>1.9090909090909092</v>
      </c>
      <c r="T89" s="2">
        <v>0.85500000000000009</v>
      </c>
      <c r="U89" s="2">
        <v>2.375</v>
      </c>
      <c r="V89">
        <f t="shared" si="8"/>
        <v>1.7130303030303029</v>
      </c>
      <c r="W89">
        <f t="shared" si="9"/>
        <v>0.77873604060467105</v>
      </c>
    </row>
    <row r="90" spans="2:23">
      <c r="B90">
        <v>22.25</v>
      </c>
      <c r="C90">
        <v>1.9706060606060607</v>
      </c>
      <c r="D90">
        <v>0.42624279478976762</v>
      </c>
      <c r="G90">
        <v>35</v>
      </c>
      <c r="H90">
        <f t="shared" si="16"/>
        <v>24</v>
      </c>
      <c r="I90">
        <f t="shared" si="17"/>
        <v>2.1818181818181817</v>
      </c>
      <c r="J90" s="2">
        <v>2.1818181818181817</v>
      </c>
      <c r="K90">
        <v>24.8</v>
      </c>
      <c r="L90">
        <f t="shared" si="12"/>
        <v>14.8</v>
      </c>
      <c r="M90">
        <f t="shared" si="13"/>
        <v>1.48</v>
      </c>
      <c r="N90" s="2">
        <v>1.48</v>
      </c>
      <c r="O90">
        <v>26</v>
      </c>
      <c r="P90">
        <f>O90-8</f>
        <v>18</v>
      </c>
      <c r="Q90" s="2">
        <f>P90/8</f>
        <v>2.25</v>
      </c>
      <c r="S90" s="2">
        <v>2.1818181818181817</v>
      </c>
      <c r="T90" s="2">
        <v>1.48</v>
      </c>
      <c r="U90" s="2">
        <v>2.25</v>
      </c>
      <c r="V90">
        <f t="shared" si="8"/>
        <v>1.9706060606060607</v>
      </c>
      <c r="W90">
        <f t="shared" si="9"/>
        <v>0.42624279478976762</v>
      </c>
    </row>
    <row r="91" spans="2:23">
      <c r="B91">
        <v>22.5</v>
      </c>
      <c r="C91">
        <v>1.9819433333333334</v>
      </c>
      <c r="D91">
        <v>0.40238896559589443</v>
      </c>
      <c r="G91">
        <v>33</v>
      </c>
      <c r="H91">
        <f t="shared" si="16"/>
        <v>22</v>
      </c>
      <c r="I91">
        <f t="shared" si="17"/>
        <v>2</v>
      </c>
      <c r="J91" s="2">
        <v>2</v>
      </c>
      <c r="K91">
        <v>25.708300000000001</v>
      </c>
      <c r="L91">
        <f t="shared" si="12"/>
        <v>15.708300000000001</v>
      </c>
      <c r="M91">
        <f t="shared" si="13"/>
        <v>1.5708300000000002</v>
      </c>
      <c r="N91" s="2">
        <v>1.5708300000000002</v>
      </c>
      <c r="O91">
        <v>27</v>
      </c>
      <c r="P91">
        <f t="shared" ref="P91:P133" si="18">O91-8</f>
        <v>19</v>
      </c>
      <c r="Q91" s="2">
        <f t="shared" ref="Q91:Q133" si="19">P91/8</f>
        <v>2.375</v>
      </c>
      <c r="S91" s="2">
        <v>2</v>
      </c>
      <c r="T91" s="2">
        <v>1.5708300000000002</v>
      </c>
      <c r="U91" s="2">
        <v>2.375</v>
      </c>
      <c r="V91">
        <f t="shared" si="8"/>
        <v>1.9819433333333334</v>
      </c>
      <c r="W91">
        <f t="shared" si="9"/>
        <v>0.40238896559589443</v>
      </c>
    </row>
    <row r="92" spans="2:23">
      <c r="B92">
        <v>22.75</v>
      </c>
      <c r="C92">
        <v>1.5363636363636364</v>
      </c>
      <c r="D92">
        <v>0.61629474675355822</v>
      </c>
      <c r="G92">
        <v>32</v>
      </c>
      <c r="H92">
        <f t="shared" si="16"/>
        <v>21</v>
      </c>
      <c r="I92">
        <f t="shared" si="17"/>
        <v>1.9090909090909092</v>
      </c>
      <c r="J92" s="2">
        <v>1.9090909090909092</v>
      </c>
      <c r="K92">
        <v>18.25</v>
      </c>
      <c r="L92">
        <f t="shared" si="12"/>
        <v>8.25</v>
      </c>
      <c r="M92">
        <f t="shared" si="13"/>
        <v>0.82499999999999996</v>
      </c>
      <c r="N92" s="2">
        <v>0.82499999999999996</v>
      </c>
      <c r="O92">
        <v>23</v>
      </c>
      <c r="P92">
        <f t="shared" si="18"/>
        <v>15</v>
      </c>
      <c r="Q92" s="2">
        <f t="shared" si="19"/>
        <v>1.875</v>
      </c>
      <c r="S92" s="2">
        <v>1.9090909090909092</v>
      </c>
      <c r="T92" s="2">
        <v>0.82499999999999996</v>
      </c>
      <c r="U92" s="2">
        <v>1.875</v>
      </c>
      <c r="V92">
        <f t="shared" si="8"/>
        <v>1.5363636363636364</v>
      </c>
      <c r="W92">
        <f t="shared" si="9"/>
        <v>0.61629474675355822</v>
      </c>
    </row>
    <row r="93" spans="2:23">
      <c r="B93">
        <v>23</v>
      </c>
      <c r="C93">
        <v>1.4356818181818181</v>
      </c>
      <c r="D93">
        <v>0.69894094177022215</v>
      </c>
      <c r="G93">
        <v>27</v>
      </c>
      <c r="H93">
        <f t="shared" si="16"/>
        <v>16</v>
      </c>
      <c r="I93">
        <f t="shared" si="17"/>
        <v>1.4545454545454546</v>
      </c>
      <c r="J93" s="2">
        <v>1.4545454545454546</v>
      </c>
      <c r="K93">
        <v>17.274999999999999</v>
      </c>
      <c r="L93">
        <f t="shared" si="12"/>
        <v>7.2749999999999986</v>
      </c>
      <c r="M93">
        <f t="shared" si="13"/>
        <v>0.72749999999999981</v>
      </c>
      <c r="N93" s="2">
        <v>0.72749999999999981</v>
      </c>
      <c r="O93">
        <v>25</v>
      </c>
      <c r="P93">
        <f t="shared" si="18"/>
        <v>17</v>
      </c>
      <c r="Q93" s="2">
        <f t="shared" si="19"/>
        <v>2.125</v>
      </c>
      <c r="S93" s="2">
        <v>1.4545454545454546</v>
      </c>
      <c r="T93" s="2">
        <v>0.72749999999999981</v>
      </c>
      <c r="U93" s="2">
        <v>2.125</v>
      </c>
      <c r="V93">
        <f t="shared" si="8"/>
        <v>1.4356818181818181</v>
      </c>
      <c r="W93">
        <f t="shared" si="9"/>
        <v>0.69894094177022215</v>
      </c>
    </row>
    <row r="94" spans="2:23">
      <c r="B94">
        <v>23.25</v>
      </c>
      <c r="C94">
        <v>1.8088899999999999</v>
      </c>
      <c r="D94">
        <v>0.56160626447716999</v>
      </c>
      <c r="G94">
        <v>33</v>
      </c>
      <c r="H94">
        <f t="shared" si="16"/>
        <v>22</v>
      </c>
      <c r="I94">
        <f t="shared" si="17"/>
        <v>2</v>
      </c>
      <c r="J94" s="2">
        <v>2</v>
      </c>
      <c r="K94">
        <v>21.7667</v>
      </c>
      <c r="L94">
        <f t="shared" si="12"/>
        <v>11.7667</v>
      </c>
      <c r="M94">
        <f t="shared" si="13"/>
        <v>1.1766700000000001</v>
      </c>
      <c r="N94" s="2">
        <v>1.1766700000000001</v>
      </c>
      <c r="O94">
        <v>26</v>
      </c>
      <c r="P94">
        <f t="shared" si="18"/>
        <v>18</v>
      </c>
      <c r="Q94" s="2">
        <f t="shared" si="19"/>
        <v>2.25</v>
      </c>
      <c r="S94" s="2">
        <v>2</v>
      </c>
      <c r="T94" s="2">
        <v>1.1766700000000001</v>
      </c>
      <c r="U94" s="2">
        <v>2.25</v>
      </c>
      <c r="V94">
        <f t="shared" si="8"/>
        <v>1.8088899999999999</v>
      </c>
      <c r="W94">
        <f t="shared" si="9"/>
        <v>0.56160626447716999</v>
      </c>
    </row>
    <row r="95" spans="2:23">
      <c r="B95">
        <v>23.5</v>
      </c>
      <c r="C95">
        <v>1.4757575757575758</v>
      </c>
      <c r="D95">
        <v>1.0478883068253348</v>
      </c>
      <c r="G95">
        <v>30</v>
      </c>
      <c r="H95">
        <f t="shared" si="16"/>
        <v>19</v>
      </c>
      <c r="I95">
        <f t="shared" si="17"/>
        <v>1.7272727272727273</v>
      </c>
      <c r="J95" s="2">
        <v>1.7272727272727273</v>
      </c>
      <c r="K95">
        <v>13.25</v>
      </c>
      <c r="L95">
        <f t="shared" si="12"/>
        <v>3.25</v>
      </c>
      <c r="M95">
        <f t="shared" si="13"/>
        <v>0.32500000000000001</v>
      </c>
      <c r="N95" s="2">
        <v>0.32500000000000001</v>
      </c>
      <c r="O95">
        <v>27</v>
      </c>
      <c r="P95">
        <f t="shared" si="18"/>
        <v>19</v>
      </c>
      <c r="Q95" s="2">
        <f t="shared" si="19"/>
        <v>2.375</v>
      </c>
      <c r="S95" s="2">
        <v>1.7272727272727273</v>
      </c>
      <c r="T95" s="2">
        <v>0.32500000000000001</v>
      </c>
      <c r="U95" s="2">
        <v>2.375</v>
      </c>
      <c r="V95">
        <f t="shared" si="8"/>
        <v>1.4757575757575758</v>
      </c>
      <c r="W95">
        <f t="shared" si="9"/>
        <v>1.0478883068253348</v>
      </c>
    </row>
    <row r="96" spans="2:23">
      <c r="B96">
        <v>23.75</v>
      </c>
      <c r="C96">
        <v>1.520200909090909</v>
      </c>
      <c r="D96">
        <v>1.0659128730396168</v>
      </c>
      <c r="G96">
        <v>41</v>
      </c>
      <c r="H96">
        <f t="shared" si="16"/>
        <v>30</v>
      </c>
      <c r="I96">
        <f t="shared" si="17"/>
        <v>2.7272727272727271</v>
      </c>
      <c r="J96" s="2">
        <v>2.7272727272727271</v>
      </c>
      <c r="K96">
        <v>17.083300000000001</v>
      </c>
      <c r="L96">
        <f t="shared" si="12"/>
        <v>7.0833000000000013</v>
      </c>
      <c r="M96">
        <f t="shared" si="13"/>
        <v>0.70833000000000013</v>
      </c>
      <c r="N96" s="2">
        <v>0.70833000000000013</v>
      </c>
      <c r="O96">
        <v>17</v>
      </c>
      <c r="P96">
        <f t="shared" si="18"/>
        <v>9</v>
      </c>
      <c r="Q96" s="2">
        <f t="shared" si="19"/>
        <v>1.125</v>
      </c>
      <c r="S96" s="2">
        <v>2.7272727272727271</v>
      </c>
      <c r="T96" s="2">
        <v>0.70833000000000013</v>
      </c>
      <c r="U96" s="2">
        <v>1.125</v>
      </c>
      <c r="V96">
        <f t="shared" si="8"/>
        <v>1.520200909090909</v>
      </c>
      <c r="W96">
        <f t="shared" si="9"/>
        <v>1.0659128730396168</v>
      </c>
    </row>
    <row r="97" spans="2:23">
      <c r="B97">
        <v>24</v>
      </c>
      <c r="C97">
        <v>1.3361099999999999</v>
      </c>
      <c r="D97">
        <v>0.58927586604238291</v>
      </c>
      <c r="G97">
        <v>33</v>
      </c>
      <c r="H97">
        <f t="shared" si="16"/>
        <v>22</v>
      </c>
      <c r="I97">
        <f t="shared" si="17"/>
        <v>2</v>
      </c>
      <c r="J97" s="2">
        <v>2</v>
      </c>
      <c r="K97">
        <v>21.333300000000001</v>
      </c>
      <c r="L97">
        <f t="shared" si="12"/>
        <v>11.333300000000001</v>
      </c>
      <c r="M97">
        <f t="shared" si="13"/>
        <v>1.1333300000000002</v>
      </c>
      <c r="N97" s="2">
        <v>1.1333300000000002</v>
      </c>
      <c r="O97">
        <v>15</v>
      </c>
      <c r="P97">
        <f t="shared" si="18"/>
        <v>7</v>
      </c>
      <c r="Q97" s="2">
        <f t="shared" si="19"/>
        <v>0.875</v>
      </c>
      <c r="S97" s="2">
        <v>2</v>
      </c>
      <c r="T97" s="2">
        <v>1.1333300000000002</v>
      </c>
      <c r="U97" s="2">
        <v>0.875</v>
      </c>
      <c r="V97">
        <f t="shared" si="8"/>
        <v>1.3361099999999999</v>
      </c>
      <c r="W97">
        <f t="shared" si="9"/>
        <v>0.58927586604238291</v>
      </c>
    </row>
    <row r="98" spans="2:23">
      <c r="B98">
        <v>24.25</v>
      </c>
      <c r="C98">
        <v>1.6890909090909088</v>
      </c>
      <c r="D98">
        <v>0.91502246732114778</v>
      </c>
      <c r="G98">
        <v>41</v>
      </c>
      <c r="H98">
        <f t="shared" si="16"/>
        <v>30</v>
      </c>
      <c r="I98">
        <f t="shared" si="17"/>
        <v>2.7272727272727271</v>
      </c>
      <c r="J98" s="2">
        <v>2.7272727272727271</v>
      </c>
      <c r="K98">
        <v>23.4</v>
      </c>
      <c r="L98">
        <f t="shared" si="12"/>
        <v>13.399999999999999</v>
      </c>
      <c r="M98">
        <f t="shared" si="13"/>
        <v>1.3399999999999999</v>
      </c>
      <c r="N98" s="2">
        <v>1.3399999999999999</v>
      </c>
      <c r="O98">
        <v>16</v>
      </c>
      <c r="P98">
        <f t="shared" si="18"/>
        <v>8</v>
      </c>
      <c r="Q98" s="2">
        <f t="shared" si="19"/>
        <v>1</v>
      </c>
      <c r="S98" s="2">
        <v>2.7272727272727271</v>
      </c>
      <c r="T98" s="2">
        <v>1.3399999999999999</v>
      </c>
      <c r="U98" s="2">
        <v>1</v>
      </c>
      <c r="V98">
        <f t="shared" si="8"/>
        <v>1.6890909090909088</v>
      </c>
      <c r="W98">
        <f t="shared" si="9"/>
        <v>0.91502246732114778</v>
      </c>
    </row>
    <row r="99" spans="2:23">
      <c r="B99">
        <v>24.5</v>
      </c>
      <c r="C99">
        <v>1.6010869696969696</v>
      </c>
      <c r="D99">
        <v>0.96549265519559468</v>
      </c>
      <c r="G99">
        <v>32</v>
      </c>
      <c r="H99">
        <f t="shared" si="16"/>
        <v>21</v>
      </c>
      <c r="I99">
        <f t="shared" si="17"/>
        <v>1.9090909090909092</v>
      </c>
      <c r="J99" s="2">
        <v>1.9090909090909092</v>
      </c>
      <c r="K99">
        <v>15.191700000000001</v>
      </c>
      <c r="L99">
        <f t="shared" si="12"/>
        <v>5.1917000000000009</v>
      </c>
      <c r="M99">
        <f t="shared" si="13"/>
        <v>0.51917000000000013</v>
      </c>
      <c r="N99" s="2">
        <v>0.51917000000000013</v>
      </c>
      <c r="O99">
        <v>27</v>
      </c>
      <c r="P99">
        <f t="shared" si="18"/>
        <v>19</v>
      </c>
      <c r="Q99" s="2">
        <f t="shared" si="19"/>
        <v>2.375</v>
      </c>
      <c r="S99" s="2">
        <v>1.9090909090909092</v>
      </c>
      <c r="T99" s="2">
        <v>0.51917000000000013</v>
      </c>
      <c r="U99" s="2">
        <v>2.375</v>
      </c>
      <c r="V99">
        <f t="shared" si="8"/>
        <v>1.6010869696969696</v>
      </c>
      <c r="W99">
        <f t="shared" si="9"/>
        <v>0.96549265519559468</v>
      </c>
    </row>
    <row r="100" spans="2:23">
      <c r="B100">
        <v>24.75</v>
      </c>
      <c r="C100">
        <v>1.1912121212121212</v>
      </c>
      <c r="D100">
        <v>0.42228259439820681</v>
      </c>
      <c r="G100">
        <v>26</v>
      </c>
      <c r="H100">
        <f t="shared" si="16"/>
        <v>15</v>
      </c>
      <c r="I100">
        <f t="shared" si="17"/>
        <v>1.3636363636363635</v>
      </c>
      <c r="J100" s="2">
        <v>1.3636363636363635</v>
      </c>
      <c r="K100">
        <v>17.100000000000001</v>
      </c>
      <c r="L100">
        <f t="shared" si="12"/>
        <v>7.1000000000000014</v>
      </c>
      <c r="M100">
        <f t="shared" si="13"/>
        <v>0.71000000000000019</v>
      </c>
      <c r="N100" s="2">
        <v>0.71000000000000019</v>
      </c>
      <c r="O100">
        <v>20</v>
      </c>
      <c r="P100">
        <f t="shared" si="18"/>
        <v>12</v>
      </c>
      <c r="Q100" s="2">
        <f t="shared" si="19"/>
        <v>1.5</v>
      </c>
      <c r="S100" s="2">
        <v>1.3636363636363635</v>
      </c>
      <c r="T100" s="2">
        <v>0.71000000000000019</v>
      </c>
      <c r="U100" s="2">
        <v>1.5</v>
      </c>
      <c r="V100">
        <f t="shared" si="8"/>
        <v>1.1912121212121212</v>
      </c>
      <c r="W100">
        <f t="shared" si="9"/>
        <v>0.42228259439820681</v>
      </c>
    </row>
    <row r="101" spans="2:23">
      <c r="B101">
        <v>25</v>
      </c>
      <c r="C101">
        <v>1.0491666666666666</v>
      </c>
      <c r="D101">
        <v>0.42837143150930784</v>
      </c>
      <c r="G101">
        <v>22</v>
      </c>
      <c r="H101">
        <f t="shared" si="16"/>
        <v>11</v>
      </c>
      <c r="I101">
        <f t="shared" si="17"/>
        <v>1</v>
      </c>
      <c r="J101" s="2">
        <v>1</v>
      </c>
      <c r="K101">
        <v>16.475000000000001</v>
      </c>
      <c r="L101">
        <f t="shared" si="12"/>
        <v>6.4750000000000014</v>
      </c>
      <c r="M101">
        <f t="shared" si="13"/>
        <v>0.64750000000000019</v>
      </c>
      <c r="N101" s="2">
        <v>0.64750000000000019</v>
      </c>
      <c r="O101">
        <v>20</v>
      </c>
      <c r="P101">
        <f t="shared" si="18"/>
        <v>12</v>
      </c>
      <c r="Q101" s="2">
        <f t="shared" si="19"/>
        <v>1.5</v>
      </c>
      <c r="S101" s="2">
        <v>1</v>
      </c>
      <c r="T101" s="2">
        <v>0.64750000000000019</v>
      </c>
      <c r="U101" s="2">
        <v>1.5</v>
      </c>
      <c r="V101">
        <f t="shared" si="8"/>
        <v>1.0491666666666666</v>
      </c>
      <c r="W101">
        <f t="shared" si="9"/>
        <v>0.42837143150930784</v>
      </c>
    </row>
    <row r="102" spans="2:23">
      <c r="B102">
        <v>25.25</v>
      </c>
      <c r="C102">
        <v>1.3262615151515151</v>
      </c>
      <c r="D102">
        <v>0.5661098927108309</v>
      </c>
      <c r="G102">
        <v>28</v>
      </c>
      <c r="H102">
        <f t="shared" si="16"/>
        <v>17</v>
      </c>
      <c r="I102">
        <f t="shared" si="17"/>
        <v>1.5454545454545454</v>
      </c>
      <c r="J102" s="2">
        <v>1.5454545454545454</v>
      </c>
      <c r="K102">
        <v>16.833300000000001</v>
      </c>
      <c r="L102">
        <f t="shared" si="12"/>
        <v>6.8333000000000013</v>
      </c>
      <c r="M102">
        <f t="shared" si="13"/>
        <v>0.6833300000000001</v>
      </c>
      <c r="N102" s="2">
        <v>0.6833300000000001</v>
      </c>
      <c r="O102">
        <v>22</v>
      </c>
      <c r="P102">
        <f t="shared" si="18"/>
        <v>14</v>
      </c>
      <c r="Q102" s="2">
        <f t="shared" si="19"/>
        <v>1.75</v>
      </c>
      <c r="S102" s="2">
        <v>1.5454545454545454</v>
      </c>
      <c r="T102" s="2">
        <v>0.6833300000000001</v>
      </c>
      <c r="U102" s="2">
        <v>1.75</v>
      </c>
      <c r="V102">
        <f t="shared" si="8"/>
        <v>1.3262615151515151</v>
      </c>
      <c r="W102">
        <f t="shared" si="9"/>
        <v>0.5661098927108309</v>
      </c>
    </row>
    <row r="103" spans="2:23">
      <c r="B103">
        <v>25.5</v>
      </c>
      <c r="C103">
        <v>0.92497363636363639</v>
      </c>
      <c r="D103">
        <v>0.81720076663829377</v>
      </c>
      <c r="G103">
        <v>21</v>
      </c>
      <c r="H103">
        <f t="shared" si="16"/>
        <v>10</v>
      </c>
      <c r="I103">
        <f t="shared" si="17"/>
        <v>0.90909090909090906</v>
      </c>
      <c r="J103" s="2">
        <v>0.90909090909090906</v>
      </c>
      <c r="K103">
        <v>11.158300000000001</v>
      </c>
      <c r="L103">
        <f t="shared" si="12"/>
        <v>1.1583000000000006</v>
      </c>
      <c r="M103">
        <f t="shared" si="13"/>
        <v>0.11583000000000006</v>
      </c>
      <c r="N103" s="2">
        <v>0.11583000000000006</v>
      </c>
      <c r="O103">
        <v>22</v>
      </c>
      <c r="P103">
        <f t="shared" si="18"/>
        <v>14</v>
      </c>
      <c r="Q103" s="2">
        <f t="shared" si="19"/>
        <v>1.75</v>
      </c>
      <c r="S103" s="2">
        <v>0.90909090909090906</v>
      </c>
      <c r="T103" s="2">
        <v>0.11583000000000006</v>
      </c>
      <c r="U103" s="2">
        <v>1.75</v>
      </c>
      <c r="V103">
        <f t="shared" si="8"/>
        <v>0.92497363636363639</v>
      </c>
      <c r="W103">
        <f t="shared" si="9"/>
        <v>0.81720076663829377</v>
      </c>
    </row>
    <row r="104" spans="2:23">
      <c r="B104">
        <v>25.75</v>
      </c>
      <c r="C104">
        <v>0.76454545454545453</v>
      </c>
      <c r="D104">
        <v>0.52000715188978786</v>
      </c>
      <c r="G104">
        <v>26</v>
      </c>
      <c r="H104">
        <f t="shared" si="16"/>
        <v>15</v>
      </c>
      <c r="I104">
        <f t="shared" si="17"/>
        <v>1.3636363636363635</v>
      </c>
      <c r="J104" s="2">
        <v>1.3636363636363635</v>
      </c>
      <c r="K104">
        <v>14.3</v>
      </c>
      <c r="L104">
        <f t="shared" si="12"/>
        <v>4.3000000000000007</v>
      </c>
      <c r="M104">
        <f t="shared" si="13"/>
        <v>0.43000000000000005</v>
      </c>
      <c r="N104" s="2">
        <v>0.43000000000000005</v>
      </c>
      <c r="O104">
        <v>12</v>
      </c>
      <c r="P104">
        <f t="shared" si="18"/>
        <v>4</v>
      </c>
      <c r="Q104" s="2">
        <f t="shared" si="19"/>
        <v>0.5</v>
      </c>
      <c r="S104" s="2">
        <v>1.3636363636363635</v>
      </c>
      <c r="T104" s="2">
        <v>0.43000000000000005</v>
      </c>
      <c r="U104" s="2">
        <v>0.5</v>
      </c>
      <c r="V104">
        <f t="shared" si="8"/>
        <v>0.76454545454545453</v>
      </c>
      <c r="W104">
        <f t="shared" si="9"/>
        <v>0.52000715188978786</v>
      </c>
    </row>
    <row r="105" spans="2:23">
      <c r="B105">
        <v>26</v>
      </c>
      <c r="C105">
        <v>1.5072727272727271</v>
      </c>
      <c r="D105">
        <v>0.99572360415316508</v>
      </c>
      <c r="G105">
        <v>24</v>
      </c>
      <c r="H105">
        <f t="shared" si="16"/>
        <v>13</v>
      </c>
      <c r="I105">
        <f t="shared" si="17"/>
        <v>1.1818181818181819</v>
      </c>
      <c r="J105" s="2">
        <v>1.1818181818181819</v>
      </c>
      <c r="K105">
        <v>17.149999999999999</v>
      </c>
      <c r="L105">
        <f t="shared" si="12"/>
        <v>7.1499999999999986</v>
      </c>
      <c r="M105">
        <f t="shared" si="13"/>
        <v>0.71499999999999986</v>
      </c>
      <c r="N105" s="2">
        <v>0.71499999999999986</v>
      </c>
      <c r="O105">
        <v>29</v>
      </c>
      <c r="P105">
        <f t="shared" si="18"/>
        <v>21</v>
      </c>
      <c r="Q105" s="2">
        <f t="shared" si="19"/>
        <v>2.625</v>
      </c>
      <c r="S105" s="2">
        <v>1.1818181818181819</v>
      </c>
      <c r="T105" s="2">
        <v>0.71499999999999986</v>
      </c>
      <c r="U105" s="2">
        <v>2.625</v>
      </c>
      <c r="V105">
        <f t="shared" si="8"/>
        <v>1.5072727272727271</v>
      </c>
      <c r="W105">
        <f t="shared" si="9"/>
        <v>0.99572360415316508</v>
      </c>
    </row>
    <row r="106" spans="2:23">
      <c r="B106">
        <v>26.25</v>
      </c>
      <c r="C106">
        <v>1.5445454545454542</v>
      </c>
      <c r="D106">
        <v>1.1259534068424706</v>
      </c>
      <c r="G106">
        <v>26</v>
      </c>
      <c r="H106">
        <f t="shared" si="16"/>
        <v>15</v>
      </c>
      <c r="I106">
        <f t="shared" si="17"/>
        <v>1.3636363636363635</v>
      </c>
      <c r="J106" s="2">
        <v>1.3636363636363635</v>
      </c>
      <c r="K106">
        <v>15.2</v>
      </c>
      <c r="L106">
        <f t="shared" si="12"/>
        <v>5.1999999999999993</v>
      </c>
      <c r="M106">
        <f t="shared" si="13"/>
        <v>0.51999999999999991</v>
      </c>
      <c r="N106" s="2">
        <v>0.51999999999999991</v>
      </c>
      <c r="O106">
        <v>30</v>
      </c>
      <c r="P106">
        <f t="shared" si="18"/>
        <v>22</v>
      </c>
      <c r="Q106" s="2">
        <f t="shared" si="19"/>
        <v>2.75</v>
      </c>
      <c r="S106" s="2">
        <v>1.3636363636363635</v>
      </c>
      <c r="T106" s="2">
        <v>0.51999999999999991</v>
      </c>
      <c r="U106" s="2">
        <v>2.75</v>
      </c>
      <c r="V106">
        <f t="shared" si="8"/>
        <v>1.5445454545454542</v>
      </c>
      <c r="W106">
        <f t="shared" si="9"/>
        <v>1.1259534068424706</v>
      </c>
    </row>
    <row r="107" spans="2:23">
      <c r="B107">
        <v>26.5</v>
      </c>
      <c r="C107">
        <v>0.98295454545454553</v>
      </c>
      <c r="D107">
        <v>0.73480211115781591</v>
      </c>
      <c r="G107">
        <v>29</v>
      </c>
      <c r="H107">
        <f t="shared" si="16"/>
        <v>18</v>
      </c>
      <c r="I107">
        <f t="shared" si="17"/>
        <v>1.6363636363636365</v>
      </c>
      <c r="J107" s="2">
        <v>1.6363636363636365</v>
      </c>
      <c r="K107">
        <v>11.875</v>
      </c>
      <c r="L107">
        <f t="shared" si="12"/>
        <v>1.875</v>
      </c>
      <c r="M107">
        <f t="shared" si="13"/>
        <v>0.1875</v>
      </c>
      <c r="N107" s="2">
        <v>0.1875</v>
      </c>
      <c r="O107">
        <v>17</v>
      </c>
      <c r="P107">
        <f t="shared" si="18"/>
        <v>9</v>
      </c>
      <c r="Q107" s="2">
        <f t="shared" si="19"/>
        <v>1.125</v>
      </c>
      <c r="S107" s="2">
        <v>1.6363636363636365</v>
      </c>
      <c r="T107" s="2">
        <v>0.1875</v>
      </c>
      <c r="U107" s="2">
        <v>1.125</v>
      </c>
      <c r="V107">
        <f t="shared" si="8"/>
        <v>0.98295454545454553</v>
      </c>
      <c r="W107">
        <f t="shared" si="9"/>
        <v>0.73480211115781591</v>
      </c>
    </row>
    <row r="108" spans="2:23">
      <c r="B108">
        <v>26.75</v>
      </c>
      <c r="C108">
        <v>1.0860606060606062</v>
      </c>
      <c r="D108">
        <v>0.69310973296324041</v>
      </c>
      <c r="G108">
        <v>31</v>
      </c>
      <c r="H108">
        <f t="shared" si="16"/>
        <v>20</v>
      </c>
      <c r="I108">
        <f t="shared" si="17"/>
        <v>1.8181818181818181</v>
      </c>
      <c r="J108" s="2">
        <v>1.8181818181818181</v>
      </c>
      <c r="K108">
        <v>14.4</v>
      </c>
      <c r="L108">
        <f t="shared" si="12"/>
        <v>4.4000000000000004</v>
      </c>
      <c r="M108">
        <f t="shared" si="13"/>
        <v>0.44000000000000006</v>
      </c>
      <c r="N108" s="2">
        <v>0.44000000000000006</v>
      </c>
      <c r="O108">
        <v>16</v>
      </c>
      <c r="P108">
        <f t="shared" si="18"/>
        <v>8</v>
      </c>
      <c r="Q108" s="2">
        <f t="shared" si="19"/>
        <v>1</v>
      </c>
      <c r="S108" s="2">
        <v>1.8181818181818181</v>
      </c>
      <c r="T108" s="2">
        <v>0.44000000000000006</v>
      </c>
      <c r="U108" s="2">
        <v>1</v>
      </c>
      <c r="V108">
        <f t="shared" si="8"/>
        <v>1.0860606060606062</v>
      </c>
      <c r="W108">
        <f t="shared" si="9"/>
        <v>0.69310973296324041</v>
      </c>
    </row>
    <row r="109" spans="2:23">
      <c r="B109">
        <v>27</v>
      </c>
      <c r="C109">
        <v>1.0909090909090908</v>
      </c>
      <c r="D109">
        <v>0.15745916432444454</v>
      </c>
      <c r="G109">
        <v>25</v>
      </c>
      <c r="H109">
        <f t="shared" si="16"/>
        <v>14</v>
      </c>
      <c r="I109">
        <f t="shared" si="17"/>
        <v>1.2727272727272727</v>
      </c>
      <c r="J109" s="2">
        <v>1.2727272727272727</v>
      </c>
      <c r="K109">
        <v>20</v>
      </c>
      <c r="L109">
        <f t="shared" si="12"/>
        <v>10</v>
      </c>
      <c r="M109">
        <f t="shared" si="13"/>
        <v>1</v>
      </c>
      <c r="N109" s="2">
        <v>1</v>
      </c>
      <c r="O109">
        <v>16</v>
      </c>
      <c r="P109">
        <f t="shared" si="18"/>
        <v>8</v>
      </c>
      <c r="Q109" s="2">
        <f t="shared" si="19"/>
        <v>1</v>
      </c>
      <c r="S109" s="2">
        <v>1.2727272727272727</v>
      </c>
      <c r="T109" s="2">
        <v>1</v>
      </c>
      <c r="U109" s="2">
        <v>1</v>
      </c>
      <c r="V109">
        <f t="shared" si="8"/>
        <v>1.0909090909090908</v>
      </c>
      <c r="W109">
        <f t="shared" si="9"/>
        <v>0.15745916432444454</v>
      </c>
    </row>
    <row r="110" spans="2:23">
      <c r="B110">
        <v>27.25</v>
      </c>
      <c r="C110">
        <v>1.2368181818181816</v>
      </c>
      <c r="D110">
        <v>0.27064470014949277</v>
      </c>
      <c r="G110">
        <v>28</v>
      </c>
      <c r="H110">
        <f t="shared" si="16"/>
        <v>17</v>
      </c>
      <c r="I110">
        <f t="shared" si="17"/>
        <v>1.5454545454545454</v>
      </c>
      <c r="J110" s="2">
        <v>1.5454545454545454</v>
      </c>
      <c r="K110">
        <v>20.399999999999999</v>
      </c>
      <c r="L110">
        <f t="shared" si="12"/>
        <v>10.399999999999999</v>
      </c>
      <c r="M110">
        <f t="shared" si="13"/>
        <v>1.0399999999999998</v>
      </c>
      <c r="N110" s="2">
        <v>1.0399999999999998</v>
      </c>
      <c r="O110">
        <v>17</v>
      </c>
      <c r="P110">
        <f t="shared" si="18"/>
        <v>9</v>
      </c>
      <c r="Q110" s="2">
        <f t="shared" si="19"/>
        <v>1.125</v>
      </c>
      <c r="S110" s="2">
        <v>1.5454545454545454</v>
      </c>
      <c r="T110" s="2">
        <v>1.0399999999999998</v>
      </c>
      <c r="U110" s="2">
        <v>1.125</v>
      </c>
      <c r="V110">
        <f t="shared" si="8"/>
        <v>1.2368181818181816</v>
      </c>
      <c r="W110">
        <f t="shared" si="9"/>
        <v>0.27064470014949277</v>
      </c>
    </row>
    <row r="111" spans="2:23">
      <c r="B111">
        <v>27.5</v>
      </c>
      <c r="C111">
        <v>0.57517787878787885</v>
      </c>
      <c r="D111">
        <v>0.92252532826271283</v>
      </c>
      <c r="G111">
        <v>29</v>
      </c>
      <c r="H111">
        <f>G111-11</f>
        <v>18</v>
      </c>
      <c r="I111">
        <f>H111/11</f>
        <v>1.6363636363636365</v>
      </c>
      <c r="J111" s="2">
        <v>1.6363636363636365</v>
      </c>
      <c r="K111">
        <v>9.6417000000000002</v>
      </c>
      <c r="L111">
        <f t="shared" si="12"/>
        <v>-0.35829999999999984</v>
      </c>
      <c r="M111">
        <f t="shared" si="13"/>
        <v>-3.5829999999999987E-2</v>
      </c>
      <c r="N111" s="2">
        <v>-3.5829999999999987E-2</v>
      </c>
      <c r="O111">
        <v>9</v>
      </c>
      <c r="P111">
        <f t="shared" si="18"/>
        <v>1</v>
      </c>
      <c r="Q111" s="2">
        <f t="shared" si="19"/>
        <v>0.125</v>
      </c>
      <c r="S111" s="2">
        <v>1.6363636363636365</v>
      </c>
      <c r="T111" s="2">
        <v>-3.5829999999999987E-2</v>
      </c>
      <c r="U111" s="2">
        <v>0.125</v>
      </c>
      <c r="V111">
        <f t="shared" si="8"/>
        <v>0.57517787878787885</v>
      </c>
      <c r="W111">
        <f t="shared" si="9"/>
        <v>0.92252532826271283</v>
      </c>
    </row>
    <row r="112" spans="2:23">
      <c r="B112">
        <v>27.75</v>
      </c>
      <c r="C112">
        <v>0.52828393939393947</v>
      </c>
      <c r="D112">
        <v>0.27684166470978261</v>
      </c>
      <c r="G112">
        <v>20</v>
      </c>
      <c r="H112">
        <f t="shared" ref="H112:H145" si="20">G112-11</f>
        <v>9</v>
      </c>
      <c r="I112">
        <f t="shared" ref="I112:I145" si="21">H112/11</f>
        <v>0.81818181818181823</v>
      </c>
      <c r="J112" s="2">
        <v>0.81818181818181823</v>
      </c>
      <c r="K112">
        <v>12.666700000000001</v>
      </c>
      <c r="L112">
        <f t="shared" si="12"/>
        <v>2.6667000000000005</v>
      </c>
      <c r="M112">
        <f t="shared" si="13"/>
        <v>0.26667000000000007</v>
      </c>
      <c r="N112" s="2">
        <v>0.26667000000000007</v>
      </c>
      <c r="O112">
        <v>12</v>
      </c>
      <c r="P112">
        <f t="shared" si="18"/>
        <v>4</v>
      </c>
      <c r="Q112" s="2">
        <f t="shared" si="19"/>
        <v>0.5</v>
      </c>
      <c r="S112" s="2">
        <v>0.81818181818181823</v>
      </c>
      <c r="T112" s="2">
        <v>0.26667000000000007</v>
      </c>
      <c r="U112" s="2">
        <v>0.5</v>
      </c>
      <c r="V112">
        <f t="shared" si="8"/>
        <v>0.52828393939393947</v>
      </c>
      <c r="W112">
        <f t="shared" si="9"/>
        <v>0.27684166470978261</v>
      </c>
    </row>
    <row r="113" spans="2:23">
      <c r="B113">
        <v>28</v>
      </c>
      <c r="C113">
        <v>0.75037878787878787</v>
      </c>
      <c r="D113">
        <v>0.56117305990936883</v>
      </c>
      <c r="G113">
        <v>26</v>
      </c>
      <c r="H113">
        <f t="shared" si="20"/>
        <v>15</v>
      </c>
      <c r="I113">
        <f t="shared" si="21"/>
        <v>1.3636363636363635</v>
      </c>
      <c r="J113" s="2">
        <v>1.3636363636363635</v>
      </c>
      <c r="K113">
        <v>12.625</v>
      </c>
      <c r="L113">
        <f t="shared" si="12"/>
        <v>2.625</v>
      </c>
      <c r="M113">
        <f t="shared" si="13"/>
        <v>0.26250000000000001</v>
      </c>
      <c r="N113" s="2">
        <v>0.26250000000000001</v>
      </c>
      <c r="O113">
        <v>13</v>
      </c>
      <c r="P113">
        <f t="shared" si="18"/>
        <v>5</v>
      </c>
      <c r="Q113" s="2">
        <f t="shared" si="19"/>
        <v>0.625</v>
      </c>
      <c r="S113" s="2">
        <v>1.3636363636363635</v>
      </c>
      <c r="T113" s="2">
        <v>0.26250000000000001</v>
      </c>
      <c r="U113" s="2">
        <v>0.625</v>
      </c>
      <c r="V113">
        <f t="shared" si="8"/>
        <v>0.75037878787878787</v>
      </c>
      <c r="W113">
        <f t="shared" si="9"/>
        <v>0.56117305990936883</v>
      </c>
    </row>
    <row r="114" spans="2:23">
      <c r="B114">
        <v>28.25</v>
      </c>
      <c r="C114">
        <v>1.1523221212121211</v>
      </c>
      <c r="D114">
        <v>0.18885948219112289</v>
      </c>
      <c r="G114">
        <v>26</v>
      </c>
      <c r="H114">
        <f t="shared" si="20"/>
        <v>15</v>
      </c>
      <c r="I114">
        <f t="shared" si="21"/>
        <v>1.3636363636363635</v>
      </c>
      <c r="J114" s="2">
        <v>1.3636363636363635</v>
      </c>
      <c r="K114">
        <v>20.933299999999999</v>
      </c>
      <c r="L114">
        <f t="shared" si="12"/>
        <v>10.933299999999999</v>
      </c>
      <c r="M114">
        <f t="shared" si="13"/>
        <v>1.0933299999999999</v>
      </c>
      <c r="N114" s="2">
        <v>1.0933299999999999</v>
      </c>
      <c r="O114">
        <v>16</v>
      </c>
      <c r="P114">
        <f t="shared" si="18"/>
        <v>8</v>
      </c>
      <c r="Q114" s="2">
        <f t="shared" si="19"/>
        <v>1</v>
      </c>
      <c r="S114" s="2">
        <v>1.3636363636363635</v>
      </c>
      <c r="T114" s="2">
        <v>1.0933299999999999</v>
      </c>
      <c r="U114" s="2">
        <v>1</v>
      </c>
      <c r="V114">
        <f t="shared" si="8"/>
        <v>1.1523221212121211</v>
      </c>
      <c r="W114">
        <f t="shared" si="9"/>
        <v>0.18885948219112289</v>
      </c>
    </row>
    <row r="115" spans="2:23">
      <c r="B115">
        <v>28.5</v>
      </c>
      <c r="C115">
        <v>0.72434454545454552</v>
      </c>
      <c r="D115">
        <v>0.86662797027443295</v>
      </c>
      <c r="G115">
        <v>29</v>
      </c>
      <c r="H115">
        <f t="shared" si="20"/>
        <v>18</v>
      </c>
      <c r="I115">
        <f t="shared" si="21"/>
        <v>1.6363636363636365</v>
      </c>
      <c r="J115" s="2">
        <v>1.6363636363636365</v>
      </c>
      <c r="K115">
        <v>9.1166999999999998</v>
      </c>
      <c r="L115">
        <f t="shared" si="12"/>
        <v>-0.8833000000000002</v>
      </c>
      <c r="M115">
        <f t="shared" si="13"/>
        <v>-8.833000000000002E-2</v>
      </c>
      <c r="N115" s="2">
        <v>-8.833000000000002E-2</v>
      </c>
      <c r="O115">
        <v>13</v>
      </c>
      <c r="P115">
        <f t="shared" si="18"/>
        <v>5</v>
      </c>
      <c r="Q115" s="2">
        <f t="shared" si="19"/>
        <v>0.625</v>
      </c>
      <c r="S115" s="2">
        <v>1.6363636363636365</v>
      </c>
      <c r="T115" s="2">
        <v>-8.833000000000002E-2</v>
      </c>
      <c r="U115" s="2">
        <v>0.625</v>
      </c>
      <c r="V115">
        <f t="shared" si="8"/>
        <v>0.72434454545454552</v>
      </c>
      <c r="W115">
        <f t="shared" si="9"/>
        <v>0.86662797027443295</v>
      </c>
    </row>
    <row r="116" spans="2:23">
      <c r="B116">
        <v>28.75</v>
      </c>
      <c r="C116">
        <v>0.99727272727272742</v>
      </c>
      <c r="D116">
        <v>0.27192419641334037</v>
      </c>
      <c r="G116">
        <v>24</v>
      </c>
      <c r="H116">
        <f t="shared" si="20"/>
        <v>13</v>
      </c>
      <c r="I116">
        <f t="shared" si="21"/>
        <v>1.1818181818181819</v>
      </c>
      <c r="J116" s="2">
        <v>1.1818181818181819</v>
      </c>
      <c r="K116">
        <v>16.850000000000001</v>
      </c>
      <c r="L116">
        <f t="shared" si="12"/>
        <v>6.8500000000000014</v>
      </c>
      <c r="M116">
        <f t="shared" si="13"/>
        <v>0.68500000000000016</v>
      </c>
      <c r="N116" s="2">
        <v>0.68500000000000016</v>
      </c>
      <c r="O116">
        <v>17</v>
      </c>
      <c r="P116">
        <f t="shared" si="18"/>
        <v>9</v>
      </c>
      <c r="Q116" s="2">
        <f t="shared" si="19"/>
        <v>1.125</v>
      </c>
      <c r="S116" s="2">
        <v>1.1818181818181819</v>
      </c>
      <c r="T116" s="2">
        <v>0.68500000000000016</v>
      </c>
      <c r="U116" s="2">
        <v>1.125</v>
      </c>
      <c r="V116">
        <f t="shared" si="8"/>
        <v>0.99727272727272742</v>
      </c>
      <c r="W116">
        <f t="shared" si="9"/>
        <v>0.27192419641334037</v>
      </c>
    </row>
    <row r="117" spans="2:23">
      <c r="B117">
        <v>29</v>
      </c>
      <c r="C117">
        <v>1.3162878787878789</v>
      </c>
      <c r="D117">
        <v>0.54457591797725624</v>
      </c>
      <c r="G117">
        <v>29</v>
      </c>
      <c r="H117">
        <f t="shared" si="20"/>
        <v>18</v>
      </c>
      <c r="I117">
        <f t="shared" si="21"/>
        <v>1.6363636363636365</v>
      </c>
      <c r="J117" s="2">
        <v>1.6363636363636365</v>
      </c>
      <c r="K117">
        <v>16.875</v>
      </c>
      <c r="L117">
        <f t="shared" si="12"/>
        <v>6.875</v>
      </c>
      <c r="M117">
        <f t="shared" si="13"/>
        <v>0.6875</v>
      </c>
      <c r="N117" s="2">
        <v>0.6875</v>
      </c>
      <c r="O117">
        <v>21</v>
      </c>
      <c r="P117">
        <f t="shared" si="18"/>
        <v>13</v>
      </c>
      <c r="Q117" s="2">
        <f t="shared" si="19"/>
        <v>1.625</v>
      </c>
      <c r="S117" s="2">
        <v>1.6363636363636365</v>
      </c>
      <c r="T117" s="2">
        <v>0.6875</v>
      </c>
      <c r="U117" s="2">
        <v>1.625</v>
      </c>
      <c r="V117">
        <f t="shared" si="8"/>
        <v>1.3162878787878789</v>
      </c>
      <c r="W117">
        <f t="shared" si="9"/>
        <v>0.54457591797725624</v>
      </c>
    </row>
    <row r="118" spans="2:23">
      <c r="B118">
        <v>29.25</v>
      </c>
      <c r="C118">
        <v>0.82131424242424245</v>
      </c>
      <c r="D118">
        <v>0.87248997382590121</v>
      </c>
      <c r="G118">
        <v>30</v>
      </c>
      <c r="H118">
        <f t="shared" si="20"/>
        <v>19</v>
      </c>
      <c r="I118">
        <f t="shared" si="21"/>
        <v>1.7272727272727273</v>
      </c>
      <c r="J118" s="2">
        <v>1.7272727272727273</v>
      </c>
      <c r="K118">
        <v>9.8666999999999998</v>
      </c>
      <c r="L118">
        <f t="shared" si="12"/>
        <v>-0.1333000000000002</v>
      </c>
      <c r="M118">
        <f t="shared" si="13"/>
        <v>-1.3330000000000019E-2</v>
      </c>
      <c r="N118" s="2">
        <v>-1.3330000000000019E-2</v>
      </c>
      <c r="O118">
        <v>14</v>
      </c>
      <c r="P118">
        <f t="shared" si="18"/>
        <v>6</v>
      </c>
      <c r="Q118" s="2">
        <f t="shared" si="19"/>
        <v>0.75</v>
      </c>
      <c r="S118" s="2">
        <v>1.7272727272727273</v>
      </c>
      <c r="T118" s="2">
        <v>-1.3330000000000019E-2</v>
      </c>
      <c r="U118" s="2">
        <v>0.75</v>
      </c>
      <c r="V118">
        <f t="shared" si="8"/>
        <v>0.82131424242424245</v>
      </c>
      <c r="W118">
        <f t="shared" si="9"/>
        <v>0.87248997382590121</v>
      </c>
    </row>
    <row r="119" spans="2:23">
      <c r="B119">
        <v>29.5</v>
      </c>
      <c r="C119">
        <v>0.73681818181818182</v>
      </c>
      <c r="D119">
        <v>1.057580174949531</v>
      </c>
      <c r="G119">
        <v>28</v>
      </c>
      <c r="H119">
        <f t="shared" si="20"/>
        <v>17</v>
      </c>
      <c r="I119">
        <f t="shared" si="21"/>
        <v>1.5454545454545454</v>
      </c>
      <c r="J119" s="2">
        <v>1.5454545454545454</v>
      </c>
      <c r="K119">
        <v>5.4</v>
      </c>
      <c r="L119">
        <f t="shared" si="12"/>
        <v>-4.5999999999999996</v>
      </c>
      <c r="M119">
        <f t="shared" si="13"/>
        <v>-0.45999999999999996</v>
      </c>
      <c r="N119" s="2">
        <v>-0.45999999999999996</v>
      </c>
      <c r="O119">
        <v>17</v>
      </c>
      <c r="P119">
        <f t="shared" si="18"/>
        <v>9</v>
      </c>
      <c r="Q119" s="2">
        <f t="shared" si="19"/>
        <v>1.125</v>
      </c>
      <c r="S119" s="2">
        <v>1.5454545454545454</v>
      </c>
      <c r="T119" s="2">
        <v>-0.45999999999999996</v>
      </c>
      <c r="U119" s="2">
        <v>1.125</v>
      </c>
      <c r="V119">
        <f t="shared" si="8"/>
        <v>0.73681818181818182</v>
      </c>
      <c r="W119">
        <f t="shared" si="9"/>
        <v>1.057580174949531</v>
      </c>
    </row>
    <row r="120" spans="2:23">
      <c r="B120">
        <v>29.75</v>
      </c>
      <c r="C120">
        <v>8.0352424242424239E-2</v>
      </c>
      <c r="D120">
        <v>0.78374696744049754</v>
      </c>
      <c r="G120">
        <v>14</v>
      </c>
      <c r="H120">
        <f t="shared" si="20"/>
        <v>3</v>
      </c>
      <c r="I120">
        <f t="shared" si="21"/>
        <v>0.27272727272727271</v>
      </c>
      <c r="J120" s="2">
        <v>0.27272727272727271</v>
      </c>
      <c r="K120">
        <v>2.1833</v>
      </c>
      <c r="L120">
        <f t="shared" si="12"/>
        <v>-7.8167</v>
      </c>
      <c r="M120">
        <f t="shared" si="13"/>
        <v>-0.78166999999999998</v>
      </c>
      <c r="N120" s="2">
        <v>-0.78166999999999998</v>
      </c>
      <c r="O120">
        <v>14</v>
      </c>
      <c r="P120">
        <f t="shared" si="18"/>
        <v>6</v>
      </c>
      <c r="Q120" s="2">
        <f t="shared" si="19"/>
        <v>0.75</v>
      </c>
      <c r="S120" s="2">
        <v>0.27272727272727271</v>
      </c>
      <c r="T120" s="2">
        <v>-0.78166999999999998</v>
      </c>
      <c r="U120" s="2">
        <v>0.75</v>
      </c>
      <c r="V120">
        <f t="shared" si="8"/>
        <v>8.0352424242424239E-2</v>
      </c>
      <c r="W120">
        <f t="shared" si="9"/>
        <v>0.78374696744049754</v>
      </c>
    </row>
    <row r="121" spans="2:23">
      <c r="B121">
        <v>30</v>
      </c>
      <c r="C121">
        <v>7.8913030303030249E-2</v>
      </c>
      <c r="D121">
        <v>1.035808798590087</v>
      </c>
      <c r="G121">
        <v>23</v>
      </c>
      <c r="H121">
        <f t="shared" si="20"/>
        <v>12</v>
      </c>
      <c r="I121">
        <f t="shared" si="21"/>
        <v>1.0909090909090908</v>
      </c>
      <c r="J121" s="2">
        <v>1.0909090909090908</v>
      </c>
      <c r="K121">
        <v>0.20830000000000001</v>
      </c>
      <c r="L121">
        <f t="shared" si="12"/>
        <v>-9.7917000000000005</v>
      </c>
      <c r="M121">
        <f t="shared" si="13"/>
        <v>-0.9791700000000001</v>
      </c>
      <c r="N121" s="2">
        <v>-0.9791700000000001</v>
      </c>
      <c r="O121">
        <v>9</v>
      </c>
      <c r="P121">
        <f t="shared" si="18"/>
        <v>1</v>
      </c>
      <c r="Q121" s="2">
        <f t="shared" si="19"/>
        <v>0.125</v>
      </c>
      <c r="S121" s="2">
        <v>1.0909090909090908</v>
      </c>
      <c r="T121" s="2">
        <v>-0.9791700000000001</v>
      </c>
      <c r="U121" s="2">
        <v>0.125</v>
      </c>
      <c r="V121">
        <f t="shared" si="8"/>
        <v>7.8913030303030249E-2</v>
      </c>
      <c r="W121">
        <f t="shared" si="9"/>
        <v>1.035808798590087</v>
      </c>
    </row>
    <row r="122" spans="2:23">
      <c r="B122">
        <v>30.25</v>
      </c>
      <c r="C122">
        <v>1.228030303030303</v>
      </c>
      <c r="D122">
        <v>1.1502342856330314</v>
      </c>
      <c r="G122">
        <v>32</v>
      </c>
      <c r="H122">
        <f t="shared" si="20"/>
        <v>21</v>
      </c>
      <c r="I122">
        <f t="shared" si="21"/>
        <v>1.9090909090909092</v>
      </c>
      <c r="J122" s="2">
        <v>1.9090909090909092</v>
      </c>
      <c r="K122">
        <v>9</v>
      </c>
      <c r="L122">
        <f t="shared" si="12"/>
        <v>-1</v>
      </c>
      <c r="M122">
        <f t="shared" si="13"/>
        <v>-0.1</v>
      </c>
      <c r="N122" s="2">
        <v>-0.1</v>
      </c>
      <c r="O122">
        <v>23</v>
      </c>
      <c r="P122">
        <f t="shared" si="18"/>
        <v>15</v>
      </c>
      <c r="Q122" s="2">
        <f t="shared" si="19"/>
        <v>1.875</v>
      </c>
      <c r="S122" s="2">
        <v>1.9090909090909092</v>
      </c>
      <c r="T122" s="2">
        <v>-0.1</v>
      </c>
      <c r="U122" s="2">
        <v>1.875</v>
      </c>
      <c r="V122">
        <f t="shared" si="8"/>
        <v>1.228030303030303</v>
      </c>
      <c r="W122">
        <f t="shared" si="9"/>
        <v>1.1502342856330314</v>
      </c>
    </row>
    <row r="123" spans="2:23">
      <c r="B123">
        <v>30.5</v>
      </c>
      <c r="C123">
        <v>0.76898878787878788</v>
      </c>
      <c r="D123">
        <v>0.58538421292410259</v>
      </c>
      <c r="G123">
        <v>26</v>
      </c>
      <c r="H123">
        <f t="shared" si="20"/>
        <v>15</v>
      </c>
      <c r="I123">
        <f t="shared" si="21"/>
        <v>1.3636363636363635</v>
      </c>
      <c r="J123" s="2">
        <v>1.3636363636363635</v>
      </c>
      <c r="K123">
        <v>11.933299999999999</v>
      </c>
      <c r="L123">
        <f t="shared" si="12"/>
        <v>1.9332999999999991</v>
      </c>
      <c r="M123">
        <f t="shared" si="13"/>
        <v>0.19332999999999992</v>
      </c>
      <c r="N123" s="2">
        <v>0.19332999999999992</v>
      </c>
      <c r="O123">
        <v>14</v>
      </c>
      <c r="P123">
        <f t="shared" si="18"/>
        <v>6</v>
      </c>
      <c r="Q123" s="2">
        <f t="shared" si="19"/>
        <v>0.75</v>
      </c>
      <c r="S123" s="2">
        <v>1.3636363636363635</v>
      </c>
      <c r="T123" s="2">
        <v>0.19332999999999992</v>
      </c>
      <c r="U123" s="2">
        <v>0.75</v>
      </c>
      <c r="V123">
        <f t="shared" si="8"/>
        <v>0.76898878787878788</v>
      </c>
      <c r="W123">
        <f t="shared" si="9"/>
        <v>0.58538421292410259</v>
      </c>
    </row>
    <row r="124" spans="2:23">
      <c r="B124">
        <v>30.75</v>
      </c>
      <c r="C124">
        <v>0.6166666666666667</v>
      </c>
      <c r="D124">
        <v>0.33572061797472807</v>
      </c>
      <c r="G124">
        <v>22</v>
      </c>
      <c r="H124">
        <f t="shared" si="20"/>
        <v>11</v>
      </c>
      <c r="I124">
        <f t="shared" si="21"/>
        <v>1</v>
      </c>
      <c r="J124" s="2">
        <v>1</v>
      </c>
      <c r="K124">
        <v>14.75</v>
      </c>
      <c r="L124">
        <f t="shared" si="12"/>
        <v>4.75</v>
      </c>
      <c r="M124">
        <f t="shared" si="13"/>
        <v>0.47499999999999998</v>
      </c>
      <c r="N124" s="2">
        <v>0.47499999999999998</v>
      </c>
      <c r="O124">
        <v>11</v>
      </c>
      <c r="P124">
        <f t="shared" si="18"/>
        <v>3</v>
      </c>
      <c r="Q124" s="2">
        <f t="shared" si="19"/>
        <v>0.375</v>
      </c>
      <c r="S124" s="2">
        <v>1</v>
      </c>
      <c r="T124" s="2">
        <v>0.47499999999999998</v>
      </c>
      <c r="U124" s="2">
        <v>0.375</v>
      </c>
      <c r="V124">
        <f t="shared" si="8"/>
        <v>0.6166666666666667</v>
      </c>
      <c r="W124">
        <f t="shared" si="9"/>
        <v>0.33572061797472807</v>
      </c>
    </row>
    <row r="125" spans="2:23">
      <c r="B125">
        <v>31</v>
      </c>
      <c r="C125">
        <v>2.4545454545454537E-2</v>
      </c>
      <c r="D125">
        <v>0.32750875327397649</v>
      </c>
      <c r="G125">
        <v>15</v>
      </c>
      <c r="H125">
        <f t="shared" si="20"/>
        <v>4</v>
      </c>
      <c r="I125">
        <f t="shared" si="21"/>
        <v>0.36363636363636365</v>
      </c>
      <c r="J125" s="2">
        <v>0.36363636363636365</v>
      </c>
      <c r="K125">
        <v>7.1</v>
      </c>
      <c r="L125">
        <f t="shared" si="12"/>
        <v>-2.9000000000000004</v>
      </c>
      <c r="M125">
        <f t="shared" si="13"/>
        <v>-0.29000000000000004</v>
      </c>
      <c r="N125" s="2">
        <v>-0.29000000000000004</v>
      </c>
      <c r="O125">
        <v>8</v>
      </c>
      <c r="P125">
        <f t="shared" si="18"/>
        <v>0</v>
      </c>
      <c r="Q125" s="2">
        <f t="shared" si="19"/>
        <v>0</v>
      </c>
      <c r="S125" s="2">
        <v>0.36363636363636365</v>
      </c>
      <c r="T125" s="2">
        <v>-0.29000000000000004</v>
      </c>
      <c r="U125" s="2">
        <v>0</v>
      </c>
      <c r="V125">
        <f t="shared" si="8"/>
        <v>2.4545454545454537E-2</v>
      </c>
      <c r="W125">
        <f t="shared" si="9"/>
        <v>0.32750875327397649</v>
      </c>
    </row>
    <row r="126" spans="2:23">
      <c r="B126">
        <v>31.25</v>
      </c>
      <c r="C126">
        <v>0.23292818181818178</v>
      </c>
      <c r="D126">
        <v>0.72569591992846871</v>
      </c>
      <c r="G126">
        <v>17</v>
      </c>
      <c r="H126">
        <f t="shared" si="20"/>
        <v>6</v>
      </c>
      <c r="I126">
        <f t="shared" si="21"/>
        <v>0.54545454545454541</v>
      </c>
      <c r="J126" s="2">
        <v>0.54545454545454541</v>
      </c>
      <c r="K126">
        <v>4.0332999999999997</v>
      </c>
      <c r="L126">
        <f t="shared" si="12"/>
        <v>-5.9667000000000003</v>
      </c>
      <c r="M126">
        <f t="shared" si="13"/>
        <v>-0.59667000000000003</v>
      </c>
      <c r="N126" s="2">
        <v>-0.59667000000000003</v>
      </c>
      <c r="O126">
        <v>14</v>
      </c>
      <c r="P126">
        <f t="shared" si="18"/>
        <v>6</v>
      </c>
      <c r="Q126" s="2">
        <f t="shared" si="19"/>
        <v>0.75</v>
      </c>
      <c r="S126" s="2">
        <v>0.54545454545454541</v>
      </c>
      <c r="T126" s="2">
        <v>-0.59667000000000003</v>
      </c>
      <c r="U126" s="2">
        <v>0.75</v>
      </c>
      <c r="V126">
        <f t="shared" si="8"/>
        <v>0.23292818181818178</v>
      </c>
      <c r="W126">
        <f t="shared" si="9"/>
        <v>0.72569591992846871</v>
      </c>
    </row>
    <row r="127" spans="2:23">
      <c r="B127">
        <v>31.5</v>
      </c>
      <c r="C127">
        <v>0.53775363636363638</v>
      </c>
      <c r="D127">
        <v>0.61388812076175292</v>
      </c>
      <c r="G127">
        <v>21</v>
      </c>
      <c r="H127">
        <f t="shared" si="20"/>
        <v>10</v>
      </c>
      <c r="I127">
        <f t="shared" si="21"/>
        <v>0.90909090909090906</v>
      </c>
      <c r="J127" s="2">
        <v>0.90909090909090906</v>
      </c>
      <c r="K127">
        <v>8.2917000000000005</v>
      </c>
      <c r="L127">
        <f t="shared" si="12"/>
        <v>-1.7082999999999995</v>
      </c>
      <c r="M127">
        <f t="shared" si="13"/>
        <v>-0.17082999999999995</v>
      </c>
      <c r="N127" s="2">
        <v>-0.17082999999999995</v>
      </c>
      <c r="O127">
        <v>15</v>
      </c>
      <c r="P127">
        <f t="shared" si="18"/>
        <v>7</v>
      </c>
      <c r="Q127" s="2">
        <f t="shared" si="19"/>
        <v>0.875</v>
      </c>
      <c r="S127" s="2">
        <v>0.90909090909090906</v>
      </c>
      <c r="T127" s="2">
        <v>-0.17082999999999995</v>
      </c>
      <c r="U127" s="2">
        <v>0.875</v>
      </c>
      <c r="V127">
        <f t="shared" si="8"/>
        <v>0.53775363636363638</v>
      </c>
      <c r="W127">
        <f t="shared" si="9"/>
        <v>0.61388812076175292</v>
      </c>
    </row>
    <row r="128" spans="2:23">
      <c r="B128">
        <v>31.75</v>
      </c>
      <c r="C128">
        <v>0.45469696969696977</v>
      </c>
      <c r="D128">
        <v>1.3207772515490137</v>
      </c>
      <c r="G128">
        <v>32</v>
      </c>
      <c r="H128">
        <f t="shared" si="20"/>
        <v>21</v>
      </c>
      <c r="I128">
        <f t="shared" si="21"/>
        <v>1.9090909090909092</v>
      </c>
      <c r="J128" s="2">
        <v>1.9090909090909092</v>
      </c>
      <c r="K128">
        <v>3.3</v>
      </c>
      <c r="L128">
        <f t="shared" si="12"/>
        <v>-6.7</v>
      </c>
      <c r="M128">
        <f t="shared" si="13"/>
        <v>-0.67</v>
      </c>
      <c r="N128" s="2">
        <v>-0.67</v>
      </c>
      <c r="O128">
        <v>9</v>
      </c>
      <c r="P128">
        <f t="shared" si="18"/>
        <v>1</v>
      </c>
      <c r="Q128" s="2">
        <f t="shared" si="19"/>
        <v>0.125</v>
      </c>
      <c r="S128" s="2">
        <v>1.9090909090909092</v>
      </c>
      <c r="T128" s="2">
        <v>-0.67</v>
      </c>
      <c r="U128" s="2">
        <v>0.125</v>
      </c>
      <c r="V128">
        <f t="shared" si="8"/>
        <v>0.45469696969696977</v>
      </c>
      <c r="W128">
        <f t="shared" si="9"/>
        <v>1.3207772515490137</v>
      </c>
    </row>
    <row r="129" spans="2:23">
      <c r="B129">
        <v>32</v>
      </c>
      <c r="C129">
        <v>0.15886363636363635</v>
      </c>
      <c r="D129">
        <v>0.99016608403183659</v>
      </c>
      <c r="G129">
        <v>10</v>
      </c>
      <c r="H129">
        <f t="shared" si="20"/>
        <v>-1</v>
      </c>
      <c r="I129">
        <f t="shared" si="21"/>
        <v>-9.0909090909090912E-2</v>
      </c>
      <c r="J129" s="2">
        <v>-9.0909090909090912E-2</v>
      </c>
      <c r="K129">
        <v>3.1749999999999998</v>
      </c>
      <c r="L129">
        <f t="shared" si="12"/>
        <v>-6.8250000000000002</v>
      </c>
      <c r="M129">
        <f t="shared" si="13"/>
        <v>-0.6825</v>
      </c>
      <c r="N129" s="2">
        <v>-0.6825</v>
      </c>
      <c r="O129">
        <v>18</v>
      </c>
      <c r="P129">
        <f t="shared" si="18"/>
        <v>10</v>
      </c>
      <c r="Q129" s="2">
        <f t="shared" si="19"/>
        <v>1.25</v>
      </c>
      <c r="S129" s="2">
        <v>-9.0909090909090912E-2</v>
      </c>
      <c r="T129" s="2">
        <v>-0.6825</v>
      </c>
      <c r="U129" s="2">
        <v>1.25</v>
      </c>
      <c r="V129">
        <f t="shared" si="8"/>
        <v>0.15886363636363635</v>
      </c>
      <c r="W129">
        <f t="shared" si="9"/>
        <v>0.99016608403183659</v>
      </c>
    </row>
    <row r="130" spans="2:23">
      <c r="B130">
        <v>32.25</v>
      </c>
      <c r="C130">
        <v>0.1070190909090909</v>
      </c>
      <c r="D130">
        <v>0.37905091790696893</v>
      </c>
      <c r="G130">
        <v>14</v>
      </c>
      <c r="H130">
        <f t="shared" si="20"/>
        <v>3</v>
      </c>
      <c r="I130">
        <f t="shared" si="21"/>
        <v>0.27272727272727271</v>
      </c>
      <c r="J130" s="2">
        <v>0.27272727272727271</v>
      </c>
      <c r="K130">
        <v>6.7332999999999998</v>
      </c>
      <c r="L130">
        <f t="shared" si="12"/>
        <v>-3.2667000000000002</v>
      </c>
      <c r="M130">
        <f t="shared" si="13"/>
        <v>-0.32667000000000002</v>
      </c>
      <c r="N130" s="2">
        <v>-0.32667000000000002</v>
      </c>
      <c r="O130">
        <v>11</v>
      </c>
      <c r="P130">
        <f t="shared" si="18"/>
        <v>3</v>
      </c>
      <c r="Q130" s="2">
        <f t="shared" si="19"/>
        <v>0.375</v>
      </c>
      <c r="S130" s="2">
        <v>0.27272727272727271</v>
      </c>
      <c r="T130" s="2">
        <v>-0.32667000000000002</v>
      </c>
      <c r="U130" s="2">
        <v>0.375</v>
      </c>
      <c r="V130">
        <f t="shared" ref="V130:V193" si="22">AVERAGE(S130:U130)</f>
        <v>0.1070190909090909</v>
      </c>
      <c r="W130">
        <f t="shared" ref="W130:W193" si="23">STDEV(S130:U130)</f>
        <v>0.37905091790696893</v>
      </c>
    </row>
    <row r="131" spans="2:23">
      <c r="B131">
        <v>32.5</v>
      </c>
      <c r="C131">
        <v>0.31303030303030299</v>
      </c>
      <c r="D131">
        <v>0.7083016197729628</v>
      </c>
      <c r="G131">
        <v>21</v>
      </c>
      <c r="H131">
        <f t="shared" si="20"/>
        <v>10</v>
      </c>
      <c r="I131">
        <f t="shared" si="21"/>
        <v>0.90909090909090906</v>
      </c>
      <c r="J131" s="2">
        <v>0.90909090909090906</v>
      </c>
      <c r="K131">
        <v>5.3</v>
      </c>
      <c r="L131">
        <f t="shared" ref="L131:L181" si="24">K131-10</f>
        <v>-4.7</v>
      </c>
      <c r="M131">
        <f t="shared" ref="M131:M181" si="25">L131/10</f>
        <v>-0.47000000000000003</v>
      </c>
      <c r="N131" s="2">
        <v>-0.47000000000000003</v>
      </c>
      <c r="O131">
        <v>12</v>
      </c>
      <c r="P131">
        <f t="shared" si="18"/>
        <v>4</v>
      </c>
      <c r="Q131" s="2">
        <f t="shared" si="19"/>
        <v>0.5</v>
      </c>
      <c r="S131" s="2">
        <v>0.90909090909090906</v>
      </c>
      <c r="T131" s="2">
        <v>-0.47000000000000003</v>
      </c>
      <c r="U131" s="2">
        <v>0.5</v>
      </c>
      <c r="V131">
        <f t="shared" si="22"/>
        <v>0.31303030303030299</v>
      </c>
      <c r="W131">
        <f t="shared" si="23"/>
        <v>0.7083016197729628</v>
      </c>
    </row>
    <row r="132" spans="2:23">
      <c r="B132">
        <v>32.75</v>
      </c>
      <c r="C132">
        <v>0.64015151515151514</v>
      </c>
      <c r="D132">
        <v>0.94108017036400338</v>
      </c>
      <c r="G132">
        <v>17</v>
      </c>
      <c r="H132">
        <f t="shared" si="20"/>
        <v>6</v>
      </c>
      <c r="I132">
        <f t="shared" si="21"/>
        <v>0.54545454545454541</v>
      </c>
      <c r="J132" s="2">
        <v>0.54545454545454541</v>
      </c>
      <c r="K132">
        <v>7.5</v>
      </c>
      <c r="L132">
        <f t="shared" si="24"/>
        <v>-2.5</v>
      </c>
      <c r="M132">
        <f t="shared" si="25"/>
        <v>-0.25</v>
      </c>
      <c r="N132" s="2">
        <v>-0.25</v>
      </c>
      <c r="O132">
        <v>21</v>
      </c>
      <c r="P132">
        <f t="shared" si="18"/>
        <v>13</v>
      </c>
      <c r="Q132" s="2">
        <f t="shared" si="19"/>
        <v>1.625</v>
      </c>
      <c r="S132" s="2">
        <v>0.54545454545454541</v>
      </c>
      <c r="T132" s="2">
        <v>-0.25</v>
      </c>
      <c r="U132" s="2">
        <v>1.625</v>
      </c>
      <c r="V132">
        <f t="shared" si="22"/>
        <v>0.64015151515151514</v>
      </c>
      <c r="W132">
        <f t="shared" si="23"/>
        <v>0.94108017036400338</v>
      </c>
    </row>
    <row r="133" spans="2:23">
      <c r="B133">
        <v>33</v>
      </c>
      <c r="C133">
        <v>-4.5783939393939432E-2</v>
      </c>
      <c r="D133">
        <v>0.39336295759793244</v>
      </c>
      <c r="G133">
        <v>13</v>
      </c>
      <c r="H133">
        <f t="shared" si="20"/>
        <v>2</v>
      </c>
      <c r="I133">
        <f t="shared" si="21"/>
        <v>0.18181818181818182</v>
      </c>
      <c r="J133" s="2">
        <v>0.18181818181818182</v>
      </c>
      <c r="K133">
        <v>11.808299999999999</v>
      </c>
      <c r="L133">
        <f t="shared" si="24"/>
        <v>1.8082999999999991</v>
      </c>
      <c r="M133">
        <f t="shared" si="25"/>
        <v>0.18082999999999991</v>
      </c>
      <c r="N133" s="2">
        <v>0.18082999999999991</v>
      </c>
      <c r="O133">
        <v>4</v>
      </c>
      <c r="P133">
        <f t="shared" si="18"/>
        <v>-4</v>
      </c>
      <c r="Q133" s="2">
        <f t="shared" si="19"/>
        <v>-0.5</v>
      </c>
      <c r="S133" s="2">
        <v>0.18181818181818182</v>
      </c>
      <c r="T133" s="2">
        <v>0.18082999999999991</v>
      </c>
      <c r="U133" s="2">
        <v>-0.5</v>
      </c>
      <c r="V133">
        <f t="shared" si="22"/>
        <v>-4.5783939393939432E-2</v>
      </c>
      <c r="W133">
        <f t="shared" si="23"/>
        <v>0.39336295759793244</v>
      </c>
    </row>
    <row r="134" spans="2:23">
      <c r="B134">
        <v>33.25</v>
      </c>
      <c r="C134">
        <v>0.46439393939393936</v>
      </c>
      <c r="D134">
        <v>0.89178509035693143</v>
      </c>
      <c r="G134">
        <v>20</v>
      </c>
      <c r="H134">
        <f t="shared" si="20"/>
        <v>9</v>
      </c>
      <c r="I134">
        <f t="shared" si="21"/>
        <v>0.81818181818181823</v>
      </c>
      <c r="J134" s="2">
        <v>0.81818181818181823</v>
      </c>
      <c r="K134">
        <v>4.5</v>
      </c>
      <c r="L134">
        <f t="shared" si="24"/>
        <v>-5.5</v>
      </c>
      <c r="M134">
        <f t="shared" si="25"/>
        <v>-0.55000000000000004</v>
      </c>
      <c r="N134" s="2">
        <v>-0.55000000000000004</v>
      </c>
      <c r="O134">
        <v>17</v>
      </c>
      <c r="P134">
        <f>O134-8</f>
        <v>9</v>
      </c>
      <c r="Q134" s="2">
        <f>P134/8</f>
        <v>1.125</v>
      </c>
      <c r="S134" s="2">
        <v>0.81818181818181823</v>
      </c>
      <c r="T134" s="2">
        <v>-0.55000000000000004</v>
      </c>
      <c r="U134" s="2">
        <v>1.125</v>
      </c>
      <c r="V134">
        <f t="shared" si="22"/>
        <v>0.46439393939393936</v>
      </c>
      <c r="W134">
        <f t="shared" si="23"/>
        <v>0.89178509035693143</v>
      </c>
    </row>
    <row r="135" spans="2:23">
      <c r="B135">
        <v>33.5</v>
      </c>
      <c r="C135">
        <v>-0.14830696969696969</v>
      </c>
      <c r="D135">
        <v>0.67546868170471963</v>
      </c>
      <c r="G135">
        <v>12</v>
      </c>
      <c r="H135">
        <f t="shared" si="20"/>
        <v>1</v>
      </c>
      <c r="I135">
        <f t="shared" si="21"/>
        <v>9.0909090909090912E-2</v>
      </c>
      <c r="J135" s="2">
        <v>9.0909090909090912E-2</v>
      </c>
      <c r="K135">
        <v>0.89170000000000005</v>
      </c>
      <c r="L135">
        <f t="shared" si="24"/>
        <v>-9.1082999999999998</v>
      </c>
      <c r="M135">
        <f t="shared" si="25"/>
        <v>-0.91083000000000003</v>
      </c>
      <c r="N135" s="2">
        <v>-0.91083000000000003</v>
      </c>
      <c r="O135">
        <v>11</v>
      </c>
      <c r="P135">
        <f t="shared" ref="P135:P175" si="26">O135-8</f>
        <v>3</v>
      </c>
      <c r="Q135" s="2">
        <f t="shared" ref="Q135:Q175" si="27">P135/8</f>
        <v>0.375</v>
      </c>
      <c r="S135" s="2">
        <v>9.0909090909090912E-2</v>
      </c>
      <c r="T135" s="2">
        <v>-0.91083000000000003</v>
      </c>
      <c r="U135" s="2">
        <v>0.375</v>
      </c>
      <c r="V135">
        <f t="shared" si="22"/>
        <v>-0.14830696969696969</v>
      </c>
      <c r="W135">
        <f t="shared" si="23"/>
        <v>0.67546868170471963</v>
      </c>
    </row>
    <row r="136" spans="2:23">
      <c r="B136">
        <v>33.75</v>
      </c>
      <c r="C136">
        <v>0.52989787878787886</v>
      </c>
      <c r="D136">
        <v>0.53139508877777086</v>
      </c>
      <c r="G136">
        <v>18</v>
      </c>
      <c r="H136">
        <f t="shared" si="20"/>
        <v>7</v>
      </c>
      <c r="I136">
        <f t="shared" si="21"/>
        <v>0.63636363636363635</v>
      </c>
      <c r="J136" s="2">
        <v>0.63636363636363635</v>
      </c>
      <c r="K136">
        <v>9.5333000000000006</v>
      </c>
      <c r="L136">
        <f t="shared" si="24"/>
        <v>-0.46669999999999945</v>
      </c>
      <c r="M136">
        <f t="shared" si="25"/>
        <v>-4.6669999999999948E-2</v>
      </c>
      <c r="N136" s="2">
        <v>-4.6669999999999948E-2</v>
      </c>
      <c r="O136">
        <v>16</v>
      </c>
      <c r="P136">
        <f t="shared" si="26"/>
        <v>8</v>
      </c>
      <c r="Q136" s="2">
        <f t="shared" si="27"/>
        <v>1</v>
      </c>
      <c r="S136" s="2">
        <v>0.63636363636363635</v>
      </c>
      <c r="T136" s="2">
        <v>-4.6669999999999948E-2</v>
      </c>
      <c r="U136" s="2">
        <v>1</v>
      </c>
      <c r="V136">
        <f t="shared" si="22"/>
        <v>0.52989787878787886</v>
      </c>
      <c r="W136">
        <f t="shared" si="23"/>
        <v>0.53139508877777086</v>
      </c>
    </row>
    <row r="137" spans="2:23">
      <c r="B137">
        <v>34</v>
      </c>
      <c r="C137">
        <v>0.21628787878787881</v>
      </c>
      <c r="D137">
        <v>0.51800028385816055</v>
      </c>
      <c r="G137">
        <v>18</v>
      </c>
      <c r="H137">
        <f t="shared" si="20"/>
        <v>7</v>
      </c>
      <c r="I137">
        <f t="shared" si="21"/>
        <v>0.63636363636363635</v>
      </c>
      <c r="J137" s="2">
        <v>0.63636363636363635</v>
      </c>
      <c r="K137">
        <v>6.375</v>
      </c>
      <c r="L137">
        <f t="shared" si="24"/>
        <v>-3.625</v>
      </c>
      <c r="M137">
        <f t="shared" si="25"/>
        <v>-0.36249999999999999</v>
      </c>
      <c r="N137" s="2">
        <v>-0.36249999999999999</v>
      </c>
      <c r="O137">
        <v>11</v>
      </c>
      <c r="P137">
        <f t="shared" si="26"/>
        <v>3</v>
      </c>
      <c r="Q137" s="2">
        <f t="shared" si="27"/>
        <v>0.375</v>
      </c>
      <c r="S137" s="2">
        <v>0.63636363636363635</v>
      </c>
      <c r="T137" s="2">
        <v>-0.36249999999999999</v>
      </c>
      <c r="U137" s="2">
        <v>0.375</v>
      </c>
      <c r="V137">
        <f t="shared" si="22"/>
        <v>0.21628787878787881</v>
      </c>
      <c r="W137">
        <f t="shared" si="23"/>
        <v>0.51800028385816055</v>
      </c>
    </row>
    <row r="138" spans="2:23">
      <c r="B138">
        <v>34.25</v>
      </c>
      <c r="C138">
        <v>4.4545454545454555E-2</v>
      </c>
      <c r="D138">
        <v>0.4578091919111576</v>
      </c>
      <c r="G138">
        <v>15</v>
      </c>
      <c r="H138">
        <f t="shared" si="20"/>
        <v>4</v>
      </c>
      <c r="I138">
        <f t="shared" si="21"/>
        <v>0.36363636363636365</v>
      </c>
      <c r="J138" s="2">
        <v>0.36363636363636365</v>
      </c>
      <c r="K138">
        <v>5.2</v>
      </c>
      <c r="L138">
        <f t="shared" si="24"/>
        <v>-4.8</v>
      </c>
      <c r="M138">
        <f t="shared" si="25"/>
        <v>-0.48</v>
      </c>
      <c r="N138" s="2">
        <v>-0.48</v>
      </c>
      <c r="O138">
        <v>10</v>
      </c>
      <c r="P138">
        <f t="shared" si="26"/>
        <v>2</v>
      </c>
      <c r="Q138" s="2">
        <f t="shared" si="27"/>
        <v>0.25</v>
      </c>
      <c r="S138" s="2">
        <v>0.36363636363636365</v>
      </c>
      <c r="T138" s="2">
        <v>-0.48</v>
      </c>
      <c r="U138" s="2">
        <v>0.25</v>
      </c>
      <c r="V138">
        <f t="shared" si="22"/>
        <v>4.4545454545454555E-2</v>
      </c>
      <c r="W138">
        <f t="shared" si="23"/>
        <v>0.4578091919111576</v>
      </c>
    </row>
    <row r="139" spans="2:23">
      <c r="B139">
        <v>34.5</v>
      </c>
      <c r="C139">
        <v>9.0428181818181838E-2</v>
      </c>
      <c r="D139">
        <v>0.89639318687368086</v>
      </c>
      <c r="G139">
        <v>6</v>
      </c>
      <c r="H139">
        <f t="shared" si="20"/>
        <v>-5</v>
      </c>
      <c r="I139">
        <f t="shared" si="21"/>
        <v>-0.45454545454545453</v>
      </c>
      <c r="J139" s="2">
        <v>-0.45454545454545453</v>
      </c>
      <c r="K139">
        <v>6.0083000000000002</v>
      </c>
      <c r="L139">
        <f t="shared" si="24"/>
        <v>-3.9916999999999998</v>
      </c>
      <c r="M139">
        <f t="shared" si="25"/>
        <v>-0.39916999999999997</v>
      </c>
      <c r="N139" s="2">
        <v>-0.39916999999999997</v>
      </c>
      <c r="O139">
        <v>17</v>
      </c>
      <c r="P139">
        <f t="shared" si="26"/>
        <v>9</v>
      </c>
      <c r="Q139" s="2">
        <f t="shared" si="27"/>
        <v>1.125</v>
      </c>
      <c r="S139" s="2">
        <v>-0.45454545454545453</v>
      </c>
      <c r="T139" s="2">
        <v>-0.39916999999999997</v>
      </c>
      <c r="U139" s="2">
        <v>1.125</v>
      </c>
      <c r="V139">
        <f t="shared" si="22"/>
        <v>9.0428181818181838E-2</v>
      </c>
      <c r="W139">
        <f t="shared" si="23"/>
        <v>0.89639318687368086</v>
      </c>
    </row>
    <row r="140" spans="2:23">
      <c r="B140">
        <v>34.75</v>
      </c>
      <c r="C140">
        <v>-4.5454545454545449E-2</v>
      </c>
      <c r="D140">
        <v>0.82946761776793909</v>
      </c>
      <c r="G140">
        <v>15</v>
      </c>
      <c r="H140">
        <f t="shared" si="20"/>
        <v>4</v>
      </c>
      <c r="I140">
        <f t="shared" si="21"/>
        <v>0.36363636363636365</v>
      </c>
      <c r="J140" s="2">
        <v>0.36363636363636365</v>
      </c>
      <c r="K140">
        <v>0</v>
      </c>
      <c r="L140">
        <f t="shared" si="24"/>
        <v>-10</v>
      </c>
      <c r="M140">
        <f t="shared" si="25"/>
        <v>-1</v>
      </c>
      <c r="N140" s="2">
        <v>-1</v>
      </c>
      <c r="O140">
        <v>12</v>
      </c>
      <c r="P140">
        <f t="shared" si="26"/>
        <v>4</v>
      </c>
      <c r="Q140" s="2">
        <f t="shared" si="27"/>
        <v>0.5</v>
      </c>
      <c r="S140" s="2">
        <v>0.36363636363636365</v>
      </c>
      <c r="T140" s="2">
        <v>-1</v>
      </c>
      <c r="U140" s="2">
        <v>0.5</v>
      </c>
      <c r="V140">
        <f t="shared" si="22"/>
        <v>-4.5454545454545449E-2</v>
      </c>
      <c r="W140">
        <f t="shared" si="23"/>
        <v>0.82946761776793909</v>
      </c>
    </row>
    <row r="141" spans="2:23">
      <c r="B141">
        <v>35</v>
      </c>
      <c r="C141">
        <v>0.72742424242424242</v>
      </c>
      <c r="D141">
        <v>1.0225000084193794</v>
      </c>
      <c r="G141">
        <v>19</v>
      </c>
      <c r="H141">
        <f t="shared" si="20"/>
        <v>8</v>
      </c>
      <c r="I141">
        <f t="shared" si="21"/>
        <v>0.72727272727272729</v>
      </c>
      <c r="J141" s="2">
        <v>0.72727272727272729</v>
      </c>
      <c r="K141">
        <v>7.05</v>
      </c>
      <c r="L141">
        <f t="shared" si="24"/>
        <v>-2.95</v>
      </c>
      <c r="M141">
        <f t="shared" si="25"/>
        <v>-0.29500000000000004</v>
      </c>
      <c r="N141" s="2">
        <v>-0.29500000000000004</v>
      </c>
      <c r="O141">
        <v>22</v>
      </c>
      <c r="P141">
        <f t="shared" si="26"/>
        <v>14</v>
      </c>
      <c r="Q141" s="2">
        <f t="shared" si="27"/>
        <v>1.75</v>
      </c>
      <c r="S141" s="2">
        <v>0.72727272727272729</v>
      </c>
      <c r="T141" s="2">
        <v>-0.29500000000000004</v>
      </c>
      <c r="U141" s="2">
        <v>1.75</v>
      </c>
      <c r="V141">
        <f t="shared" si="22"/>
        <v>0.72742424242424242</v>
      </c>
      <c r="W141">
        <f t="shared" si="23"/>
        <v>1.0225000084193794</v>
      </c>
    </row>
    <row r="142" spans="2:23">
      <c r="B142">
        <v>35.25</v>
      </c>
      <c r="C142">
        <v>-9.6716060606060625E-2</v>
      </c>
      <c r="D142">
        <v>0.19373145201825626</v>
      </c>
      <c r="G142">
        <v>9</v>
      </c>
      <c r="H142">
        <f t="shared" si="20"/>
        <v>-2</v>
      </c>
      <c r="I142">
        <f t="shared" si="21"/>
        <v>-0.18181818181818182</v>
      </c>
      <c r="J142" s="2">
        <v>-0.18181818181818182</v>
      </c>
      <c r="K142">
        <v>7.6666999999999996</v>
      </c>
      <c r="L142">
        <f t="shared" si="24"/>
        <v>-2.3333000000000004</v>
      </c>
      <c r="M142">
        <f t="shared" si="25"/>
        <v>-0.23333000000000004</v>
      </c>
      <c r="N142" s="2">
        <v>-0.23333000000000004</v>
      </c>
      <c r="O142">
        <v>9</v>
      </c>
      <c r="P142">
        <f t="shared" si="26"/>
        <v>1</v>
      </c>
      <c r="Q142" s="2">
        <f t="shared" si="27"/>
        <v>0.125</v>
      </c>
      <c r="S142" s="2">
        <v>-0.18181818181818182</v>
      </c>
      <c r="T142" s="2">
        <v>-0.23333000000000004</v>
      </c>
      <c r="U142" s="2">
        <v>0.125</v>
      </c>
      <c r="V142">
        <f t="shared" si="22"/>
        <v>-9.6716060606060625E-2</v>
      </c>
      <c r="W142">
        <f t="shared" si="23"/>
        <v>0.19373145201825626</v>
      </c>
    </row>
    <row r="143" spans="2:23">
      <c r="B143">
        <v>35.5</v>
      </c>
      <c r="C143">
        <v>0.57659090909090915</v>
      </c>
      <c r="D143">
        <v>0.63725412532829762</v>
      </c>
      <c r="G143">
        <v>19</v>
      </c>
      <c r="H143">
        <f t="shared" si="20"/>
        <v>8</v>
      </c>
      <c r="I143">
        <f t="shared" si="21"/>
        <v>0.72727272727272729</v>
      </c>
      <c r="J143" s="2">
        <v>0.72727272727272729</v>
      </c>
      <c r="K143">
        <v>8.7750000000000004</v>
      </c>
      <c r="L143">
        <f t="shared" si="24"/>
        <v>-1.2249999999999996</v>
      </c>
      <c r="M143">
        <f t="shared" si="25"/>
        <v>-0.12249999999999997</v>
      </c>
      <c r="N143" s="2">
        <v>-0.12249999999999997</v>
      </c>
      <c r="O143">
        <v>17</v>
      </c>
      <c r="P143">
        <f t="shared" si="26"/>
        <v>9</v>
      </c>
      <c r="Q143" s="2">
        <f t="shared" si="27"/>
        <v>1.125</v>
      </c>
      <c r="S143" s="2">
        <v>0.72727272727272729</v>
      </c>
      <c r="T143" s="2">
        <v>-0.12249999999999997</v>
      </c>
      <c r="U143" s="2">
        <v>1.125</v>
      </c>
      <c r="V143">
        <f t="shared" si="22"/>
        <v>0.57659090909090915</v>
      </c>
      <c r="W143">
        <f t="shared" si="23"/>
        <v>0.63725412532829762</v>
      </c>
    </row>
    <row r="144" spans="2:23">
      <c r="B144">
        <v>35.75</v>
      </c>
      <c r="C144">
        <v>6.8586969696969716E-2</v>
      </c>
      <c r="D144">
        <v>0.4962748907980728</v>
      </c>
      <c r="G144">
        <v>10</v>
      </c>
      <c r="H144">
        <f t="shared" si="20"/>
        <v>-1</v>
      </c>
      <c r="I144">
        <f t="shared" si="21"/>
        <v>-9.0909090909090912E-2</v>
      </c>
      <c r="J144" s="2">
        <v>-9.0909090909090912E-2</v>
      </c>
      <c r="K144">
        <v>6.7167000000000003</v>
      </c>
      <c r="L144">
        <f t="shared" si="24"/>
        <v>-3.2832999999999997</v>
      </c>
      <c r="M144">
        <f t="shared" si="25"/>
        <v>-0.32832999999999996</v>
      </c>
      <c r="N144" s="2">
        <v>-0.32832999999999996</v>
      </c>
      <c r="O144">
        <v>13</v>
      </c>
      <c r="P144">
        <f t="shared" si="26"/>
        <v>5</v>
      </c>
      <c r="Q144" s="2">
        <f t="shared" si="27"/>
        <v>0.625</v>
      </c>
      <c r="S144" s="2">
        <v>-9.0909090909090912E-2</v>
      </c>
      <c r="T144" s="2">
        <v>-0.32832999999999996</v>
      </c>
      <c r="U144" s="2">
        <v>0.625</v>
      </c>
      <c r="V144">
        <f t="shared" si="22"/>
        <v>6.8586969696969716E-2</v>
      </c>
      <c r="W144">
        <f t="shared" si="23"/>
        <v>0.4962748907980728</v>
      </c>
    </row>
    <row r="145" spans="2:23">
      <c r="B145">
        <v>36</v>
      </c>
      <c r="C145">
        <v>0.26815545454545459</v>
      </c>
      <c r="D145">
        <v>0.35517457007170411</v>
      </c>
      <c r="G145">
        <v>15</v>
      </c>
      <c r="H145">
        <f t="shared" si="20"/>
        <v>4</v>
      </c>
      <c r="I145">
        <f t="shared" si="21"/>
        <v>0.36363636363636365</v>
      </c>
      <c r="J145" s="2">
        <v>0.36363636363636365</v>
      </c>
      <c r="K145">
        <v>15.658300000000001</v>
      </c>
      <c r="L145">
        <f t="shared" si="24"/>
        <v>5.6583000000000006</v>
      </c>
      <c r="M145">
        <f t="shared" si="25"/>
        <v>0.56583000000000006</v>
      </c>
      <c r="N145" s="2">
        <v>0.56583000000000006</v>
      </c>
      <c r="O145">
        <v>7</v>
      </c>
      <c r="P145">
        <f t="shared" si="26"/>
        <v>-1</v>
      </c>
      <c r="Q145" s="2">
        <f t="shared" si="27"/>
        <v>-0.125</v>
      </c>
      <c r="S145" s="2">
        <v>0.36363636363636365</v>
      </c>
      <c r="T145" s="2">
        <v>0.56583000000000006</v>
      </c>
      <c r="U145" s="2">
        <v>-0.125</v>
      </c>
      <c r="V145">
        <f t="shared" si="22"/>
        <v>0.26815545454545459</v>
      </c>
      <c r="W145">
        <f t="shared" si="23"/>
        <v>0.35517457007170411</v>
      </c>
    </row>
    <row r="146" spans="2:23">
      <c r="B146">
        <v>36.25</v>
      </c>
      <c r="C146">
        <v>0.42863636363636365</v>
      </c>
      <c r="D146">
        <v>0.96615740123798777</v>
      </c>
      <c r="G146">
        <v>23</v>
      </c>
      <c r="H146">
        <f>G146-11</f>
        <v>12</v>
      </c>
      <c r="I146">
        <f>H146/11</f>
        <v>1.0909090909090908</v>
      </c>
      <c r="J146" s="2">
        <v>1.0909090909090908</v>
      </c>
      <c r="K146">
        <v>3.2</v>
      </c>
      <c r="L146">
        <f t="shared" si="24"/>
        <v>-6.8</v>
      </c>
      <c r="M146">
        <f t="shared" si="25"/>
        <v>-0.67999999999999994</v>
      </c>
      <c r="N146" s="2">
        <v>-0.67999999999999994</v>
      </c>
      <c r="O146">
        <v>15</v>
      </c>
      <c r="P146">
        <f t="shared" si="26"/>
        <v>7</v>
      </c>
      <c r="Q146" s="2">
        <f t="shared" si="27"/>
        <v>0.875</v>
      </c>
      <c r="S146" s="2">
        <v>1.0909090909090908</v>
      </c>
      <c r="T146" s="2">
        <v>-0.67999999999999994</v>
      </c>
      <c r="U146" s="2">
        <v>0.875</v>
      </c>
      <c r="V146">
        <f t="shared" si="22"/>
        <v>0.42863636363636365</v>
      </c>
      <c r="W146">
        <f t="shared" si="23"/>
        <v>0.96615740123798777</v>
      </c>
    </row>
    <row r="147" spans="2:23">
      <c r="B147">
        <v>36.5</v>
      </c>
      <c r="C147">
        <v>-0.1801778787878788</v>
      </c>
      <c r="D147">
        <v>0.47338810179660146</v>
      </c>
      <c r="G147">
        <v>15</v>
      </c>
      <c r="H147">
        <f t="shared" ref="H147:H182" si="28">G147-11</f>
        <v>4</v>
      </c>
      <c r="I147">
        <f t="shared" ref="I147:I182" si="29">H147/11</f>
        <v>0.36363636363636365</v>
      </c>
      <c r="J147" s="2">
        <v>0.36363636363636365</v>
      </c>
      <c r="K147">
        <v>5.9583000000000004</v>
      </c>
      <c r="L147">
        <f t="shared" si="24"/>
        <v>-4.0416999999999996</v>
      </c>
      <c r="M147">
        <f t="shared" si="25"/>
        <v>-0.40416999999999997</v>
      </c>
      <c r="N147" s="2">
        <v>-0.40416999999999997</v>
      </c>
      <c r="O147">
        <v>4</v>
      </c>
      <c r="P147">
        <f t="shared" si="26"/>
        <v>-4</v>
      </c>
      <c r="Q147" s="2">
        <f t="shared" si="27"/>
        <v>-0.5</v>
      </c>
      <c r="S147" s="2">
        <v>0.36363636363636365</v>
      </c>
      <c r="T147" s="2">
        <v>-0.40416999999999997</v>
      </c>
      <c r="U147" s="2">
        <v>-0.5</v>
      </c>
      <c r="V147">
        <f t="shared" si="22"/>
        <v>-0.1801778787878788</v>
      </c>
      <c r="W147">
        <f t="shared" si="23"/>
        <v>0.47338810179660146</v>
      </c>
    </row>
    <row r="148" spans="2:23">
      <c r="B148">
        <v>36.75</v>
      </c>
      <c r="C148">
        <v>-8.3333333333333329E-2</v>
      </c>
      <c r="D148">
        <v>0.87797114607106164</v>
      </c>
      <c r="G148">
        <v>11</v>
      </c>
      <c r="H148">
        <f t="shared" si="28"/>
        <v>0</v>
      </c>
      <c r="I148">
        <f t="shared" si="29"/>
        <v>0</v>
      </c>
      <c r="J148" s="2">
        <v>0</v>
      </c>
      <c r="K148">
        <v>0</v>
      </c>
      <c r="L148">
        <f t="shared" si="24"/>
        <v>-10</v>
      </c>
      <c r="M148">
        <f t="shared" si="25"/>
        <v>-1</v>
      </c>
      <c r="N148" s="2">
        <v>-1</v>
      </c>
      <c r="O148">
        <v>14</v>
      </c>
      <c r="P148">
        <f t="shared" si="26"/>
        <v>6</v>
      </c>
      <c r="Q148" s="2">
        <f t="shared" si="27"/>
        <v>0.75</v>
      </c>
      <c r="S148" s="2">
        <v>0</v>
      </c>
      <c r="T148" s="2">
        <v>-1</v>
      </c>
      <c r="U148" s="2">
        <v>0.75</v>
      </c>
      <c r="V148">
        <f t="shared" si="22"/>
        <v>-8.3333333333333329E-2</v>
      </c>
      <c r="W148">
        <f t="shared" si="23"/>
        <v>0.87797114607106164</v>
      </c>
    </row>
    <row r="149" spans="2:23">
      <c r="B149">
        <v>37</v>
      </c>
      <c r="C149">
        <v>0.17893939393939395</v>
      </c>
      <c r="D149">
        <v>0.82250377845012868</v>
      </c>
      <c r="G149">
        <v>13</v>
      </c>
      <c r="H149">
        <f t="shared" si="28"/>
        <v>2</v>
      </c>
      <c r="I149">
        <f t="shared" si="29"/>
        <v>0.18181818181818182</v>
      </c>
      <c r="J149" s="2">
        <v>0.18181818181818182</v>
      </c>
      <c r="K149">
        <v>3.55</v>
      </c>
      <c r="L149">
        <f t="shared" si="24"/>
        <v>-6.45</v>
      </c>
      <c r="M149">
        <f t="shared" si="25"/>
        <v>-0.64500000000000002</v>
      </c>
      <c r="N149" s="2">
        <v>-0.64500000000000002</v>
      </c>
      <c r="O149">
        <v>16</v>
      </c>
      <c r="P149">
        <f t="shared" si="26"/>
        <v>8</v>
      </c>
      <c r="Q149" s="2">
        <f t="shared" si="27"/>
        <v>1</v>
      </c>
      <c r="S149" s="2">
        <v>0.18181818181818182</v>
      </c>
      <c r="T149" s="2">
        <v>-0.64500000000000002</v>
      </c>
      <c r="U149" s="2">
        <v>1</v>
      </c>
      <c r="V149">
        <f t="shared" si="22"/>
        <v>0.17893939393939395</v>
      </c>
      <c r="W149">
        <f t="shared" si="23"/>
        <v>0.82250377845012868</v>
      </c>
    </row>
    <row r="150" spans="2:23">
      <c r="B150">
        <v>37.25</v>
      </c>
      <c r="C150">
        <v>0.62287878787878792</v>
      </c>
      <c r="D150">
        <v>0.66174861231083582</v>
      </c>
      <c r="G150">
        <v>15</v>
      </c>
      <c r="H150">
        <f t="shared" si="28"/>
        <v>4</v>
      </c>
      <c r="I150">
        <f t="shared" si="29"/>
        <v>0.36363636363636365</v>
      </c>
      <c r="J150" s="2">
        <v>0.36363636363636365</v>
      </c>
      <c r="K150">
        <v>11.3</v>
      </c>
      <c r="L150">
        <f t="shared" si="24"/>
        <v>1.3000000000000007</v>
      </c>
      <c r="M150">
        <f t="shared" si="25"/>
        <v>0.13000000000000006</v>
      </c>
      <c r="N150" s="2">
        <v>0.13000000000000006</v>
      </c>
      <c r="O150">
        <v>19</v>
      </c>
      <c r="P150">
        <f t="shared" si="26"/>
        <v>11</v>
      </c>
      <c r="Q150" s="2">
        <f t="shared" si="27"/>
        <v>1.375</v>
      </c>
      <c r="S150" s="2">
        <v>0.36363636363636365</v>
      </c>
      <c r="T150" s="2">
        <v>0.13000000000000006</v>
      </c>
      <c r="U150" s="2">
        <v>1.375</v>
      </c>
      <c r="V150">
        <f t="shared" si="22"/>
        <v>0.62287878787878792</v>
      </c>
      <c r="W150">
        <f t="shared" si="23"/>
        <v>0.66174861231083582</v>
      </c>
    </row>
    <row r="151" spans="2:23">
      <c r="B151">
        <v>37.5</v>
      </c>
      <c r="C151">
        <v>4.4367575757575772E-2</v>
      </c>
      <c r="D151">
        <v>0.61594060728243027</v>
      </c>
      <c r="G151">
        <v>19</v>
      </c>
      <c r="H151">
        <f t="shared" si="28"/>
        <v>8</v>
      </c>
      <c r="I151">
        <f t="shared" si="29"/>
        <v>0.72727272727272729</v>
      </c>
      <c r="J151" s="2">
        <v>0.72727272727272729</v>
      </c>
      <c r="K151">
        <v>5.3083</v>
      </c>
      <c r="L151">
        <f t="shared" si="24"/>
        <v>-4.6917</v>
      </c>
      <c r="M151">
        <f t="shared" si="25"/>
        <v>-0.46916999999999998</v>
      </c>
      <c r="N151" s="2">
        <v>-0.46916999999999998</v>
      </c>
      <c r="O151">
        <v>7</v>
      </c>
      <c r="P151">
        <f t="shared" si="26"/>
        <v>-1</v>
      </c>
      <c r="Q151" s="2">
        <f t="shared" si="27"/>
        <v>-0.125</v>
      </c>
      <c r="S151" s="2">
        <v>0.72727272727272729</v>
      </c>
      <c r="T151" s="2">
        <v>-0.46916999999999998</v>
      </c>
      <c r="U151" s="2">
        <v>-0.125</v>
      </c>
      <c r="V151">
        <f t="shared" si="22"/>
        <v>4.4367575757575772E-2</v>
      </c>
      <c r="W151">
        <f t="shared" si="23"/>
        <v>0.61594060728243027</v>
      </c>
    </row>
    <row r="152" spans="2:23">
      <c r="B152">
        <v>37.75</v>
      </c>
      <c r="C152">
        <v>0.3575757575757576</v>
      </c>
      <c r="D152">
        <v>0.72871424374429017</v>
      </c>
      <c r="G152">
        <v>14</v>
      </c>
      <c r="H152">
        <f t="shared" si="28"/>
        <v>3</v>
      </c>
      <c r="I152">
        <f t="shared" si="29"/>
        <v>0.27272727272727271</v>
      </c>
      <c r="J152" s="2">
        <v>0.27272727272727271</v>
      </c>
      <c r="K152">
        <v>6.75</v>
      </c>
      <c r="L152">
        <f t="shared" si="24"/>
        <v>-3.25</v>
      </c>
      <c r="M152">
        <f t="shared" si="25"/>
        <v>-0.32500000000000001</v>
      </c>
      <c r="N152" s="2">
        <v>-0.32500000000000001</v>
      </c>
      <c r="O152">
        <v>17</v>
      </c>
      <c r="P152">
        <f t="shared" si="26"/>
        <v>9</v>
      </c>
      <c r="Q152" s="2">
        <f t="shared" si="27"/>
        <v>1.125</v>
      </c>
      <c r="S152" s="2">
        <v>0.27272727272727271</v>
      </c>
      <c r="T152" s="2">
        <v>-0.32500000000000001</v>
      </c>
      <c r="U152" s="2">
        <v>1.125</v>
      </c>
      <c r="V152">
        <f t="shared" si="22"/>
        <v>0.3575757575757576</v>
      </c>
      <c r="W152">
        <f t="shared" si="23"/>
        <v>0.72871424374429017</v>
      </c>
    </row>
    <row r="153" spans="2:23">
      <c r="B153">
        <v>38</v>
      </c>
      <c r="C153">
        <v>-0.35745060606060602</v>
      </c>
      <c r="D153">
        <v>0.64132229385232753</v>
      </c>
      <c r="G153">
        <v>2</v>
      </c>
      <c r="H153">
        <f t="shared" si="28"/>
        <v>-9</v>
      </c>
      <c r="I153">
        <f t="shared" si="29"/>
        <v>-0.81818181818181823</v>
      </c>
      <c r="J153" s="2">
        <v>-0.81818181818181823</v>
      </c>
      <c r="K153">
        <v>3.7082999999999999</v>
      </c>
      <c r="L153">
        <f t="shared" si="24"/>
        <v>-6.2917000000000005</v>
      </c>
      <c r="M153">
        <f t="shared" si="25"/>
        <v>-0.62917000000000001</v>
      </c>
      <c r="N153" s="2">
        <v>-0.62917000000000001</v>
      </c>
      <c r="O153">
        <v>11</v>
      </c>
      <c r="P153">
        <f t="shared" si="26"/>
        <v>3</v>
      </c>
      <c r="Q153" s="2">
        <f t="shared" si="27"/>
        <v>0.375</v>
      </c>
      <c r="S153" s="2">
        <v>-0.81818181818181823</v>
      </c>
      <c r="T153" s="2">
        <v>-0.62917000000000001</v>
      </c>
      <c r="U153" s="2">
        <v>0.375</v>
      </c>
      <c r="V153">
        <f t="shared" si="22"/>
        <v>-0.35745060606060602</v>
      </c>
      <c r="W153">
        <f t="shared" si="23"/>
        <v>0.64132229385232753</v>
      </c>
    </row>
    <row r="154" spans="2:23">
      <c r="B154">
        <v>38.25</v>
      </c>
      <c r="C154">
        <v>-0.32060606060606062</v>
      </c>
      <c r="D154">
        <v>0.40810115960853283</v>
      </c>
      <c r="G154">
        <v>9</v>
      </c>
      <c r="H154">
        <f t="shared" si="28"/>
        <v>-2</v>
      </c>
      <c r="I154">
        <f t="shared" si="29"/>
        <v>-0.18181818181818182</v>
      </c>
      <c r="J154" s="2">
        <v>-0.18181818181818182</v>
      </c>
      <c r="K154">
        <v>2.2000000000000002</v>
      </c>
      <c r="L154">
        <f t="shared" si="24"/>
        <v>-7.8</v>
      </c>
      <c r="M154">
        <f t="shared" si="25"/>
        <v>-0.78</v>
      </c>
      <c r="N154" s="2">
        <v>-0.78</v>
      </c>
      <c r="O154">
        <v>8</v>
      </c>
      <c r="P154">
        <f t="shared" si="26"/>
        <v>0</v>
      </c>
      <c r="Q154" s="2">
        <f t="shared" si="27"/>
        <v>0</v>
      </c>
      <c r="S154" s="2">
        <v>-0.18181818181818182</v>
      </c>
      <c r="T154" s="2">
        <v>-0.78</v>
      </c>
      <c r="U154" s="2">
        <v>0</v>
      </c>
      <c r="V154">
        <f t="shared" si="22"/>
        <v>-0.32060606060606062</v>
      </c>
      <c r="W154">
        <f t="shared" si="23"/>
        <v>0.40810115960853283</v>
      </c>
    </row>
    <row r="155" spans="2:23">
      <c r="B155">
        <v>38.5</v>
      </c>
      <c r="C155">
        <v>-0.27219696969696966</v>
      </c>
      <c r="D155">
        <v>0.45492974285777255</v>
      </c>
      <c r="G155">
        <v>12</v>
      </c>
      <c r="H155">
        <f t="shared" si="28"/>
        <v>1</v>
      </c>
      <c r="I155">
        <f t="shared" si="29"/>
        <v>9.0909090909090912E-2</v>
      </c>
      <c r="J155" s="2">
        <v>9.0909090909090912E-2</v>
      </c>
      <c r="K155">
        <v>2.1749999999999998</v>
      </c>
      <c r="L155">
        <f t="shared" si="24"/>
        <v>-7.8250000000000002</v>
      </c>
      <c r="M155">
        <f t="shared" si="25"/>
        <v>-0.78249999999999997</v>
      </c>
      <c r="N155" s="2">
        <v>-0.78249999999999997</v>
      </c>
      <c r="O155">
        <v>7</v>
      </c>
      <c r="P155">
        <f t="shared" si="26"/>
        <v>-1</v>
      </c>
      <c r="Q155" s="2">
        <f t="shared" si="27"/>
        <v>-0.125</v>
      </c>
      <c r="S155" s="2">
        <v>9.0909090909090912E-2</v>
      </c>
      <c r="T155" s="2">
        <v>-0.78249999999999997</v>
      </c>
      <c r="U155" s="2">
        <v>-0.125</v>
      </c>
      <c r="V155">
        <f t="shared" si="22"/>
        <v>-0.27219696969696966</v>
      </c>
      <c r="W155">
        <f t="shared" si="23"/>
        <v>0.45492974285777255</v>
      </c>
    </row>
    <row r="156" spans="2:23">
      <c r="B156">
        <v>38.75</v>
      </c>
      <c r="C156">
        <v>-0.20338272727272733</v>
      </c>
      <c r="D156">
        <v>0.71440914008745438</v>
      </c>
      <c r="G156">
        <v>9</v>
      </c>
      <c r="H156">
        <f t="shared" si="28"/>
        <v>-2</v>
      </c>
      <c r="I156">
        <f t="shared" si="29"/>
        <v>-0.18181818181818182</v>
      </c>
      <c r="J156" s="2">
        <v>-0.18181818181818182</v>
      </c>
      <c r="K156">
        <v>0.7167</v>
      </c>
      <c r="L156">
        <f t="shared" si="24"/>
        <v>-9.2833000000000006</v>
      </c>
      <c r="M156">
        <f t="shared" si="25"/>
        <v>-0.9283300000000001</v>
      </c>
      <c r="N156" s="2">
        <v>-0.9283300000000001</v>
      </c>
      <c r="O156">
        <v>12</v>
      </c>
      <c r="P156">
        <f t="shared" si="26"/>
        <v>4</v>
      </c>
      <c r="Q156" s="2">
        <f t="shared" si="27"/>
        <v>0.5</v>
      </c>
      <c r="S156" s="2">
        <v>-0.18181818181818182</v>
      </c>
      <c r="T156" s="2">
        <v>-0.9283300000000001</v>
      </c>
      <c r="U156" s="2">
        <v>0.5</v>
      </c>
      <c r="V156">
        <f t="shared" si="22"/>
        <v>-0.20338272727272733</v>
      </c>
      <c r="W156">
        <f t="shared" si="23"/>
        <v>0.71440914008745438</v>
      </c>
    </row>
    <row r="157" spans="2:23">
      <c r="B157">
        <v>39</v>
      </c>
      <c r="C157">
        <v>0.33762515151515154</v>
      </c>
      <c r="D157">
        <v>0.60437746083926991</v>
      </c>
      <c r="G157">
        <v>16</v>
      </c>
      <c r="H157">
        <f t="shared" si="28"/>
        <v>5</v>
      </c>
      <c r="I157">
        <f t="shared" si="29"/>
        <v>0.45454545454545453</v>
      </c>
      <c r="J157" s="2">
        <v>0.45454545454545453</v>
      </c>
      <c r="K157">
        <v>6.8333000000000004</v>
      </c>
      <c r="L157">
        <f t="shared" si="24"/>
        <v>-3.1666999999999996</v>
      </c>
      <c r="M157">
        <f t="shared" si="25"/>
        <v>-0.31666999999999995</v>
      </c>
      <c r="N157" s="2">
        <v>-0.31666999999999995</v>
      </c>
      <c r="O157">
        <v>15</v>
      </c>
      <c r="P157">
        <f t="shared" si="26"/>
        <v>7</v>
      </c>
      <c r="Q157" s="2">
        <f t="shared" si="27"/>
        <v>0.875</v>
      </c>
      <c r="S157" s="2">
        <v>0.45454545454545453</v>
      </c>
      <c r="T157" s="2">
        <v>-0.31666999999999995</v>
      </c>
      <c r="U157" s="2">
        <v>0.875</v>
      </c>
      <c r="V157">
        <f t="shared" si="22"/>
        <v>0.33762515151515154</v>
      </c>
      <c r="W157">
        <f t="shared" si="23"/>
        <v>0.60437746083926991</v>
      </c>
    </row>
    <row r="158" spans="2:23">
      <c r="B158">
        <v>39.25</v>
      </c>
      <c r="C158">
        <v>-0.28333333333333333</v>
      </c>
      <c r="D158">
        <v>0.49074772881118184</v>
      </c>
      <c r="G158">
        <v>11</v>
      </c>
      <c r="H158">
        <f t="shared" si="28"/>
        <v>0</v>
      </c>
      <c r="I158">
        <f t="shared" si="29"/>
        <v>0</v>
      </c>
      <c r="J158" s="2">
        <v>0</v>
      </c>
      <c r="K158">
        <v>1.5</v>
      </c>
      <c r="L158">
        <f t="shared" si="24"/>
        <v>-8.5</v>
      </c>
      <c r="M158">
        <f t="shared" si="25"/>
        <v>-0.85</v>
      </c>
      <c r="N158" s="2">
        <v>-0.85</v>
      </c>
      <c r="O158">
        <v>8</v>
      </c>
      <c r="P158">
        <f t="shared" si="26"/>
        <v>0</v>
      </c>
      <c r="Q158" s="2">
        <f t="shared" si="27"/>
        <v>0</v>
      </c>
      <c r="S158" s="2">
        <v>0</v>
      </c>
      <c r="T158" s="2">
        <v>-0.85</v>
      </c>
      <c r="U158" s="2">
        <v>0</v>
      </c>
      <c r="V158">
        <f t="shared" si="22"/>
        <v>-0.28333333333333333</v>
      </c>
      <c r="W158">
        <f t="shared" si="23"/>
        <v>0.49074772881118184</v>
      </c>
    </row>
    <row r="159" spans="2:23">
      <c r="B159">
        <v>39.5</v>
      </c>
      <c r="C159">
        <v>-7.0783939393939413E-2</v>
      </c>
      <c r="D159">
        <v>0.61248438425452723</v>
      </c>
      <c r="G159">
        <v>13</v>
      </c>
      <c r="H159">
        <f t="shared" si="28"/>
        <v>2</v>
      </c>
      <c r="I159">
        <f t="shared" si="29"/>
        <v>0.18181818181818182</v>
      </c>
      <c r="J159" s="2">
        <v>0.18181818181818182</v>
      </c>
      <c r="K159">
        <v>2.3083</v>
      </c>
      <c r="L159">
        <f t="shared" si="24"/>
        <v>-7.6917</v>
      </c>
      <c r="M159">
        <f t="shared" si="25"/>
        <v>-0.76917000000000002</v>
      </c>
      <c r="N159" s="2">
        <v>-0.76917000000000002</v>
      </c>
      <c r="O159">
        <v>11</v>
      </c>
      <c r="P159">
        <f t="shared" si="26"/>
        <v>3</v>
      </c>
      <c r="Q159" s="2">
        <f t="shared" si="27"/>
        <v>0.375</v>
      </c>
      <c r="S159" s="2">
        <v>0.18181818181818182</v>
      </c>
      <c r="T159" s="2">
        <v>-0.76917000000000002</v>
      </c>
      <c r="U159" s="2">
        <v>0.375</v>
      </c>
      <c r="V159">
        <f t="shared" si="22"/>
        <v>-7.0783939393939413E-2</v>
      </c>
      <c r="W159">
        <f t="shared" si="23"/>
        <v>0.61248438425452723</v>
      </c>
    </row>
    <row r="160" spans="2:23">
      <c r="B160">
        <v>39.75</v>
      </c>
      <c r="C160">
        <v>-6.8738484848484882E-2</v>
      </c>
      <c r="D160">
        <v>0.58808418281706432</v>
      </c>
      <c r="G160">
        <v>17</v>
      </c>
      <c r="H160">
        <f t="shared" si="28"/>
        <v>6</v>
      </c>
      <c r="I160">
        <f t="shared" si="29"/>
        <v>0.54545454545454541</v>
      </c>
      <c r="J160" s="2">
        <v>0.54545454545454541</v>
      </c>
      <c r="K160">
        <v>3.7332999999999998</v>
      </c>
      <c r="L160">
        <f t="shared" si="24"/>
        <v>-6.2667000000000002</v>
      </c>
      <c r="M160">
        <f t="shared" si="25"/>
        <v>-0.62667000000000006</v>
      </c>
      <c r="N160" s="2">
        <v>-0.62667000000000006</v>
      </c>
      <c r="O160">
        <v>7</v>
      </c>
      <c r="P160">
        <f t="shared" si="26"/>
        <v>-1</v>
      </c>
      <c r="Q160" s="2">
        <f t="shared" si="27"/>
        <v>-0.125</v>
      </c>
      <c r="S160" s="2">
        <v>0.54545454545454541</v>
      </c>
      <c r="T160" s="2">
        <v>-0.62667000000000006</v>
      </c>
      <c r="U160" s="2">
        <v>-0.125</v>
      </c>
      <c r="V160">
        <f t="shared" si="22"/>
        <v>-6.8738484848484882E-2</v>
      </c>
      <c r="W160">
        <f t="shared" si="23"/>
        <v>0.58808418281706432</v>
      </c>
    </row>
    <row r="161" spans="2:23">
      <c r="B161">
        <v>40</v>
      </c>
      <c r="C161">
        <v>-6.8409090909090864E-2</v>
      </c>
      <c r="D161">
        <v>0.83199833493754238</v>
      </c>
      <c r="G161">
        <v>19</v>
      </c>
      <c r="H161">
        <f t="shared" si="28"/>
        <v>8</v>
      </c>
      <c r="I161">
        <f t="shared" si="29"/>
        <v>0.72727272727272729</v>
      </c>
      <c r="J161" s="2">
        <v>0.72727272727272729</v>
      </c>
      <c r="K161">
        <v>0.67500000000000004</v>
      </c>
      <c r="L161">
        <f t="shared" si="24"/>
        <v>-9.3249999999999993</v>
      </c>
      <c r="M161">
        <f t="shared" si="25"/>
        <v>-0.93249999999999988</v>
      </c>
      <c r="N161" s="2">
        <v>-0.93249999999999988</v>
      </c>
      <c r="O161">
        <v>8</v>
      </c>
      <c r="P161">
        <f t="shared" si="26"/>
        <v>0</v>
      </c>
      <c r="Q161" s="2">
        <f t="shared" si="27"/>
        <v>0</v>
      </c>
      <c r="S161" s="2">
        <v>0.72727272727272729</v>
      </c>
      <c r="T161" s="2">
        <v>-0.93249999999999988</v>
      </c>
      <c r="U161" s="2">
        <v>0</v>
      </c>
      <c r="V161">
        <f t="shared" si="22"/>
        <v>-6.8409090909090864E-2</v>
      </c>
      <c r="W161">
        <f t="shared" si="23"/>
        <v>0.83199833493754238</v>
      </c>
    </row>
    <row r="162" spans="2:23">
      <c r="B162">
        <v>40.25</v>
      </c>
      <c r="C162">
        <v>-0.1818181818181818</v>
      </c>
      <c r="D162">
        <v>0.7441229792611318</v>
      </c>
      <c r="G162">
        <v>16</v>
      </c>
      <c r="H162">
        <f t="shared" si="28"/>
        <v>5</v>
      </c>
      <c r="I162">
        <f t="shared" si="29"/>
        <v>0.45454545454545453</v>
      </c>
      <c r="J162" s="2">
        <v>0.45454545454545453</v>
      </c>
      <c r="K162">
        <v>0</v>
      </c>
      <c r="L162">
        <f t="shared" si="24"/>
        <v>-10</v>
      </c>
      <c r="M162">
        <f t="shared" si="25"/>
        <v>-1</v>
      </c>
      <c r="N162" s="2">
        <v>-1</v>
      </c>
      <c r="O162">
        <v>8</v>
      </c>
      <c r="P162">
        <f t="shared" si="26"/>
        <v>0</v>
      </c>
      <c r="Q162" s="2">
        <f t="shared" si="27"/>
        <v>0</v>
      </c>
      <c r="S162" s="2">
        <v>0.45454545454545453</v>
      </c>
      <c r="T162" s="2">
        <v>-1</v>
      </c>
      <c r="U162" s="2">
        <v>0</v>
      </c>
      <c r="V162">
        <f t="shared" si="22"/>
        <v>-0.1818181818181818</v>
      </c>
      <c r="W162">
        <f t="shared" si="23"/>
        <v>0.7441229792611318</v>
      </c>
    </row>
    <row r="163" spans="2:23">
      <c r="B163">
        <v>40.5</v>
      </c>
      <c r="C163">
        <v>-0.24995060606060612</v>
      </c>
      <c r="D163">
        <v>0.59734450852480292</v>
      </c>
      <c r="G163">
        <v>13</v>
      </c>
      <c r="H163">
        <f t="shared" si="28"/>
        <v>2</v>
      </c>
      <c r="I163">
        <f t="shared" si="29"/>
        <v>0.18181818181818182</v>
      </c>
      <c r="J163" s="2">
        <v>0.18181818181818182</v>
      </c>
      <c r="K163">
        <v>0.68330000000000002</v>
      </c>
      <c r="L163">
        <f t="shared" si="24"/>
        <v>-9.3167000000000009</v>
      </c>
      <c r="M163">
        <f t="shared" si="25"/>
        <v>-0.93167000000000011</v>
      </c>
      <c r="N163" s="2">
        <v>-0.93167000000000011</v>
      </c>
      <c r="O163">
        <v>8</v>
      </c>
      <c r="P163">
        <f t="shared" si="26"/>
        <v>0</v>
      </c>
      <c r="Q163" s="2">
        <f t="shared" si="27"/>
        <v>0</v>
      </c>
      <c r="S163" s="2">
        <v>0.18181818181818182</v>
      </c>
      <c r="T163" s="2">
        <v>-0.93167000000000011</v>
      </c>
      <c r="U163" s="2">
        <v>0</v>
      </c>
      <c r="V163">
        <f t="shared" si="22"/>
        <v>-0.24995060606060612</v>
      </c>
      <c r="W163">
        <f t="shared" si="23"/>
        <v>0.59734450852480292</v>
      </c>
    </row>
    <row r="164" spans="2:23">
      <c r="B164">
        <v>40.75</v>
      </c>
      <c r="C164">
        <v>-0.24</v>
      </c>
      <c r="D164">
        <v>0.23515952032609699</v>
      </c>
      <c r="G164">
        <v>11</v>
      </c>
      <c r="H164">
        <f t="shared" si="28"/>
        <v>0</v>
      </c>
      <c r="I164">
        <f t="shared" si="29"/>
        <v>0</v>
      </c>
      <c r="J164" s="2">
        <v>0</v>
      </c>
      <c r="K164">
        <v>5.3</v>
      </c>
      <c r="L164">
        <f t="shared" si="24"/>
        <v>-4.7</v>
      </c>
      <c r="M164">
        <f t="shared" si="25"/>
        <v>-0.47000000000000003</v>
      </c>
      <c r="N164" s="2">
        <v>-0.47000000000000003</v>
      </c>
      <c r="O164">
        <v>6</v>
      </c>
      <c r="P164">
        <f t="shared" si="26"/>
        <v>-2</v>
      </c>
      <c r="Q164" s="2">
        <f t="shared" si="27"/>
        <v>-0.25</v>
      </c>
      <c r="S164" s="2">
        <v>0</v>
      </c>
      <c r="T164" s="2">
        <v>-0.47000000000000003</v>
      </c>
      <c r="U164" s="2">
        <v>-0.25</v>
      </c>
      <c r="V164">
        <f t="shared" si="22"/>
        <v>-0.24</v>
      </c>
      <c r="W164">
        <f t="shared" si="23"/>
        <v>0.23515952032609699</v>
      </c>
    </row>
    <row r="165" spans="2:23">
      <c r="B165">
        <v>41</v>
      </c>
      <c r="C165">
        <v>-0.48484848484848486</v>
      </c>
      <c r="D165">
        <v>0.89226859783851253</v>
      </c>
      <c r="G165">
        <v>17</v>
      </c>
      <c r="H165">
        <f t="shared" si="28"/>
        <v>6</v>
      </c>
      <c r="I165">
        <f t="shared" si="29"/>
        <v>0.54545454545454541</v>
      </c>
      <c r="J165" s="2">
        <v>0.54545454545454541</v>
      </c>
      <c r="K165">
        <v>0</v>
      </c>
      <c r="L165">
        <f t="shared" si="24"/>
        <v>-10</v>
      </c>
      <c r="M165">
        <f t="shared" si="25"/>
        <v>-1</v>
      </c>
      <c r="N165" s="2">
        <v>-1</v>
      </c>
      <c r="O165">
        <v>0</v>
      </c>
      <c r="P165">
        <f t="shared" si="26"/>
        <v>-8</v>
      </c>
      <c r="Q165" s="2">
        <f t="shared" si="27"/>
        <v>-1</v>
      </c>
      <c r="S165" s="2">
        <v>0.54545454545454541</v>
      </c>
      <c r="T165" s="2">
        <v>-1</v>
      </c>
      <c r="U165" s="2">
        <v>-1</v>
      </c>
      <c r="V165">
        <f t="shared" si="22"/>
        <v>-0.48484848484848486</v>
      </c>
      <c r="W165">
        <f t="shared" si="23"/>
        <v>0.89226859783851253</v>
      </c>
    </row>
    <row r="166" spans="2:23">
      <c r="B166">
        <v>41.25</v>
      </c>
      <c r="C166">
        <v>-0.49106060606060603</v>
      </c>
      <c r="D166">
        <v>0.58466284932678947</v>
      </c>
      <c r="G166">
        <v>13</v>
      </c>
      <c r="H166">
        <f t="shared" si="28"/>
        <v>2</v>
      </c>
      <c r="I166">
        <f t="shared" si="29"/>
        <v>0.18181818181818182</v>
      </c>
      <c r="J166" s="2">
        <v>0.18181818181818182</v>
      </c>
      <c r="K166">
        <v>2.2000000000000002</v>
      </c>
      <c r="L166">
        <f t="shared" si="24"/>
        <v>-7.8</v>
      </c>
      <c r="M166">
        <f t="shared" si="25"/>
        <v>-0.78</v>
      </c>
      <c r="N166" s="2">
        <v>-0.78</v>
      </c>
      <c r="O166">
        <v>1</v>
      </c>
      <c r="P166">
        <f t="shared" si="26"/>
        <v>-7</v>
      </c>
      <c r="Q166" s="2">
        <f t="shared" si="27"/>
        <v>-0.875</v>
      </c>
      <c r="S166" s="2">
        <v>0.18181818181818182</v>
      </c>
      <c r="T166" s="2">
        <v>-0.78</v>
      </c>
      <c r="U166" s="2">
        <v>-0.875</v>
      </c>
      <c r="V166">
        <f t="shared" si="22"/>
        <v>-0.49106060606060603</v>
      </c>
      <c r="W166">
        <f t="shared" si="23"/>
        <v>0.58466284932678947</v>
      </c>
    </row>
    <row r="167" spans="2:23">
      <c r="B167">
        <v>41.5</v>
      </c>
      <c r="C167">
        <v>-6.8181818181818191E-2</v>
      </c>
      <c r="D167">
        <v>0.65041309187519014</v>
      </c>
      <c r="G167">
        <v>17</v>
      </c>
      <c r="H167">
        <f t="shared" si="28"/>
        <v>6</v>
      </c>
      <c r="I167">
        <f t="shared" si="29"/>
        <v>0.54545454545454541</v>
      </c>
      <c r="J167" s="2">
        <v>0.54545454545454541</v>
      </c>
      <c r="K167">
        <v>2.5</v>
      </c>
      <c r="L167">
        <f t="shared" si="24"/>
        <v>-7.5</v>
      </c>
      <c r="M167">
        <f t="shared" si="25"/>
        <v>-0.75</v>
      </c>
      <c r="N167" s="2">
        <v>-0.75</v>
      </c>
      <c r="O167">
        <v>8</v>
      </c>
      <c r="P167">
        <f t="shared" si="26"/>
        <v>0</v>
      </c>
      <c r="Q167" s="2">
        <f t="shared" si="27"/>
        <v>0</v>
      </c>
      <c r="S167" s="2">
        <v>0.54545454545454541</v>
      </c>
      <c r="T167" s="2">
        <v>-0.75</v>
      </c>
      <c r="U167" s="2">
        <v>0</v>
      </c>
      <c r="V167">
        <f t="shared" si="22"/>
        <v>-6.8181818181818191E-2</v>
      </c>
      <c r="W167">
        <f t="shared" si="23"/>
        <v>0.65041309187519014</v>
      </c>
    </row>
    <row r="168" spans="2:23">
      <c r="B168">
        <v>41.75</v>
      </c>
      <c r="C168">
        <v>-0.79439393939393943</v>
      </c>
      <c r="D168">
        <v>3.8479181162287129E-2</v>
      </c>
      <c r="G168">
        <v>2</v>
      </c>
      <c r="H168">
        <f t="shared" si="28"/>
        <v>-9</v>
      </c>
      <c r="I168">
        <f t="shared" si="29"/>
        <v>-0.81818181818181823</v>
      </c>
      <c r="J168" s="2">
        <v>-0.81818181818181823</v>
      </c>
      <c r="K168">
        <v>1.85</v>
      </c>
      <c r="L168">
        <f t="shared" si="24"/>
        <v>-8.15</v>
      </c>
      <c r="M168">
        <f t="shared" si="25"/>
        <v>-0.81500000000000006</v>
      </c>
      <c r="N168" s="2">
        <v>-0.81500000000000006</v>
      </c>
      <c r="O168">
        <v>2</v>
      </c>
      <c r="P168">
        <f t="shared" si="26"/>
        <v>-6</v>
      </c>
      <c r="Q168" s="2">
        <f t="shared" si="27"/>
        <v>-0.75</v>
      </c>
      <c r="S168" s="2">
        <v>-0.81818181818181823</v>
      </c>
      <c r="T168" s="2">
        <v>-0.81500000000000006</v>
      </c>
      <c r="U168" s="2">
        <v>-0.75</v>
      </c>
      <c r="V168">
        <f t="shared" si="22"/>
        <v>-0.79439393939393943</v>
      </c>
      <c r="W168">
        <f t="shared" si="23"/>
        <v>3.8479181162287129E-2</v>
      </c>
    </row>
    <row r="169" spans="2:23">
      <c r="B169">
        <v>42</v>
      </c>
      <c r="C169">
        <v>-0.21189393939393941</v>
      </c>
      <c r="D169">
        <v>0.53229079298068938</v>
      </c>
      <c r="G169">
        <v>13</v>
      </c>
      <c r="H169">
        <f t="shared" si="28"/>
        <v>2</v>
      </c>
      <c r="I169">
        <f t="shared" si="29"/>
        <v>0.18181818181818182</v>
      </c>
      <c r="J169" s="2">
        <v>0.18181818181818182</v>
      </c>
      <c r="K169">
        <v>1.825</v>
      </c>
      <c r="L169">
        <f t="shared" si="24"/>
        <v>-8.1750000000000007</v>
      </c>
      <c r="M169">
        <f t="shared" si="25"/>
        <v>-0.81750000000000012</v>
      </c>
      <c r="N169" s="2">
        <v>-0.81750000000000012</v>
      </c>
      <c r="O169">
        <v>8</v>
      </c>
      <c r="P169">
        <f t="shared" si="26"/>
        <v>0</v>
      </c>
      <c r="Q169" s="2">
        <f t="shared" si="27"/>
        <v>0</v>
      </c>
      <c r="S169" s="2">
        <v>0.18181818181818182</v>
      </c>
      <c r="T169" s="2">
        <v>-0.81750000000000012</v>
      </c>
      <c r="U169" s="2">
        <v>0</v>
      </c>
      <c r="V169">
        <f t="shared" si="22"/>
        <v>-0.21189393939393941</v>
      </c>
      <c r="W169">
        <f t="shared" si="23"/>
        <v>0.53229079298068938</v>
      </c>
    </row>
    <row r="170" spans="2:23">
      <c r="B170">
        <v>42.25</v>
      </c>
      <c r="C170">
        <v>5.3030303030303018E-2</v>
      </c>
      <c r="D170">
        <v>0.96966737644237522</v>
      </c>
      <c r="G170">
        <v>21</v>
      </c>
      <c r="H170">
        <f t="shared" si="28"/>
        <v>10</v>
      </c>
      <c r="I170">
        <f t="shared" si="29"/>
        <v>0.90909090909090906</v>
      </c>
      <c r="J170" s="2">
        <v>0.90909090909090906</v>
      </c>
      <c r="K170">
        <v>0</v>
      </c>
      <c r="L170">
        <f t="shared" si="24"/>
        <v>-10</v>
      </c>
      <c r="M170">
        <f t="shared" si="25"/>
        <v>-1</v>
      </c>
      <c r="N170" s="2">
        <v>-1</v>
      </c>
      <c r="O170">
        <v>10</v>
      </c>
      <c r="P170">
        <f t="shared" si="26"/>
        <v>2</v>
      </c>
      <c r="Q170" s="2">
        <f t="shared" si="27"/>
        <v>0.25</v>
      </c>
      <c r="S170" s="2">
        <v>0.90909090909090906</v>
      </c>
      <c r="T170" s="2">
        <v>-1</v>
      </c>
      <c r="U170" s="2">
        <v>0.25</v>
      </c>
      <c r="V170">
        <f t="shared" si="22"/>
        <v>5.3030303030303018E-2</v>
      </c>
      <c r="W170">
        <f t="shared" si="23"/>
        <v>0.96966737644237522</v>
      </c>
    </row>
    <row r="171" spans="2:23">
      <c r="B171">
        <v>42.5</v>
      </c>
      <c r="C171">
        <v>-2.5606060606060594E-2</v>
      </c>
      <c r="D171">
        <v>0.7569608565124164</v>
      </c>
      <c r="G171">
        <v>20</v>
      </c>
      <c r="H171">
        <f t="shared" si="28"/>
        <v>9</v>
      </c>
      <c r="I171">
        <f t="shared" si="29"/>
        <v>0.81818181818181823</v>
      </c>
      <c r="J171" s="2">
        <v>0.81818181818181823</v>
      </c>
      <c r="K171">
        <v>3.55</v>
      </c>
      <c r="L171">
        <f t="shared" si="24"/>
        <v>-6.45</v>
      </c>
      <c r="M171">
        <f t="shared" si="25"/>
        <v>-0.64500000000000002</v>
      </c>
      <c r="N171" s="2">
        <v>-0.64500000000000002</v>
      </c>
      <c r="O171">
        <v>6</v>
      </c>
      <c r="P171">
        <f t="shared" si="26"/>
        <v>-2</v>
      </c>
      <c r="Q171" s="2">
        <f t="shared" si="27"/>
        <v>-0.25</v>
      </c>
      <c r="S171" s="2">
        <v>0.81818181818181823</v>
      </c>
      <c r="T171" s="2">
        <v>-0.64500000000000002</v>
      </c>
      <c r="U171" s="2">
        <v>-0.25</v>
      </c>
      <c r="V171">
        <f t="shared" si="22"/>
        <v>-2.5606060606060594E-2</v>
      </c>
      <c r="W171">
        <f t="shared" si="23"/>
        <v>0.7569608565124164</v>
      </c>
    </row>
    <row r="172" spans="2:23">
      <c r="B172">
        <v>42.75</v>
      </c>
      <c r="C172">
        <v>-0.34166666666666662</v>
      </c>
      <c r="D172">
        <v>0.32627953250753167</v>
      </c>
      <c r="G172">
        <v>11</v>
      </c>
      <c r="H172">
        <f t="shared" si="28"/>
        <v>0</v>
      </c>
      <c r="I172">
        <f t="shared" si="29"/>
        <v>0</v>
      </c>
      <c r="J172" s="2">
        <v>0</v>
      </c>
      <c r="K172">
        <v>3.5</v>
      </c>
      <c r="L172">
        <f t="shared" si="24"/>
        <v>-6.5</v>
      </c>
      <c r="M172">
        <f t="shared" si="25"/>
        <v>-0.65</v>
      </c>
      <c r="N172" s="2">
        <v>-0.65</v>
      </c>
      <c r="O172">
        <v>5</v>
      </c>
      <c r="P172">
        <f t="shared" si="26"/>
        <v>-3</v>
      </c>
      <c r="Q172" s="2">
        <f t="shared" si="27"/>
        <v>-0.375</v>
      </c>
      <c r="S172" s="2">
        <v>0</v>
      </c>
      <c r="T172" s="2">
        <v>-0.65</v>
      </c>
      <c r="U172" s="2">
        <v>-0.375</v>
      </c>
      <c r="V172">
        <f t="shared" si="22"/>
        <v>-0.34166666666666662</v>
      </c>
      <c r="W172">
        <f t="shared" si="23"/>
        <v>0.32627953250753167</v>
      </c>
    </row>
    <row r="173" spans="2:23">
      <c r="B173">
        <v>43</v>
      </c>
      <c r="C173">
        <v>-0.1931818181818182</v>
      </c>
      <c r="D173">
        <v>0.77498000507397791</v>
      </c>
      <c r="G173">
        <v>17</v>
      </c>
      <c r="H173">
        <f t="shared" si="28"/>
        <v>6</v>
      </c>
      <c r="I173">
        <f t="shared" si="29"/>
        <v>0.54545454545454541</v>
      </c>
      <c r="J173" s="2">
        <v>0.54545454545454541</v>
      </c>
      <c r="K173">
        <v>0</v>
      </c>
      <c r="L173">
        <f t="shared" si="24"/>
        <v>-10</v>
      </c>
      <c r="M173">
        <f t="shared" si="25"/>
        <v>-1</v>
      </c>
      <c r="N173" s="2">
        <v>-1</v>
      </c>
      <c r="O173">
        <v>7</v>
      </c>
      <c r="P173">
        <f t="shared" si="26"/>
        <v>-1</v>
      </c>
      <c r="Q173" s="2">
        <f t="shared" si="27"/>
        <v>-0.125</v>
      </c>
      <c r="S173" s="2">
        <v>0.54545454545454541</v>
      </c>
      <c r="T173" s="2">
        <v>-1</v>
      </c>
      <c r="U173" s="2">
        <v>-0.125</v>
      </c>
      <c r="V173">
        <f t="shared" si="22"/>
        <v>-0.1931818181818182</v>
      </c>
      <c r="W173">
        <f t="shared" si="23"/>
        <v>0.77498000507397791</v>
      </c>
    </row>
    <row r="174" spans="2:23">
      <c r="B174">
        <v>43.25</v>
      </c>
      <c r="C174">
        <v>-0.18035242424242423</v>
      </c>
      <c r="D174">
        <v>0.51541132282813595</v>
      </c>
      <c r="G174">
        <v>8</v>
      </c>
      <c r="H174">
        <f t="shared" si="28"/>
        <v>-3</v>
      </c>
      <c r="I174">
        <f t="shared" si="29"/>
        <v>-0.27272727272727271</v>
      </c>
      <c r="J174" s="2">
        <v>-0.27272727272727271</v>
      </c>
      <c r="K174">
        <v>3.5667</v>
      </c>
      <c r="L174">
        <f t="shared" si="24"/>
        <v>-6.4333</v>
      </c>
      <c r="M174">
        <f t="shared" si="25"/>
        <v>-0.64332999999999996</v>
      </c>
      <c r="N174" s="2">
        <v>-0.64332999999999996</v>
      </c>
      <c r="O174">
        <v>11</v>
      </c>
      <c r="P174">
        <f t="shared" si="26"/>
        <v>3</v>
      </c>
      <c r="Q174" s="2">
        <f t="shared" si="27"/>
        <v>0.375</v>
      </c>
      <c r="S174" s="2">
        <v>-0.27272727272727271</v>
      </c>
      <c r="T174" s="2">
        <v>-0.64332999999999996</v>
      </c>
      <c r="U174" s="2">
        <v>0.375</v>
      </c>
      <c r="V174">
        <f t="shared" si="22"/>
        <v>-0.18035242424242423</v>
      </c>
      <c r="W174">
        <f t="shared" si="23"/>
        <v>0.51541132282813595</v>
      </c>
    </row>
    <row r="175" spans="2:23">
      <c r="B175">
        <v>43.5</v>
      </c>
      <c r="C175">
        <v>-9.5984848484848506E-2</v>
      </c>
      <c r="D175">
        <v>0.68816914593432477</v>
      </c>
      <c r="G175">
        <v>16</v>
      </c>
      <c r="H175">
        <f t="shared" si="28"/>
        <v>5</v>
      </c>
      <c r="I175">
        <f t="shared" si="29"/>
        <v>0.45454545454545453</v>
      </c>
      <c r="J175" s="2">
        <v>0.45454545454545453</v>
      </c>
      <c r="K175">
        <v>1.325</v>
      </c>
      <c r="L175">
        <f t="shared" si="24"/>
        <v>-8.6750000000000007</v>
      </c>
      <c r="M175">
        <f t="shared" si="25"/>
        <v>-0.86750000000000005</v>
      </c>
      <c r="N175" s="2">
        <v>-0.86750000000000005</v>
      </c>
      <c r="O175">
        <v>9</v>
      </c>
      <c r="P175">
        <f t="shared" si="26"/>
        <v>1</v>
      </c>
      <c r="Q175" s="2">
        <f t="shared" si="27"/>
        <v>0.125</v>
      </c>
      <c r="S175" s="2">
        <v>0.45454545454545453</v>
      </c>
      <c r="T175" s="2">
        <v>-0.86750000000000005</v>
      </c>
      <c r="U175" s="2">
        <v>0.125</v>
      </c>
      <c r="V175">
        <f t="shared" si="22"/>
        <v>-9.5984848484848506E-2</v>
      </c>
      <c r="W175">
        <f t="shared" si="23"/>
        <v>0.68816914593432477</v>
      </c>
    </row>
    <row r="176" spans="2:23">
      <c r="B176">
        <v>43.75</v>
      </c>
      <c r="C176">
        <v>-3.7878787878787845E-3</v>
      </c>
      <c r="D176">
        <v>0.87258620229795714</v>
      </c>
      <c r="G176">
        <v>15</v>
      </c>
      <c r="H176">
        <f t="shared" si="28"/>
        <v>4</v>
      </c>
      <c r="I176">
        <f t="shared" si="29"/>
        <v>0.36363636363636365</v>
      </c>
      <c r="J176" s="2">
        <v>0.36363636363636365</v>
      </c>
      <c r="K176">
        <v>0</v>
      </c>
      <c r="L176">
        <f t="shared" si="24"/>
        <v>-10</v>
      </c>
      <c r="M176">
        <f t="shared" si="25"/>
        <v>-1</v>
      </c>
      <c r="N176" s="2">
        <v>-1</v>
      </c>
      <c r="O176">
        <v>13</v>
      </c>
      <c r="P176">
        <f>O176-8</f>
        <v>5</v>
      </c>
      <c r="Q176" s="2">
        <f>P176/8</f>
        <v>0.625</v>
      </c>
      <c r="S176" s="2">
        <v>0.36363636363636365</v>
      </c>
      <c r="T176" s="2">
        <v>-1</v>
      </c>
      <c r="U176" s="2">
        <v>0.625</v>
      </c>
      <c r="V176">
        <f t="shared" si="22"/>
        <v>-3.7878787878787845E-3</v>
      </c>
      <c r="W176">
        <f t="shared" si="23"/>
        <v>0.87258620229795714</v>
      </c>
    </row>
    <row r="177" spans="2:23">
      <c r="B177">
        <v>44</v>
      </c>
      <c r="C177">
        <v>-0.40530303030303028</v>
      </c>
      <c r="D177">
        <v>0.51530467865693796</v>
      </c>
      <c r="G177">
        <v>10</v>
      </c>
      <c r="H177">
        <f t="shared" si="28"/>
        <v>-1</v>
      </c>
      <c r="I177">
        <f t="shared" si="29"/>
        <v>-9.0909090909090912E-2</v>
      </c>
      <c r="J177" s="2">
        <v>-9.0909090909090912E-2</v>
      </c>
      <c r="K177">
        <v>0</v>
      </c>
      <c r="L177">
        <f t="shared" si="24"/>
        <v>-10</v>
      </c>
      <c r="M177">
        <f t="shared" si="25"/>
        <v>-1</v>
      </c>
      <c r="N177" s="2">
        <v>-1</v>
      </c>
      <c r="O177">
        <v>7</v>
      </c>
      <c r="P177">
        <f t="shared" ref="P177:P217" si="30">O177-8</f>
        <v>-1</v>
      </c>
      <c r="Q177" s="2">
        <f t="shared" ref="Q177:Q217" si="31">P177/8</f>
        <v>-0.125</v>
      </c>
      <c r="S177" s="2">
        <v>-9.0909090909090912E-2</v>
      </c>
      <c r="T177" s="2">
        <v>-1</v>
      </c>
      <c r="U177" s="2">
        <v>-0.125</v>
      </c>
      <c r="V177">
        <f t="shared" si="22"/>
        <v>-0.40530303030303028</v>
      </c>
      <c r="W177">
        <f t="shared" si="23"/>
        <v>0.51530467865693796</v>
      </c>
    </row>
    <row r="178" spans="2:23">
      <c r="B178">
        <v>44.25</v>
      </c>
      <c r="C178">
        <v>-0.19696969696969693</v>
      </c>
      <c r="D178">
        <v>0.75560349332070809</v>
      </c>
      <c r="G178">
        <v>10</v>
      </c>
      <c r="H178">
        <f t="shared" si="28"/>
        <v>-1</v>
      </c>
      <c r="I178">
        <f t="shared" si="29"/>
        <v>-9.0909090909090912E-2</v>
      </c>
      <c r="J178" s="2">
        <v>-9.0909090909090912E-2</v>
      </c>
      <c r="K178">
        <v>0</v>
      </c>
      <c r="L178">
        <f t="shared" si="24"/>
        <v>-10</v>
      </c>
      <c r="M178">
        <f t="shared" si="25"/>
        <v>-1</v>
      </c>
      <c r="N178" s="2">
        <v>-1</v>
      </c>
      <c r="O178">
        <v>12</v>
      </c>
      <c r="P178">
        <f t="shared" si="30"/>
        <v>4</v>
      </c>
      <c r="Q178" s="2">
        <f t="shared" si="31"/>
        <v>0.5</v>
      </c>
      <c r="S178" s="2">
        <v>-9.0909090909090912E-2</v>
      </c>
      <c r="T178" s="2">
        <v>-1</v>
      </c>
      <c r="U178" s="2">
        <v>0.5</v>
      </c>
      <c r="V178">
        <f t="shared" si="22"/>
        <v>-0.19696969696969693</v>
      </c>
      <c r="W178">
        <f t="shared" si="23"/>
        <v>0.75560349332070809</v>
      </c>
    </row>
    <row r="179" spans="2:23">
      <c r="B179">
        <v>44.5</v>
      </c>
      <c r="C179">
        <v>-0.4128787878787879</v>
      </c>
      <c r="D179">
        <v>0.56411422802385791</v>
      </c>
      <c r="G179">
        <v>7</v>
      </c>
      <c r="H179">
        <f t="shared" si="28"/>
        <v>-4</v>
      </c>
      <c r="I179">
        <f t="shared" si="29"/>
        <v>-0.36363636363636365</v>
      </c>
      <c r="J179" s="2">
        <v>-0.36363636363636365</v>
      </c>
      <c r="K179">
        <v>0</v>
      </c>
      <c r="L179">
        <f t="shared" si="24"/>
        <v>-10</v>
      </c>
      <c r="M179">
        <f t="shared" si="25"/>
        <v>-1</v>
      </c>
      <c r="N179" s="2">
        <v>-1</v>
      </c>
      <c r="O179">
        <v>9</v>
      </c>
      <c r="P179">
        <f t="shared" si="30"/>
        <v>1</v>
      </c>
      <c r="Q179" s="2">
        <f t="shared" si="31"/>
        <v>0.125</v>
      </c>
      <c r="S179" s="2">
        <v>-0.36363636363636365</v>
      </c>
      <c r="T179" s="2">
        <v>-1</v>
      </c>
      <c r="U179" s="2">
        <v>0.125</v>
      </c>
      <c r="V179">
        <f t="shared" si="22"/>
        <v>-0.4128787878787879</v>
      </c>
      <c r="W179">
        <f t="shared" si="23"/>
        <v>0.56411422802385791</v>
      </c>
    </row>
    <row r="180" spans="2:23">
      <c r="B180">
        <v>44.75</v>
      </c>
      <c r="C180">
        <v>-0.70833333333333337</v>
      </c>
      <c r="D180">
        <v>0.50518148554092257</v>
      </c>
      <c r="G180">
        <v>0</v>
      </c>
      <c r="H180">
        <f t="shared" si="28"/>
        <v>-11</v>
      </c>
      <c r="I180">
        <f t="shared" si="29"/>
        <v>-1</v>
      </c>
      <c r="J180" s="2">
        <v>-1</v>
      </c>
      <c r="K180">
        <v>0</v>
      </c>
      <c r="L180">
        <f t="shared" si="24"/>
        <v>-10</v>
      </c>
      <c r="M180">
        <f t="shared" si="25"/>
        <v>-1</v>
      </c>
      <c r="N180" s="2">
        <v>-1</v>
      </c>
      <c r="O180">
        <v>7</v>
      </c>
      <c r="P180">
        <f t="shared" si="30"/>
        <v>-1</v>
      </c>
      <c r="Q180" s="2">
        <f t="shared" si="31"/>
        <v>-0.125</v>
      </c>
      <c r="S180" s="2">
        <v>-1</v>
      </c>
      <c r="T180" s="2">
        <v>-1</v>
      </c>
      <c r="U180" s="2">
        <v>-0.125</v>
      </c>
      <c r="V180">
        <f t="shared" si="22"/>
        <v>-0.70833333333333337</v>
      </c>
      <c r="W180">
        <f t="shared" si="23"/>
        <v>0.50518148554092257</v>
      </c>
    </row>
    <row r="181" spans="2:23">
      <c r="B181">
        <v>45</v>
      </c>
      <c r="C181">
        <v>-0.72176878787878795</v>
      </c>
      <c r="D181">
        <v>0.32561913671545256</v>
      </c>
      <c r="G181">
        <v>7</v>
      </c>
      <c r="H181">
        <f t="shared" si="28"/>
        <v>-4</v>
      </c>
      <c r="I181">
        <f t="shared" si="29"/>
        <v>-0.36363636363636365</v>
      </c>
      <c r="J181" s="2">
        <v>-0.36363636363636365</v>
      </c>
      <c r="K181">
        <v>1.9833000000000001</v>
      </c>
      <c r="L181">
        <f t="shared" si="24"/>
        <v>-8.0167000000000002</v>
      </c>
      <c r="M181">
        <f t="shared" si="25"/>
        <v>-0.80166999999999999</v>
      </c>
      <c r="N181" s="2">
        <v>-0.80166999999999999</v>
      </c>
      <c r="O181">
        <v>0</v>
      </c>
      <c r="P181">
        <f t="shared" si="30"/>
        <v>-8</v>
      </c>
      <c r="Q181" s="2">
        <f t="shared" si="31"/>
        <v>-1</v>
      </c>
      <c r="S181" s="2">
        <v>-0.36363636363636365</v>
      </c>
      <c r="T181" s="2">
        <v>-0.80166999999999999</v>
      </c>
      <c r="U181" s="2">
        <v>-1</v>
      </c>
      <c r="V181">
        <f t="shared" si="22"/>
        <v>-0.72176878787878795</v>
      </c>
      <c r="W181">
        <f t="shared" si="23"/>
        <v>0.32561913671545256</v>
      </c>
    </row>
    <row r="182" spans="2:23">
      <c r="B182">
        <v>45.25</v>
      </c>
      <c r="C182">
        <v>-0.43181818181818182</v>
      </c>
      <c r="D182">
        <v>0.7777244832849397</v>
      </c>
      <c r="G182">
        <v>16</v>
      </c>
      <c r="H182">
        <f t="shared" si="28"/>
        <v>5</v>
      </c>
      <c r="I182">
        <f t="shared" si="29"/>
        <v>0.45454545454545453</v>
      </c>
      <c r="J182" s="2">
        <v>0.45454545454545453</v>
      </c>
      <c r="K182">
        <v>0</v>
      </c>
      <c r="L182">
        <f>K182-10</f>
        <v>-10</v>
      </c>
      <c r="M182">
        <f>L182/10</f>
        <v>-1</v>
      </c>
      <c r="N182" s="2">
        <v>-1</v>
      </c>
      <c r="O182">
        <v>2</v>
      </c>
      <c r="P182">
        <f t="shared" si="30"/>
        <v>-6</v>
      </c>
      <c r="Q182" s="2">
        <f t="shared" si="31"/>
        <v>-0.75</v>
      </c>
      <c r="S182" s="2">
        <v>0.45454545454545453</v>
      </c>
      <c r="T182" s="2">
        <v>-1</v>
      </c>
      <c r="U182" s="2">
        <v>-0.75</v>
      </c>
      <c r="V182">
        <f t="shared" si="22"/>
        <v>-0.43181818181818182</v>
      </c>
      <c r="W182">
        <f t="shared" si="23"/>
        <v>0.7777244832849397</v>
      </c>
    </row>
    <row r="183" spans="2:23">
      <c r="B183">
        <v>45.5</v>
      </c>
      <c r="C183">
        <v>-0.58719696969696977</v>
      </c>
      <c r="D183">
        <v>0.59186986286936649</v>
      </c>
      <c r="G183">
        <v>12</v>
      </c>
      <c r="H183">
        <f>G183-11</f>
        <v>1</v>
      </c>
      <c r="I183">
        <f>H183/11</f>
        <v>9.0909090909090912E-2</v>
      </c>
      <c r="J183" s="2">
        <v>9.0909090909090912E-2</v>
      </c>
      <c r="K183">
        <v>1.4750000000000001</v>
      </c>
      <c r="L183">
        <f t="shared" ref="L183:L241" si="32">K183-10</f>
        <v>-8.5250000000000004</v>
      </c>
      <c r="M183">
        <f t="shared" ref="M183:M241" si="33">L183/10</f>
        <v>-0.85250000000000004</v>
      </c>
      <c r="N183" s="2">
        <v>-0.85250000000000004</v>
      </c>
      <c r="O183">
        <v>0</v>
      </c>
      <c r="P183">
        <f t="shared" si="30"/>
        <v>-8</v>
      </c>
      <c r="Q183" s="2">
        <f t="shared" si="31"/>
        <v>-1</v>
      </c>
      <c r="S183" s="2">
        <v>9.0909090909090912E-2</v>
      </c>
      <c r="T183" s="2">
        <v>-0.85250000000000004</v>
      </c>
      <c r="U183" s="2">
        <v>-1</v>
      </c>
      <c r="V183">
        <f t="shared" si="22"/>
        <v>-0.58719696969696977</v>
      </c>
      <c r="W183">
        <f t="shared" si="23"/>
        <v>0.59186986286936649</v>
      </c>
    </row>
    <row r="184" spans="2:23">
      <c r="B184">
        <v>45.75</v>
      </c>
      <c r="C184">
        <v>-0.35792818181818187</v>
      </c>
      <c r="D184">
        <v>0.71725306173237269</v>
      </c>
      <c r="G184">
        <v>16</v>
      </c>
      <c r="H184">
        <f t="shared" ref="H184:H222" si="34">G184-11</f>
        <v>5</v>
      </c>
      <c r="I184">
        <f t="shared" ref="I184:I222" si="35">H184/11</f>
        <v>0.45454545454545453</v>
      </c>
      <c r="J184" s="2">
        <v>0.45454545454545453</v>
      </c>
      <c r="K184">
        <v>0.9667</v>
      </c>
      <c r="L184">
        <f t="shared" si="32"/>
        <v>-9.0333000000000006</v>
      </c>
      <c r="M184">
        <f t="shared" si="33"/>
        <v>-0.90333000000000008</v>
      </c>
      <c r="N184" s="2">
        <v>-0.90333000000000008</v>
      </c>
      <c r="O184">
        <v>3</v>
      </c>
      <c r="P184">
        <f t="shared" si="30"/>
        <v>-5</v>
      </c>
      <c r="Q184" s="2">
        <f t="shared" si="31"/>
        <v>-0.625</v>
      </c>
      <c r="S184" s="2">
        <v>0.45454545454545453</v>
      </c>
      <c r="T184" s="2">
        <v>-0.90333000000000008</v>
      </c>
      <c r="U184" s="2">
        <v>-0.625</v>
      </c>
      <c r="V184">
        <f t="shared" si="22"/>
        <v>-0.35792818181818187</v>
      </c>
      <c r="W184">
        <f t="shared" si="23"/>
        <v>0.71725306173237269</v>
      </c>
    </row>
    <row r="185" spans="2:23">
      <c r="B185">
        <v>46</v>
      </c>
      <c r="C185">
        <v>-0.81818181818181823</v>
      </c>
      <c r="D185">
        <v>0.31491832864888664</v>
      </c>
      <c r="G185">
        <v>6</v>
      </c>
      <c r="H185">
        <f t="shared" si="34"/>
        <v>-5</v>
      </c>
      <c r="I185">
        <f t="shared" si="35"/>
        <v>-0.45454545454545453</v>
      </c>
      <c r="J185" s="2">
        <v>-0.45454545454545453</v>
      </c>
      <c r="K185">
        <v>0</v>
      </c>
      <c r="L185">
        <f t="shared" si="32"/>
        <v>-10</v>
      </c>
      <c r="M185">
        <f t="shared" si="33"/>
        <v>-1</v>
      </c>
      <c r="N185" s="2">
        <v>-1</v>
      </c>
      <c r="O185">
        <v>0</v>
      </c>
      <c r="P185">
        <f t="shared" si="30"/>
        <v>-8</v>
      </c>
      <c r="Q185" s="2">
        <f t="shared" si="31"/>
        <v>-1</v>
      </c>
      <c r="S185" s="2">
        <v>-0.45454545454545453</v>
      </c>
      <c r="T185" s="2">
        <v>-1</v>
      </c>
      <c r="U185" s="2">
        <v>-1</v>
      </c>
      <c r="V185">
        <f t="shared" si="22"/>
        <v>-0.81818181818181823</v>
      </c>
      <c r="W185">
        <f t="shared" si="23"/>
        <v>0.31491832864888664</v>
      </c>
    </row>
    <row r="186" spans="2:23">
      <c r="B186">
        <v>46.25</v>
      </c>
      <c r="C186">
        <v>-0.52767787878787875</v>
      </c>
      <c r="D186">
        <v>0.77236120519238005</v>
      </c>
      <c r="G186">
        <v>15</v>
      </c>
      <c r="H186">
        <f t="shared" si="34"/>
        <v>4</v>
      </c>
      <c r="I186">
        <f t="shared" si="35"/>
        <v>0.36363636363636365</v>
      </c>
      <c r="J186" s="2">
        <v>0.36363636363636365</v>
      </c>
      <c r="K186">
        <v>0.5333</v>
      </c>
      <c r="L186">
        <f t="shared" si="32"/>
        <v>-9.4666999999999994</v>
      </c>
      <c r="M186">
        <f t="shared" si="33"/>
        <v>-0.9466699999999999</v>
      </c>
      <c r="N186" s="2">
        <v>-0.9466699999999999</v>
      </c>
      <c r="O186">
        <v>0</v>
      </c>
      <c r="P186">
        <f t="shared" si="30"/>
        <v>-8</v>
      </c>
      <c r="Q186" s="2">
        <f t="shared" si="31"/>
        <v>-1</v>
      </c>
      <c r="S186" s="2">
        <v>0.36363636363636365</v>
      </c>
      <c r="T186" s="2">
        <v>-0.9466699999999999</v>
      </c>
      <c r="U186" s="2">
        <v>-1</v>
      </c>
      <c r="V186">
        <f t="shared" si="22"/>
        <v>-0.52767787878787875</v>
      </c>
      <c r="W186">
        <f t="shared" si="23"/>
        <v>0.77236120519238005</v>
      </c>
    </row>
    <row r="187" spans="2:23">
      <c r="B187">
        <v>46.5</v>
      </c>
      <c r="C187">
        <v>-0.63610999999999995</v>
      </c>
      <c r="D187">
        <v>0.55279091553678783</v>
      </c>
      <c r="G187">
        <v>11</v>
      </c>
      <c r="H187">
        <f t="shared" si="34"/>
        <v>0</v>
      </c>
      <c r="I187">
        <f t="shared" si="35"/>
        <v>0</v>
      </c>
      <c r="J187" s="2">
        <v>0</v>
      </c>
      <c r="K187">
        <v>0.91669999999999996</v>
      </c>
      <c r="L187">
        <f t="shared" si="32"/>
        <v>-9.0832999999999995</v>
      </c>
      <c r="M187">
        <f t="shared" si="33"/>
        <v>-0.90832999999999997</v>
      </c>
      <c r="N187" s="2">
        <v>-0.90832999999999997</v>
      </c>
      <c r="O187">
        <v>0</v>
      </c>
      <c r="P187">
        <f t="shared" si="30"/>
        <v>-8</v>
      </c>
      <c r="Q187" s="2">
        <f t="shared" si="31"/>
        <v>-1</v>
      </c>
      <c r="S187" s="2">
        <v>0</v>
      </c>
      <c r="T187" s="2">
        <v>-0.90832999999999997</v>
      </c>
      <c r="U187" s="2">
        <v>-1</v>
      </c>
      <c r="V187">
        <f t="shared" si="22"/>
        <v>-0.63610999999999995</v>
      </c>
      <c r="W187">
        <f t="shared" si="23"/>
        <v>0.55279091553678783</v>
      </c>
    </row>
    <row r="188" spans="2:23">
      <c r="B188">
        <v>46.75</v>
      </c>
      <c r="C188">
        <v>-0.58227272727272728</v>
      </c>
      <c r="D188">
        <v>0.35892775349839556</v>
      </c>
      <c r="G188">
        <v>9</v>
      </c>
      <c r="H188">
        <f t="shared" si="34"/>
        <v>-2</v>
      </c>
      <c r="I188">
        <f t="shared" si="35"/>
        <v>-0.18181818181818182</v>
      </c>
      <c r="J188" s="2">
        <v>-0.18181818181818182</v>
      </c>
      <c r="K188">
        <v>3.1</v>
      </c>
      <c r="L188">
        <f t="shared" si="32"/>
        <v>-6.9</v>
      </c>
      <c r="M188">
        <f t="shared" si="33"/>
        <v>-0.69000000000000006</v>
      </c>
      <c r="N188" s="2">
        <v>-0.69000000000000006</v>
      </c>
      <c r="O188">
        <v>1</v>
      </c>
      <c r="P188">
        <f t="shared" si="30"/>
        <v>-7</v>
      </c>
      <c r="Q188" s="2">
        <f t="shared" si="31"/>
        <v>-0.875</v>
      </c>
      <c r="S188" s="2">
        <v>-0.18181818181818182</v>
      </c>
      <c r="T188" s="2">
        <v>-0.69000000000000006</v>
      </c>
      <c r="U188" s="2">
        <v>-0.875</v>
      </c>
      <c r="V188">
        <f t="shared" si="22"/>
        <v>-0.58227272727272728</v>
      </c>
      <c r="W188">
        <f t="shared" si="23"/>
        <v>0.35892775349839556</v>
      </c>
    </row>
    <row r="189" spans="2:23">
      <c r="B189">
        <v>47</v>
      </c>
      <c r="C189">
        <v>-0.39393939393939387</v>
      </c>
      <c r="D189">
        <v>1.0497277621629562</v>
      </c>
      <c r="G189">
        <v>20</v>
      </c>
      <c r="H189">
        <f t="shared" si="34"/>
        <v>9</v>
      </c>
      <c r="I189">
        <f t="shared" si="35"/>
        <v>0.81818181818181823</v>
      </c>
      <c r="J189" s="2">
        <v>0.81818181818181823</v>
      </c>
      <c r="K189">
        <v>0</v>
      </c>
      <c r="L189">
        <f t="shared" si="32"/>
        <v>-10</v>
      </c>
      <c r="M189">
        <f t="shared" si="33"/>
        <v>-1</v>
      </c>
      <c r="N189" s="2">
        <v>-1</v>
      </c>
      <c r="O189">
        <v>0</v>
      </c>
      <c r="P189">
        <f t="shared" si="30"/>
        <v>-8</v>
      </c>
      <c r="Q189" s="2">
        <f t="shared" si="31"/>
        <v>-1</v>
      </c>
      <c r="S189" s="2">
        <v>0.81818181818181823</v>
      </c>
      <c r="T189" s="2">
        <v>-1</v>
      </c>
      <c r="U189" s="2">
        <v>-1</v>
      </c>
      <c r="V189">
        <f t="shared" si="22"/>
        <v>-0.39393939393939387</v>
      </c>
      <c r="W189">
        <f t="shared" si="23"/>
        <v>1.0497277621629562</v>
      </c>
    </row>
    <row r="190" spans="2:23">
      <c r="B190">
        <v>47.25</v>
      </c>
      <c r="C190">
        <v>-0.27651515151515155</v>
      </c>
      <c r="D190">
        <v>0.77742001971414498</v>
      </c>
      <c r="G190">
        <v>17</v>
      </c>
      <c r="H190">
        <f t="shared" si="34"/>
        <v>6</v>
      </c>
      <c r="I190">
        <f t="shared" si="35"/>
        <v>0.54545454545454541</v>
      </c>
      <c r="J190" s="2">
        <v>0.54545454545454541</v>
      </c>
      <c r="K190">
        <v>0</v>
      </c>
      <c r="L190">
        <f t="shared" si="32"/>
        <v>-10</v>
      </c>
      <c r="M190">
        <f t="shared" si="33"/>
        <v>-1</v>
      </c>
      <c r="N190" s="2">
        <v>-1</v>
      </c>
      <c r="O190">
        <v>5</v>
      </c>
      <c r="P190">
        <f t="shared" si="30"/>
        <v>-3</v>
      </c>
      <c r="Q190" s="2">
        <f t="shared" si="31"/>
        <v>-0.375</v>
      </c>
      <c r="S190" s="2">
        <v>0.54545454545454541</v>
      </c>
      <c r="T190" s="2">
        <v>-1</v>
      </c>
      <c r="U190" s="2">
        <v>-0.375</v>
      </c>
      <c r="V190">
        <f t="shared" si="22"/>
        <v>-0.27651515151515155</v>
      </c>
      <c r="W190">
        <f t="shared" si="23"/>
        <v>0.77742001971414498</v>
      </c>
    </row>
    <row r="191" spans="2:23">
      <c r="B191">
        <v>47.5</v>
      </c>
      <c r="C191">
        <v>-0.43939393939393939</v>
      </c>
      <c r="D191">
        <v>0.59323551365005733</v>
      </c>
      <c r="G191">
        <v>13</v>
      </c>
      <c r="H191">
        <f t="shared" si="34"/>
        <v>2</v>
      </c>
      <c r="I191">
        <f t="shared" si="35"/>
        <v>0.18181818181818182</v>
      </c>
      <c r="J191" s="2">
        <v>0.18181818181818182</v>
      </c>
      <c r="K191">
        <v>0</v>
      </c>
      <c r="L191">
        <f t="shared" si="32"/>
        <v>-10</v>
      </c>
      <c r="M191">
        <f t="shared" si="33"/>
        <v>-1</v>
      </c>
      <c r="N191" s="2">
        <v>-1</v>
      </c>
      <c r="O191">
        <v>4</v>
      </c>
      <c r="P191">
        <f t="shared" si="30"/>
        <v>-4</v>
      </c>
      <c r="Q191" s="2">
        <f t="shared" si="31"/>
        <v>-0.5</v>
      </c>
      <c r="S191" s="2">
        <v>0.18181818181818182</v>
      </c>
      <c r="T191" s="2">
        <v>-1</v>
      </c>
      <c r="U191" s="2">
        <v>-0.5</v>
      </c>
      <c r="V191">
        <f t="shared" si="22"/>
        <v>-0.43939393939393939</v>
      </c>
      <c r="W191">
        <f t="shared" si="23"/>
        <v>0.59323551365005733</v>
      </c>
    </row>
    <row r="192" spans="2:23">
      <c r="B192">
        <v>47.75</v>
      </c>
      <c r="C192">
        <v>-0.78787878787878796</v>
      </c>
      <c r="D192">
        <v>0.36740471675703434</v>
      </c>
      <c r="G192">
        <v>7</v>
      </c>
      <c r="H192">
        <f t="shared" si="34"/>
        <v>-4</v>
      </c>
      <c r="I192">
        <f t="shared" si="35"/>
        <v>-0.36363636363636365</v>
      </c>
      <c r="J192" s="2">
        <v>-0.36363636363636365</v>
      </c>
      <c r="K192">
        <v>0</v>
      </c>
      <c r="L192">
        <f t="shared" si="32"/>
        <v>-10</v>
      </c>
      <c r="M192">
        <f t="shared" si="33"/>
        <v>-1</v>
      </c>
      <c r="N192" s="2">
        <v>-1</v>
      </c>
      <c r="O192">
        <v>0</v>
      </c>
      <c r="P192">
        <f t="shared" si="30"/>
        <v>-8</v>
      </c>
      <c r="Q192" s="2">
        <f t="shared" si="31"/>
        <v>-1</v>
      </c>
      <c r="S192" s="2">
        <v>-0.36363636363636365</v>
      </c>
      <c r="T192" s="2">
        <v>-1</v>
      </c>
      <c r="U192" s="2">
        <v>-1</v>
      </c>
      <c r="V192">
        <f t="shared" si="22"/>
        <v>-0.78787878787878796</v>
      </c>
      <c r="W192">
        <f t="shared" si="23"/>
        <v>0.36740471675703434</v>
      </c>
    </row>
    <row r="193" spans="2:23">
      <c r="B193">
        <v>48</v>
      </c>
      <c r="C193">
        <v>-0.96969696969696972</v>
      </c>
      <c r="D193">
        <v>5.2486388108147812E-2</v>
      </c>
      <c r="G193">
        <v>1</v>
      </c>
      <c r="H193">
        <f t="shared" si="34"/>
        <v>-10</v>
      </c>
      <c r="I193">
        <f t="shared" si="35"/>
        <v>-0.90909090909090906</v>
      </c>
      <c r="J193" s="2">
        <v>-0.90909090909090906</v>
      </c>
      <c r="K193">
        <v>0</v>
      </c>
      <c r="L193">
        <f t="shared" si="32"/>
        <v>-10</v>
      </c>
      <c r="M193">
        <f t="shared" si="33"/>
        <v>-1</v>
      </c>
      <c r="N193" s="2">
        <v>-1</v>
      </c>
      <c r="O193">
        <v>0</v>
      </c>
      <c r="P193">
        <f t="shared" si="30"/>
        <v>-8</v>
      </c>
      <c r="Q193" s="2">
        <f t="shared" si="31"/>
        <v>-1</v>
      </c>
      <c r="S193" s="2">
        <v>-0.90909090909090906</v>
      </c>
      <c r="T193" s="2">
        <v>-1</v>
      </c>
      <c r="U193" s="2">
        <v>-1</v>
      </c>
      <c r="V193">
        <f t="shared" si="22"/>
        <v>-0.96969696969696972</v>
      </c>
      <c r="W193">
        <f t="shared" si="23"/>
        <v>5.2486388108147812E-2</v>
      </c>
    </row>
    <row r="194" spans="2:23">
      <c r="B194">
        <v>48.25</v>
      </c>
      <c r="C194">
        <v>-0.44666666666666671</v>
      </c>
      <c r="D194">
        <v>0.42253205006642197</v>
      </c>
      <c r="G194">
        <v>11</v>
      </c>
      <c r="H194">
        <f t="shared" si="34"/>
        <v>0</v>
      </c>
      <c r="I194">
        <f t="shared" si="35"/>
        <v>0</v>
      </c>
      <c r="J194" s="2">
        <v>0</v>
      </c>
      <c r="K194">
        <v>1.6</v>
      </c>
      <c r="L194">
        <f t="shared" si="32"/>
        <v>-8.4</v>
      </c>
      <c r="M194">
        <f t="shared" si="33"/>
        <v>-0.84000000000000008</v>
      </c>
      <c r="N194" s="2">
        <v>-0.84000000000000008</v>
      </c>
      <c r="O194">
        <v>4</v>
      </c>
      <c r="P194">
        <f t="shared" si="30"/>
        <v>-4</v>
      </c>
      <c r="Q194" s="2">
        <f t="shared" si="31"/>
        <v>-0.5</v>
      </c>
      <c r="S194" s="2">
        <v>0</v>
      </c>
      <c r="T194" s="2">
        <v>-0.84000000000000008</v>
      </c>
      <c r="U194" s="2">
        <v>-0.5</v>
      </c>
      <c r="V194">
        <f t="shared" ref="V194:V241" si="36">AVERAGE(S194:U194)</f>
        <v>-0.44666666666666671</v>
      </c>
      <c r="W194">
        <f t="shared" ref="W194:W241" si="37">STDEV(S194:U194)</f>
        <v>0.42253205006642197</v>
      </c>
    </row>
    <row r="195" spans="2:23">
      <c r="B195">
        <v>48.5</v>
      </c>
      <c r="C195">
        <v>-0.61363636363636365</v>
      </c>
      <c r="D195">
        <v>0.46963587090390513</v>
      </c>
      <c r="G195">
        <v>10</v>
      </c>
      <c r="H195">
        <f t="shared" si="34"/>
        <v>-1</v>
      </c>
      <c r="I195">
        <f t="shared" si="35"/>
        <v>-9.0909090909090912E-2</v>
      </c>
      <c r="J195" s="2">
        <v>-9.0909090909090912E-2</v>
      </c>
      <c r="K195">
        <v>0</v>
      </c>
      <c r="L195">
        <f t="shared" si="32"/>
        <v>-10</v>
      </c>
      <c r="M195">
        <f t="shared" si="33"/>
        <v>-1</v>
      </c>
      <c r="N195" s="2">
        <v>-1</v>
      </c>
      <c r="O195">
        <v>2</v>
      </c>
      <c r="P195">
        <f t="shared" si="30"/>
        <v>-6</v>
      </c>
      <c r="Q195" s="2">
        <f t="shared" si="31"/>
        <v>-0.75</v>
      </c>
      <c r="S195" s="2">
        <v>-9.0909090909090912E-2</v>
      </c>
      <c r="T195" s="2">
        <v>-1</v>
      </c>
      <c r="U195" s="2">
        <v>-0.75</v>
      </c>
      <c r="V195">
        <f t="shared" si="36"/>
        <v>-0.61363636363636365</v>
      </c>
      <c r="W195">
        <f t="shared" si="37"/>
        <v>0.46963587090390513</v>
      </c>
    </row>
    <row r="196" spans="2:23">
      <c r="B196">
        <v>48.75</v>
      </c>
      <c r="C196">
        <v>-0.76515151515151514</v>
      </c>
      <c r="D196">
        <v>0.22765120001995026</v>
      </c>
      <c r="G196">
        <v>5</v>
      </c>
      <c r="H196">
        <f t="shared" si="34"/>
        <v>-6</v>
      </c>
      <c r="I196">
        <f t="shared" si="35"/>
        <v>-0.54545454545454541</v>
      </c>
      <c r="J196" s="2">
        <v>-0.54545454545454541</v>
      </c>
      <c r="K196">
        <v>0</v>
      </c>
      <c r="L196">
        <f t="shared" si="32"/>
        <v>-10</v>
      </c>
      <c r="M196">
        <f t="shared" si="33"/>
        <v>-1</v>
      </c>
      <c r="N196" s="2">
        <v>-1</v>
      </c>
      <c r="O196">
        <v>2</v>
      </c>
      <c r="P196">
        <f t="shared" si="30"/>
        <v>-6</v>
      </c>
      <c r="Q196" s="2">
        <f t="shared" si="31"/>
        <v>-0.75</v>
      </c>
      <c r="S196" s="2">
        <v>-0.54545454545454541</v>
      </c>
      <c r="T196" s="2">
        <v>-1</v>
      </c>
      <c r="U196" s="2">
        <v>-0.75</v>
      </c>
      <c r="V196">
        <f t="shared" si="36"/>
        <v>-0.76515151515151514</v>
      </c>
      <c r="W196">
        <f t="shared" si="37"/>
        <v>0.22765120001995026</v>
      </c>
    </row>
    <row r="197" spans="2:23">
      <c r="B197">
        <v>49</v>
      </c>
      <c r="C197">
        <v>-0.39393939393939387</v>
      </c>
      <c r="D197">
        <v>1.0497277621629562</v>
      </c>
      <c r="G197">
        <v>20</v>
      </c>
      <c r="H197">
        <f t="shared" si="34"/>
        <v>9</v>
      </c>
      <c r="I197">
        <f t="shared" si="35"/>
        <v>0.81818181818181823</v>
      </c>
      <c r="J197" s="2">
        <v>0.81818181818181823</v>
      </c>
      <c r="K197">
        <v>0</v>
      </c>
      <c r="L197">
        <f t="shared" si="32"/>
        <v>-10</v>
      </c>
      <c r="M197">
        <f t="shared" si="33"/>
        <v>-1</v>
      </c>
      <c r="N197" s="2">
        <v>-1</v>
      </c>
      <c r="O197">
        <v>0</v>
      </c>
      <c r="P197">
        <f t="shared" si="30"/>
        <v>-8</v>
      </c>
      <c r="Q197" s="2">
        <f t="shared" si="31"/>
        <v>-1</v>
      </c>
      <c r="S197" s="2">
        <v>0.81818181818181823</v>
      </c>
      <c r="T197" s="2">
        <v>-1</v>
      </c>
      <c r="U197" s="2">
        <v>-1</v>
      </c>
      <c r="V197">
        <f t="shared" si="36"/>
        <v>-0.39393939393939387</v>
      </c>
      <c r="W197">
        <f t="shared" si="37"/>
        <v>1.0497277621629562</v>
      </c>
    </row>
    <row r="198" spans="2:23">
      <c r="B198">
        <v>49.25</v>
      </c>
      <c r="C198">
        <v>-0.75121212121212133</v>
      </c>
      <c r="D198">
        <v>0.34012677915053491</v>
      </c>
      <c r="G198">
        <v>7</v>
      </c>
      <c r="H198">
        <f t="shared" si="34"/>
        <v>-4</v>
      </c>
      <c r="I198">
        <f t="shared" si="35"/>
        <v>-0.36363636363636365</v>
      </c>
      <c r="J198" s="2">
        <v>-0.36363636363636365</v>
      </c>
      <c r="K198">
        <v>1.1000000000000001</v>
      </c>
      <c r="L198">
        <f t="shared" si="32"/>
        <v>-8.9</v>
      </c>
      <c r="M198">
        <f t="shared" si="33"/>
        <v>-0.89</v>
      </c>
      <c r="N198" s="2">
        <v>-0.89</v>
      </c>
      <c r="O198">
        <v>0</v>
      </c>
      <c r="P198">
        <f t="shared" si="30"/>
        <v>-8</v>
      </c>
      <c r="Q198" s="2">
        <f t="shared" si="31"/>
        <v>-1</v>
      </c>
      <c r="S198" s="2">
        <v>-0.36363636363636365</v>
      </c>
      <c r="T198" s="2">
        <v>-0.89</v>
      </c>
      <c r="U198" s="2">
        <v>-1</v>
      </c>
      <c r="V198">
        <f t="shared" si="36"/>
        <v>-0.75121212121212133</v>
      </c>
      <c r="W198">
        <f t="shared" si="37"/>
        <v>0.34012677915053491</v>
      </c>
    </row>
    <row r="199" spans="2:23">
      <c r="B199">
        <v>49.5</v>
      </c>
      <c r="C199">
        <v>-0.40151515151515155</v>
      </c>
      <c r="D199">
        <v>0.62668505629192595</v>
      </c>
      <c r="G199">
        <v>6</v>
      </c>
      <c r="H199">
        <f t="shared" si="34"/>
        <v>-5</v>
      </c>
      <c r="I199">
        <f t="shared" si="35"/>
        <v>-0.45454545454545453</v>
      </c>
      <c r="J199" s="2">
        <v>-0.45454545454545453</v>
      </c>
      <c r="K199">
        <v>0</v>
      </c>
      <c r="L199">
        <f t="shared" si="32"/>
        <v>-10</v>
      </c>
      <c r="M199">
        <f t="shared" si="33"/>
        <v>-1</v>
      </c>
      <c r="N199" s="2">
        <v>-1</v>
      </c>
      <c r="O199">
        <v>10</v>
      </c>
      <c r="P199">
        <f t="shared" si="30"/>
        <v>2</v>
      </c>
      <c r="Q199" s="2">
        <f t="shared" si="31"/>
        <v>0.25</v>
      </c>
      <c r="S199" s="2">
        <v>-0.45454545454545453</v>
      </c>
      <c r="T199" s="2">
        <v>-1</v>
      </c>
      <c r="U199" s="2">
        <v>0.25</v>
      </c>
      <c r="V199">
        <f t="shared" si="36"/>
        <v>-0.40151515151515155</v>
      </c>
      <c r="W199">
        <f t="shared" si="37"/>
        <v>0.62668505629192595</v>
      </c>
    </row>
    <row r="200" spans="2:23">
      <c r="B200">
        <v>49.75</v>
      </c>
      <c r="C200">
        <v>-0.62121212121212122</v>
      </c>
      <c r="D200">
        <v>0.33505067253781778</v>
      </c>
      <c r="G200">
        <v>7</v>
      </c>
      <c r="H200">
        <f t="shared" si="34"/>
        <v>-4</v>
      </c>
      <c r="I200">
        <f t="shared" si="35"/>
        <v>-0.36363636363636365</v>
      </c>
      <c r="J200" s="2">
        <v>-0.36363636363636365</v>
      </c>
      <c r="K200">
        <v>0</v>
      </c>
      <c r="L200">
        <f t="shared" si="32"/>
        <v>-10</v>
      </c>
      <c r="M200">
        <f t="shared" si="33"/>
        <v>-1</v>
      </c>
      <c r="N200" s="2">
        <v>-1</v>
      </c>
      <c r="O200">
        <v>4</v>
      </c>
      <c r="P200">
        <f t="shared" si="30"/>
        <v>-4</v>
      </c>
      <c r="Q200" s="2">
        <f t="shared" si="31"/>
        <v>-0.5</v>
      </c>
      <c r="S200" s="2">
        <v>-0.36363636363636365</v>
      </c>
      <c r="T200" s="2">
        <v>-1</v>
      </c>
      <c r="U200" s="2">
        <v>-0.5</v>
      </c>
      <c r="V200">
        <f t="shared" si="36"/>
        <v>-0.62121212121212122</v>
      </c>
      <c r="W200">
        <f t="shared" si="37"/>
        <v>0.33505067253781778</v>
      </c>
    </row>
    <row r="201" spans="2:23">
      <c r="B201">
        <v>50</v>
      </c>
      <c r="C201">
        <v>-0.65307969696969692</v>
      </c>
      <c r="D201">
        <v>0.49128514120000788</v>
      </c>
      <c r="G201">
        <v>10</v>
      </c>
      <c r="H201">
        <f t="shared" si="34"/>
        <v>-1</v>
      </c>
      <c r="I201">
        <f t="shared" si="35"/>
        <v>-9.0909090909090912E-2</v>
      </c>
      <c r="J201" s="2">
        <v>-9.0909090909090912E-2</v>
      </c>
      <c r="K201">
        <v>1.3167</v>
      </c>
      <c r="L201">
        <f t="shared" si="32"/>
        <v>-8.6832999999999991</v>
      </c>
      <c r="M201">
        <f t="shared" si="33"/>
        <v>-0.86832999999999994</v>
      </c>
      <c r="N201" s="2">
        <v>-0.86832999999999994</v>
      </c>
      <c r="O201">
        <v>0</v>
      </c>
      <c r="P201">
        <f t="shared" si="30"/>
        <v>-8</v>
      </c>
      <c r="Q201" s="2">
        <f t="shared" si="31"/>
        <v>-1</v>
      </c>
      <c r="S201" s="2">
        <v>-9.0909090909090912E-2</v>
      </c>
      <c r="T201" s="2">
        <v>-0.86832999999999994</v>
      </c>
      <c r="U201" s="2">
        <v>-1</v>
      </c>
      <c r="V201">
        <f t="shared" si="36"/>
        <v>-0.65307969696969692</v>
      </c>
      <c r="W201">
        <f t="shared" si="37"/>
        <v>0.49128514120000788</v>
      </c>
    </row>
    <row r="202" spans="2:23">
      <c r="B202">
        <v>50.25</v>
      </c>
      <c r="C202">
        <v>-0.87878787878787878</v>
      </c>
      <c r="D202">
        <v>0.20994555243259172</v>
      </c>
      <c r="G202">
        <v>4</v>
      </c>
      <c r="H202">
        <f t="shared" si="34"/>
        <v>-7</v>
      </c>
      <c r="I202">
        <f t="shared" si="35"/>
        <v>-0.63636363636363635</v>
      </c>
      <c r="J202" s="2">
        <v>-0.63636363636363635</v>
      </c>
      <c r="K202">
        <v>0</v>
      </c>
      <c r="L202">
        <f t="shared" si="32"/>
        <v>-10</v>
      </c>
      <c r="M202">
        <f t="shared" si="33"/>
        <v>-1</v>
      </c>
      <c r="N202" s="2">
        <v>-1</v>
      </c>
      <c r="O202">
        <v>0</v>
      </c>
      <c r="P202">
        <f t="shared" si="30"/>
        <v>-8</v>
      </c>
      <c r="Q202" s="2">
        <f t="shared" si="31"/>
        <v>-1</v>
      </c>
      <c r="S202" s="2">
        <v>-0.63636363636363635</v>
      </c>
      <c r="T202" s="2">
        <v>-1</v>
      </c>
      <c r="U202" s="2">
        <v>-1</v>
      </c>
      <c r="V202">
        <f t="shared" si="36"/>
        <v>-0.87878787878787878</v>
      </c>
      <c r="W202">
        <f t="shared" si="37"/>
        <v>0.20994555243259172</v>
      </c>
    </row>
    <row r="203" spans="2:23">
      <c r="B203">
        <v>50.5</v>
      </c>
      <c r="C203">
        <v>-0.59090909090909094</v>
      </c>
      <c r="D203">
        <v>0.37206148963056579</v>
      </c>
      <c r="G203">
        <v>8</v>
      </c>
      <c r="H203">
        <f t="shared" si="34"/>
        <v>-3</v>
      </c>
      <c r="I203">
        <f t="shared" si="35"/>
        <v>-0.27272727272727271</v>
      </c>
      <c r="J203" s="2">
        <v>-0.27272727272727271</v>
      </c>
      <c r="K203">
        <v>0</v>
      </c>
      <c r="L203">
        <f t="shared" si="32"/>
        <v>-10</v>
      </c>
      <c r="M203">
        <f t="shared" si="33"/>
        <v>-1</v>
      </c>
      <c r="N203" s="2">
        <v>-1</v>
      </c>
      <c r="O203">
        <v>4</v>
      </c>
      <c r="P203">
        <f t="shared" si="30"/>
        <v>-4</v>
      </c>
      <c r="Q203" s="2">
        <f t="shared" si="31"/>
        <v>-0.5</v>
      </c>
      <c r="S203" s="2">
        <v>-0.27272727272727271</v>
      </c>
      <c r="T203" s="2">
        <v>-1</v>
      </c>
      <c r="U203" s="2">
        <v>-0.5</v>
      </c>
      <c r="V203">
        <f t="shared" si="36"/>
        <v>-0.59090909090909094</v>
      </c>
      <c r="W203">
        <f t="shared" si="37"/>
        <v>0.37206148963056579</v>
      </c>
    </row>
    <row r="204" spans="2:23">
      <c r="B204">
        <v>50.75</v>
      </c>
      <c r="C204">
        <v>-0.95833333333333337</v>
      </c>
      <c r="D204">
        <v>7.216878364870323E-2</v>
      </c>
      <c r="G204">
        <v>0</v>
      </c>
      <c r="H204">
        <f t="shared" si="34"/>
        <v>-11</v>
      </c>
      <c r="I204">
        <f t="shared" si="35"/>
        <v>-1</v>
      </c>
      <c r="J204" s="2">
        <v>-1</v>
      </c>
      <c r="K204">
        <v>0</v>
      </c>
      <c r="L204">
        <f t="shared" si="32"/>
        <v>-10</v>
      </c>
      <c r="M204">
        <f t="shared" si="33"/>
        <v>-1</v>
      </c>
      <c r="N204" s="2">
        <v>-1</v>
      </c>
      <c r="O204">
        <v>1</v>
      </c>
      <c r="P204">
        <f t="shared" si="30"/>
        <v>-7</v>
      </c>
      <c r="Q204" s="2">
        <f t="shared" si="31"/>
        <v>-0.875</v>
      </c>
      <c r="S204" s="2">
        <v>-1</v>
      </c>
      <c r="T204" s="2">
        <v>-1</v>
      </c>
      <c r="U204" s="2">
        <v>-0.875</v>
      </c>
      <c r="V204">
        <f t="shared" si="36"/>
        <v>-0.95833333333333337</v>
      </c>
      <c r="W204">
        <f t="shared" si="37"/>
        <v>7.216878364870323E-2</v>
      </c>
    </row>
    <row r="205" spans="2:23">
      <c r="B205">
        <v>51</v>
      </c>
      <c r="C205">
        <v>-0.47727272727272729</v>
      </c>
      <c r="D205">
        <v>0.45397691716904937</v>
      </c>
      <c r="G205">
        <v>9</v>
      </c>
      <c r="H205">
        <f t="shared" si="34"/>
        <v>-2</v>
      </c>
      <c r="I205">
        <f t="shared" si="35"/>
        <v>-0.18181818181818182</v>
      </c>
      <c r="J205" s="2">
        <v>-0.18181818181818182</v>
      </c>
      <c r="K205">
        <v>0</v>
      </c>
      <c r="L205">
        <f t="shared" si="32"/>
        <v>-10</v>
      </c>
      <c r="M205">
        <f t="shared" si="33"/>
        <v>-1</v>
      </c>
      <c r="N205" s="2">
        <v>-1</v>
      </c>
      <c r="O205">
        <v>6</v>
      </c>
      <c r="P205">
        <f t="shared" si="30"/>
        <v>-2</v>
      </c>
      <c r="Q205" s="2">
        <f t="shared" si="31"/>
        <v>-0.25</v>
      </c>
      <c r="S205" s="2">
        <v>-0.18181818181818182</v>
      </c>
      <c r="T205" s="2">
        <v>-1</v>
      </c>
      <c r="U205" s="2">
        <v>-0.25</v>
      </c>
      <c r="V205">
        <f t="shared" si="36"/>
        <v>-0.47727272727272729</v>
      </c>
      <c r="W205">
        <f t="shared" si="37"/>
        <v>0.45397691716904937</v>
      </c>
    </row>
    <row r="206" spans="2:23">
      <c r="B206">
        <v>51.25</v>
      </c>
      <c r="C206">
        <v>-0.74378787878787878</v>
      </c>
      <c r="D206">
        <v>0.121083549234885</v>
      </c>
      <c r="G206">
        <v>4</v>
      </c>
      <c r="H206">
        <f t="shared" si="34"/>
        <v>-7</v>
      </c>
      <c r="I206">
        <f t="shared" si="35"/>
        <v>-0.63636363636363635</v>
      </c>
      <c r="J206" s="2">
        <v>-0.63636363636363635</v>
      </c>
      <c r="K206">
        <v>2.8</v>
      </c>
      <c r="L206">
        <f t="shared" si="32"/>
        <v>-7.2</v>
      </c>
      <c r="M206">
        <f t="shared" si="33"/>
        <v>-0.72</v>
      </c>
      <c r="N206" s="2">
        <v>-0.72</v>
      </c>
      <c r="O206">
        <v>1</v>
      </c>
      <c r="P206">
        <f t="shared" si="30"/>
        <v>-7</v>
      </c>
      <c r="Q206" s="2">
        <f t="shared" si="31"/>
        <v>-0.875</v>
      </c>
      <c r="S206" s="2">
        <v>-0.63636363636363635</v>
      </c>
      <c r="T206" s="2">
        <v>-0.72</v>
      </c>
      <c r="U206" s="2">
        <v>-0.875</v>
      </c>
      <c r="V206">
        <f t="shared" si="36"/>
        <v>-0.74378787878787878</v>
      </c>
      <c r="W206">
        <f t="shared" si="37"/>
        <v>0.121083549234885</v>
      </c>
    </row>
    <row r="207" spans="2:23">
      <c r="B207">
        <v>51.5</v>
      </c>
      <c r="C207">
        <v>-0.55681818181818177</v>
      </c>
      <c r="D207">
        <v>0.4376106707720388</v>
      </c>
      <c r="G207">
        <v>5</v>
      </c>
      <c r="H207">
        <f t="shared" si="34"/>
        <v>-6</v>
      </c>
      <c r="I207">
        <f t="shared" si="35"/>
        <v>-0.54545454545454541</v>
      </c>
      <c r="J207" s="2">
        <v>-0.54545454545454541</v>
      </c>
      <c r="K207">
        <v>0</v>
      </c>
      <c r="L207">
        <f t="shared" si="32"/>
        <v>-10</v>
      </c>
      <c r="M207">
        <f t="shared" si="33"/>
        <v>-1</v>
      </c>
      <c r="N207" s="2">
        <v>-1</v>
      </c>
      <c r="O207">
        <v>7</v>
      </c>
      <c r="P207">
        <f t="shared" si="30"/>
        <v>-1</v>
      </c>
      <c r="Q207" s="2">
        <f t="shared" si="31"/>
        <v>-0.125</v>
      </c>
      <c r="S207" s="2">
        <v>-0.54545454545454541</v>
      </c>
      <c r="T207" s="2">
        <v>-1</v>
      </c>
      <c r="U207" s="2">
        <v>-0.125</v>
      </c>
      <c r="V207">
        <f t="shared" si="36"/>
        <v>-0.55681818181818177</v>
      </c>
      <c r="W207">
        <f t="shared" si="37"/>
        <v>0.4376106707720388</v>
      </c>
    </row>
    <row r="208" spans="2:23">
      <c r="B208">
        <v>51.75</v>
      </c>
      <c r="C208">
        <v>-0.5492424242424242</v>
      </c>
      <c r="D208">
        <v>0.39370258033582334</v>
      </c>
      <c r="G208">
        <v>8</v>
      </c>
      <c r="H208">
        <f t="shared" si="34"/>
        <v>-3</v>
      </c>
      <c r="I208">
        <f t="shared" si="35"/>
        <v>-0.27272727272727271</v>
      </c>
      <c r="J208" s="2">
        <v>-0.27272727272727271</v>
      </c>
      <c r="K208">
        <v>0</v>
      </c>
      <c r="L208">
        <f t="shared" si="32"/>
        <v>-10</v>
      </c>
      <c r="M208">
        <f t="shared" si="33"/>
        <v>-1</v>
      </c>
      <c r="N208" s="2">
        <v>-1</v>
      </c>
      <c r="O208">
        <v>5</v>
      </c>
      <c r="P208">
        <f t="shared" si="30"/>
        <v>-3</v>
      </c>
      <c r="Q208" s="2">
        <f t="shared" si="31"/>
        <v>-0.375</v>
      </c>
      <c r="S208" s="2">
        <v>-0.27272727272727271</v>
      </c>
      <c r="T208" s="2">
        <v>-1</v>
      </c>
      <c r="U208" s="2">
        <v>-0.375</v>
      </c>
      <c r="V208">
        <f t="shared" si="36"/>
        <v>-0.5492424242424242</v>
      </c>
      <c r="W208">
        <f t="shared" si="37"/>
        <v>0.39370258033582334</v>
      </c>
    </row>
    <row r="209" spans="2:23">
      <c r="B209">
        <v>52</v>
      </c>
      <c r="C209">
        <v>-0.48484848484848486</v>
      </c>
      <c r="D209">
        <v>0.89226859783851253</v>
      </c>
      <c r="G209">
        <v>17</v>
      </c>
      <c r="H209">
        <f t="shared" si="34"/>
        <v>6</v>
      </c>
      <c r="I209">
        <f t="shared" si="35"/>
        <v>0.54545454545454541</v>
      </c>
      <c r="J209" s="2">
        <v>0.54545454545454541</v>
      </c>
      <c r="K209">
        <v>0</v>
      </c>
      <c r="L209">
        <f t="shared" si="32"/>
        <v>-10</v>
      </c>
      <c r="M209">
        <f t="shared" si="33"/>
        <v>-1</v>
      </c>
      <c r="N209" s="2">
        <v>-1</v>
      </c>
      <c r="O209">
        <v>0</v>
      </c>
      <c r="P209">
        <f t="shared" si="30"/>
        <v>-8</v>
      </c>
      <c r="Q209" s="2">
        <f t="shared" si="31"/>
        <v>-1</v>
      </c>
      <c r="S209" s="2">
        <v>0.54545454545454541</v>
      </c>
      <c r="T209" s="2">
        <v>-1</v>
      </c>
      <c r="U209" s="2">
        <v>-1</v>
      </c>
      <c r="V209">
        <f t="shared" si="36"/>
        <v>-0.48484848484848486</v>
      </c>
      <c r="W209">
        <f t="shared" si="37"/>
        <v>0.89226859783851253</v>
      </c>
    </row>
    <row r="210" spans="2:23">
      <c r="B210">
        <v>52.25</v>
      </c>
      <c r="C210">
        <v>-0.72712121212121206</v>
      </c>
      <c r="D210">
        <v>0.16713453613195611</v>
      </c>
      <c r="G210">
        <v>4</v>
      </c>
      <c r="H210">
        <f t="shared" si="34"/>
        <v>-7</v>
      </c>
      <c r="I210">
        <f t="shared" si="35"/>
        <v>-0.63636363636363635</v>
      </c>
      <c r="J210" s="2">
        <v>-0.63636363636363635</v>
      </c>
      <c r="K210">
        <v>0.8</v>
      </c>
      <c r="L210">
        <f t="shared" si="32"/>
        <v>-9.1999999999999993</v>
      </c>
      <c r="M210">
        <f t="shared" si="33"/>
        <v>-0.91999999999999993</v>
      </c>
      <c r="N210" s="2">
        <v>-0.91999999999999993</v>
      </c>
      <c r="O210">
        <v>3</v>
      </c>
      <c r="P210">
        <f t="shared" si="30"/>
        <v>-5</v>
      </c>
      <c r="Q210" s="2">
        <f t="shared" si="31"/>
        <v>-0.625</v>
      </c>
      <c r="S210" s="2">
        <v>-0.63636363636363635</v>
      </c>
      <c r="T210" s="2">
        <v>-0.91999999999999993</v>
      </c>
      <c r="U210" s="2">
        <v>-0.625</v>
      </c>
      <c r="V210">
        <f t="shared" si="36"/>
        <v>-0.72712121212121206</v>
      </c>
      <c r="W210">
        <f t="shared" si="37"/>
        <v>0.16713453613195611</v>
      </c>
    </row>
    <row r="211" spans="2:23">
      <c r="B211">
        <v>52.5</v>
      </c>
      <c r="C211">
        <v>-0.87878787878787878</v>
      </c>
      <c r="D211">
        <v>0.20994555243259172</v>
      </c>
      <c r="G211">
        <v>4</v>
      </c>
      <c r="H211">
        <f t="shared" si="34"/>
        <v>-7</v>
      </c>
      <c r="I211">
        <f t="shared" si="35"/>
        <v>-0.63636363636363635</v>
      </c>
      <c r="J211" s="2">
        <v>-0.63636363636363635</v>
      </c>
      <c r="K211">
        <v>0</v>
      </c>
      <c r="L211">
        <f t="shared" si="32"/>
        <v>-10</v>
      </c>
      <c r="M211">
        <f t="shared" si="33"/>
        <v>-1</v>
      </c>
      <c r="N211" s="2">
        <v>-1</v>
      </c>
      <c r="O211">
        <v>0</v>
      </c>
      <c r="P211">
        <f t="shared" si="30"/>
        <v>-8</v>
      </c>
      <c r="Q211" s="2">
        <f t="shared" si="31"/>
        <v>-1</v>
      </c>
      <c r="S211" s="2">
        <v>-0.63636363636363635</v>
      </c>
      <c r="T211" s="2">
        <v>-1</v>
      </c>
      <c r="U211" s="2">
        <v>-1</v>
      </c>
      <c r="V211">
        <f t="shared" si="36"/>
        <v>-0.87878787878787878</v>
      </c>
      <c r="W211">
        <f t="shared" si="37"/>
        <v>0.20994555243259172</v>
      </c>
    </row>
    <row r="212" spans="2:23">
      <c r="B212">
        <v>52.75</v>
      </c>
      <c r="C212">
        <v>-0.71212121212121204</v>
      </c>
      <c r="D212">
        <v>0.25846548650351503</v>
      </c>
      <c r="G212">
        <v>4</v>
      </c>
      <c r="H212">
        <f t="shared" si="34"/>
        <v>-7</v>
      </c>
      <c r="I212">
        <f t="shared" si="35"/>
        <v>-0.63636363636363635</v>
      </c>
      <c r="J212" s="2">
        <v>-0.63636363636363635</v>
      </c>
      <c r="K212">
        <v>0</v>
      </c>
      <c r="L212">
        <f t="shared" si="32"/>
        <v>-10</v>
      </c>
      <c r="M212">
        <f t="shared" si="33"/>
        <v>-1</v>
      </c>
      <c r="N212" s="2">
        <v>-1</v>
      </c>
      <c r="O212">
        <v>4</v>
      </c>
      <c r="P212">
        <f t="shared" si="30"/>
        <v>-4</v>
      </c>
      <c r="Q212" s="2">
        <f t="shared" si="31"/>
        <v>-0.5</v>
      </c>
      <c r="S212" s="2">
        <v>-0.63636363636363635</v>
      </c>
      <c r="T212" s="2">
        <v>-1</v>
      </c>
      <c r="U212" s="2">
        <v>-0.5</v>
      </c>
      <c r="V212">
        <f t="shared" si="36"/>
        <v>-0.71212121212121204</v>
      </c>
      <c r="W212">
        <f t="shared" si="37"/>
        <v>0.25846548650351503</v>
      </c>
    </row>
    <row r="213" spans="2:23">
      <c r="B213">
        <v>53</v>
      </c>
      <c r="C213">
        <v>-0.62121212121212122</v>
      </c>
      <c r="D213">
        <v>0.33505067253781778</v>
      </c>
      <c r="G213">
        <v>7</v>
      </c>
      <c r="H213">
        <f t="shared" si="34"/>
        <v>-4</v>
      </c>
      <c r="I213">
        <f t="shared" si="35"/>
        <v>-0.36363636363636365</v>
      </c>
      <c r="J213" s="2">
        <v>-0.36363636363636365</v>
      </c>
      <c r="K213">
        <v>0</v>
      </c>
      <c r="L213">
        <f t="shared" si="32"/>
        <v>-10</v>
      </c>
      <c r="M213">
        <f t="shared" si="33"/>
        <v>-1</v>
      </c>
      <c r="N213" s="2">
        <v>-1</v>
      </c>
      <c r="O213">
        <v>4</v>
      </c>
      <c r="P213">
        <f t="shared" si="30"/>
        <v>-4</v>
      </c>
      <c r="Q213" s="2">
        <f t="shared" si="31"/>
        <v>-0.5</v>
      </c>
      <c r="S213" s="2">
        <v>-0.36363636363636365</v>
      </c>
      <c r="T213" s="2">
        <v>-1</v>
      </c>
      <c r="U213" s="2">
        <v>-0.5</v>
      </c>
      <c r="V213">
        <f t="shared" si="36"/>
        <v>-0.62121212121212122</v>
      </c>
      <c r="W213">
        <f t="shared" si="37"/>
        <v>0.33505067253781778</v>
      </c>
    </row>
    <row r="214" spans="2:23">
      <c r="B214">
        <v>53.25</v>
      </c>
      <c r="C214">
        <v>-0.69696969696969691</v>
      </c>
      <c r="D214">
        <v>0.52486388108147797</v>
      </c>
      <c r="G214">
        <v>10</v>
      </c>
      <c r="H214">
        <f t="shared" si="34"/>
        <v>-1</v>
      </c>
      <c r="I214">
        <f t="shared" si="35"/>
        <v>-9.0909090909090912E-2</v>
      </c>
      <c r="J214" s="2">
        <v>-9.0909090909090912E-2</v>
      </c>
      <c r="K214">
        <v>0</v>
      </c>
      <c r="L214">
        <f t="shared" si="32"/>
        <v>-10</v>
      </c>
      <c r="M214">
        <f t="shared" si="33"/>
        <v>-1</v>
      </c>
      <c r="N214" s="2">
        <v>-1</v>
      </c>
      <c r="O214">
        <v>0</v>
      </c>
      <c r="P214">
        <f t="shared" si="30"/>
        <v>-8</v>
      </c>
      <c r="Q214" s="2">
        <f t="shared" si="31"/>
        <v>-1</v>
      </c>
      <c r="S214" s="2">
        <v>-9.0909090909090912E-2</v>
      </c>
      <c r="T214" s="2">
        <v>-1</v>
      </c>
      <c r="U214" s="2">
        <v>-1</v>
      </c>
      <c r="V214">
        <f t="shared" si="36"/>
        <v>-0.69696969696969691</v>
      </c>
      <c r="W214">
        <f t="shared" si="37"/>
        <v>0.52486388108147797</v>
      </c>
    </row>
    <row r="215" spans="2:23">
      <c r="B215">
        <v>53.5</v>
      </c>
      <c r="C215">
        <v>-0.54545454545454541</v>
      </c>
      <c r="D215">
        <v>0.78729582162221701</v>
      </c>
      <c r="G215">
        <v>15</v>
      </c>
      <c r="H215">
        <f t="shared" si="34"/>
        <v>4</v>
      </c>
      <c r="I215">
        <f t="shared" si="35"/>
        <v>0.36363636363636365</v>
      </c>
      <c r="J215" s="2">
        <v>0.36363636363636365</v>
      </c>
      <c r="K215">
        <v>0</v>
      </c>
      <c r="L215">
        <f t="shared" si="32"/>
        <v>-10</v>
      </c>
      <c r="M215">
        <f t="shared" si="33"/>
        <v>-1</v>
      </c>
      <c r="N215" s="2">
        <v>-1</v>
      </c>
      <c r="O215">
        <v>0</v>
      </c>
      <c r="P215">
        <f t="shared" si="30"/>
        <v>-8</v>
      </c>
      <c r="Q215" s="2">
        <f t="shared" si="31"/>
        <v>-1</v>
      </c>
      <c r="S215" s="2">
        <v>0.36363636363636365</v>
      </c>
      <c r="T215" s="2">
        <v>-1</v>
      </c>
      <c r="U215" s="2">
        <v>-1</v>
      </c>
      <c r="V215">
        <f t="shared" si="36"/>
        <v>-0.54545454545454541</v>
      </c>
      <c r="W215">
        <f t="shared" si="37"/>
        <v>0.78729582162221701</v>
      </c>
    </row>
    <row r="216" spans="2:23">
      <c r="B216">
        <v>53.75</v>
      </c>
      <c r="C216">
        <v>-0.875</v>
      </c>
      <c r="D216">
        <v>0.21650635094610965</v>
      </c>
      <c r="G216">
        <v>0</v>
      </c>
      <c r="H216">
        <f t="shared" si="34"/>
        <v>-11</v>
      </c>
      <c r="I216">
        <f t="shared" si="35"/>
        <v>-1</v>
      </c>
      <c r="J216" s="2">
        <v>-1</v>
      </c>
      <c r="K216">
        <v>0</v>
      </c>
      <c r="L216">
        <f t="shared" si="32"/>
        <v>-10</v>
      </c>
      <c r="M216">
        <f t="shared" si="33"/>
        <v>-1</v>
      </c>
      <c r="N216" s="2">
        <v>-1</v>
      </c>
      <c r="O216">
        <v>3</v>
      </c>
      <c r="P216">
        <f t="shared" si="30"/>
        <v>-5</v>
      </c>
      <c r="Q216" s="2">
        <f t="shared" si="31"/>
        <v>-0.625</v>
      </c>
      <c r="S216" s="2">
        <v>-1</v>
      </c>
      <c r="T216" s="2">
        <v>-1</v>
      </c>
      <c r="U216" s="2">
        <v>-0.625</v>
      </c>
      <c r="V216">
        <f t="shared" si="36"/>
        <v>-0.875</v>
      </c>
      <c r="W216">
        <f t="shared" si="37"/>
        <v>0.21650635094610965</v>
      </c>
    </row>
    <row r="217" spans="2:23">
      <c r="B217">
        <v>54</v>
      </c>
      <c r="C217">
        <v>-0.87878787878787878</v>
      </c>
      <c r="D217">
        <v>0.20994555243259172</v>
      </c>
      <c r="G217">
        <v>4</v>
      </c>
      <c r="H217">
        <f t="shared" si="34"/>
        <v>-7</v>
      </c>
      <c r="I217">
        <f t="shared" si="35"/>
        <v>-0.63636363636363635</v>
      </c>
      <c r="J217" s="2">
        <v>-0.63636363636363635</v>
      </c>
      <c r="K217">
        <v>0</v>
      </c>
      <c r="L217">
        <f t="shared" si="32"/>
        <v>-10</v>
      </c>
      <c r="M217">
        <f t="shared" si="33"/>
        <v>-1</v>
      </c>
      <c r="N217" s="2">
        <v>-1</v>
      </c>
      <c r="O217">
        <v>0</v>
      </c>
      <c r="P217">
        <f t="shared" si="30"/>
        <v>-8</v>
      </c>
      <c r="Q217" s="2">
        <f t="shared" si="31"/>
        <v>-1</v>
      </c>
      <c r="S217" s="2">
        <v>-0.63636363636363635</v>
      </c>
      <c r="T217" s="2">
        <v>-1</v>
      </c>
      <c r="U217" s="2">
        <v>-1</v>
      </c>
      <c r="V217">
        <f t="shared" si="36"/>
        <v>-0.87878787878787878</v>
      </c>
      <c r="W217">
        <f t="shared" si="37"/>
        <v>0.20994555243259172</v>
      </c>
    </row>
    <row r="218" spans="2:23">
      <c r="B218">
        <v>54.25</v>
      </c>
      <c r="C218">
        <v>-0.60606060606060608</v>
      </c>
      <c r="D218">
        <v>0.68232304540592137</v>
      </c>
      <c r="G218">
        <v>13</v>
      </c>
      <c r="H218">
        <f t="shared" si="34"/>
        <v>2</v>
      </c>
      <c r="I218">
        <f t="shared" si="35"/>
        <v>0.18181818181818182</v>
      </c>
      <c r="J218" s="2">
        <v>0.18181818181818182</v>
      </c>
      <c r="K218">
        <v>0</v>
      </c>
      <c r="L218">
        <f t="shared" si="32"/>
        <v>-10</v>
      </c>
      <c r="M218">
        <f t="shared" si="33"/>
        <v>-1</v>
      </c>
      <c r="N218" s="2">
        <v>-1</v>
      </c>
      <c r="O218">
        <v>0</v>
      </c>
      <c r="P218">
        <f>O218-8</f>
        <v>-8</v>
      </c>
      <c r="Q218" s="2">
        <f>P218/8</f>
        <v>-1</v>
      </c>
      <c r="S218" s="2">
        <v>0.18181818181818182</v>
      </c>
      <c r="T218" s="2">
        <v>-1</v>
      </c>
      <c r="U218" s="2">
        <v>-1</v>
      </c>
      <c r="V218">
        <f t="shared" si="36"/>
        <v>-0.60606060606060608</v>
      </c>
      <c r="W218">
        <f t="shared" si="37"/>
        <v>0.68232304540592137</v>
      </c>
    </row>
    <row r="219" spans="2:23">
      <c r="B219">
        <v>54.5</v>
      </c>
      <c r="C219">
        <v>-0.60606060606060608</v>
      </c>
      <c r="D219">
        <v>0.68232304540592137</v>
      </c>
      <c r="G219">
        <v>13</v>
      </c>
      <c r="H219">
        <f t="shared" si="34"/>
        <v>2</v>
      </c>
      <c r="I219">
        <f t="shared" si="35"/>
        <v>0.18181818181818182</v>
      </c>
      <c r="J219" s="2">
        <v>0.18181818181818182</v>
      </c>
      <c r="K219">
        <v>0</v>
      </c>
      <c r="L219">
        <f t="shared" si="32"/>
        <v>-10</v>
      </c>
      <c r="M219">
        <f t="shared" si="33"/>
        <v>-1</v>
      </c>
      <c r="N219" s="2">
        <v>-1</v>
      </c>
      <c r="O219">
        <v>0</v>
      </c>
      <c r="P219">
        <f t="shared" ref="P219:P241" si="38">O219-8</f>
        <v>-8</v>
      </c>
      <c r="Q219" s="2">
        <f t="shared" ref="Q219:Q241" si="39">P219/8</f>
        <v>-1</v>
      </c>
      <c r="S219" s="2">
        <v>0.18181818181818182</v>
      </c>
      <c r="T219" s="2">
        <v>-1</v>
      </c>
      <c r="U219" s="2">
        <v>-1</v>
      </c>
      <c r="V219">
        <f t="shared" si="36"/>
        <v>-0.60606060606060608</v>
      </c>
      <c r="W219">
        <f t="shared" si="37"/>
        <v>0.68232304540592137</v>
      </c>
    </row>
    <row r="220" spans="2:23">
      <c r="B220">
        <v>54.75</v>
      </c>
      <c r="C220">
        <v>-0.78409090909090917</v>
      </c>
      <c r="D220">
        <v>0.19384911487763543</v>
      </c>
      <c r="G220">
        <v>3</v>
      </c>
      <c r="H220">
        <f t="shared" si="34"/>
        <v>-8</v>
      </c>
      <c r="I220">
        <f t="shared" si="35"/>
        <v>-0.72727272727272729</v>
      </c>
      <c r="J220" s="2">
        <v>-0.72727272727272729</v>
      </c>
      <c r="K220">
        <v>0</v>
      </c>
      <c r="L220">
        <f t="shared" si="32"/>
        <v>-10</v>
      </c>
      <c r="M220">
        <f t="shared" si="33"/>
        <v>-1</v>
      </c>
      <c r="N220" s="2">
        <v>-1</v>
      </c>
      <c r="O220">
        <v>3</v>
      </c>
      <c r="P220">
        <f t="shared" si="38"/>
        <v>-5</v>
      </c>
      <c r="Q220" s="2">
        <f t="shared" si="39"/>
        <v>-0.625</v>
      </c>
      <c r="S220" s="2">
        <v>-0.72727272727272729</v>
      </c>
      <c r="T220" s="2">
        <v>-1</v>
      </c>
      <c r="U220" s="2">
        <v>-0.625</v>
      </c>
      <c r="V220">
        <f t="shared" si="36"/>
        <v>-0.78409090909090917</v>
      </c>
      <c r="W220">
        <f t="shared" si="37"/>
        <v>0.19384911487763543</v>
      </c>
    </row>
    <row r="221" spans="2:23">
      <c r="B221">
        <v>55</v>
      </c>
      <c r="C221">
        <v>-0.60606060606060608</v>
      </c>
      <c r="D221">
        <v>0.68232304540592137</v>
      </c>
      <c r="G221">
        <v>13</v>
      </c>
      <c r="H221">
        <f t="shared" si="34"/>
        <v>2</v>
      </c>
      <c r="I221">
        <f t="shared" si="35"/>
        <v>0.18181818181818182</v>
      </c>
      <c r="J221" s="2">
        <v>0.18181818181818182</v>
      </c>
      <c r="K221">
        <v>0</v>
      </c>
      <c r="L221">
        <f t="shared" si="32"/>
        <v>-10</v>
      </c>
      <c r="M221">
        <f t="shared" si="33"/>
        <v>-1</v>
      </c>
      <c r="N221" s="2">
        <v>-1</v>
      </c>
      <c r="O221">
        <v>0</v>
      </c>
      <c r="P221">
        <f t="shared" si="38"/>
        <v>-8</v>
      </c>
      <c r="Q221" s="2">
        <f t="shared" si="39"/>
        <v>-1</v>
      </c>
      <c r="S221" s="2">
        <v>0.18181818181818182</v>
      </c>
      <c r="T221" s="2">
        <v>-1</v>
      </c>
      <c r="U221" s="2">
        <v>-1</v>
      </c>
      <c r="V221">
        <f t="shared" si="36"/>
        <v>-0.60606060606060608</v>
      </c>
      <c r="W221">
        <f t="shared" si="37"/>
        <v>0.68232304540592137</v>
      </c>
    </row>
    <row r="222" spans="2:23">
      <c r="B222">
        <v>55.25</v>
      </c>
      <c r="C222">
        <v>-0.62121212121212122</v>
      </c>
      <c r="D222">
        <v>0.33505067253781778</v>
      </c>
      <c r="G222">
        <v>7</v>
      </c>
      <c r="H222">
        <f t="shared" si="34"/>
        <v>-4</v>
      </c>
      <c r="I222">
        <f t="shared" si="35"/>
        <v>-0.36363636363636365</v>
      </c>
      <c r="J222" s="2">
        <v>-0.36363636363636365</v>
      </c>
      <c r="K222">
        <v>0</v>
      </c>
      <c r="L222">
        <f t="shared" si="32"/>
        <v>-10</v>
      </c>
      <c r="M222">
        <f t="shared" si="33"/>
        <v>-1</v>
      </c>
      <c r="N222" s="2">
        <v>-1</v>
      </c>
      <c r="O222">
        <v>4</v>
      </c>
      <c r="P222">
        <f t="shared" si="38"/>
        <v>-4</v>
      </c>
      <c r="Q222" s="2">
        <f t="shared" si="39"/>
        <v>-0.5</v>
      </c>
      <c r="S222" s="2">
        <v>-0.36363636363636365</v>
      </c>
      <c r="T222" s="2">
        <v>-1</v>
      </c>
      <c r="U222" s="2">
        <v>-0.5</v>
      </c>
      <c r="V222">
        <f t="shared" si="36"/>
        <v>-0.62121212121212122</v>
      </c>
      <c r="W222">
        <f t="shared" si="37"/>
        <v>0.33505067253781778</v>
      </c>
    </row>
    <row r="223" spans="2:23">
      <c r="B223">
        <v>55.5</v>
      </c>
      <c r="C223">
        <v>-0.75757575757575746</v>
      </c>
      <c r="D223">
        <v>0.41989110486518266</v>
      </c>
      <c r="G223">
        <v>8</v>
      </c>
      <c r="H223">
        <f>G223-11</f>
        <v>-3</v>
      </c>
      <c r="I223">
        <f>H223/11</f>
        <v>-0.27272727272727271</v>
      </c>
      <c r="J223" s="2">
        <v>-0.27272727272727271</v>
      </c>
      <c r="K223">
        <v>0</v>
      </c>
      <c r="L223">
        <f t="shared" si="32"/>
        <v>-10</v>
      </c>
      <c r="M223">
        <f t="shared" si="33"/>
        <v>-1</v>
      </c>
      <c r="N223" s="2">
        <v>-1</v>
      </c>
      <c r="O223">
        <v>0</v>
      </c>
      <c r="P223">
        <f t="shared" si="38"/>
        <v>-8</v>
      </c>
      <c r="Q223" s="2">
        <f t="shared" si="39"/>
        <v>-1</v>
      </c>
      <c r="S223" s="2">
        <v>-0.27272727272727271</v>
      </c>
      <c r="T223" s="2">
        <v>-1</v>
      </c>
      <c r="U223" s="2">
        <v>-1</v>
      </c>
      <c r="V223">
        <f t="shared" si="36"/>
        <v>-0.75757575757575746</v>
      </c>
      <c r="W223">
        <f t="shared" si="37"/>
        <v>0.41989110486518266</v>
      </c>
    </row>
    <row r="224" spans="2:23">
      <c r="B224">
        <v>55.75</v>
      </c>
      <c r="C224">
        <v>-0.65530303030303028</v>
      </c>
      <c r="D224">
        <v>0.49275921007978873</v>
      </c>
      <c r="G224">
        <v>10</v>
      </c>
      <c r="H224">
        <f t="shared" ref="H224:H241" si="40">G224-11</f>
        <v>-1</v>
      </c>
      <c r="I224">
        <f t="shared" ref="I224:I241" si="41">H224/11</f>
        <v>-9.0909090909090912E-2</v>
      </c>
      <c r="J224" s="2">
        <v>-9.0909090909090912E-2</v>
      </c>
      <c r="K224">
        <v>0</v>
      </c>
      <c r="L224">
        <f t="shared" si="32"/>
        <v>-10</v>
      </c>
      <c r="M224">
        <f t="shared" si="33"/>
        <v>-1</v>
      </c>
      <c r="N224" s="2">
        <v>-1</v>
      </c>
      <c r="O224">
        <v>1</v>
      </c>
      <c r="P224">
        <f t="shared" si="38"/>
        <v>-7</v>
      </c>
      <c r="Q224" s="2">
        <f t="shared" si="39"/>
        <v>-0.875</v>
      </c>
      <c r="S224" s="2">
        <v>-9.0909090909090912E-2</v>
      </c>
      <c r="T224" s="2">
        <v>-1</v>
      </c>
      <c r="U224" s="2">
        <v>-0.875</v>
      </c>
      <c r="V224">
        <f t="shared" si="36"/>
        <v>-0.65530303030303028</v>
      </c>
      <c r="W224">
        <f t="shared" si="37"/>
        <v>0.49275921007978873</v>
      </c>
    </row>
    <row r="225" spans="2:23">
      <c r="B225">
        <v>56</v>
      </c>
      <c r="C225">
        <v>-0.87878787878787878</v>
      </c>
      <c r="D225">
        <v>0.20994555243259172</v>
      </c>
      <c r="G225">
        <v>4</v>
      </c>
      <c r="H225">
        <f t="shared" si="40"/>
        <v>-7</v>
      </c>
      <c r="I225">
        <f t="shared" si="41"/>
        <v>-0.63636363636363635</v>
      </c>
      <c r="J225" s="2">
        <v>-0.63636363636363635</v>
      </c>
      <c r="K225">
        <v>0</v>
      </c>
      <c r="L225">
        <f t="shared" si="32"/>
        <v>-10</v>
      </c>
      <c r="M225">
        <f t="shared" si="33"/>
        <v>-1</v>
      </c>
      <c r="N225" s="2">
        <v>-1</v>
      </c>
      <c r="O225">
        <v>0</v>
      </c>
      <c r="P225">
        <f t="shared" si="38"/>
        <v>-8</v>
      </c>
      <c r="Q225" s="2">
        <f t="shared" si="39"/>
        <v>-1</v>
      </c>
      <c r="S225" s="2">
        <v>-0.63636363636363635</v>
      </c>
      <c r="T225" s="2">
        <v>-1</v>
      </c>
      <c r="U225" s="2">
        <v>-1</v>
      </c>
      <c r="V225">
        <f t="shared" si="36"/>
        <v>-0.87878787878787878</v>
      </c>
      <c r="W225">
        <f t="shared" si="37"/>
        <v>0.20994555243259172</v>
      </c>
    </row>
    <row r="226" spans="2:23">
      <c r="B226">
        <v>56.25</v>
      </c>
      <c r="C226">
        <v>-1</v>
      </c>
      <c r="D226">
        <v>0</v>
      </c>
      <c r="G226">
        <v>0</v>
      </c>
      <c r="H226">
        <f t="shared" si="40"/>
        <v>-11</v>
      </c>
      <c r="I226">
        <f t="shared" si="41"/>
        <v>-1</v>
      </c>
      <c r="J226" s="2">
        <v>-1</v>
      </c>
      <c r="K226">
        <v>0</v>
      </c>
      <c r="L226">
        <f t="shared" si="32"/>
        <v>-10</v>
      </c>
      <c r="M226">
        <f t="shared" si="33"/>
        <v>-1</v>
      </c>
      <c r="N226" s="2">
        <v>-1</v>
      </c>
      <c r="O226">
        <v>0</v>
      </c>
      <c r="P226">
        <f t="shared" si="38"/>
        <v>-8</v>
      </c>
      <c r="Q226" s="2">
        <f t="shared" si="39"/>
        <v>-1</v>
      </c>
      <c r="S226" s="2">
        <v>-1</v>
      </c>
      <c r="T226" s="2">
        <v>-1</v>
      </c>
      <c r="U226" s="2">
        <v>-1</v>
      </c>
      <c r="V226">
        <f t="shared" si="36"/>
        <v>-1</v>
      </c>
      <c r="W226">
        <f t="shared" si="37"/>
        <v>0</v>
      </c>
    </row>
    <row r="227" spans="2:23">
      <c r="B227">
        <v>56.5</v>
      </c>
      <c r="C227">
        <v>-0.68560606060606055</v>
      </c>
      <c r="D227">
        <v>0.44074700238367231</v>
      </c>
      <c r="G227">
        <v>9</v>
      </c>
      <c r="H227">
        <f t="shared" si="40"/>
        <v>-2</v>
      </c>
      <c r="I227">
        <f t="shared" si="41"/>
        <v>-0.18181818181818182</v>
      </c>
      <c r="J227" s="2">
        <v>-0.18181818181818182</v>
      </c>
      <c r="K227">
        <v>0</v>
      </c>
      <c r="L227">
        <f t="shared" si="32"/>
        <v>-10</v>
      </c>
      <c r="M227">
        <f t="shared" si="33"/>
        <v>-1</v>
      </c>
      <c r="N227" s="2">
        <v>-1</v>
      </c>
      <c r="O227">
        <v>1</v>
      </c>
      <c r="P227">
        <f t="shared" si="38"/>
        <v>-7</v>
      </c>
      <c r="Q227" s="2">
        <f t="shared" si="39"/>
        <v>-0.875</v>
      </c>
      <c r="S227" s="2">
        <v>-0.18181818181818182</v>
      </c>
      <c r="T227" s="2">
        <v>-1</v>
      </c>
      <c r="U227" s="2">
        <v>-0.875</v>
      </c>
      <c r="V227">
        <f t="shared" si="36"/>
        <v>-0.68560606060606055</v>
      </c>
      <c r="W227">
        <f t="shared" si="37"/>
        <v>0.44074700238367231</v>
      </c>
    </row>
    <row r="228" spans="2:23">
      <c r="B228">
        <v>56.75</v>
      </c>
      <c r="C228">
        <v>-1</v>
      </c>
      <c r="D228">
        <v>0</v>
      </c>
      <c r="G228">
        <v>0</v>
      </c>
      <c r="H228">
        <f t="shared" si="40"/>
        <v>-11</v>
      </c>
      <c r="I228">
        <f t="shared" si="41"/>
        <v>-1</v>
      </c>
      <c r="J228" s="2">
        <v>-1</v>
      </c>
      <c r="K228">
        <v>0</v>
      </c>
      <c r="L228">
        <f t="shared" si="32"/>
        <v>-10</v>
      </c>
      <c r="M228">
        <f t="shared" si="33"/>
        <v>-1</v>
      </c>
      <c r="N228" s="2">
        <v>-1</v>
      </c>
      <c r="O228">
        <v>0</v>
      </c>
      <c r="P228">
        <f t="shared" si="38"/>
        <v>-8</v>
      </c>
      <c r="Q228" s="2">
        <f t="shared" si="39"/>
        <v>-1</v>
      </c>
      <c r="S228" s="2">
        <v>-1</v>
      </c>
      <c r="T228" s="2">
        <v>-1</v>
      </c>
      <c r="U228" s="2">
        <v>-1</v>
      </c>
      <c r="V228">
        <f t="shared" si="36"/>
        <v>-1</v>
      </c>
      <c r="W228">
        <f t="shared" si="37"/>
        <v>0</v>
      </c>
    </row>
    <row r="229" spans="2:23">
      <c r="B229">
        <v>57</v>
      </c>
      <c r="C229">
        <v>-0.79166666666666663</v>
      </c>
      <c r="D229">
        <v>0.36084391824351614</v>
      </c>
      <c r="G229">
        <v>0</v>
      </c>
      <c r="H229">
        <f t="shared" si="40"/>
        <v>-11</v>
      </c>
      <c r="I229">
        <f t="shared" si="41"/>
        <v>-1</v>
      </c>
      <c r="J229" s="2">
        <v>-1</v>
      </c>
      <c r="K229">
        <v>0</v>
      </c>
      <c r="L229">
        <f t="shared" si="32"/>
        <v>-10</v>
      </c>
      <c r="M229">
        <f t="shared" si="33"/>
        <v>-1</v>
      </c>
      <c r="N229" s="2">
        <v>-1</v>
      </c>
      <c r="O229">
        <v>5</v>
      </c>
      <c r="P229">
        <f t="shared" si="38"/>
        <v>-3</v>
      </c>
      <c r="Q229" s="2">
        <f t="shared" si="39"/>
        <v>-0.375</v>
      </c>
      <c r="S229" s="2">
        <v>-1</v>
      </c>
      <c r="T229" s="2">
        <v>-1</v>
      </c>
      <c r="U229" s="2">
        <v>-0.375</v>
      </c>
      <c r="V229">
        <f t="shared" si="36"/>
        <v>-0.79166666666666663</v>
      </c>
      <c r="W229">
        <f t="shared" si="37"/>
        <v>0.36084391824351614</v>
      </c>
    </row>
    <row r="230" spans="2:23">
      <c r="B230">
        <v>57.25</v>
      </c>
      <c r="C230">
        <v>-0.65151515151515149</v>
      </c>
      <c r="D230">
        <v>0.30265127811269971</v>
      </c>
      <c r="G230">
        <v>6</v>
      </c>
      <c r="H230">
        <f t="shared" si="40"/>
        <v>-5</v>
      </c>
      <c r="I230">
        <f t="shared" si="41"/>
        <v>-0.45454545454545453</v>
      </c>
      <c r="J230" s="2">
        <v>-0.45454545454545453</v>
      </c>
      <c r="K230">
        <v>0</v>
      </c>
      <c r="L230">
        <f t="shared" si="32"/>
        <v>-10</v>
      </c>
      <c r="M230">
        <f t="shared" si="33"/>
        <v>-1</v>
      </c>
      <c r="N230" s="2">
        <v>-1</v>
      </c>
      <c r="O230">
        <v>4</v>
      </c>
      <c r="P230">
        <f t="shared" si="38"/>
        <v>-4</v>
      </c>
      <c r="Q230" s="2">
        <f t="shared" si="39"/>
        <v>-0.5</v>
      </c>
      <c r="S230" s="2">
        <v>-0.45454545454545453</v>
      </c>
      <c r="T230" s="2">
        <v>-1</v>
      </c>
      <c r="U230" s="2">
        <v>-0.5</v>
      </c>
      <c r="V230">
        <f t="shared" si="36"/>
        <v>-0.65151515151515149</v>
      </c>
      <c r="W230">
        <f t="shared" si="37"/>
        <v>0.30265127811269971</v>
      </c>
    </row>
    <row r="231" spans="2:23">
      <c r="B231">
        <v>57.5</v>
      </c>
      <c r="C231">
        <v>-1</v>
      </c>
      <c r="D231">
        <v>0</v>
      </c>
      <c r="G231">
        <v>0</v>
      </c>
      <c r="H231">
        <f t="shared" si="40"/>
        <v>-11</v>
      </c>
      <c r="I231">
        <f t="shared" si="41"/>
        <v>-1</v>
      </c>
      <c r="J231" s="2">
        <v>-1</v>
      </c>
      <c r="K231">
        <v>0</v>
      </c>
      <c r="L231">
        <f t="shared" si="32"/>
        <v>-10</v>
      </c>
      <c r="M231">
        <f t="shared" si="33"/>
        <v>-1</v>
      </c>
      <c r="N231" s="2">
        <v>-1</v>
      </c>
      <c r="O231">
        <v>0</v>
      </c>
      <c r="P231">
        <f t="shared" si="38"/>
        <v>-8</v>
      </c>
      <c r="Q231" s="2">
        <f t="shared" si="39"/>
        <v>-1</v>
      </c>
      <c r="S231" s="2">
        <v>-1</v>
      </c>
      <c r="T231" s="2">
        <v>-1</v>
      </c>
      <c r="U231" s="2">
        <v>-1</v>
      </c>
      <c r="V231">
        <f t="shared" si="36"/>
        <v>-1</v>
      </c>
      <c r="W231">
        <f t="shared" si="37"/>
        <v>0</v>
      </c>
    </row>
    <row r="232" spans="2:23">
      <c r="B232">
        <v>57.75</v>
      </c>
      <c r="C232">
        <v>-1</v>
      </c>
      <c r="D232">
        <v>0</v>
      </c>
      <c r="G232">
        <v>0</v>
      </c>
      <c r="H232">
        <f t="shared" si="40"/>
        <v>-11</v>
      </c>
      <c r="I232">
        <f t="shared" si="41"/>
        <v>-1</v>
      </c>
      <c r="J232" s="2">
        <v>-1</v>
      </c>
      <c r="K232">
        <v>0</v>
      </c>
      <c r="L232">
        <f t="shared" si="32"/>
        <v>-10</v>
      </c>
      <c r="M232">
        <f t="shared" si="33"/>
        <v>-1</v>
      </c>
      <c r="N232" s="2">
        <v>-1</v>
      </c>
      <c r="O232">
        <v>0</v>
      </c>
      <c r="P232">
        <f t="shared" si="38"/>
        <v>-8</v>
      </c>
      <c r="Q232" s="2">
        <f t="shared" si="39"/>
        <v>-1</v>
      </c>
      <c r="S232" s="2">
        <v>-1</v>
      </c>
      <c r="T232" s="2">
        <v>-1</v>
      </c>
      <c r="U232" s="2">
        <v>-1</v>
      </c>
      <c r="V232">
        <f t="shared" si="36"/>
        <v>-1</v>
      </c>
      <c r="W232">
        <f t="shared" si="37"/>
        <v>0</v>
      </c>
    </row>
    <row r="233" spans="2:23">
      <c r="B233">
        <v>58</v>
      </c>
      <c r="C233">
        <v>-0.87878787878787878</v>
      </c>
      <c r="D233">
        <v>0.20994555243259172</v>
      </c>
      <c r="G233">
        <v>4</v>
      </c>
      <c r="H233">
        <f t="shared" si="40"/>
        <v>-7</v>
      </c>
      <c r="I233">
        <f t="shared" si="41"/>
        <v>-0.63636363636363635</v>
      </c>
      <c r="J233" s="2">
        <v>-0.63636363636363635</v>
      </c>
      <c r="K233">
        <v>0</v>
      </c>
      <c r="L233">
        <f t="shared" si="32"/>
        <v>-10</v>
      </c>
      <c r="M233">
        <f t="shared" si="33"/>
        <v>-1</v>
      </c>
      <c r="N233" s="2">
        <v>-1</v>
      </c>
      <c r="O233">
        <v>0</v>
      </c>
      <c r="P233">
        <f t="shared" si="38"/>
        <v>-8</v>
      </c>
      <c r="Q233" s="2">
        <f t="shared" si="39"/>
        <v>-1</v>
      </c>
      <c r="S233" s="2">
        <v>-0.63636363636363635</v>
      </c>
      <c r="T233" s="2">
        <v>-1</v>
      </c>
      <c r="U233" s="2">
        <v>-1</v>
      </c>
      <c r="V233">
        <f t="shared" si="36"/>
        <v>-0.87878787878787878</v>
      </c>
      <c r="W233">
        <f t="shared" si="37"/>
        <v>0.20994555243259172</v>
      </c>
    </row>
    <row r="234" spans="2:23">
      <c r="B234">
        <v>58.25</v>
      </c>
      <c r="C234">
        <v>-0.69696969696969691</v>
      </c>
      <c r="D234">
        <v>0.52486388108147797</v>
      </c>
      <c r="G234">
        <v>10</v>
      </c>
      <c r="H234">
        <f t="shared" si="40"/>
        <v>-1</v>
      </c>
      <c r="I234">
        <f t="shared" si="41"/>
        <v>-9.0909090909090912E-2</v>
      </c>
      <c r="J234" s="2">
        <v>-9.0909090909090912E-2</v>
      </c>
      <c r="K234">
        <v>0</v>
      </c>
      <c r="L234">
        <f t="shared" si="32"/>
        <v>-10</v>
      </c>
      <c r="M234">
        <f t="shared" si="33"/>
        <v>-1</v>
      </c>
      <c r="N234" s="2">
        <v>-1</v>
      </c>
      <c r="O234">
        <v>0</v>
      </c>
      <c r="P234">
        <f t="shared" si="38"/>
        <v>-8</v>
      </c>
      <c r="Q234" s="2">
        <f t="shared" si="39"/>
        <v>-1</v>
      </c>
      <c r="S234" s="2">
        <v>-9.0909090909090912E-2</v>
      </c>
      <c r="T234" s="2">
        <v>-1</v>
      </c>
      <c r="U234" s="2">
        <v>-1</v>
      </c>
      <c r="V234">
        <f t="shared" si="36"/>
        <v>-0.69696969696969691</v>
      </c>
      <c r="W234">
        <f t="shared" si="37"/>
        <v>0.52486388108147797</v>
      </c>
    </row>
    <row r="235" spans="2:23">
      <c r="B235">
        <v>58.5</v>
      </c>
      <c r="C235">
        <v>-0.96969696969696972</v>
      </c>
      <c r="D235">
        <v>5.2486388108147812E-2</v>
      </c>
      <c r="G235">
        <v>1</v>
      </c>
      <c r="H235">
        <f t="shared" si="40"/>
        <v>-10</v>
      </c>
      <c r="I235">
        <f t="shared" si="41"/>
        <v>-0.90909090909090906</v>
      </c>
      <c r="J235" s="2">
        <v>-0.90909090909090906</v>
      </c>
      <c r="K235">
        <v>0</v>
      </c>
      <c r="L235">
        <f t="shared" si="32"/>
        <v>-10</v>
      </c>
      <c r="M235">
        <f t="shared" si="33"/>
        <v>-1</v>
      </c>
      <c r="N235" s="2">
        <v>-1</v>
      </c>
      <c r="O235">
        <v>0</v>
      </c>
      <c r="P235">
        <f t="shared" si="38"/>
        <v>-8</v>
      </c>
      <c r="Q235" s="2">
        <f t="shared" si="39"/>
        <v>-1</v>
      </c>
      <c r="S235" s="2">
        <v>-0.90909090909090906</v>
      </c>
      <c r="T235" s="2">
        <v>-1</v>
      </c>
      <c r="U235" s="2">
        <v>-1</v>
      </c>
      <c r="V235">
        <f t="shared" si="36"/>
        <v>-0.96969696969696972</v>
      </c>
      <c r="W235">
        <f t="shared" si="37"/>
        <v>5.2486388108147812E-2</v>
      </c>
    </row>
    <row r="236" spans="2:23">
      <c r="B236">
        <v>58.75</v>
      </c>
      <c r="C236">
        <v>-1</v>
      </c>
      <c r="D236">
        <v>0</v>
      </c>
      <c r="G236">
        <v>0</v>
      </c>
      <c r="H236">
        <f t="shared" si="40"/>
        <v>-11</v>
      </c>
      <c r="I236">
        <f t="shared" si="41"/>
        <v>-1</v>
      </c>
      <c r="J236" s="2">
        <v>-1</v>
      </c>
      <c r="K236">
        <v>0</v>
      </c>
      <c r="L236">
        <f t="shared" si="32"/>
        <v>-10</v>
      </c>
      <c r="M236">
        <f t="shared" si="33"/>
        <v>-1</v>
      </c>
      <c r="N236" s="2">
        <v>-1</v>
      </c>
      <c r="O236">
        <v>0</v>
      </c>
      <c r="P236">
        <f t="shared" si="38"/>
        <v>-8</v>
      </c>
      <c r="Q236" s="2">
        <f t="shared" si="39"/>
        <v>-1</v>
      </c>
      <c r="S236" s="2">
        <v>-1</v>
      </c>
      <c r="T236" s="2">
        <v>-1</v>
      </c>
      <c r="U236" s="2">
        <v>-1</v>
      </c>
      <c r="V236">
        <f t="shared" si="36"/>
        <v>-1</v>
      </c>
      <c r="W236">
        <f t="shared" si="37"/>
        <v>0</v>
      </c>
    </row>
    <row r="237" spans="2:23">
      <c r="B237">
        <v>59</v>
      </c>
      <c r="C237">
        <v>-0.90416666666666667</v>
      </c>
      <c r="D237">
        <v>0.1659882023920175</v>
      </c>
      <c r="G237">
        <v>0</v>
      </c>
      <c r="H237">
        <f t="shared" si="40"/>
        <v>-11</v>
      </c>
      <c r="I237">
        <f t="shared" si="41"/>
        <v>-1</v>
      </c>
      <c r="J237" s="2">
        <v>-1</v>
      </c>
      <c r="K237">
        <v>2.875</v>
      </c>
      <c r="L237">
        <f t="shared" si="32"/>
        <v>-7.125</v>
      </c>
      <c r="M237">
        <f t="shared" si="33"/>
        <v>-0.71250000000000002</v>
      </c>
      <c r="N237" s="2">
        <v>-0.71250000000000002</v>
      </c>
      <c r="O237">
        <v>0</v>
      </c>
      <c r="P237">
        <f t="shared" si="38"/>
        <v>-8</v>
      </c>
      <c r="Q237" s="2">
        <f t="shared" si="39"/>
        <v>-1</v>
      </c>
      <c r="S237" s="2">
        <v>-1</v>
      </c>
      <c r="T237" s="2">
        <v>-0.71250000000000002</v>
      </c>
      <c r="U237" s="2">
        <v>-1</v>
      </c>
      <c r="V237">
        <f t="shared" si="36"/>
        <v>-0.90416666666666667</v>
      </c>
      <c r="W237">
        <f t="shared" si="37"/>
        <v>0.1659882023920175</v>
      </c>
    </row>
    <row r="238" spans="2:23">
      <c r="B238">
        <v>59.25</v>
      </c>
      <c r="C238">
        <v>-0.66666666666666663</v>
      </c>
      <c r="D238">
        <v>0.57735026918962584</v>
      </c>
      <c r="G238">
        <v>11</v>
      </c>
      <c r="H238">
        <f t="shared" si="40"/>
        <v>0</v>
      </c>
      <c r="I238">
        <f t="shared" si="41"/>
        <v>0</v>
      </c>
      <c r="J238" s="2">
        <v>0</v>
      </c>
      <c r="K238">
        <v>0</v>
      </c>
      <c r="L238">
        <f t="shared" si="32"/>
        <v>-10</v>
      </c>
      <c r="M238">
        <f t="shared" si="33"/>
        <v>-1</v>
      </c>
      <c r="N238" s="2">
        <v>-1</v>
      </c>
      <c r="O238">
        <v>0</v>
      </c>
      <c r="P238">
        <f t="shared" si="38"/>
        <v>-8</v>
      </c>
      <c r="Q238" s="2">
        <f t="shared" si="39"/>
        <v>-1</v>
      </c>
      <c r="S238" s="2">
        <v>0</v>
      </c>
      <c r="T238" s="2">
        <v>-1</v>
      </c>
      <c r="U238" s="2">
        <v>-1</v>
      </c>
      <c r="V238">
        <f t="shared" si="36"/>
        <v>-0.66666666666666663</v>
      </c>
      <c r="W238">
        <f t="shared" si="37"/>
        <v>0.57735026918962584</v>
      </c>
    </row>
    <row r="239" spans="2:23">
      <c r="B239">
        <v>59.5</v>
      </c>
      <c r="C239">
        <v>-0.93939393939393945</v>
      </c>
      <c r="D239">
        <v>0.10497277621629557</v>
      </c>
      <c r="G239">
        <v>2</v>
      </c>
      <c r="H239">
        <f t="shared" si="40"/>
        <v>-9</v>
      </c>
      <c r="I239">
        <f t="shared" si="41"/>
        <v>-0.81818181818181823</v>
      </c>
      <c r="J239" s="2">
        <v>-0.81818181818181823</v>
      </c>
      <c r="K239">
        <v>0</v>
      </c>
      <c r="L239">
        <f t="shared" si="32"/>
        <v>-10</v>
      </c>
      <c r="M239">
        <f t="shared" si="33"/>
        <v>-1</v>
      </c>
      <c r="N239" s="2">
        <v>-1</v>
      </c>
      <c r="O239">
        <v>0</v>
      </c>
      <c r="P239">
        <f t="shared" si="38"/>
        <v>-8</v>
      </c>
      <c r="Q239" s="2">
        <f t="shared" si="39"/>
        <v>-1</v>
      </c>
      <c r="S239" s="2">
        <v>-0.81818181818181823</v>
      </c>
      <c r="T239" s="2">
        <v>-1</v>
      </c>
      <c r="U239" s="2">
        <v>-1</v>
      </c>
      <c r="V239">
        <f t="shared" si="36"/>
        <v>-0.93939393939393945</v>
      </c>
      <c r="W239">
        <f t="shared" si="37"/>
        <v>0.10497277621629557</v>
      </c>
    </row>
    <row r="240" spans="2:23">
      <c r="B240">
        <v>59.75</v>
      </c>
      <c r="C240">
        <v>-0.66666666666666663</v>
      </c>
      <c r="D240">
        <v>0.57735026918962584</v>
      </c>
      <c r="G240">
        <v>11</v>
      </c>
      <c r="H240">
        <f t="shared" si="40"/>
        <v>0</v>
      </c>
      <c r="I240">
        <f t="shared" si="41"/>
        <v>0</v>
      </c>
      <c r="J240" s="2">
        <v>0</v>
      </c>
      <c r="K240">
        <v>0</v>
      </c>
      <c r="L240">
        <f t="shared" si="32"/>
        <v>-10</v>
      </c>
      <c r="M240">
        <f t="shared" si="33"/>
        <v>-1</v>
      </c>
      <c r="N240" s="2">
        <v>-1</v>
      </c>
      <c r="O240">
        <v>0</v>
      </c>
      <c r="P240">
        <f t="shared" si="38"/>
        <v>-8</v>
      </c>
      <c r="Q240" s="2">
        <f t="shared" si="39"/>
        <v>-1</v>
      </c>
      <c r="S240" s="2">
        <v>0</v>
      </c>
      <c r="T240" s="2">
        <v>-1</v>
      </c>
      <c r="U240" s="2">
        <v>-1</v>
      </c>
      <c r="V240">
        <f t="shared" si="36"/>
        <v>-0.66666666666666663</v>
      </c>
      <c r="W240">
        <f t="shared" si="37"/>
        <v>0.57735026918962584</v>
      </c>
    </row>
    <row r="241" spans="2:23">
      <c r="B241">
        <v>60</v>
      </c>
      <c r="C241">
        <v>-0.84765151515151516</v>
      </c>
      <c r="D241">
        <v>0.26171323785877415</v>
      </c>
      <c r="G241">
        <v>5</v>
      </c>
      <c r="H241">
        <f t="shared" si="40"/>
        <v>-6</v>
      </c>
      <c r="I241">
        <f t="shared" si="41"/>
        <v>-0.54545454545454541</v>
      </c>
      <c r="J241" s="2">
        <v>-0.54545454545454541</v>
      </c>
      <c r="K241">
        <v>2.5000000000000001E-2</v>
      </c>
      <c r="L241">
        <f t="shared" si="32"/>
        <v>-9.9749999999999996</v>
      </c>
      <c r="M241">
        <f t="shared" si="33"/>
        <v>-0.99749999999999994</v>
      </c>
      <c r="N241" s="2">
        <v>-0.99749999999999994</v>
      </c>
      <c r="O241">
        <v>0</v>
      </c>
      <c r="P241">
        <f t="shared" si="38"/>
        <v>-8</v>
      </c>
      <c r="Q241" s="2">
        <f t="shared" si="39"/>
        <v>-1</v>
      </c>
      <c r="S241" s="2">
        <v>-0.54545454545454541</v>
      </c>
      <c r="T241" s="2">
        <v>-0.99749999999999994</v>
      </c>
      <c r="U241" s="2">
        <v>-1</v>
      </c>
      <c r="V241">
        <f t="shared" si="36"/>
        <v>-0.84765151515151516</v>
      </c>
      <c r="W241">
        <f t="shared" si="37"/>
        <v>0.26171323785877415</v>
      </c>
    </row>
    <row r="242" spans="2:23">
      <c r="J242" s="3">
        <f>MAX(J2:J241)</f>
        <v>4.8181818181818183</v>
      </c>
      <c r="K242">
        <v>0</v>
      </c>
      <c r="N242" s="3">
        <f>MAX(N2:N241)</f>
        <v>3.9750000000000001</v>
      </c>
      <c r="Q242" s="3">
        <f>MAX(Q2:Q241)</f>
        <v>6.125</v>
      </c>
      <c r="S242" s="3">
        <f>MAX(S2:S241)</f>
        <v>4.8181818181818183</v>
      </c>
      <c r="T242" s="3">
        <f t="shared" ref="T242:U242" si="42">MAX(T2:T241)</f>
        <v>3.9750000000000001</v>
      </c>
      <c r="U242" s="3">
        <f t="shared" si="42"/>
        <v>6.125</v>
      </c>
    </row>
  </sheetData>
  <phoneticPr fontId="18" type="noConversion"/>
  <pageMargins left="0.7" right="0.7" top="0.75" bottom="0.75" header="0.3" footer="0.3"/>
  <drawing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241"/>
  <sheetViews>
    <sheetView topLeftCell="A123" workbookViewId="0">
      <selection sqref="A1:B1048576"/>
    </sheetView>
  </sheetViews>
  <sheetFormatPr baseColWidth="10" defaultRowHeight="15"/>
  <sheetData>
    <row r="1" spans="1:22">
      <c r="A1" t="s">
        <v>4</v>
      </c>
      <c r="B1" t="s">
        <v>2</v>
      </c>
      <c r="C1" t="s">
        <v>4</v>
      </c>
      <c r="D1" t="s">
        <v>2</v>
      </c>
      <c r="E1" t="s">
        <v>26</v>
      </c>
      <c r="F1" t="s">
        <v>4</v>
      </c>
      <c r="G1" t="s">
        <v>2</v>
      </c>
      <c r="H1" t="s">
        <v>27</v>
      </c>
      <c r="I1" t="s">
        <v>4</v>
      </c>
      <c r="J1" t="s">
        <v>2</v>
      </c>
      <c r="K1" t="s">
        <v>28</v>
      </c>
      <c r="L1" t="s">
        <v>4</v>
      </c>
      <c r="M1" t="s">
        <v>2</v>
      </c>
      <c r="N1" t="s">
        <v>29</v>
      </c>
      <c r="O1" t="s">
        <v>4</v>
      </c>
      <c r="P1" t="s">
        <v>2</v>
      </c>
      <c r="Q1" t="s">
        <v>30</v>
      </c>
      <c r="R1" t="s">
        <v>16</v>
      </c>
      <c r="S1" t="s">
        <v>18</v>
      </c>
      <c r="T1" t="s">
        <v>20</v>
      </c>
      <c r="U1" t="s">
        <v>22</v>
      </c>
      <c r="V1" t="s">
        <v>24</v>
      </c>
    </row>
    <row r="2" spans="1:22">
      <c r="A2">
        <v>0.25</v>
      </c>
      <c r="B2">
        <v>45</v>
      </c>
      <c r="C2">
        <v>0.25</v>
      </c>
      <c r="D2">
        <v>45</v>
      </c>
      <c r="E2">
        <v>35</v>
      </c>
      <c r="F2">
        <v>0.25</v>
      </c>
      <c r="G2">
        <v>45</v>
      </c>
      <c r="H2">
        <v>36</v>
      </c>
      <c r="I2">
        <v>0.25</v>
      </c>
      <c r="J2">
        <v>45</v>
      </c>
      <c r="K2">
        <v>43</v>
      </c>
      <c r="L2">
        <v>0.25</v>
      </c>
      <c r="M2">
        <v>45</v>
      </c>
      <c r="N2">
        <v>34</v>
      </c>
      <c r="O2">
        <v>0.25</v>
      </c>
      <c r="P2">
        <v>45</v>
      </c>
      <c r="Q2">
        <v>45</v>
      </c>
      <c r="R2">
        <v>35</v>
      </c>
      <c r="S2" s="1">
        <v>34</v>
      </c>
      <c r="T2">
        <v>30</v>
      </c>
      <c r="U2">
        <v>40</v>
      </c>
      <c r="V2">
        <v>27</v>
      </c>
    </row>
    <row r="3" spans="1:22">
      <c r="A3">
        <v>0.5</v>
      </c>
      <c r="B3">
        <v>55</v>
      </c>
      <c r="C3">
        <v>0.5</v>
      </c>
      <c r="D3">
        <v>55</v>
      </c>
      <c r="E3">
        <v>32</v>
      </c>
      <c r="F3">
        <v>0.5</v>
      </c>
      <c r="G3">
        <v>55</v>
      </c>
      <c r="H3">
        <v>36</v>
      </c>
      <c r="I3">
        <v>0.5</v>
      </c>
      <c r="J3">
        <v>55</v>
      </c>
      <c r="K3">
        <v>43</v>
      </c>
      <c r="L3">
        <v>0.5</v>
      </c>
      <c r="M3">
        <v>55</v>
      </c>
      <c r="N3">
        <v>31</v>
      </c>
      <c r="O3">
        <v>0.5</v>
      </c>
      <c r="P3">
        <v>55</v>
      </c>
      <c r="Q3">
        <v>42</v>
      </c>
      <c r="R3">
        <v>35</v>
      </c>
      <c r="S3" s="1">
        <v>34</v>
      </c>
      <c r="T3">
        <v>26</v>
      </c>
      <c r="U3">
        <v>41</v>
      </c>
      <c r="V3">
        <v>23</v>
      </c>
    </row>
    <row r="4" spans="1:22">
      <c r="A4">
        <v>0.75</v>
      </c>
      <c r="B4">
        <v>42</v>
      </c>
      <c r="C4">
        <v>0.75</v>
      </c>
      <c r="D4">
        <v>42</v>
      </c>
      <c r="E4">
        <v>38</v>
      </c>
      <c r="F4">
        <v>0.75</v>
      </c>
      <c r="G4">
        <v>42</v>
      </c>
      <c r="H4">
        <v>40</v>
      </c>
      <c r="I4">
        <v>0.75</v>
      </c>
      <c r="J4">
        <v>42</v>
      </c>
      <c r="K4">
        <v>42</v>
      </c>
      <c r="L4">
        <v>0.75</v>
      </c>
      <c r="M4">
        <v>42</v>
      </c>
      <c r="N4">
        <v>31</v>
      </c>
      <c r="O4">
        <v>0.75</v>
      </c>
      <c r="P4">
        <v>42</v>
      </c>
      <c r="Q4">
        <v>42</v>
      </c>
      <c r="R4">
        <v>42</v>
      </c>
      <c r="S4" s="1">
        <v>34.458300000000001</v>
      </c>
      <c r="T4">
        <v>29</v>
      </c>
      <c r="U4">
        <v>37</v>
      </c>
      <c r="V4">
        <v>28</v>
      </c>
    </row>
    <row r="5" spans="1:22">
      <c r="A5">
        <v>1</v>
      </c>
      <c r="B5">
        <v>47</v>
      </c>
      <c r="C5">
        <v>1</v>
      </c>
      <c r="D5">
        <v>47</v>
      </c>
      <c r="E5">
        <v>32</v>
      </c>
      <c r="F5">
        <v>1</v>
      </c>
      <c r="G5">
        <v>47</v>
      </c>
      <c r="H5">
        <v>41</v>
      </c>
      <c r="I5">
        <v>1</v>
      </c>
      <c r="J5">
        <v>47</v>
      </c>
      <c r="K5">
        <v>45</v>
      </c>
      <c r="L5">
        <v>1</v>
      </c>
      <c r="M5">
        <v>47</v>
      </c>
      <c r="N5">
        <v>31</v>
      </c>
      <c r="O5">
        <v>1</v>
      </c>
      <c r="P5">
        <v>47</v>
      </c>
      <c r="Q5">
        <v>44</v>
      </c>
      <c r="R5">
        <v>42</v>
      </c>
      <c r="S5" s="1">
        <v>30.95</v>
      </c>
      <c r="T5">
        <v>27</v>
      </c>
      <c r="U5">
        <v>36</v>
      </c>
      <c r="V5">
        <v>22</v>
      </c>
    </row>
    <row r="6" spans="1:22">
      <c r="A6">
        <v>1.25</v>
      </c>
      <c r="B6">
        <v>51</v>
      </c>
      <c r="C6">
        <v>1.25</v>
      </c>
      <c r="D6">
        <v>51</v>
      </c>
      <c r="E6">
        <v>40</v>
      </c>
      <c r="F6">
        <v>1.25</v>
      </c>
      <c r="G6">
        <v>51</v>
      </c>
      <c r="H6">
        <v>36</v>
      </c>
      <c r="I6">
        <v>1.25</v>
      </c>
      <c r="J6">
        <v>51</v>
      </c>
      <c r="K6">
        <v>45</v>
      </c>
      <c r="L6">
        <v>1.25</v>
      </c>
      <c r="M6">
        <v>51</v>
      </c>
      <c r="N6">
        <v>33</v>
      </c>
      <c r="O6">
        <v>1.25</v>
      </c>
      <c r="P6">
        <v>51</v>
      </c>
      <c r="Q6">
        <v>36</v>
      </c>
      <c r="R6">
        <v>38</v>
      </c>
      <c r="S6" s="1">
        <v>34.966700000000003</v>
      </c>
      <c r="T6">
        <v>28</v>
      </c>
      <c r="U6">
        <v>29</v>
      </c>
      <c r="V6">
        <v>25</v>
      </c>
    </row>
    <row r="7" spans="1:22">
      <c r="A7">
        <v>1.5</v>
      </c>
      <c r="B7">
        <v>55</v>
      </c>
      <c r="C7">
        <v>1.5</v>
      </c>
      <c r="D7">
        <v>55</v>
      </c>
      <c r="E7">
        <v>41</v>
      </c>
      <c r="F7">
        <v>1.5</v>
      </c>
      <c r="G7">
        <v>55</v>
      </c>
      <c r="H7">
        <v>35</v>
      </c>
      <c r="I7">
        <v>1.5</v>
      </c>
      <c r="J7">
        <v>55</v>
      </c>
      <c r="K7">
        <v>45</v>
      </c>
      <c r="L7">
        <v>1.5</v>
      </c>
      <c r="M7">
        <v>55</v>
      </c>
      <c r="N7">
        <v>30</v>
      </c>
      <c r="O7">
        <v>1.5</v>
      </c>
      <c r="P7">
        <v>55</v>
      </c>
      <c r="Q7">
        <v>42</v>
      </c>
      <c r="R7">
        <v>35</v>
      </c>
      <c r="S7" s="1">
        <v>33.395800000000001</v>
      </c>
      <c r="T7">
        <v>27</v>
      </c>
      <c r="U7">
        <v>39</v>
      </c>
      <c r="V7">
        <v>23</v>
      </c>
    </row>
    <row r="8" spans="1:22">
      <c r="A8">
        <v>1.75</v>
      </c>
      <c r="B8">
        <v>52</v>
      </c>
      <c r="C8">
        <v>1.75</v>
      </c>
      <c r="D8">
        <v>52</v>
      </c>
      <c r="E8">
        <v>40</v>
      </c>
      <c r="F8">
        <v>1.75</v>
      </c>
      <c r="G8">
        <v>52</v>
      </c>
      <c r="H8">
        <v>30</v>
      </c>
      <c r="I8">
        <v>1.75</v>
      </c>
      <c r="J8">
        <v>52</v>
      </c>
      <c r="K8">
        <v>41</v>
      </c>
      <c r="L8">
        <v>1.75</v>
      </c>
      <c r="M8">
        <v>52</v>
      </c>
      <c r="N8">
        <v>32</v>
      </c>
      <c r="O8">
        <v>1.75</v>
      </c>
      <c r="P8">
        <v>52</v>
      </c>
      <c r="Q8">
        <v>43</v>
      </c>
      <c r="R8">
        <v>41</v>
      </c>
      <c r="S8" s="1">
        <v>34.424999999999997</v>
      </c>
      <c r="T8">
        <v>30</v>
      </c>
      <c r="U8">
        <v>37</v>
      </c>
      <c r="V8">
        <v>28</v>
      </c>
    </row>
    <row r="9" spans="1:22">
      <c r="A9">
        <v>2</v>
      </c>
      <c r="B9">
        <v>51</v>
      </c>
      <c r="C9">
        <v>2</v>
      </c>
      <c r="D9">
        <v>51</v>
      </c>
      <c r="E9">
        <v>33</v>
      </c>
      <c r="F9">
        <v>2</v>
      </c>
      <c r="G9">
        <v>51</v>
      </c>
      <c r="H9">
        <v>37</v>
      </c>
      <c r="I9">
        <v>2</v>
      </c>
      <c r="J9">
        <v>51</v>
      </c>
      <c r="K9">
        <v>44</v>
      </c>
      <c r="L9">
        <v>2</v>
      </c>
      <c r="M9">
        <v>51</v>
      </c>
      <c r="N9">
        <v>30</v>
      </c>
      <c r="O9">
        <v>2</v>
      </c>
      <c r="P9">
        <v>51</v>
      </c>
      <c r="Q9">
        <v>40</v>
      </c>
      <c r="R9">
        <v>39</v>
      </c>
      <c r="S9" s="1">
        <v>33.529200000000003</v>
      </c>
      <c r="T9">
        <v>31</v>
      </c>
      <c r="U9">
        <v>30</v>
      </c>
      <c r="V9">
        <v>27</v>
      </c>
    </row>
    <row r="10" spans="1:22">
      <c r="A10">
        <v>2.25</v>
      </c>
      <c r="B10">
        <v>50</v>
      </c>
      <c r="C10">
        <v>2.25</v>
      </c>
      <c r="D10">
        <v>50</v>
      </c>
      <c r="E10">
        <v>46</v>
      </c>
      <c r="F10">
        <v>2.25</v>
      </c>
      <c r="G10">
        <v>50</v>
      </c>
      <c r="H10">
        <v>41</v>
      </c>
      <c r="I10">
        <v>2.25</v>
      </c>
      <c r="J10">
        <v>50</v>
      </c>
      <c r="K10">
        <v>41</v>
      </c>
      <c r="L10">
        <v>2.25</v>
      </c>
      <c r="M10">
        <v>50</v>
      </c>
      <c r="N10">
        <v>34</v>
      </c>
      <c r="O10">
        <v>2.25</v>
      </c>
      <c r="P10">
        <v>50</v>
      </c>
      <c r="Q10">
        <v>42</v>
      </c>
      <c r="R10">
        <v>38</v>
      </c>
      <c r="S10" s="1">
        <v>31.7333</v>
      </c>
      <c r="T10">
        <v>34</v>
      </c>
      <c r="U10">
        <v>39</v>
      </c>
      <c r="V10">
        <v>25</v>
      </c>
    </row>
    <row r="11" spans="1:22">
      <c r="A11">
        <v>2.5</v>
      </c>
      <c r="B11">
        <v>51</v>
      </c>
      <c r="C11">
        <v>2.5</v>
      </c>
      <c r="D11">
        <v>51</v>
      </c>
      <c r="E11">
        <v>40</v>
      </c>
      <c r="F11">
        <v>2.5</v>
      </c>
      <c r="G11">
        <v>51</v>
      </c>
      <c r="H11">
        <v>45</v>
      </c>
      <c r="I11">
        <v>2.5</v>
      </c>
      <c r="J11">
        <v>51</v>
      </c>
      <c r="K11">
        <v>46</v>
      </c>
      <c r="L11">
        <v>2.5</v>
      </c>
      <c r="M11">
        <v>51</v>
      </c>
      <c r="N11">
        <v>31</v>
      </c>
      <c r="O11">
        <v>2.5</v>
      </c>
      <c r="P11">
        <v>51</v>
      </c>
      <c r="Q11">
        <v>44</v>
      </c>
      <c r="R11">
        <v>39</v>
      </c>
      <c r="S11" s="1">
        <v>32.387500000000003</v>
      </c>
      <c r="T11">
        <v>30</v>
      </c>
      <c r="U11">
        <v>39</v>
      </c>
      <c r="V11">
        <v>27</v>
      </c>
    </row>
    <row r="12" spans="1:22">
      <c r="A12">
        <v>2.75</v>
      </c>
      <c r="B12">
        <v>54</v>
      </c>
      <c r="C12">
        <v>2.75</v>
      </c>
      <c r="D12">
        <v>54</v>
      </c>
      <c r="E12">
        <v>42</v>
      </c>
      <c r="F12">
        <v>2.75</v>
      </c>
      <c r="G12">
        <v>54</v>
      </c>
      <c r="H12">
        <v>35</v>
      </c>
      <c r="I12">
        <v>2.75</v>
      </c>
      <c r="J12">
        <v>54</v>
      </c>
      <c r="K12">
        <v>50</v>
      </c>
      <c r="L12">
        <v>2.75</v>
      </c>
      <c r="M12">
        <v>54</v>
      </c>
      <c r="N12">
        <v>30</v>
      </c>
      <c r="O12">
        <v>2.75</v>
      </c>
      <c r="P12">
        <v>54</v>
      </c>
      <c r="Q12">
        <v>44</v>
      </c>
      <c r="R12">
        <v>39</v>
      </c>
      <c r="S12" s="1">
        <v>28.375</v>
      </c>
      <c r="T12">
        <v>35</v>
      </c>
      <c r="U12">
        <v>38</v>
      </c>
      <c r="V12">
        <v>24</v>
      </c>
    </row>
    <row r="13" spans="1:22">
      <c r="A13">
        <v>3</v>
      </c>
      <c r="B13">
        <v>42</v>
      </c>
      <c r="C13">
        <v>3</v>
      </c>
      <c r="D13">
        <v>42</v>
      </c>
      <c r="E13">
        <v>35</v>
      </c>
      <c r="F13">
        <v>3</v>
      </c>
      <c r="G13">
        <v>42</v>
      </c>
      <c r="H13">
        <v>41</v>
      </c>
      <c r="I13">
        <v>3</v>
      </c>
      <c r="J13">
        <v>42</v>
      </c>
      <c r="K13">
        <v>47</v>
      </c>
      <c r="L13">
        <v>3</v>
      </c>
      <c r="M13">
        <v>42</v>
      </c>
      <c r="N13">
        <v>32</v>
      </c>
      <c r="O13">
        <v>3</v>
      </c>
      <c r="P13">
        <v>42</v>
      </c>
      <c r="Q13">
        <v>41</v>
      </c>
      <c r="R13">
        <v>40</v>
      </c>
      <c r="S13" s="1">
        <v>29.908300000000001</v>
      </c>
      <c r="T13">
        <v>29</v>
      </c>
      <c r="U13">
        <v>44</v>
      </c>
      <c r="V13">
        <v>25</v>
      </c>
    </row>
    <row r="14" spans="1:22">
      <c r="A14">
        <v>3.25</v>
      </c>
      <c r="B14">
        <v>56</v>
      </c>
      <c r="C14">
        <v>3.25</v>
      </c>
      <c r="D14">
        <v>56</v>
      </c>
      <c r="E14">
        <v>35</v>
      </c>
      <c r="F14">
        <v>3.25</v>
      </c>
      <c r="G14">
        <v>56</v>
      </c>
      <c r="H14">
        <v>32</v>
      </c>
      <c r="I14">
        <v>3.25</v>
      </c>
      <c r="J14">
        <v>56</v>
      </c>
      <c r="K14">
        <v>46</v>
      </c>
      <c r="L14">
        <v>3.25</v>
      </c>
      <c r="M14">
        <v>56</v>
      </c>
      <c r="N14">
        <v>33</v>
      </c>
      <c r="O14">
        <v>3.25</v>
      </c>
      <c r="P14">
        <v>56</v>
      </c>
      <c r="Q14">
        <v>40</v>
      </c>
      <c r="R14">
        <v>38</v>
      </c>
      <c r="S14" s="1">
        <v>31.15</v>
      </c>
      <c r="T14">
        <v>22</v>
      </c>
      <c r="U14">
        <v>44</v>
      </c>
      <c r="V14">
        <v>23</v>
      </c>
    </row>
    <row r="15" spans="1:22">
      <c r="A15">
        <v>3.5</v>
      </c>
      <c r="B15">
        <v>52</v>
      </c>
      <c r="C15">
        <v>3.5</v>
      </c>
      <c r="D15">
        <v>52</v>
      </c>
      <c r="E15">
        <v>32</v>
      </c>
      <c r="F15">
        <v>3.5</v>
      </c>
      <c r="G15">
        <v>52</v>
      </c>
      <c r="H15">
        <v>33</v>
      </c>
      <c r="I15">
        <v>3.5</v>
      </c>
      <c r="J15">
        <v>52</v>
      </c>
      <c r="K15">
        <v>47</v>
      </c>
      <c r="L15">
        <v>3.5</v>
      </c>
      <c r="M15">
        <v>52</v>
      </c>
      <c r="N15">
        <v>31</v>
      </c>
      <c r="O15">
        <v>3.5</v>
      </c>
      <c r="P15">
        <v>52</v>
      </c>
      <c r="Q15">
        <v>38</v>
      </c>
      <c r="R15">
        <v>42</v>
      </c>
      <c r="S15" s="1">
        <v>30.554200000000002</v>
      </c>
      <c r="T15">
        <v>28</v>
      </c>
      <c r="U15">
        <v>38</v>
      </c>
      <c r="V15">
        <v>25</v>
      </c>
    </row>
    <row r="16" spans="1:22">
      <c r="A16">
        <v>3.75</v>
      </c>
      <c r="B16">
        <v>56</v>
      </c>
      <c r="C16">
        <v>3.75</v>
      </c>
      <c r="D16">
        <v>56</v>
      </c>
      <c r="E16">
        <v>43</v>
      </c>
      <c r="F16">
        <v>3.75</v>
      </c>
      <c r="G16">
        <v>56</v>
      </c>
      <c r="H16">
        <v>36</v>
      </c>
      <c r="I16">
        <v>3.75</v>
      </c>
      <c r="J16">
        <v>56</v>
      </c>
      <c r="K16">
        <v>46</v>
      </c>
      <c r="L16">
        <v>3.75</v>
      </c>
      <c r="M16">
        <v>56</v>
      </c>
      <c r="N16">
        <v>31</v>
      </c>
      <c r="O16">
        <v>3.75</v>
      </c>
      <c r="P16">
        <v>56</v>
      </c>
      <c r="Q16">
        <v>40</v>
      </c>
      <c r="R16">
        <v>38</v>
      </c>
      <c r="S16" s="1">
        <v>29.208300000000001</v>
      </c>
      <c r="T16">
        <v>26</v>
      </c>
      <c r="U16">
        <v>39</v>
      </c>
      <c r="V16">
        <v>26</v>
      </c>
    </row>
    <row r="17" spans="1:22">
      <c r="A17">
        <v>4</v>
      </c>
      <c r="B17">
        <v>56</v>
      </c>
      <c r="C17">
        <v>4</v>
      </c>
      <c r="D17">
        <v>56</v>
      </c>
      <c r="E17">
        <v>37</v>
      </c>
      <c r="F17">
        <v>4</v>
      </c>
      <c r="G17">
        <v>56</v>
      </c>
      <c r="H17">
        <v>35</v>
      </c>
      <c r="I17">
        <v>4</v>
      </c>
      <c r="J17">
        <v>56</v>
      </c>
      <c r="K17">
        <v>38</v>
      </c>
      <c r="L17">
        <v>4</v>
      </c>
      <c r="M17">
        <v>56</v>
      </c>
      <c r="N17">
        <v>31</v>
      </c>
      <c r="O17">
        <v>4</v>
      </c>
      <c r="P17">
        <v>56</v>
      </c>
      <c r="Q17">
        <v>42</v>
      </c>
      <c r="R17">
        <v>39</v>
      </c>
      <c r="S17" s="1">
        <v>28.4375</v>
      </c>
      <c r="T17">
        <v>30</v>
      </c>
      <c r="U17">
        <v>36</v>
      </c>
      <c r="V17">
        <v>27</v>
      </c>
    </row>
    <row r="18" spans="1:22">
      <c r="A18">
        <v>4.25</v>
      </c>
      <c r="B18">
        <v>43</v>
      </c>
      <c r="C18">
        <v>4.25</v>
      </c>
      <c r="D18">
        <v>43</v>
      </c>
      <c r="E18">
        <v>39</v>
      </c>
      <c r="F18">
        <v>4.25</v>
      </c>
      <c r="G18">
        <v>43</v>
      </c>
      <c r="H18">
        <v>37</v>
      </c>
      <c r="I18">
        <v>4.25</v>
      </c>
      <c r="J18">
        <v>43</v>
      </c>
      <c r="K18">
        <v>43</v>
      </c>
      <c r="L18">
        <v>4.25</v>
      </c>
      <c r="M18">
        <v>43</v>
      </c>
      <c r="N18">
        <v>30</v>
      </c>
      <c r="O18">
        <v>4.25</v>
      </c>
      <c r="P18">
        <v>43</v>
      </c>
      <c r="Q18">
        <v>40</v>
      </c>
      <c r="R18">
        <v>40</v>
      </c>
      <c r="S18" s="1">
        <v>30.3</v>
      </c>
      <c r="T18">
        <v>36</v>
      </c>
      <c r="U18">
        <v>41</v>
      </c>
      <c r="V18">
        <v>22</v>
      </c>
    </row>
    <row r="19" spans="1:22">
      <c r="A19">
        <v>4.5</v>
      </c>
      <c r="B19">
        <v>50</v>
      </c>
      <c r="C19">
        <v>4.5</v>
      </c>
      <c r="D19">
        <v>50</v>
      </c>
      <c r="E19">
        <v>34</v>
      </c>
      <c r="F19">
        <v>4.5</v>
      </c>
      <c r="G19">
        <v>50</v>
      </c>
      <c r="H19">
        <v>45</v>
      </c>
      <c r="I19">
        <v>4.5</v>
      </c>
      <c r="J19">
        <v>50</v>
      </c>
      <c r="K19">
        <v>45</v>
      </c>
      <c r="L19">
        <v>4.5</v>
      </c>
      <c r="M19">
        <v>50</v>
      </c>
      <c r="N19">
        <v>31</v>
      </c>
      <c r="O19">
        <v>4.5</v>
      </c>
      <c r="P19">
        <v>50</v>
      </c>
      <c r="Q19">
        <v>42</v>
      </c>
      <c r="R19">
        <v>41</v>
      </c>
      <c r="S19" s="1">
        <v>28.283300000000001</v>
      </c>
      <c r="T19">
        <v>24</v>
      </c>
      <c r="U19">
        <v>39</v>
      </c>
      <c r="V19">
        <v>20</v>
      </c>
    </row>
    <row r="20" spans="1:22">
      <c r="A20">
        <v>4.75</v>
      </c>
      <c r="B20">
        <v>52</v>
      </c>
      <c r="C20">
        <v>4.75</v>
      </c>
      <c r="D20">
        <v>52</v>
      </c>
      <c r="E20">
        <v>55</v>
      </c>
      <c r="F20">
        <v>4.75</v>
      </c>
      <c r="G20">
        <v>52</v>
      </c>
      <c r="H20">
        <v>37</v>
      </c>
      <c r="I20">
        <v>4.75</v>
      </c>
      <c r="J20">
        <v>52</v>
      </c>
      <c r="K20">
        <v>40</v>
      </c>
      <c r="L20">
        <v>4.75</v>
      </c>
      <c r="M20">
        <v>52</v>
      </c>
      <c r="N20">
        <v>33</v>
      </c>
      <c r="O20">
        <v>4.75</v>
      </c>
      <c r="P20">
        <v>52</v>
      </c>
      <c r="Q20">
        <v>46</v>
      </c>
      <c r="R20">
        <v>38</v>
      </c>
      <c r="S20" s="1">
        <v>27.574999999999999</v>
      </c>
      <c r="T20">
        <v>33</v>
      </c>
      <c r="U20">
        <v>41</v>
      </c>
      <c r="V20">
        <v>24</v>
      </c>
    </row>
    <row r="21" spans="1:22">
      <c r="A21">
        <v>5</v>
      </c>
      <c r="B21">
        <v>49</v>
      </c>
      <c r="C21">
        <v>5</v>
      </c>
      <c r="D21">
        <v>49</v>
      </c>
      <c r="E21">
        <v>45</v>
      </c>
      <c r="F21">
        <v>5</v>
      </c>
      <c r="G21">
        <v>49</v>
      </c>
      <c r="H21">
        <v>31</v>
      </c>
      <c r="I21">
        <v>5</v>
      </c>
      <c r="J21">
        <v>49</v>
      </c>
      <c r="K21">
        <v>38</v>
      </c>
      <c r="L21">
        <v>5</v>
      </c>
      <c r="M21">
        <v>49</v>
      </c>
      <c r="N21">
        <v>32</v>
      </c>
      <c r="O21">
        <v>5</v>
      </c>
      <c r="P21">
        <v>49</v>
      </c>
      <c r="Q21">
        <v>43</v>
      </c>
      <c r="R21">
        <v>41</v>
      </c>
      <c r="S21" s="1">
        <v>26.316700000000001</v>
      </c>
      <c r="T21">
        <v>28</v>
      </c>
      <c r="U21">
        <v>38</v>
      </c>
      <c r="V21">
        <v>22</v>
      </c>
    </row>
    <row r="22" spans="1:22">
      <c r="A22">
        <v>5.25</v>
      </c>
      <c r="B22">
        <v>46</v>
      </c>
      <c r="C22">
        <v>5.25</v>
      </c>
      <c r="D22">
        <v>46</v>
      </c>
      <c r="E22">
        <v>33</v>
      </c>
      <c r="F22">
        <v>5.25</v>
      </c>
      <c r="G22">
        <v>46</v>
      </c>
      <c r="H22">
        <v>37</v>
      </c>
      <c r="I22">
        <v>5.25</v>
      </c>
      <c r="J22">
        <v>46</v>
      </c>
      <c r="K22">
        <v>41</v>
      </c>
      <c r="L22">
        <v>5.25</v>
      </c>
      <c r="M22">
        <v>46</v>
      </c>
      <c r="N22">
        <v>35</v>
      </c>
      <c r="O22">
        <v>5.25</v>
      </c>
      <c r="P22">
        <v>46</v>
      </c>
      <c r="Q22">
        <v>39</v>
      </c>
      <c r="R22">
        <v>45</v>
      </c>
      <c r="S22" s="1">
        <v>29.75</v>
      </c>
      <c r="T22">
        <v>38</v>
      </c>
      <c r="U22">
        <v>41</v>
      </c>
      <c r="V22">
        <v>23</v>
      </c>
    </row>
    <row r="23" spans="1:22">
      <c r="A23">
        <v>5.5</v>
      </c>
      <c r="B23">
        <v>58</v>
      </c>
      <c r="C23">
        <v>5.5</v>
      </c>
      <c r="D23">
        <v>58</v>
      </c>
      <c r="E23">
        <v>26</v>
      </c>
      <c r="F23">
        <v>5.5</v>
      </c>
      <c r="G23">
        <v>58</v>
      </c>
      <c r="H23">
        <v>37</v>
      </c>
      <c r="I23">
        <v>5.5</v>
      </c>
      <c r="J23">
        <v>58</v>
      </c>
      <c r="K23">
        <v>44</v>
      </c>
      <c r="L23">
        <v>5.5</v>
      </c>
      <c r="M23">
        <v>58</v>
      </c>
      <c r="N23">
        <v>30</v>
      </c>
      <c r="O23">
        <v>5.5</v>
      </c>
      <c r="P23">
        <v>58</v>
      </c>
      <c r="Q23">
        <v>40</v>
      </c>
      <c r="R23">
        <v>37</v>
      </c>
      <c r="S23" s="1">
        <v>31.65</v>
      </c>
      <c r="T23">
        <v>33</v>
      </c>
      <c r="U23">
        <v>36</v>
      </c>
      <c r="V23">
        <v>24</v>
      </c>
    </row>
    <row r="24" spans="1:22">
      <c r="A24">
        <v>5.75</v>
      </c>
      <c r="B24">
        <v>50</v>
      </c>
      <c r="C24">
        <v>5.75</v>
      </c>
      <c r="D24">
        <v>50</v>
      </c>
      <c r="E24">
        <v>36</v>
      </c>
      <c r="F24">
        <v>5.75</v>
      </c>
      <c r="G24">
        <v>50</v>
      </c>
      <c r="H24">
        <v>41</v>
      </c>
      <c r="I24">
        <v>5.75</v>
      </c>
      <c r="J24">
        <v>50</v>
      </c>
      <c r="K24">
        <v>43</v>
      </c>
      <c r="L24">
        <v>5.75</v>
      </c>
      <c r="M24">
        <v>50</v>
      </c>
      <c r="N24">
        <v>34</v>
      </c>
      <c r="O24">
        <v>5.75</v>
      </c>
      <c r="P24">
        <v>50</v>
      </c>
      <c r="Q24">
        <v>41</v>
      </c>
      <c r="R24">
        <v>45</v>
      </c>
      <c r="S24" s="1">
        <v>28.816700000000001</v>
      </c>
      <c r="T24">
        <v>22</v>
      </c>
      <c r="U24">
        <v>39</v>
      </c>
      <c r="V24">
        <v>26</v>
      </c>
    </row>
    <row r="25" spans="1:22">
      <c r="A25">
        <v>6</v>
      </c>
      <c r="B25">
        <v>55</v>
      </c>
      <c r="C25">
        <v>6</v>
      </c>
      <c r="D25">
        <v>55</v>
      </c>
      <c r="E25">
        <v>35</v>
      </c>
      <c r="F25">
        <v>6</v>
      </c>
      <c r="G25">
        <v>55</v>
      </c>
      <c r="H25">
        <v>35</v>
      </c>
      <c r="I25">
        <v>6</v>
      </c>
      <c r="J25">
        <v>55</v>
      </c>
      <c r="K25">
        <v>41</v>
      </c>
      <c r="L25">
        <v>6</v>
      </c>
      <c r="M25">
        <v>55</v>
      </c>
      <c r="N25">
        <v>33</v>
      </c>
      <c r="O25">
        <v>6</v>
      </c>
      <c r="P25">
        <v>55</v>
      </c>
      <c r="Q25">
        <v>40</v>
      </c>
      <c r="R25">
        <v>38</v>
      </c>
      <c r="S25" s="1">
        <v>26.191700000000001</v>
      </c>
      <c r="T25">
        <v>28</v>
      </c>
      <c r="U25">
        <v>40</v>
      </c>
      <c r="V25">
        <v>21</v>
      </c>
    </row>
    <row r="26" spans="1:22">
      <c r="A26">
        <v>6.25</v>
      </c>
      <c r="B26">
        <v>53</v>
      </c>
      <c r="C26">
        <v>6.25</v>
      </c>
      <c r="D26">
        <v>53</v>
      </c>
      <c r="E26">
        <v>42</v>
      </c>
      <c r="F26">
        <v>6.25</v>
      </c>
      <c r="G26">
        <v>53</v>
      </c>
      <c r="H26">
        <v>38</v>
      </c>
      <c r="I26">
        <v>6.25</v>
      </c>
      <c r="J26">
        <v>53</v>
      </c>
      <c r="K26">
        <v>41</v>
      </c>
      <c r="L26">
        <v>6.25</v>
      </c>
      <c r="M26">
        <v>53</v>
      </c>
      <c r="N26">
        <v>34</v>
      </c>
      <c r="O26">
        <v>6.25</v>
      </c>
      <c r="P26">
        <v>53</v>
      </c>
      <c r="Q26">
        <v>41</v>
      </c>
      <c r="R26">
        <v>40</v>
      </c>
      <c r="S26" s="1">
        <v>29.8</v>
      </c>
      <c r="T26">
        <v>30</v>
      </c>
      <c r="U26">
        <v>42</v>
      </c>
      <c r="V26">
        <v>25</v>
      </c>
    </row>
    <row r="27" spans="1:22">
      <c r="A27">
        <v>6.5</v>
      </c>
      <c r="B27">
        <v>41</v>
      </c>
      <c r="C27">
        <v>6.5</v>
      </c>
      <c r="D27">
        <v>41</v>
      </c>
      <c r="E27">
        <v>34</v>
      </c>
      <c r="F27">
        <v>6.5</v>
      </c>
      <c r="G27">
        <v>41</v>
      </c>
      <c r="H27">
        <v>36</v>
      </c>
      <c r="I27">
        <v>6.5</v>
      </c>
      <c r="J27">
        <v>41</v>
      </c>
      <c r="K27">
        <v>40</v>
      </c>
      <c r="L27">
        <v>6.5</v>
      </c>
      <c r="M27">
        <v>41</v>
      </c>
      <c r="N27">
        <v>32</v>
      </c>
      <c r="O27">
        <v>6.5</v>
      </c>
      <c r="P27">
        <v>41</v>
      </c>
      <c r="Q27">
        <v>41</v>
      </c>
      <c r="R27">
        <v>38</v>
      </c>
      <c r="S27" s="1">
        <v>29.395800000000001</v>
      </c>
      <c r="T27">
        <v>25</v>
      </c>
      <c r="U27">
        <v>44</v>
      </c>
      <c r="V27">
        <v>22</v>
      </c>
    </row>
    <row r="28" spans="1:22">
      <c r="A28">
        <v>6.75</v>
      </c>
      <c r="B28">
        <v>44</v>
      </c>
      <c r="C28">
        <v>6.75</v>
      </c>
      <c r="D28">
        <v>44</v>
      </c>
      <c r="E28">
        <v>29</v>
      </c>
      <c r="F28">
        <v>6.75</v>
      </c>
      <c r="G28">
        <v>44</v>
      </c>
      <c r="H28">
        <v>38</v>
      </c>
      <c r="I28">
        <v>6.75</v>
      </c>
      <c r="J28">
        <v>44</v>
      </c>
      <c r="K28">
        <v>41</v>
      </c>
      <c r="L28">
        <v>6.75</v>
      </c>
      <c r="M28">
        <v>44</v>
      </c>
      <c r="N28">
        <v>36</v>
      </c>
      <c r="O28">
        <v>6.75</v>
      </c>
      <c r="P28">
        <v>44</v>
      </c>
      <c r="Q28">
        <v>44</v>
      </c>
      <c r="R28">
        <v>41</v>
      </c>
      <c r="S28" s="1">
        <v>28.216699999999999</v>
      </c>
      <c r="T28">
        <v>35</v>
      </c>
      <c r="U28">
        <v>36</v>
      </c>
      <c r="V28">
        <v>24</v>
      </c>
    </row>
    <row r="29" spans="1:22">
      <c r="A29">
        <v>7</v>
      </c>
      <c r="B29">
        <v>52</v>
      </c>
      <c r="C29">
        <v>7</v>
      </c>
      <c r="D29">
        <v>52</v>
      </c>
      <c r="E29">
        <v>28</v>
      </c>
      <c r="F29">
        <v>7</v>
      </c>
      <c r="G29">
        <v>52</v>
      </c>
      <c r="H29">
        <v>37</v>
      </c>
      <c r="I29">
        <v>7</v>
      </c>
      <c r="J29">
        <v>52</v>
      </c>
      <c r="K29">
        <v>48</v>
      </c>
      <c r="L29">
        <v>7</v>
      </c>
      <c r="M29">
        <v>52</v>
      </c>
      <c r="N29">
        <v>30</v>
      </c>
      <c r="O29">
        <v>7</v>
      </c>
      <c r="P29">
        <v>52</v>
      </c>
      <c r="Q29">
        <v>39</v>
      </c>
      <c r="R29">
        <v>41</v>
      </c>
      <c r="S29" s="1">
        <v>29.837499999999999</v>
      </c>
      <c r="T29">
        <v>29</v>
      </c>
      <c r="U29">
        <v>36</v>
      </c>
      <c r="V29">
        <v>24</v>
      </c>
    </row>
    <row r="30" spans="1:22">
      <c r="A30">
        <v>7.25</v>
      </c>
      <c r="B30">
        <v>52</v>
      </c>
      <c r="C30">
        <v>7.25</v>
      </c>
      <c r="D30">
        <v>52</v>
      </c>
      <c r="E30">
        <v>47</v>
      </c>
      <c r="F30">
        <v>7.25</v>
      </c>
      <c r="G30">
        <v>52</v>
      </c>
      <c r="H30">
        <v>32</v>
      </c>
      <c r="I30">
        <v>7.25</v>
      </c>
      <c r="J30">
        <v>52</v>
      </c>
      <c r="K30">
        <v>40</v>
      </c>
      <c r="L30">
        <v>7.25</v>
      </c>
      <c r="M30">
        <v>52</v>
      </c>
      <c r="N30">
        <v>31</v>
      </c>
      <c r="O30">
        <v>7.25</v>
      </c>
      <c r="P30">
        <v>52</v>
      </c>
      <c r="Q30">
        <v>42</v>
      </c>
      <c r="R30">
        <v>42</v>
      </c>
      <c r="S30" s="1">
        <v>29.616700000000002</v>
      </c>
      <c r="T30">
        <v>35</v>
      </c>
      <c r="U30">
        <v>39</v>
      </c>
      <c r="V30">
        <v>25</v>
      </c>
    </row>
    <row r="31" spans="1:22">
      <c r="A31">
        <v>7.5</v>
      </c>
      <c r="B31">
        <v>53</v>
      </c>
      <c r="C31">
        <v>7.5</v>
      </c>
      <c r="D31">
        <v>53</v>
      </c>
      <c r="E31">
        <v>30</v>
      </c>
      <c r="F31">
        <v>7.5</v>
      </c>
      <c r="G31">
        <v>53</v>
      </c>
      <c r="H31">
        <v>40</v>
      </c>
      <c r="I31">
        <v>7.5</v>
      </c>
      <c r="J31">
        <v>53</v>
      </c>
      <c r="K31">
        <v>38</v>
      </c>
      <c r="L31">
        <v>7.5</v>
      </c>
      <c r="M31">
        <v>53</v>
      </c>
      <c r="N31">
        <v>31</v>
      </c>
      <c r="O31">
        <v>7.5</v>
      </c>
      <c r="P31">
        <v>53</v>
      </c>
      <c r="Q31">
        <v>37</v>
      </c>
      <c r="R31">
        <v>39</v>
      </c>
      <c r="S31" s="1">
        <v>27</v>
      </c>
      <c r="T31">
        <v>30</v>
      </c>
      <c r="U31">
        <v>42</v>
      </c>
      <c r="V31">
        <v>24</v>
      </c>
    </row>
    <row r="32" spans="1:22">
      <c r="A32">
        <v>7.75</v>
      </c>
      <c r="B32">
        <v>40</v>
      </c>
      <c r="C32">
        <v>7.75</v>
      </c>
      <c r="D32">
        <v>40</v>
      </c>
      <c r="E32">
        <v>33</v>
      </c>
      <c r="F32">
        <v>7.75</v>
      </c>
      <c r="G32">
        <v>40</v>
      </c>
      <c r="H32">
        <v>31</v>
      </c>
      <c r="I32">
        <v>7.75</v>
      </c>
      <c r="J32">
        <v>40</v>
      </c>
      <c r="K32">
        <v>45</v>
      </c>
      <c r="L32">
        <v>7.75</v>
      </c>
      <c r="M32">
        <v>40</v>
      </c>
      <c r="N32">
        <v>32</v>
      </c>
      <c r="O32">
        <v>7.75</v>
      </c>
      <c r="P32">
        <v>40</v>
      </c>
      <c r="Q32">
        <v>42</v>
      </c>
      <c r="R32">
        <v>42</v>
      </c>
      <c r="S32" s="1">
        <v>27.375</v>
      </c>
      <c r="T32">
        <v>34</v>
      </c>
      <c r="U32">
        <v>36</v>
      </c>
      <c r="V32">
        <v>17</v>
      </c>
    </row>
    <row r="33" spans="1:22">
      <c r="A33">
        <v>8</v>
      </c>
      <c r="B33">
        <v>52</v>
      </c>
      <c r="C33">
        <v>8</v>
      </c>
      <c r="D33">
        <v>52</v>
      </c>
      <c r="E33">
        <v>30</v>
      </c>
      <c r="F33">
        <v>8</v>
      </c>
      <c r="G33">
        <v>52</v>
      </c>
      <c r="H33">
        <v>44</v>
      </c>
      <c r="I33">
        <v>8</v>
      </c>
      <c r="J33">
        <v>52</v>
      </c>
      <c r="K33">
        <v>43</v>
      </c>
      <c r="L33">
        <v>8</v>
      </c>
      <c r="M33">
        <v>52</v>
      </c>
      <c r="N33">
        <v>31</v>
      </c>
      <c r="O33">
        <v>8</v>
      </c>
      <c r="P33">
        <v>52</v>
      </c>
      <c r="Q33">
        <v>40</v>
      </c>
      <c r="R33">
        <v>38</v>
      </c>
      <c r="S33" s="1">
        <v>29</v>
      </c>
      <c r="T33">
        <v>30</v>
      </c>
      <c r="U33">
        <v>37</v>
      </c>
      <c r="V33">
        <v>24</v>
      </c>
    </row>
    <row r="34" spans="1:22">
      <c r="A34">
        <v>8.25</v>
      </c>
      <c r="B34">
        <v>50</v>
      </c>
      <c r="C34">
        <v>8.25</v>
      </c>
      <c r="D34">
        <v>50</v>
      </c>
      <c r="E34">
        <v>30</v>
      </c>
      <c r="F34">
        <v>8.25</v>
      </c>
      <c r="G34">
        <v>50</v>
      </c>
      <c r="H34">
        <v>32</v>
      </c>
      <c r="I34">
        <v>8.25</v>
      </c>
      <c r="J34">
        <v>50</v>
      </c>
      <c r="K34">
        <v>45</v>
      </c>
      <c r="L34">
        <v>8.25</v>
      </c>
      <c r="M34">
        <v>50</v>
      </c>
      <c r="N34">
        <v>32</v>
      </c>
      <c r="O34">
        <v>8.25</v>
      </c>
      <c r="P34">
        <v>50</v>
      </c>
      <c r="Q34">
        <v>43</v>
      </c>
      <c r="R34">
        <v>39</v>
      </c>
      <c r="S34" s="1">
        <v>27.833300000000001</v>
      </c>
      <c r="T34">
        <v>26</v>
      </c>
      <c r="U34">
        <v>42</v>
      </c>
      <c r="V34">
        <v>29</v>
      </c>
    </row>
    <row r="35" spans="1:22">
      <c r="A35">
        <v>8.5</v>
      </c>
      <c r="B35">
        <v>47</v>
      </c>
      <c r="C35">
        <v>8.5</v>
      </c>
      <c r="D35">
        <v>47</v>
      </c>
      <c r="E35">
        <v>39</v>
      </c>
      <c r="F35">
        <v>8.5</v>
      </c>
      <c r="G35">
        <v>47</v>
      </c>
      <c r="H35">
        <v>42</v>
      </c>
      <c r="I35">
        <v>8.5</v>
      </c>
      <c r="J35">
        <v>47</v>
      </c>
      <c r="K35">
        <v>44</v>
      </c>
      <c r="L35">
        <v>8.5</v>
      </c>
      <c r="M35">
        <v>47</v>
      </c>
      <c r="N35">
        <v>30</v>
      </c>
      <c r="O35">
        <v>8.5</v>
      </c>
      <c r="P35">
        <v>47</v>
      </c>
      <c r="Q35">
        <v>40</v>
      </c>
      <c r="R35">
        <v>46</v>
      </c>
      <c r="S35" s="1">
        <v>27.55</v>
      </c>
      <c r="T35">
        <v>27</v>
      </c>
      <c r="U35">
        <v>41</v>
      </c>
      <c r="V35">
        <v>24</v>
      </c>
    </row>
    <row r="36" spans="1:22">
      <c r="A36">
        <v>8.75</v>
      </c>
      <c r="B36">
        <v>50</v>
      </c>
      <c r="C36">
        <v>8.75</v>
      </c>
      <c r="D36">
        <v>50</v>
      </c>
      <c r="E36">
        <v>26</v>
      </c>
      <c r="F36">
        <v>8.75</v>
      </c>
      <c r="G36">
        <v>50</v>
      </c>
      <c r="H36">
        <v>37</v>
      </c>
      <c r="I36">
        <v>8.75</v>
      </c>
      <c r="J36">
        <v>50</v>
      </c>
      <c r="K36">
        <v>42</v>
      </c>
      <c r="L36">
        <v>8.75</v>
      </c>
      <c r="M36">
        <v>50</v>
      </c>
      <c r="N36">
        <v>32</v>
      </c>
      <c r="O36">
        <v>8.75</v>
      </c>
      <c r="P36">
        <v>50</v>
      </c>
      <c r="Q36">
        <v>41</v>
      </c>
      <c r="R36">
        <v>39</v>
      </c>
      <c r="S36" s="1">
        <v>27.716699999999999</v>
      </c>
      <c r="T36">
        <v>30</v>
      </c>
      <c r="U36">
        <v>40</v>
      </c>
      <c r="V36">
        <v>24</v>
      </c>
    </row>
    <row r="37" spans="1:22">
      <c r="A37">
        <v>9</v>
      </c>
      <c r="B37">
        <v>41</v>
      </c>
      <c r="C37">
        <v>9</v>
      </c>
      <c r="D37">
        <v>41</v>
      </c>
      <c r="E37">
        <v>30</v>
      </c>
      <c r="F37">
        <v>9</v>
      </c>
      <c r="G37">
        <v>41</v>
      </c>
      <c r="H37">
        <v>39</v>
      </c>
      <c r="I37">
        <v>9</v>
      </c>
      <c r="J37">
        <v>41</v>
      </c>
      <c r="K37">
        <v>46</v>
      </c>
      <c r="L37">
        <v>9</v>
      </c>
      <c r="M37">
        <v>41</v>
      </c>
      <c r="N37">
        <v>31</v>
      </c>
      <c r="O37">
        <v>9</v>
      </c>
      <c r="P37">
        <v>41</v>
      </c>
      <c r="Q37">
        <v>46</v>
      </c>
      <c r="R37">
        <v>39</v>
      </c>
      <c r="S37" s="1">
        <v>26.645800000000001</v>
      </c>
      <c r="T37">
        <v>31</v>
      </c>
      <c r="U37">
        <v>38</v>
      </c>
      <c r="V37">
        <v>24</v>
      </c>
    </row>
    <row r="38" spans="1:22">
      <c r="A38">
        <v>9.25</v>
      </c>
      <c r="B38">
        <v>54</v>
      </c>
      <c r="C38">
        <v>9.25</v>
      </c>
      <c r="D38">
        <v>54</v>
      </c>
      <c r="E38">
        <v>36</v>
      </c>
      <c r="F38">
        <v>9.25</v>
      </c>
      <c r="G38">
        <v>54</v>
      </c>
      <c r="H38">
        <v>37</v>
      </c>
      <c r="I38">
        <v>9.25</v>
      </c>
      <c r="J38">
        <v>54</v>
      </c>
      <c r="K38">
        <v>42</v>
      </c>
      <c r="L38">
        <v>9.25</v>
      </c>
      <c r="M38">
        <v>54</v>
      </c>
      <c r="N38">
        <v>34</v>
      </c>
      <c r="O38">
        <v>9.25</v>
      </c>
      <c r="P38">
        <v>54</v>
      </c>
      <c r="Q38">
        <v>39</v>
      </c>
      <c r="R38">
        <v>39</v>
      </c>
      <c r="S38" s="1">
        <v>30</v>
      </c>
      <c r="T38">
        <v>29</v>
      </c>
      <c r="U38">
        <v>38</v>
      </c>
      <c r="V38">
        <v>27</v>
      </c>
    </row>
    <row r="39" spans="1:22">
      <c r="A39">
        <v>9.5</v>
      </c>
      <c r="B39">
        <v>50</v>
      </c>
      <c r="C39">
        <v>9.5</v>
      </c>
      <c r="D39">
        <v>50</v>
      </c>
      <c r="E39">
        <v>28</v>
      </c>
      <c r="F39">
        <v>9.5</v>
      </c>
      <c r="G39">
        <v>50</v>
      </c>
      <c r="H39">
        <v>35</v>
      </c>
      <c r="I39">
        <v>9.5</v>
      </c>
      <c r="J39">
        <v>50</v>
      </c>
      <c r="K39">
        <v>37</v>
      </c>
      <c r="L39">
        <v>9.5</v>
      </c>
      <c r="M39">
        <v>50</v>
      </c>
      <c r="N39">
        <v>33</v>
      </c>
      <c r="O39">
        <v>9.5</v>
      </c>
      <c r="P39">
        <v>50</v>
      </c>
      <c r="Q39">
        <v>39</v>
      </c>
      <c r="R39">
        <v>37</v>
      </c>
      <c r="S39" s="1">
        <v>29.691700000000001</v>
      </c>
      <c r="T39">
        <v>27</v>
      </c>
      <c r="U39">
        <v>39</v>
      </c>
      <c r="V39">
        <v>21</v>
      </c>
    </row>
    <row r="40" spans="1:22">
      <c r="A40">
        <v>9.75</v>
      </c>
      <c r="B40">
        <v>39</v>
      </c>
      <c r="C40">
        <v>9.75</v>
      </c>
      <c r="D40">
        <v>39</v>
      </c>
      <c r="E40">
        <v>40</v>
      </c>
      <c r="F40">
        <v>9.75</v>
      </c>
      <c r="G40">
        <v>39</v>
      </c>
      <c r="H40">
        <v>40</v>
      </c>
      <c r="I40">
        <v>9.75</v>
      </c>
      <c r="J40">
        <v>39</v>
      </c>
      <c r="K40">
        <v>40</v>
      </c>
      <c r="L40">
        <v>9.75</v>
      </c>
      <c r="M40">
        <v>39</v>
      </c>
      <c r="N40">
        <v>33</v>
      </c>
      <c r="O40">
        <v>9.75</v>
      </c>
      <c r="P40">
        <v>39</v>
      </c>
      <c r="Q40">
        <v>40</v>
      </c>
      <c r="R40">
        <v>40</v>
      </c>
      <c r="S40" s="1">
        <v>26.341699999999999</v>
      </c>
      <c r="T40">
        <v>27</v>
      </c>
      <c r="U40">
        <v>35</v>
      </c>
      <c r="V40">
        <v>25</v>
      </c>
    </row>
    <row r="41" spans="1:22">
      <c r="A41">
        <v>10</v>
      </c>
      <c r="B41">
        <v>52</v>
      </c>
      <c r="C41">
        <v>10</v>
      </c>
      <c r="D41">
        <v>52</v>
      </c>
      <c r="E41">
        <v>29</v>
      </c>
      <c r="F41">
        <v>10</v>
      </c>
      <c r="G41">
        <v>52</v>
      </c>
      <c r="H41">
        <v>41</v>
      </c>
      <c r="I41">
        <v>10</v>
      </c>
      <c r="J41">
        <v>52</v>
      </c>
      <c r="K41">
        <v>43</v>
      </c>
      <c r="L41">
        <v>10</v>
      </c>
      <c r="M41">
        <v>52</v>
      </c>
      <c r="N41">
        <v>32</v>
      </c>
      <c r="O41">
        <v>10</v>
      </c>
      <c r="P41">
        <v>52</v>
      </c>
      <c r="Q41">
        <v>42</v>
      </c>
      <c r="R41">
        <v>38</v>
      </c>
      <c r="S41" s="1">
        <v>26.337499999999999</v>
      </c>
      <c r="T41">
        <v>32</v>
      </c>
      <c r="U41">
        <v>41</v>
      </c>
      <c r="V41">
        <v>26</v>
      </c>
    </row>
    <row r="42" spans="1:22">
      <c r="A42">
        <v>10.25</v>
      </c>
      <c r="B42">
        <v>48</v>
      </c>
      <c r="C42">
        <v>10.25</v>
      </c>
      <c r="D42">
        <v>48</v>
      </c>
      <c r="E42">
        <v>28</v>
      </c>
      <c r="F42">
        <v>10.25</v>
      </c>
      <c r="G42">
        <v>48</v>
      </c>
      <c r="H42">
        <v>45</v>
      </c>
      <c r="I42">
        <v>10.25</v>
      </c>
      <c r="J42">
        <v>48</v>
      </c>
      <c r="K42">
        <v>36</v>
      </c>
      <c r="L42">
        <v>10.25</v>
      </c>
      <c r="M42">
        <v>48</v>
      </c>
      <c r="N42">
        <v>34</v>
      </c>
      <c r="O42">
        <v>10.25</v>
      </c>
      <c r="P42">
        <v>48</v>
      </c>
      <c r="Q42">
        <v>43</v>
      </c>
      <c r="R42">
        <v>39</v>
      </c>
      <c r="S42" s="1">
        <v>29.333300000000001</v>
      </c>
      <c r="T42">
        <v>24</v>
      </c>
      <c r="U42">
        <v>38</v>
      </c>
      <c r="V42">
        <v>30</v>
      </c>
    </row>
    <row r="43" spans="1:22">
      <c r="A43">
        <v>10.5</v>
      </c>
      <c r="B43">
        <v>37</v>
      </c>
      <c r="C43">
        <v>10.5</v>
      </c>
      <c r="D43">
        <v>37</v>
      </c>
      <c r="E43">
        <v>35</v>
      </c>
      <c r="F43">
        <v>10.5</v>
      </c>
      <c r="G43">
        <v>37</v>
      </c>
      <c r="H43">
        <v>36</v>
      </c>
      <c r="I43">
        <v>10.5</v>
      </c>
      <c r="J43">
        <v>37</v>
      </c>
      <c r="K43">
        <v>43</v>
      </c>
      <c r="L43">
        <v>10.5</v>
      </c>
      <c r="M43">
        <v>37</v>
      </c>
      <c r="N43">
        <v>32</v>
      </c>
      <c r="O43">
        <v>10.5</v>
      </c>
      <c r="P43">
        <v>37</v>
      </c>
      <c r="Q43">
        <v>43</v>
      </c>
      <c r="R43">
        <v>38</v>
      </c>
      <c r="S43" s="1">
        <v>27.683299999999999</v>
      </c>
      <c r="T43">
        <v>30</v>
      </c>
      <c r="U43">
        <v>40</v>
      </c>
      <c r="V43">
        <v>27</v>
      </c>
    </row>
    <row r="44" spans="1:22">
      <c r="A44">
        <v>10.75</v>
      </c>
      <c r="B44">
        <v>39</v>
      </c>
      <c r="C44">
        <v>10.75</v>
      </c>
      <c r="D44">
        <v>39</v>
      </c>
      <c r="E44">
        <v>30</v>
      </c>
      <c r="F44">
        <v>10.75</v>
      </c>
      <c r="G44">
        <v>39</v>
      </c>
      <c r="H44">
        <v>34</v>
      </c>
      <c r="I44">
        <v>10.75</v>
      </c>
      <c r="J44">
        <v>39</v>
      </c>
      <c r="K44">
        <v>41</v>
      </c>
      <c r="L44">
        <v>10.75</v>
      </c>
      <c r="M44">
        <v>39</v>
      </c>
      <c r="N44">
        <v>34</v>
      </c>
      <c r="O44">
        <v>10.75</v>
      </c>
      <c r="P44">
        <v>39</v>
      </c>
      <c r="Q44">
        <v>41</v>
      </c>
      <c r="R44">
        <v>38</v>
      </c>
      <c r="S44" s="1">
        <v>27.324999999999999</v>
      </c>
      <c r="T44">
        <v>40</v>
      </c>
      <c r="U44">
        <v>41</v>
      </c>
      <c r="V44">
        <v>29</v>
      </c>
    </row>
    <row r="45" spans="1:22">
      <c r="A45">
        <v>11</v>
      </c>
      <c r="B45">
        <v>54</v>
      </c>
      <c r="C45">
        <v>11</v>
      </c>
      <c r="D45">
        <v>54</v>
      </c>
      <c r="E45">
        <v>49</v>
      </c>
      <c r="F45">
        <v>11</v>
      </c>
      <c r="G45">
        <v>54</v>
      </c>
      <c r="H45">
        <v>42</v>
      </c>
      <c r="I45">
        <v>11</v>
      </c>
      <c r="J45">
        <v>54</v>
      </c>
      <c r="K45">
        <v>46</v>
      </c>
      <c r="L45">
        <v>11</v>
      </c>
      <c r="M45">
        <v>54</v>
      </c>
      <c r="N45">
        <v>33</v>
      </c>
      <c r="O45">
        <v>11</v>
      </c>
      <c r="P45">
        <v>54</v>
      </c>
      <c r="Q45">
        <v>43</v>
      </c>
      <c r="R45">
        <v>35</v>
      </c>
      <c r="S45" s="1">
        <v>24.962499999999999</v>
      </c>
      <c r="T45">
        <v>47</v>
      </c>
      <c r="U45">
        <v>49</v>
      </c>
      <c r="V45">
        <v>36</v>
      </c>
    </row>
    <row r="46" spans="1:22">
      <c r="A46">
        <v>11.25</v>
      </c>
      <c r="B46">
        <v>75</v>
      </c>
      <c r="C46">
        <v>11.25</v>
      </c>
      <c r="D46">
        <v>75</v>
      </c>
      <c r="E46">
        <v>62</v>
      </c>
      <c r="F46">
        <v>11.25</v>
      </c>
      <c r="G46">
        <v>75</v>
      </c>
      <c r="H46">
        <v>58</v>
      </c>
      <c r="I46">
        <v>11.25</v>
      </c>
      <c r="J46">
        <v>75</v>
      </c>
      <c r="K46">
        <v>50</v>
      </c>
      <c r="L46">
        <v>11.25</v>
      </c>
      <c r="M46">
        <v>75</v>
      </c>
      <c r="N46">
        <v>37</v>
      </c>
      <c r="O46">
        <v>11.25</v>
      </c>
      <c r="P46">
        <v>75</v>
      </c>
      <c r="Q46">
        <v>42</v>
      </c>
      <c r="R46">
        <v>45</v>
      </c>
      <c r="S46" s="1">
        <v>33.633299999999998</v>
      </c>
      <c r="T46">
        <v>44</v>
      </c>
      <c r="U46">
        <v>48</v>
      </c>
      <c r="V46">
        <v>44</v>
      </c>
    </row>
    <row r="47" spans="1:22">
      <c r="A47">
        <v>11.5</v>
      </c>
      <c r="B47">
        <v>78</v>
      </c>
      <c r="C47">
        <v>11.5</v>
      </c>
      <c r="D47">
        <v>78</v>
      </c>
      <c r="E47">
        <v>80</v>
      </c>
      <c r="F47">
        <v>11.5</v>
      </c>
      <c r="G47">
        <v>78</v>
      </c>
      <c r="H47">
        <v>61</v>
      </c>
      <c r="I47">
        <v>11.5</v>
      </c>
      <c r="J47">
        <v>78</v>
      </c>
      <c r="K47">
        <v>49</v>
      </c>
      <c r="L47">
        <v>11.5</v>
      </c>
      <c r="M47">
        <v>78</v>
      </c>
      <c r="N47">
        <v>39</v>
      </c>
      <c r="O47">
        <v>11.5</v>
      </c>
      <c r="P47">
        <v>78</v>
      </c>
      <c r="Q47">
        <v>46</v>
      </c>
      <c r="R47">
        <v>50</v>
      </c>
      <c r="S47" s="1">
        <v>40.375</v>
      </c>
      <c r="T47">
        <v>52</v>
      </c>
      <c r="U47">
        <v>54</v>
      </c>
      <c r="V47">
        <v>35</v>
      </c>
    </row>
    <row r="48" spans="1:22">
      <c r="A48">
        <v>11.75</v>
      </c>
      <c r="B48">
        <v>74</v>
      </c>
      <c r="C48">
        <v>11.75</v>
      </c>
      <c r="D48">
        <v>74</v>
      </c>
      <c r="E48">
        <v>68</v>
      </c>
      <c r="F48">
        <v>11.75</v>
      </c>
      <c r="G48">
        <v>74</v>
      </c>
      <c r="H48">
        <v>60</v>
      </c>
      <c r="I48">
        <v>11.75</v>
      </c>
      <c r="J48">
        <v>74</v>
      </c>
      <c r="K48">
        <v>47</v>
      </c>
      <c r="L48">
        <v>11.75</v>
      </c>
      <c r="M48">
        <v>74</v>
      </c>
      <c r="N48">
        <v>38</v>
      </c>
      <c r="O48">
        <v>11.75</v>
      </c>
      <c r="P48">
        <v>74</v>
      </c>
      <c r="Q48">
        <v>47</v>
      </c>
      <c r="R48">
        <v>47</v>
      </c>
      <c r="S48" s="1">
        <v>40.383299999999998</v>
      </c>
      <c r="T48">
        <v>48</v>
      </c>
      <c r="U48">
        <v>47</v>
      </c>
      <c r="V48">
        <v>40</v>
      </c>
    </row>
    <row r="49" spans="1:22">
      <c r="A49">
        <v>12</v>
      </c>
      <c r="B49">
        <v>88</v>
      </c>
      <c r="C49">
        <v>12</v>
      </c>
      <c r="D49">
        <v>88</v>
      </c>
      <c r="E49">
        <v>63</v>
      </c>
      <c r="F49">
        <v>12</v>
      </c>
      <c r="G49">
        <v>88</v>
      </c>
      <c r="H49">
        <v>60</v>
      </c>
      <c r="I49">
        <v>12</v>
      </c>
      <c r="J49">
        <v>88</v>
      </c>
      <c r="K49">
        <v>53</v>
      </c>
      <c r="L49">
        <v>12</v>
      </c>
      <c r="M49">
        <v>88</v>
      </c>
      <c r="N49">
        <v>43</v>
      </c>
      <c r="O49">
        <v>12</v>
      </c>
      <c r="P49">
        <v>88</v>
      </c>
      <c r="Q49">
        <v>45</v>
      </c>
      <c r="R49">
        <v>49</v>
      </c>
      <c r="S49" s="1">
        <v>36.695799999999998</v>
      </c>
      <c r="T49">
        <v>59</v>
      </c>
      <c r="U49">
        <v>53</v>
      </c>
      <c r="V49">
        <v>40</v>
      </c>
    </row>
    <row r="50" spans="1:22">
      <c r="A50">
        <v>12.25</v>
      </c>
      <c r="B50">
        <v>91</v>
      </c>
      <c r="C50">
        <v>12.25</v>
      </c>
      <c r="D50">
        <v>91</v>
      </c>
      <c r="E50">
        <v>73</v>
      </c>
      <c r="F50">
        <v>12.25</v>
      </c>
      <c r="G50">
        <v>91</v>
      </c>
      <c r="H50">
        <v>62</v>
      </c>
      <c r="I50">
        <v>12.25</v>
      </c>
      <c r="J50">
        <v>91</v>
      </c>
      <c r="K50">
        <v>60</v>
      </c>
      <c r="L50">
        <v>12.25</v>
      </c>
      <c r="M50">
        <v>91</v>
      </c>
      <c r="N50">
        <v>43</v>
      </c>
      <c r="O50">
        <v>12.25</v>
      </c>
      <c r="P50">
        <v>91</v>
      </c>
      <c r="Q50">
        <v>44</v>
      </c>
      <c r="R50">
        <v>46</v>
      </c>
      <c r="S50" s="1">
        <v>35.200000000000003</v>
      </c>
      <c r="T50">
        <v>50</v>
      </c>
      <c r="U50">
        <v>53</v>
      </c>
      <c r="V50">
        <v>38</v>
      </c>
    </row>
    <row r="51" spans="1:22">
      <c r="A51">
        <v>12.5</v>
      </c>
      <c r="B51">
        <v>98</v>
      </c>
      <c r="C51">
        <v>12.5</v>
      </c>
      <c r="D51">
        <v>98</v>
      </c>
      <c r="E51">
        <v>67</v>
      </c>
      <c r="F51">
        <v>12.5</v>
      </c>
      <c r="G51">
        <v>98</v>
      </c>
      <c r="H51">
        <v>63</v>
      </c>
      <c r="I51">
        <v>12.5</v>
      </c>
      <c r="J51">
        <v>98</v>
      </c>
      <c r="K51">
        <v>48</v>
      </c>
      <c r="L51">
        <v>12.5</v>
      </c>
      <c r="M51">
        <v>98</v>
      </c>
      <c r="N51">
        <v>43</v>
      </c>
      <c r="O51">
        <v>12.5</v>
      </c>
      <c r="P51">
        <v>98</v>
      </c>
      <c r="Q51">
        <v>46</v>
      </c>
      <c r="R51">
        <v>48</v>
      </c>
      <c r="S51" s="1">
        <v>39.479199999999999</v>
      </c>
      <c r="T51">
        <v>53</v>
      </c>
      <c r="U51">
        <v>49</v>
      </c>
      <c r="V51">
        <v>34</v>
      </c>
    </row>
    <row r="52" spans="1:22">
      <c r="A52">
        <v>12.75</v>
      </c>
      <c r="B52">
        <v>82</v>
      </c>
      <c r="C52">
        <v>12.75</v>
      </c>
      <c r="D52">
        <v>82</v>
      </c>
      <c r="E52">
        <v>76</v>
      </c>
      <c r="F52">
        <v>12.75</v>
      </c>
      <c r="G52">
        <v>82</v>
      </c>
      <c r="H52">
        <v>69</v>
      </c>
      <c r="I52">
        <v>12.75</v>
      </c>
      <c r="J52">
        <v>82</v>
      </c>
      <c r="K52">
        <v>54</v>
      </c>
      <c r="L52">
        <v>12.75</v>
      </c>
      <c r="M52">
        <v>82</v>
      </c>
      <c r="N52">
        <v>39</v>
      </c>
      <c r="O52">
        <v>12.75</v>
      </c>
      <c r="P52">
        <v>82</v>
      </c>
      <c r="Q52">
        <v>42</v>
      </c>
      <c r="R52">
        <v>49</v>
      </c>
      <c r="S52" s="1">
        <v>37.458300000000001</v>
      </c>
      <c r="T52">
        <v>56</v>
      </c>
      <c r="U52">
        <v>49</v>
      </c>
      <c r="V52">
        <v>32</v>
      </c>
    </row>
    <row r="53" spans="1:22">
      <c r="A53">
        <v>13</v>
      </c>
      <c r="B53">
        <v>81</v>
      </c>
      <c r="C53">
        <v>13</v>
      </c>
      <c r="D53">
        <v>81</v>
      </c>
      <c r="E53">
        <v>74</v>
      </c>
      <c r="F53">
        <v>13</v>
      </c>
      <c r="G53">
        <v>81</v>
      </c>
      <c r="H53">
        <v>61</v>
      </c>
      <c r="I53">
        <v>13</v>
      </c>
      <c r="J53">
        <v>81</v>
      </c>
      <c r="K53">
        <v>51</v>
      </c>
      <c r="L53">
        <v>13</v>
      </c>
      <c r="M53">
        <v>81</v>
      </c>
      <c r="N53">
        <v>42</v>
      </c>
      <c r="O53">
        <v>13</v>
      </c>
      <c r="P53">
        <v>81</v>
      </c>
      <c r="Q53">
        <v>47</v>
      </c>
      <c r="R53">
        <v>48</v>
      </c>
      <c r="S53" s="1">
        <v>39.287500000000001</v>
      </c>
      <c r="T53">
        <v>62</v>
      </c>
      <c r="U53">
        <v>51</v>
      </c>
      <c r="V53">
        <v>41</v>
      </c>
    </row>
    <row r="54" spans="1:22">
      <c r="A54">
        <v>13.25</v>
      </c>
      <c r="B54">
        <v>76</v>
      </c>
      <c r="C54">
        <v>13.25</v>
      </c>
      <c r="D54">
        <v>76</v>
      </c>
      <c r="E54">
        <v>62</v>
      </c>
      <c r="F54">
        <v>13.25</v>
      </c>
      <c r="G54">
        <v>76</v>
      </c>
      <c r="H54">
        <v>67</v>
      </c>
      <c r="I54">
        <v>13.25</v>
      </c>
      <c r="J54">
        <v>76</v>
      </c>
      <c r="K54">
        <v>59</v>
      </c>
      <c r="L54">
        <v>13.25</v>
      </c>
      <c r="M54">
        <v>76</v>
      </c>
      <c r="N54">
        <v>41</v>
      </c>
      <c r="O54">
        <v>13.25</v>
      </c>
      <c r="P54">
        <v>76</v>
      </c>
      <c r="Q54">
        <v>42</v>
      </c>
      <c r="R54">
        <v>51</v>
      </c>
      <c r="S54" s="1">
        <v>39.566699999999997</v>
      </c>
      <c r="T54">
        <v>64</v>
      </c>
      <c r="U54">
        <v>53</v>
      </c>
      <c r="V54">
        <v>36</v>
      </c>
    </row>
    <row r="55" spans="1:22">
      <c r="A55">
        <v>13.5</v>
      </c>
      <c r="B55">
        <v>87</v>
      </c>
      <c r="C55">
        <v>13.5</v>
      </c>
      <c r="D55">
        <v>87</v>
      </c>
      <c r="E55">
        <v>70</v>
      </c>
      <c r="F55">
        <v>13.5</v>
      </c>
      <c r="G55">
        <v>87</v>
      </c>
      <c r="H55">
        <v>63</v>
      </c>
      <c r="I55">
        <v>13.5</v>
      </c>
      <c r="J55">
        <v>87</v>
      </c>
      <c r="K55">
        <v>54</v>
      </c>
      <c r="L55">
        <v>13.5</v>
      </c>
      <c r="M55">
        <v>87</v>
      </c>
      <c r="N55">
        <v>41</v>
      </c>
      <c r="O55">
        <v>13.5</v>
      </c>
      <c r="P55">
        <v>87</v>
      </c>
      <c r="Q55">
        <v>42</v>
      </c>
      <c r="R55">
        <v>48</v>
      </c>
      <c r="S55" s="1">
        <v>42.325000000000003</v>
      </c>
      <c r="T55">
        <v>56</v>
      </c>
      <c r="U55">
        <v>49</v>
      </c>
      <c r="V55">
        <v>42</v>
      </c>
    </row>
    <row r="56" spans="1:22">
      <c r="A56">
        <v>13.75</v>
      </c>
      <c r="B56">
        <v>73</v>
      </c>
      <c r="C56">
        <v>13.75</v>
      </c>
      <c r="D56">
        <v>73</v>
      </c>
      <c r="E56">
        <v>70</v>
      </c>
      <c r="F56">
        <v>13.75</v>
      </c>
      <c r="G56">
        <v>73</v>
      </c>
      <c r="H56">
        <v>63</v>
      </c>
      <c r="I56">
        <v>13.75</v>
      </c>
      <c r="J56">
        <v>73</v>
      </c>
      <c r="K56">
        <v>48</v>
      </c>
      <c r="L56">
        <v>13.75</v>
      </c>
      <c r="M56">
        <v>73</v>
      </c>
      <c r="N56">
        <v>38</v>
      </c>
      <c r="O56">
        <v>13.75</v>
      </c>
      <c r="P56">
        <v>73</v>
      </c>
      <c r="Q56">
        <v>44</v>
      </c>
      <c r="R56">
        <v>49</v>
      </c>
      <c r="S56" s="1">
        <v>41.174999999999997</v>
      </c>
      <c r="T56">
        <v>56</v>
      </c>
      <c r="U56">
        <v>48</v>
      </c>
      <c r="V56">
        <v>35</v>
      </c>
    </row>
    <row r="57" spans="1:22">
      <c r="A57">
        <v>14</v>
      </c>
      <c r="B57">
        <v>74</v>
      </c>
      <c r="C57">
        <v>14</v>
      </c>
      <c r="D57">
        <v>74</v>
      </c>
      <c r="E57">
        <v>64</v>
      </c>
      <c r="F57">
        <v>14</v>
      </c>
      <c r="G57">
        <v>74</v>
      </c>
      <c r="H57">
        <v>55</v>
      </c>
      <c r="I57">
        <v>14</v>
      </c>
      <c r="J57">
        <v>74</v>
      </c>
      <c r="K57">
        <v>54</v>
      </c>
      <c r="L57">
        <v>14</v>
      </c>
      <c r="M57">
        <v>74</v>
      </c>
      <c r="N57">
        <v>42</v>
      </c>
      <c r="O57">
        <v>14</v>
      </c>
      <c r="P57">
        <v>74</v>
      </c>
      <c r="Q57">
        <v>47</v>
      </c>
      <c r="R57">
        <v>48</v>
      </c>
      <c r="S57" s="1">
        <v>37.354199999999999</v>
      </c>
      <c r="T57">
        <v>55</v>
      </c>
      <c r="U57">
        <v>46</v>
      </c>
      <c r="V57">
        <v>38</v>
      </c>
    </row>
    <row r="58" spans="1:22">
      <c r="A58">
        <v>14.25</v>
      </c>
      <c r="B58">
        <v>81</v>
      </c>
      <c r="C58">
        <v>14.25</v>
      </c>
      <c r="D58">
        <v>81</v>
      </c>
      <c r="E58">
        <v>64</v>
      </c>
      <c r="F58">
        <v>14.25</v>
      </c>
      <c r="G58">
        <v>81</v>
      </c>
      <c r="H58">
        <v>54</v>
      </c>
      <c r="I58">
        <v>14.25</v>
      </c>
      <c r="J58">
        <v>81</v>
      </c>
      <c r="K58">
        <v>47</v>
      </c>
      <c r="L58">
        <v>14.25</v>
      </c>
      <c r="M58">
        <v>81</v>
      </c>
      <c r="N58">
        <v>39</v>
      </c>
      <c r="O58">
        <v>14.25</v>
      </c>
      <c r="P58">
        <v>81</v>
      </c>
      <c r="Q58">
        <v>45</v>
      </c>
      <c r="R58">
        <v>50</v>
      </c>
      <c r="S58" s="1">
        <v>39.333300000000001</v>
      </c>
      <c r="T58">
        <v>60</v>
      </c>
      <c r="U58">
        <v>47</v>
      </c>
      <c r="V58">
        <v>33</v>
      </c>
    </row>
    <row r="59" spans="1:22">
      <c r="A59">
        <v>14.5</v>
      </c>
      <c r="B59">
        <v>72</v>
      </c>
      <c r="C59">
        <v>14.5</v>
      </c>
      <c r="D59">
        <v>72</v>
      </c>
      <c r="E59">
        <v>69</v>
      </c>
      <c r="F59">
        <v>14.5</v>
      </c>
      <c r="G59">
        <v>72</v>
      </c>
      <c r="H59">
        <v>62</v>
      </c>
      <c r="I59">
        <v>14.5</v>
      </c>
      <c r="J59">
        <v>72</v>
      </c>
      <c r="K59">
        <v>48</v>
      </c>
      <c r="L59">
        <v>14.5</v>
      </c>
      <c r="M59">
        <v>72</v>
      </c>
      <c r="N59">
        <v>41</v>
      </c>
      <c r="O59">
        <v>14.5</v>
      </c>
      <c r="P59">
        <v>72</v>
      </c>
      <c r="Q59">
        <v>46</v>
      </c>
      <c r="R59">
        <v>43</v>
      </c>
      <c r="S59" s="1">
        <v>37.524999999999999</v>
      </c>
      <c r="T59">
        <v>46</v>
      </c>
      <c r="U59">
        <v>53</v>
      </c>
      <c r="V59">
        <v>39</v>
      </c>
    </row>
    <row r="60" spans="1:22">
      <c r="A60">
        <v>14.75</v>
      </c>
      <c r="B60">
        <v>75</v>
      </c>
      <c r="C60">
        <v>14.75</v>
      </c>
      <c r="D60">
        <v>75</v>
      </c>
      <c r="E60">
        <v>65</v>
      </c>
      <c r="F60">
        <v>14.75</v>
      </c>
      <c r="G60">
        <v>75</v>
      </c>
      <c r="H60">
        <v>65</v>
      </c>
      <c r="I60">
        <v>14.75</v>
      </c>
      <c r="J60">
        <v>75</v>
      </c>
      <c r="K60">
        <v>54</v>
      </c>
      <c r="L60">
        <v>14.75</v>
      </c>
      <c r="M60">
        <v>75</v>
      </c>
      <c r="N60">
        <v>41</v>
      </c>
      <c r="O60">
        <v>14.75</v>
      </c>
      <c r="P60">
        <v>75</v>
      </c>
      <c r="Q60">
        <v>46</v>
      </c>
      <c r="R60">
        <v>52</v>
      </c>
      <c r="S60" s="1">
        <v>36</v>
      </c>
      <c r="T60">
        <v>52</v>
      </c>
      <c r="U60">
        <v>48</v>
      </c>
      <c r="V60">
        <v>38</v>
      </c>
    </row>
    <row r="61" spans="1:22">
      <c r="A61">
        <v>15</v>
      </c>
      <c r="B61">
        <v>70</v>
      </c>
      <c r="C61">
        <v>15</v>
      </c>
      <c r="D61">
        <v>70</v>
      </c>
      <c r="E61">
        <v>52</v>
      </c>
      <c r="F61">
        <v>15</v>
      </c>
      <c r="G61">
        <v>70</v>
      </c>
      <c r="H61">
        <v>59</v>
      </c>
      <c r="I61">
        <v>15</v>
      </c>
      <c r="J61">
        <v>70</v>
      </c>
      <c r="K61">
        <v>49</v>
      </c>
      <c r="L61">
        <v>15</v>
      </c>
      <c r="M61">
        <v>70</v>
      </c>
      <c r="N61">
        <v>41</v>
      </c>
      <c r="O61">
        <v>15</v>
      </c>
      <c r="P61">
        <v>70</v>
      </c>
      <c r="Q61">
        <v>50</v>
      </c>
      <c r="R61">
        <v>45</v>
      </c>
      <c r="S61" s="1">
        <v>38.745800000000003</v>
      </c>
      <c r="T61">
        <v>53</v>
      </c>
      <c r="U61">
        <v>48</v>
      </c>
      <c r="V61">
        <v>35</v>
      </c>
    </row>
    <row r="62" spans="1:22">
      <c r="A62">
        <v>15.25</v>
      </c>
      <c r="B62">
        <v>68</v>
      </c>
      <c r="C62">
        <v>15.25</v>
      </c>
      <c r="D62">
        <v>68</v>
      </c>
      <c r="E62">
        <v>61</v>
      </c>
      <c r="F62">
        <v>15.25</v>
      </c>
      <c r="G62">
        <v>68</v>
      </c>
      <c r="H62">
        <v>61</v>
      </c>
      <c r="I62">
        <v>15.25</v>
      </c>
      <c r="J62">
        <v>68</v>
      </c>
      <c r="K62">
        <v>54</v>
      </c>
      <c r="L62">
        <v>15.25</v>
      </c>
      <c r="M62">
        <v>68</v>
      </c>
      <c r="N62">
        <v>40</v>
      </c>
      <c r="O62">
        <v>15.25</v>
      </c>
      <c r="P62">
        <v>68</v>
      </c>
      <c r="Q62">
        <v>46</v>
      </c>
      <c r="R62">
        <v>49</v>
      </c>
      <c r="S62" s="1">
        <v>35.5</v>
      </c>
      <c r="T62">
        <v>61</v>
      </c>
      <c r="U62">
        <v>57</v>
      </c>
      <c r="V62">
        <v>40</v>
      </c>
    </row>
    <row r="63" spans="1:22">
      <c r="A63">
        <v>15.5</v>
      </c>
      <c r="B63">
        <v>73</v>
      </c>
      <c r="C63">
        <v>15.5</v>
      </c>
      <c r="D63">
        <v>73</v>
      </c>
      <c r="E63">
        <v>60</v>
      </c>
      <c r="F63">
        <v>15.5</v>
      </c>
      <c r="G63">
        <v>73</v>
      </c>
      <c r="H63">
        <v>55</v>
      </c>
      <c r="I63">
        <v>15.5</v>
      </c>
      <c r="J63">
        <v>73</v>
      </c>
      <c r="K63">
        <v>48</v>
      </c>
      <c r="L63">
        <v>15.5</v>
      </c>
      <c r="M63">
        <v>73</v>
      </c>
      <c r="N63">
        <v>41</v>
      </c>
      <c r="O63">
        <v>15.5</v>
      </c>
      <c r="P63">
        <v>73</v>
      </c>
      <c r="Q63">
        <v>47</v>
      </c>
      <c r="R63">
        <v>52</v>
      </c>
      <c r="S63" s="1">
        <v>40.491700000000002</v>
      </c>
      <c r="T63">
        <v>56</v>
      </c>
      <c r="U63">
        <v>53</v>
      </c>
      <c r="V63">
        <v>37</v>
      </c>
    </row>
    <row r="64" spans="1:22">
      <c r="A64">
        <v>15.75</v>
      </c>
      <c r="B64">
        <v>68</v>
      </c>
      <c r="C64">
        <v>15.75</v>
      </c>
      <c r="D64">
        <v>68</v>
      </c>
      <c r="E64">
        <v>63</v>
      </c>
      <c r="F64">
        <v>15.75</v>
      </c>
      <c r="G64">
        <v>68</v>
      </c>
      <c r="H64">
        <v>59</v>
      </c>
      <c r="I64">
        <v>15.75</v>
      </c>
      <c r="J64">
        <v>68</v>
      </c>
      <c r="K64">
        <v>48</v>
      </c>
      <c r="L64">
        <v>15.75</v>
      </c>
      <c r="M64">
        <v>68</v>
      </c>
      <c r="N64">
        <v>39</v>
      </c>
      <c r="O64">
        <v>15.75</v>
      </c>
      <c r="P64">
        <v>68</v>
      </c>
      <c r="Q64">
        <v>43</v>
      </c>
      <c r="R64">
        <v>44</v>
      </c>
      <c r="S64" s="1">
        <v>38</v>
      </c>
      <c r="T64">
        <v>54</v>
      </c>
      <c r="U64">
        <v>54</v>
      </c>
      <c r="V64">
        <v>37</v>
      </c>
    </row>
    <row r="65" spans="1:22">
      <c r="A65">
        <v>16</v>
      </c>
      <c r="B65">
        <v>80</v>
      </c>
      <c r="C65">
        <v>16</v>
      </c>
      <c r="D65">
        <v>80</v>
      </c>
      <c r="E65">
        <v>61</v>
      </c>
      <c r="F65">
        <v>16</v>
      </c>
      <c r="G65">
        <v>80</v>
      </c>
      <c r="H65">
        <v>58</v>
      </c>
      <c r="I65">
        <v>16</v>
      </c>
      <c r="J65">
        <v>80</v>
      </c>
      <c r="K65">
        <v>46</v>
      </c>
      <c r="L65">
        <v>16</v>
      </c>
      <c r="M65">
        <v>80</v>
      </c>
      <c r="N65">
        <v>39</v>
      </c>
      <c r="O65">
        <v>16</v>
      </c>
      <c r="P65">
        <v>80</v>
      </c>
      <c r="Q65">
        <v>47</v>
      </c>
      <c r="R65">
        <v>46</v>
      </c>
      <c r="S65" s="1">
        <v>35.137500000000003</v>
      </c>
      <c r="T65">
        <v>54</v>
      </c>
      <c r="U65">
        <v>44</v>
      </c>
      <c r="V65">
        <v>34</v>
      </c>
    </row>
    <row r="66" spans="1:22">
      <c r="A66">
        <v>16.25</v>
      </c>
      <c r="B66">
        <v>64</v>
      </c>
      <c r="C66">
        <v>16.25</v>
      </c>
      <c r="D66">
        <v>64</v>
      </c>
      <c r="E66">
        <v>64</v>
      </c>
      <c r="F66">
        <v>16.25</v>
      </c>
      <c r="G66">
        <v>64</v>
      </c>
      <c r="H66">
        <v>58</v>
      </c>
      <c r="I66">
        <v>16.25</v>
      </c>
      <c r="J66">
        <v>64</v>
      </c>
      <c r="K66">
        <v>45</v>
      </c>
      <c r="L66">
        <v>16.25</v>
      </c>
      <c r="M66">
        <v>64</v>
      </c>
      <c r="N66">
        <v>40</v>
      </c>
      <c r="O66">
        <v>16.25</v>
      </c>
      <c r="P66">
        <v>64</v>
      </c>
      <c r="Q66">
        <v>46</v>
      </c>
      <c r="R66">
        <v>47</v>
      </c>
      <c r="S66" s="1">
        <v>36.466700000000003</v>
      </c>
      <c r="T66">
        <v>49</v>
      </c>
      <c r="U66">
        <v>49</v>
      </c>
      <c r="V66">
        <v>41</v>
      </c>
    </row>
    <row r="67" spans="1:22">
      <c r="A67">
        <v>16.5</v>
      </c>
      <c r="B67">
        <v>74</v>
      </c>
      <c r="C67">
        <v>16.5</v>
      </c>
      <c r="D67">
        <v>74</v>
      </c>
      <c r="E67">
        <v>59</v>
      </c>
      <c r="F67">
        <v>16.5</v>
      </c>
      <c r="G67">
        <v>74</v>
      </c>
      <c r="H67">
        <v>68</v>
      </c>
      <c r="I67">
        <v>16.5</v>
      </c>
      <c r="J67">
        <v>74</v>
      </c>
      <c r="K67">
        <v>48</v>
      </c>
      <c r="L67">
        <v>16.5</v>
      </c>
      <c r="M67">
        <v>74</v>
      </c>
      <c r="N67">
        <v>38</v>
      </c>
      <c r="O67">
        <v>16.5</v>
      </c>
      <c r="P67">
        <v>74</v>
      </c>
      <c r="Q67">
        <v>46</v>
      </c>
      <c r="R67">
        <v>46</v>
      </c>
      <c r="S67" s="1">
        <v>32.6875</v>
      </c>
      <c r="T67">
        <v>47</v>
      </c>
      <c r="U67">
        <v>48</v>
      </c>
      <c r="V67">
        <v>38</v>
      </c>
    </row>
    <row r="68" spans="1:22">
      <c r="A68">
        <v>16.75</v>
      </c>
      <c r="B68">
        <v>77</v>
      </c>
      <c r="C68">
        <v>16.75</v>
      </c>
      <c r="D68">
        <v>77</v>
      </c>
      <c r="E68">
        <v>55</v>
      </c>
      <c r="F68">
        <v>16.75</v>
      </c>
      <c r="G68">
        <v>77</v>
      </c>
      <c r="H68">
        <v>52</v>
      </c>
      <c r="I68">
        <v>16.75</v>
      </c>
      <c r="J68">
        <v>77</v>
      </c>
      <c r="K68">
        <v>48</v>
      </c>
      <c r="L68">
        <v>16.75</v>
      </c>
      <c r="M68">
        <v>77</v>
      </c>
      <c r="N68">
        <v>39</v>
      </c>
      <c r="O68">
        <v>16.75</v>
      </c>
      <c r="P68">
        <v>77</v>
      </c>
      <c r="Q68">
        <v>46</v>
      </c>
      <c r="R68">
        <v>54</v>
      </c>
      <c r="S68" s="1">
        <v>34.799999999999997</v>
      </c>
      <c r="T68">
        <v>50</v>
      </c>
      <c r="U68">
        <v>48</v>
      </c>
      <c r="V68">
        <v>33</v>
      </c>
    </row>
    <row r="69" spans="1:22">
      <c r="A69">
        <v>17</v>
      </c>
      <c r="B69">
        <v>77</v>
      </c>
      <c r="C69">
        <v>17</v>
      </c>
      <c r="D69">
        <v>77</v>
      </c>
      <c r="E69">
        <v>54</v>
      </c>
      <c r="F69">
        <v>17</v>
      </c>
      <c r="G69">
        <v>77</v>
      </c>
      <c r="H69">
        <v>56</v>
      </c>
      <c r="I69">
        <v>17</v>
      </c>
      <c r="J69">
        <v>77</v>
      </c>
      <c r="K69">
        <v>49</v>
      </c>
      <c r="L69">
        <v>17</v>
      </c>
      <c r="M69">
        <v>77</v>
      </c>
      <c r="N69">
        <v>41</v>
      </c>
      <c r="O69">
        <v>17</v>
      </c>
      <c r="P69">
        <v>77</v>
      </c>
      <c r="Q69">
        <v>45</v>
      </c>
      <c r="R69">
        <v>50</v>
      </c>
      <c r="S69" s="1">
        <v>39.116700000000002</v>
      </c>
      <c r="T69">
        <v>54</v>
      </c>
      <c r="U69">
        <v>56</v>
      </c>
      <c r="V69">
        <v>36</v>
      </c>
    </row>
    <row r="70" spans="1:22">
      <c r="A70">
        <v>17.25</v>
      </c>
      <c r="B70">
        <v>67</v>
      </c>
      <c r="C70">
        <v>17.25</v>
      </c>
      <c r="D70">
        <v>67</v>
      </c>
      <c r="E70">
        <v>50</v>
      </c>
      <c r="F70">
        <v>17.25</v>
      </c>
      <c r="G70">
        <v>67</v>
      </c>
      <c r="H70">
        <v>51</v>
      </c>
      <c r="I70">
        <v>17.25</v>
      </c>
      <c r="J70">
        <v>67</v>
      </c>
      <c r="K70">
        <v>45</v>
      </c>
      <c r="L70">
        <v>17.25</v>
      </c>
      <c r="M70">
        <v>67</v>
      </c>
      <c r="N70">
        <v>42</v>
      </c>
      <c r="O70">
        <v>17.25</v>
      </c>
      <c r="P70">
        <v>67</v>
      </c>
      <c r="Q70">
        <v>45</v>
      </c>
      <c r="R70">
        <v>48</v>
      </c>
      <c r="S70" s="1">
        <v>34</v>
      </c>
      <c r="T70">
        <v>52</v>
      </c>
      <c r="U70">
        <v>52</v>
      </c>
      <c r="V70">
        <v>36</v>
      </c>
    </row>
    <row r="71" spans="1:22">
      <c r="A71">
        <v>17.5</v>
      </c>
      <c r="B71">
        <v>65</v>
      </c>
      <c r="C71">
        <v>17.5</v>
      </c>
      <c r="D71">
        <v>65</v>
      </c>
      <c r="E71">
        <v>67</v>
      </c>
      <c r="F71">
        <v>17.5</v>
      </c>
      <c r="G71">
        <v>65</v>
      </c>
      <c r="H71">
        <v>55</v>
      </c>
      <c r="I71">
        <v>17.5</v>
      </c>
      <c r="J71">
        <v>65</v>
      </c>
      <c r="K71">
        <v>48</v>
      </c>
      <c r="L71">
        <v>17.5</v>
      </c>
      <c r="M71">
        <v>65</v>
      </c>
      <c r="N71">
        <v>43</v>
      </c>
      <c r="O71">
        <v>17.5</v>
      </c>
      <c r="P71">
        <v>65</v>
      </c>
      <c r="Q71">
        <v>43</v>
      </c>
      <c r="R71">
        <v>46</v>
      </c>
      <c r="S71" s="1">
        <v>37.787500000000001</v>
      </c>
      <c r="T71">
        <v>55</v>
      </c>
      <c r="U71">
        <v>46</v>
      </c>
      <c r="V71">
        <v>38</v>
      </c>
    </row>
    <row r="72" spans="1:22">
      <c r="A72">
        <v>17.75</v>
      </c>
      <c r="B72">
        <v>68</v>
      </c>
      <c r="C72">
        <v>17.75</v>
      </c>
      <c r="D72">
        <v>68</v>
      </c>
      <c r="E72">
        <v>58</v>
      </c>
      <c r="F72">
        <v>17.75</v>
      </c>
      <c r="G72">
        <v>68</v>
      </c>
      <c r="H72">
        <v>56</v>
      </c>
      <c r="I72">
        <v>17.75</v>
      </c>
      <c r="J72">
        <v>68</v>
      </c>
      <c r="K72">
        <v>50</v>
      </c>
      <c r="L72">
        <v>17.75</v>
      </c>
      <c r="M72">
        <v>68</v>
      </c>
      <c r="N72">
        <v>41</v>
      </c>
      <c r="O72">
        <v>17.75</v>
      </c>
      <c r="P72">
        <v>68</v>
      </c>
      <c r="Q72">
        <v>43</v>
      </c>
      <c r="R72">
        <v>50</v>
      </c>
      <c r="S72" s="1">
        <v>34</v>
      </c>
      <c r="T72">
        <v>56</v>
      </c>
      <c r="U72">
        <v>45</v>
      </c>
      <c r="V72">
        <v>33</v>
      </c>
    </row>
    <row r="73" spans="1:22">
      <c r="A73">
        <v>18</v>
      </c>
      <c r="B73">
        <v>69</v>
      </c>
      <c r="C73">
        <v>18</v>
      </c>
      <c r="D73">
        <v>69</v>
      </c>
      <c r="E73">
        <v>62</v>
      </c>
      <c r="F73">
        <v>18</v>
      </c>
      <c r="G73">
        <v>69</v>
      </c>
      <c r="H73">
        <v>52</v>
      </c>
      <c r="I73">
        <v>18</v>
      </c>
      <c r="J73">
        <v>69</v>
      </c>
      <c r="K73">
        <v>47</v>
      </c>
      <c r="L73">
        <v>18</v>
      </c>
      <c r="M73">
        <v>69</v>
      </c>
      <c r="N73">
        <v>36</v>
      </c>
      <c r="O73">
        <v>18</v>
      </c>
      <c r="P73">
        <v>69</v>
      </c>
      <c r="Q73">
        <v>50</v>
      </c>
      <c r="R73">
        <v>47</v>
      </c>
      <c r="S73" s="1">
        <v>35.2042</v>
      </c>
      <c r="T73">
        <v>52</v>
      </c>
      <c r="U73">
        <v>46</v>
      </c>
      <c r="V73">
        <v>34</v>
      </c>
    </row>
    <row r="74" spans="1:22">
      <c r="A74">
        <v>18.25</v>
      </c>
      <c r="B74">
        <v>78</v>
      </c>
      <c r="C74">
        <v>18.25</v>
      </c>
      <c r="D74">
        <v>78</v>
      </c>
      <c r="E74">
        <v>62</v>
      </c>
      <c r="F74">
        <v>18.25</v>
      </c>
      <c r="G74">
        <v>78</v>
      </c>
      <c r="H74">
        <v>58</v>
      </c>
      <c r="I74">
        <v>18.25</v>
      </c>
      <c r="J74">
        <v>78</v>
      </c>
      <c r="K74">
        <v>49</v>
      </c>
      <c r="L74">
        <v>18.25</v>
      </c>
      <c r="M74">
        <v>78</v>
      </c>
      <c r="N74">
        <v>39</v>
      </c>
      <c r="O74">
        <v>18.25</v>
      </c>
      <c r="P74">
        <v>78</v>
      </c>
      <c r="Q74">
        <v>43</v>
      </c>
      <c r="R74">
        <v>51</v>
      </c>
      <c r="S74" s="1">
        <v>36.799999999999997</v>
      </c>
      <c r="T74">
        <v>53</v>
      </c>
      <c r="U74">
        <v>43</v>
      </c>
      <c r="V74">
        <v>35</v>
      </c>
    </row>
    <row r="75" spans="1:22">
      <c r="A75">
        <v>18.5</v>
      </c>
      <c r="B75">
        <v>68</v>
      </c>
      <c r="C75">
        <v>18.5</v>
      </c>
      <c r="D75">
        <v>68</v>
      </c>
      <c r="E75">
        <v>55</v>
      </c>
      <c r="F75">
        <v>18.5</v>
      </c>
      <c r="G75">
        <v>68</v>
      </c>
      <c r="H75">
        <v>53</v>
      </c>
      <c r="I75">
        <v>18.5</v>
      </c>
      <c r="J75">
        <v>68</v>
      </c>
      <c r="K75">
        <v>44</v>
      </c>
      <c r="L75">
        <v>18.5</v>
      </c>
      <c r="M75">
        <v>68</v>
      </c>
      <c r="N75">
        <v>38</v>
      </c>
      <c r="O75">
        <v>18.5</v>
      </c>
      <c r="P75">
        <v>68</v>
      </c>
      <c r="Q75">
        <v>45</v>
      </c>
      <c r="R75">
        <v>42</v>
      </c>
      <c r="S75" s="1">
        <v>38.412500000000001</v>
      </c>
      <c r="T75">
        <v>52</v>
      </c>
      <c r="U75">
        <v>44</v>
      </c>
      <c r="V75">
        <v>30</v>
      </c>
    </row>
    <row r="76" spans="1:22">
      <c r="A76">
        <v>18.75</v>
      </c>
      <c r="B76">
        <v>66</v>
      </c>
      <c r="C76">
        <v>18.75</v>
      </c>
      <c r="D76">
        <v>66</v>
      </c>
      <c r="E76">
        <v>51</v>
      </c>
      <c r="F76">
        <v>18.75</v>
      </c>
      <c r="G76">
        <v>66</v>
      </c>
      <c r="H76">
        <v>48</v>
      </c>
      <c r="I76">
        <v>18.75</v>
      </c>
      <c r="J76">
        <v>66</v>
      </c>
      <c r="K76">
        <v>42</v>
      </c>
      <c r="L76">
        <v>18.75</v>
      </c>
      <c r="M76">
        <v>66</v>
      </c>
      <c r="N76">
        <v>38</v>
      </c>
      <c r="O76">
        <v>18.75</v>
      </c>
      <c r="P76">
        <v>66</v>
      </c>
      <c r="Q76">
        <v>43</v>
      </c>
      <c r="R76">
        <v>46</v>
      </c>
      <c r="S76" s="1">
        <v>39.700000000000003</v>
      </c>
      <c r="T76">
        <v>51</v>
      </c>
      <c r="U76">
        <v>48</v>
      </c>
      <c r="V76">
        <v>34</v>
      </c>
    </row>
    <row r="77" spans="1:22">
      <c r="A77">
        <v>19</v>
      </c>
      <c r="B77">
        <v>63</v>
      </c>
      <c r="C77">
        <v>19</v>
      </c>
      <c r="D77">
        <v>63</v>
      </c>
      <c r="E77">
        <v>49</v>
      </c>
      <c r="F77">
        <v>19</v>
      </c>
      <c r="G77">
        <v>63</v>
      </c>
      <c r="H77">
        <v>53</v>
      </c>
      <c r="I77">
        <v>19</v>
      </c>
      <c r="J77">
        <v>63</v>
      </c>
      <c r="K77">
        <v>41</v>
      </c>
      <c r="L77">
        <v>19</v>
      </c>
      <c r="M77">
        <v>63</v>
      </c>
      <c r="N77">
        <v>43</v>
      </c>
      <c r="O77">
        <v>19</v>
      </c>
      <c r="P77">
        <v>63</v>
      </c>
      <c r="Q77">
        <v>44</v>
      </c>
      <c r="R77">
        <v>50</v>
      </c>
      <c r="S77" s="1">
        <v>32.75</v>
      </c>
      <c r="T77">
        <v>48</v>
      </c>
      <c r="U77">
        <v>53</v>
      </c>
      <c r="V77">
        <v>33</v>
      </c>
    </row>
    <row r="78" spans="1:22">
      <c r="A78">
        <v>19.25</v>
      </c>
      <c r="B78">
        <v>59</v>
      </c>
      <c r="C78">
        <v>19.25</v>
      </c>
      <c r="D78">
        <v>59</v>
      </c>
      <c r="E78">
        <v>52</v>
      </c>
      <c r="F78">
        <v>19.25</v>
      </c>
      <c r="G78">
        <v>59</v>
      </c>
      <c r="H78">
        <v>48</v>
      </c>
      <c r="I78">
        <v>19.25</v>
      </c>
      <c r="J78">
        <v>59</v>
      </c>
      <c r="K78">
        <v>48</v>
      </c>
      <c r="L78">
        <v>19.25</v>
      </c>
      <c r="M78">
        <v>59</v>
      </c>
      <c r="N78">
        <v>38</v>
      </c>
      <c r="O78">
        <v>19.25</v>
      </c>
      <c r="P78">
        <v>59</v>
      </c>
      <c r="Q78">
        <v>46</v>
      </c>
      <c r="R78">
        <v>46</v>
      </c>
      <c r="S78" s="1">
        <v>36.366700000000002</v>
      </c>
      <c r="T78">
        <v>52</v>
      </c>
      <c r="U78">
        <v>43</v>
      </c>
      <c r="V78">
        <v>30</v>
      </c>
    </row>
    <row r="79" spans="1:22">
      <c r="A79">
        <v>19.5</v>
      </c>
      <c r="B79">
        <v>61</v>
      </c>
      <c r="C79">
        <v>19.5</v>
      </c>
      <c r="D79">
        <v>61</v>
      </c>
      <c r="E79">
        <v>62</v>
      </c>
      <c r="F79">
        <v>19.5</v>
      </c>
      <c r="G79">
        <v>61</v>
      </c>
      <c r="H79">
        <v>59</v>
      </c>
      <c r="I79">
        <v>19.5</v>
      </c>
      <c r="J79">
        <v>61</v>
      </c>
      <c r="K79">
        <v>44</v>
      </c>
      <c r="L79">
        <v>19.5</v>
      </c>
      <c r="M79">
        <v>61</v>
      </c>
      <c r="N79">
        <v>42</v>
      </c>
      <c r="O79">
        <v>19.5</v>
      </c>
      <c r="P79">
        <v>61</v>
      </c>
      <c r="Q79">
        <v>47</v>
      </c>
      <c r="R79">
        <v>49</v>
      </c>
      <c r="S79" s="1">
        <v>41.283299999999997</v>
      </c>
      <c r="T79">
        <v>56</v>
      </c>
      <c r="U79">
        <v>44</v>
      </c>
      <c r="V79">
        <v>32</v>
      </c>
    </row>
    <row r="80" spans="1:22">
      <c r="A80">
        <v>19.75</v>
      </c>
      <c r="B80">
        <v>67</v>
      </c>
      <c r="C80">
        <v>19.75</v>
      </c>
      <c r="D80">
        <v>67</v>
      </c>
      <c r="E80">
        <v>55</v>
      </c>
      <c r="F80">
        <v>19.75</v>
      </c>
      <c r="G80">
        <v>67</v>
      </c>
      <c r="H80">
        <v>58</v>
      </c>
      <c r="I80">
        <v>19.75</v>
      </c>
      <c r="J80">
        <v>67</v>
      </c>
      <c r="K80">
        <v>51</v>
      </c>
      <c r="L80">
        <v>19.75</v>
      </c>
      <c r="M80">
        <v>67</v>
      </c>
      <c r="N80">
        <v>39</v>
      </c>
      <c r="O80">
        <v>19.75</v>
      </c>
      <c r="P80">
        <v>67</v>
      </c>
      <c r="Q80">
        <v>44</v>
      </c>
      <c r="R80">
        <v>50</v>
      </c>
      <c r="S80" s="1">
        <v>34.174999999999997</v>
      </c>
      <c r="T80">
        <v>51</v>
      </c>
      <c r="U80">
        <v>44</v>
      </c>
      <c r="V80">
        <v>35</v>
      </c>
    </row>
    <row r="81" spans="1:22">
      <c r="A81">
        <v>20</v>
      </c>
      <c r="B81">
        <v>65</v>
      </c>
      <c r="C81">
        <v>20</v>
      </c>
      <c r="D81">
        <v>65</v>
      </c>
      <c r="E81">
        <v>37</v>
      </c>
      <c r="F81">
        <v>20</v>
      </c>
      <c r="G81">
        <v>65</v>
      </c>
      <c r="H81">
        <v>59</v>
      </c>
      <c r="I81">
        <v>20</v>
      </c>
      <c r="J81">
        <v>65</v>
      </c>
      <c r="K81">
        <v>45</v>
      </c>
      <c r="L81">
        <v>20</v>
      </c>
      <c r="M81">
        <v>65</v>
      </c>
      <c r="N81">
        <v>39</v>
      </c>
      <c r="O81">
        <v>20</v>
      </c>
      <c r="P81">
        <v>65</v>
      </c>
      <c r="Q81">
        <v>43</v>
      </c>
      <c r="R81">
        <v>47</v>
      </c>
      <c r="S81" s="1">
        <v>34.1708</v>
      </c>
      <c r="T81">
        <v>54</v>
      </c>
      <c r="U81">
        <v>46</v>
      </c>
      <c r="V81">
        <v>28</v>
      </c>
    </row>
    <row r="82" spans="1:22">
      <c r="A82">
        <v>20.25</v>
      </c>
      <c r="B82">
        <v>72</v>
      </c>
      <c r="C82">
        <v>20.25</v>
      </c>
      <c r="D82">
        <v>72</v>
      </c>
      <c r="E82">
        <v>61</v>
      </c>
      <c r="F82">
        <v>20.25</v>
      </c>
      <c r="G82">
        <v>72</v>
      </c>
      <c r="H82">
        <v>58</v>
      </c>
      <c r="I82">
        <v>20.25</v>
      </c>
      <c r="J82">
        <v>72</v>
      </c>
      <c r="K82">
        <v>48</v>
      </c>
      <c r="L82">
        <v>20.25</v>
      </c>
      <c r="M82">
        <v>72</v>
      </c>
      <c r="N82">
        <v>39</v>
      </c>
      <c r="O82">
        <v>20.25</v>
      </c>
      <c r="P82">
        <v>72</v>
      </c>
      <c r="Q82">
        <v>43</v>
      </c>
      <c r="R82">
        <v>47</v>
      </c>
      <c r="S82" s="1">
        <v>35</v>
      </c>
      <c r="T82">
        <v>44</v>
      </c>
      <c r="U82">
        <v>45</v>
      </c>
      <c r="V82">
        <v>31</v>
      </c>
    </row>
    <row r="83" spans="1:22">
      <c r="A83">
        <v>20.5</v>
      </c>
      <c r="B83">
        <v>57</v>
      </c>
      <c r="C83">
        <v>20.5</v>
      </c>
      <c r="D83">
        <v>57</v>
      </c>
      <c r="E83">
        <v>53</v>
      </c>
      <c r="F83">
        <v>20.5</v>
      </c>
      <c r="G83">
        <v>57</v>
      </c>
      <c r="H83">
        <v>56</v>
      </c>
      <c r="I83">
        <v>20.5</v>
      </c>
      <c r="J83">
        <v>57</v>
      </c>
      <c r="K83">
        <v>37</v>
      </c>
      <c r="L83">
        <v>20.5</v>
      </c>
      <c r="M83">
        <v>57</v>
      </c>
      <c r="N83">
        <v>39</v>
      </c>
      <c r="O83">
        <v>20.5</v>
      </c>
      <c r="P83">
        <v>57</v>
      </c>
      <c r="Q83">
        <v>43</v>
      </c>
      <c r="R83">
        <v>53</v>
      </c>
      <c r="S83" s="1">
        <v>33.837499999999999</v>
      </c>
      <c r="T83">
        <v>49</v>
      </c>
      <c r="U83">
        <v>45</v>
      </c>
      <c r="V83">
        <v>29</v>
      </c>
    </row>
    <row r="84" spans="1:22">
      <c r="A84">
        <v>20.75</v>
      </c>
      <c r="B84">
        <v>58</v>
      </c>
      <c r="C84">
        <v>20.75</v>
      </c>
      <c r="D84">
        <v>58</v>
      </c>
      <c r="E84">
        <v>55</v>
      </c>
      <c r="F84">
        <v>20.75</v>
      </c>
      <c r="G84">
        <v>58</v>
      </c>
      <c r="H84">
        <v>50</v>
      </c>
      <c r="I84">
        <v>20.75</v>
      </c>
      <c r="J84">
        <v>58</v>
      </c>
      <c r="K84">
        <v>41</v>
      </c>
      <c r="L84">
        <v>20.75</v>
      </c>
      <c r="M84">
        <v>58</v>
      </c>
      <c r="N84">
        <v>41</v>
      </c>
      <c r="O84">
        <v>20.75</v>
      </c>
      <c r="P84">
        <v>58</v>
      </c>
      <c r="Q84">
        <v>45</v>
      </c>
      <c r="R84">
        <v>46</v>
      </c>
      <c r="S84" s="1">
        <v>33.158299999999997</v>
      </c>
      <c r="T84">
        <v>56</v>
      </c>
      <c r="U84">
        <v>45</v>
      </c>
      <c r="V84">
        <v>33</v>
      </c>
    </row>
    <row r="85" spans="1:22">
      <c r="A85">
        <v>21</v>
      </c>
      <c r="B85">
        <v>64</v>
      </c>
      <c r="C85">
        <v>21</v>
      </c>
      <c r="D85">
        <v>64</v>
      </c>
      <c r="E85">
        <v>52</v>
      </c>
      <c r="F85">
        <v>21</v>
      </c>
      <c r="G85">
        <v>64</v>
      </c>
      <c r="H85">
        <v>51</v>
      </c>
      <c r="I85">
        <v>21</v>
      </c>
      <c r="J85">
        <v>64</v>
      </c>
      <c r="K85">
        <v>45</v>
      </c>
      <c r="L85">
        <v>21</v>
      </c>
      <c r="M85">
        <v>64</v>
      </c>
      <c r="N85">
        <v>39</v>
      </c>
      <c r="O85">
        <v>21</v>
      </c>
      <c r="P85">
        <v>64</v>
      </c>
      <c r="Q85">
        <v>46</v>
      </c>
      <c r="R85">
        <v>49</v>
      </c>
      <c r="S85" s="1">
        <v>36</v>
      </c>
      <c r="T85">
        <v>57</v>
      </c>
      <c r="U85">
        <v>41</v>
      </c>
      <c r="V85">
        <v>35</v>
      </c>
    </row>
    <row r="86" spans="1:22">
      <c r="A86">
        <v>21.25</v>
      </c>
      <c r="B86">
        <v>62</v>
      </c>
      <c r="C86">
        <v>21.25</v>
      </c>
      <c r="D86">
        <v>62</v>
      </c>
      <c r="E86">
        <v>50</v>
      </c>
      <c r="F86">
        <v>21.25</v>
      </c>
      <c r="G86">
        <v>62</v>
      </c>
      <c r="H86">
        <v>59</v>
      </c>
      <c r="I86">
        <v>21.25</v>
      </c>
      <c r="J86">
        <v>62</v>
      </c>
      <c r="K86">
        <v>42</v>
      </c>
      <c r="L86">
        <v>21.25</v>
      </c>
      <c r="M86">
        <v>62</v>
      </c>
      <c r="N86">
        <v>42</v>
      </c>
      <c r="O86">
        <v>21.25</v>
      </c>
      <c r="P86">
        <v>62</v>
      </c>
      <c r="Q86">
        <v>44</v>
      </c>
      <c r="R86">
        <v>49</v>
      </c>
      <c r="S86" s="1">
        <v>32.450000000000003</v>
      </c>
      <c r="T86">
        <v>52</v>
      </c>
      <c r="U86">
        <v>48</v>
      </c>
      <c r="V86">
        <v>35</v>
      </c>
    </row>
    <row r="87" spans="1:22">
      <c r="A87">
        <v>21.5</v>
      </c>
      <c r="B87">
        <v>58</v>
      </c>
      <c r="C87">
        <v>21.5</v>
      </c>
      <c r="D87">
        <v>58</v>
      </c>
      <c r="E87">
        <v>59</v>
      </c>
      <c r="F87">
        <v>21.5</v>
      </c>
      <c r="G87">
        <v>58</v>
      </c>
      <c r="H87">
        <v>57</v>
      </c>
      <c r="I87">
        <v>21.5</v>
      </c>
      <c r="J87">
        <v>58</v>
      </c>
      <c r="K87">
        <v>44</v>
      </c>
      <c r="L87">
        <v>21.5</v>
      </c>
      <c r="M87">
        <v>58</v>
      </c>
      <c r="N87">
        <v>39</v>
      </c>
      <c r="O87">
        <v>21.5</v>
      </c>
      <c r="P87">
        <v>58</v>
      </c>
      <c r="Q87">
        <v>45</v>
      </c>
      <c r="R87">
        <v>46</v>
      </c>
      <c r="S87" s="1">
        <v>36.708300000000001</v>
      </c>
      <c r="T87">
        <v>47</v>
      </c>
      <c r="U87">
        <v>48</v>
      </c>
      <c r="V87">
        <v>34</v>
      </c>
    </row>
    <row r="88" spans="1:22">
      <c r="A88">
        <v>21.75</v>
      </c>
      <c r="B88">
        <v>66</v>
      </c>
      <c r="C88">
        <v>21.75</v>
      </c>
      <c r="D88">
        <v>66</v>
      </c>
      <c r="E88">
        <v>52</v>
      </c>
      <c r="F88">
        <v>21.75</v>
      </c>
      <c r="G88">
        <v>66</v>
      </c>
      <c r="H88">
        <v>53</v>
      </c>
      <c r="I88">
        <v>21.75</v>
      </c>
      <c r="J88">
        <v>66</v>
      </c>
      <c r="K88">
        <v>47</v>
      </c>
      <c r="L88">
        <v>21.75</v>
      </c>
      <c r="M88">
        <v>66</v>
      </c>
      <c r="N88">
        <v>40</v>
      </c>
      <c r="O88">
        <v>21.75</v>
      </c>
      <c r="P88">
        <v>66</v>
      </c>
      <c r="Q88">
        <v>46</v>
      </c>
      <c r="R88">
        <v>56</v>
      </c>
      <c r="S88" s="1">
        <v>33.566699999999997</v>
      </c>
      <c r="T88">
        <v>59</v>
      </c>
      <c r="U88">
        <v>42</v>
      </c>
      <c r="V88">
        <v>32</v>
      </c>
    </row>
    <row r="89" spans="1:22">
      <c r="A89">
        <v>22</v>
      </c>
      <c r="B89">
        <v>57</v>
      </c>
      <c r="C89">
        <v>22</v>
      </c>
      <c r="D89">
        <v>57</v>
      </c>
      <c r="E89">
        <v>63</v>
      </c>
      <c r="F89">
        <v>22</v>
      </c>
      <c r="G89">
        <v>57</v>
      </c>
      <c r="H89">
        <v>59</v>
      </c>
      <c r="I89">
        <v>22</v>
      </c>
      <c r="J89">
        <v>57</v>
      </c>
      <c r="K89">
        <v>41</v>
      </c>
      <c r="L89">
        <v>22</v>
      </c>
      <c r="M89">
        <v>57</v>
      </c>
      <c r="N89">
        <v>34</v>
      </c>
      <c r="O89">
        <v>22</v>
      </c>
      <c r="P89">
        <v>57</v>
      </c>
      <c r="Q89">
        <v>42</v>
      </c>
      <c r="R89">
        <v>49</v>
      </c>
      <c r="S89" s="1">
        <v>34.862499999999997</v>
      </c>
      <c r="T89">
        <v>51</v>
      </c>
      <c r="U89">
        <v>57</v>
      </c>
      <c r="V89">
        <v>29</v>
      </c>
    </row>
    <row r="90" spans="1:22">
      <c r="A90">
        <v>22.25</v>
      </c>
      <c r="B90">
        <v>66</v>
      </c>
      <c r="C90">
        <v>22.25</v>
      </c>
      <c r="D90">
        <v>66</v>
      </c>
      <c r="E90">
        <v>67</v>
      </c>
      <c r="F90">
        <v>22.25</v>
      </c>
      <c r="G90">
        <v>66</v>
      </c>
      <c r="H90">
        <v>58</v>
      </c>
      <c r="I90">
        <v>22.25</v>
      </c>
      <c r="J90">
        <v>66</v>
      </c>
      <c r="K90">
        <v>42</v>
      </c>
      <c r="L90">
        <v>22.25</v>
      </c>
      <c r="M90">
        <v>66</v>
      </c>
      <c r="N90">
        <v>39</v>
      </c>
      <c r="O90">
        <v>22.25</v>
      </c>
      <c r="P90">
        <v>66</v>
      </c>
      <c r="Q90">
        <v>46</v>
      </c>
      <c r="R90">
        <v>53</v>
      </c>
      <c r="S90" s="1">
        <v>32.2667</v>
      </c>
      <c r="T90">
        <v>57</v>
      </c>
      <c r="U90">
        <v>52</v>
      </c>
      <c r="V90">
        <v>36</v>
      </c>
    </row>
    <row r="91" spans="1:22">
      <c r="A91">
        <v>22.5</v>
      </c>
      <c r="B91">
        <v>75</v>
      </c>
      <c r="C91">
        <v>22.5</v>
      </c>
      <c r="D91">
        <v>75</v>
      </c>
      <c r="E91">
        <v>50</v>
      </c>
      <c r="F91">
        <v>22.5</v>
      </c>
      <c r="G91">
        <v>75</v>
      </c>
      <c r="H91">
        <v>51</v>
      </c>
      <c r="I91">
        <v>22.5</v>
      </c>
      <c r="J91">
        <v>75</v>
      </c>
      <c r="K91">
        <v>41</v>
      </c>
      <c r="L91">
        <v>22.5</v>
      </c>
      <c r="M91">
        <v>75</v>
      </c>
      <c r="N91">
        <v>39</v>
      </c>
      <c r="O91">
        <v>22.5</v>
      </c>
      <c r="P91">
        <v>75</v>
      </c>
      <c r="Q91">
        <v>44</v>
      </c>
      <c r="R91">
        <v>51</v>
      </c>
      <c r="S91" s="1">
        <v>35.354199999999999</v>
      </c>
      <c r="T91">
        <v>50</v>
      </c>
      <c r="U91">
        <v>43</v>
      </c>
      <c r="V91">
        <v>34</v>
      </c>
    </row>
    <row r="92" spans="1:22">
      <c r="A92">
        <v>22.75</v>
      </c>
      <c r="B92">
        <v>69</v>
      </c>
      <c r="C92">
        <v>22.75</v>
      </c>
      <c r="D92">
        <v>69</v>
      </c>
      <c r="E92">
        <v>51</v>
      </c>
      <c r="F92">
        <v>22.75</v>
      </c>
      <c r="G92">
        <v>69</v>
      </c>
      <c r="H92">
        <v>54</v>
      </c>
      <c r="I92">
        <v>22.75</v>
      </c>
      <c r="J92">
        <v>69</v>
      </c>
      <c r="K92">
        <v>44</v>
      </c>
      <c r="L92">
        <v>22.75</v>
      </c>
      <c r="M92">
        <v>69</v>
      </c>
      <c r="N92">
        <v>41</v>
      </c>
      <c r="O92">
        <v>22.75</v>
      </c>
      <c r="P92">
        <v>69</v>
      </c>
      <c r="Q92">
        <v>48</v>
      </c>
      <c r="R92">
        <v>50</v>
      </c>
      <c r="S92" s="1">
        <v>34</v>
      </c>
      <c r="T92">
        <v>52</v>
      </c>
      <c r="U92">
        <v>46</v>
      </c>
      <c r="V92">
        <v>31</v>
      </c>
    </row>
    <row r="93" spans="1:22">
      <c r="A93">
        <v>23</v>
      </c>
      <c r="B93">
        <v>56</v>
      </c>
      <c r="C93">
        <v>23</v>
      </c>
      <c r="D93">
        <v>56</v>
      </c>
      <c r="E93">
        <v>38</v>
      </c>
      <c r="F93">
        <v>23</v>
      </c>
      <c r="G93">
        <v>56</v>
      </c>
      <c r="H93">
        <v>48</v>
      </c>
      <c r="I93">
        <v>23</v>
      </c>
      <c r="J93">
        <v>56</v>
      </c>
      <c r="K93">
        <v>43</v>
      </c>
      <c r="L93">
        <v>23</v>
      </c>
      <c r="M93">
        <v>56</v>
      </c>
      <c r="N93">
        <v>39</v>
      </c>
      <c r="O93">
        <v>23</v>
      </c>
      <c r="P93">
        <v>56</v>
      </c>
      <c r="Q93">
        <v>45</v>
      </c>
      <c r="R93">
        <v>47</v>
      </c>
      <c r="S93" s="1">
        <v>41.758299999999998</v>
      </c>
      <c r="T93">
        <v>60</v>
      </c>
      <c r="U93">
        <v>48</v>
      </c>
      <c r="V93">
        <v>35</v>
      </c>
    </row>
    <row r="94" spans="1:22">
      <c r="A94">
        <v>23.25</v>
      </c>
      <c r="B94">
        <v>62</v>
      </c>
      <c r="C94">
        <v>23.25</v>
      </c>
      <c r="D94">
        <v>62</v>
      </c>
      <c r="E94">
        <v>40</v>
      </c>
      <c r="F94">
        <v>23.25</v>
      </c>
      <c r="G94">
        <v>62</v>
      </c>
      <c r="H94">
        <v>46</v>
      </c>
      <c r="I94">
        <v>23.25</v>
      </c>
      <c r="J94">
        <v>62</v>
      </c>
      <c r="K94">
        <v>47</v>
      </c>
      <c r="L94">
        <v>23.25</v>
      </c>
      <c r="M94">
        <v>62</v>
      </c>
      <c r="N94">
        <v>38</v>
      </c>
      <c r="O94">
        <v>23.25</v>
      </c>
      <c r="P94">
        <v>62</v>
      </c>
      <c r="Q94">
        <v>46</v>
      </c>
      <c r="R94">
        <v>46</v>
      </c>
      <c r="S94" s="1">
        <v>32.883299999999998</v>
      </c>
      <c r="T94">
        <v>55</v>
      </c>
      <c r="U94">
        <v>40</v>
      </c>
      <c r="V94">
        <v>31</v>
      </c>
    </row>
    <row r="95" spans="1:22">
      <c r="A95">
        <v>23.5</v>
      </c>
      <c r="B95">
        <v>60</v>
      </c>
      <c r="C95">
        <v>23.5</v>
      </c>
      <c r="D95">
        <v>60</v>
      </c>
      <c r="E95">
        <v>48</v>
      </c>
      <c r="F95">
        <v>23.5</v>
      </c>
      <c r="G95">
        <v>60</v>
      </c>
      <c r="H95">
        <v>52</v>
      </c>
      <c r="I95">
        <v>23.5</v>
      </c>
      <c r="J95">
        <v>60</v>
      </c>
      <c r="K95">
        <v>48</v>
      </c>
      <c r="L95">
        <v>23.5</v>
      </c>
      <c r="M95">
        <v>60</v>
      </c>
      <c r="N95">
        <v>36</v>
      </c>
      <c r="O95">
        <v>23.5</v>
      </c>
      <c r="P95">
        <v>60</v>
      </c>
      <c r="Q95">
        <v>44</v>
      </c>
      <c r="R95">
        <v>44</v>
      </c>
      <c r="S95" s="1">
        <v>33.887500000000003</v>
      </c>
      <c r="T95">
        <v>50</v>
      </c>
      <c r="U95">
        <v>52</v>
      </c>
      <c r="V95">
        <v>32</v>
      </c>
    </row>
    <row r="96" spans="1:22">
      <c r="A96">
        <v>23.75</v>
      </c>
      <c r="B96">
        <v>56</v>
      </c>
      <c r="C96">
        <v>23.75</v>
      </c>
      <c r="D96">
        <v>56</v>
      </c>
      <c r="E96">
        <v>52</v>
      </c>
      <c r="F96">
        <v>23.75</v>
      </c>
      <c r="G96">
        <v>56</v>
      </c>
      <c r="H96">
        <v>51</v>
      </c>
      <c r="I96">
        <v>23.75</v>
      </c>
      <c r="J96">
        <v>56</v>
      </c>
      <c r="K96">
        <v>46</v>
      </c>
      <c r="L96">
        <v>23.75</v>
      </c>
      <c r="M96">
        <v>56</v>
      </c>
      <c r="N96">
        <v>38</v>
      </c>
      <c r="O96">
        <v>23.75</v>
      </c>
      <c r="P96">
        <v>56</v>
      </c>
      <c r="Q96">
        <v>50</v>
      </c>
      <c r="R96">
        <v>48</v>
      </c>
      <c r="S96" s="1">
        <v>36.458300000000001</v>
      </c>
      <c r="T96">
        <v>50</v>
      </c>
      <c r="U96">
        <v>49</v>
      </c>
      <c r="V96">
        <v>33</v>
      </c>
    </row>
    <row r="97" spans="1:22">
      <c r="A97">
        <v>24</v>
      </c>
      <c r="B97">
        <v>62</v>
      </c>
      <c r="C97">
        <v>24</v>
      </c>
      <c r="D97">
        <v>62</v>
      </c>
      <c r="E97">
        <v>43</v>
      </c>
      <c r="F97">
        <v>24</v>
      </c>
      <c r="G97">
        <v>62</v>
      </c>
      <c r="H97">
        <v>55</v>
      </c>
      <c r="I97">
        <v>24</v>
      </c>
      <c r="J97">
        <v>62</v>
      </c>
      <c r="K97">
        <v>46</v>
      </c>
      <c r="L97">
        <v>24</v>
      </c>
      <c r="M97">
        <v>62</v>
      </c>
      <c r="N97">
        <v>41</v>
      </c>
      <c r="O97">
        <v>24</v>
      </c>
      <c r="P97">
        <v>62</v>
      </c>
      <c r="Q97">
        <v>45</v>
      </c>
      <c r="R97">
        <v>49</v>
      </c>
      <c r="S97" s="1">
        <v>31.833300000000001</v>
      </c>
      <c r="T97">
        <v>53</v>
      </c>
      <c r="U97">
        <v>48</v>
      </c>
      <c r="V97">
        <v>32</v>
      </c>
    </row>
    <row r="98" spans="1:22">
      <c r="A98">
        <v>24.25</v>
      </c>
      <c r="B98">
        <v>62</v>
      </c>
      <c r="C98">
        <v>24.25</v>
      </c>
      <c r="D98">
        <v>62</v>
      </c>
      <c r="E98">
        <v>55</v>
      </c>
      <c r="F98">
        <v>24.25</v>
      </c>
      <c r="G98">
        <v>62</v>
      </c>
      <c r="H98">
        <v>48</v>
      </c>
      <c r="I98">
        <v>24.25</v>
      </c>
      <c r="J98">
        <v>62</v>
      </c>
      <c r="K98">
        <v>40</v>
      </c>
      <c r="L98">
        <v>24.25</v>
      </c>
      <c r="M98">
        <v>62</v>
      </c>
      <c r="N98">
        <v>39</v>
      </c>
      <c r="O98">
        <v>24.25</v>
      </c>
      <c r="P98">
        <v>62</v>
      </c>
      <c r="Q98">
        <v>46</v>
      </c>
      <c r="R98">
        <v>50</v>
      </c>
      <c r="S98" s="1">
        <v>36.1</v>
      </c>
      <c r="T98">
        <v>42</v>
      </c>
      <c r="U98">
        <v>45</v>
      </c>
      <c r="V98">
        <v>32</v>
      </c>
    </row>
    <row r="99" spans="1:22">
      <c r="A99">
        <v>24.5</v>
      </c>
      <c r="B99">
        <v>60</v>
      </c>
      <c r="C99">
        <v>24.5</v>
      </c>
      <c r="D99">
        <v>60</v>
      </c>
      <c r="E99">
        <v>42</v>
      </c>
      <c r="F99">
        <v>24.5</v>
      </c>
      <c r="G99">
        <v>60</v>
      </c>
      <c r="H99">
        <v>43</v>
      </c>
      <c r="I99">
        <v>24.5</v>
      </c>
      <c r="J99">
        <v>60</v>
      </c>
      <c r="K99">
        <v>40</v>
      </c>
      <c r="L99">
        <v>24.5</v>
      </c>
      <c r="M99">
        <v>60</v>
      </c>
      <c r="N99">
        <v>37</v>
      </c>
      <c r="O99">
        <v>24.5</v>
      </c>
      <c r="P99">
        <v>60</v>
      </c>
      <c r="Q99">
        <v>44</v>
      </c>
      <c r="R99">
        <v>47</v>
      </c>
      <c r="S99" s="1">
        <v>35.616700000000002</v>
      </c>
      <c r="T99">
        <v>53</v>
      </c>
      <c r="U99">
        <v>40</v>
      </c>
      <c r="V99">
        <v>37</v>
      </c>
    </row>
    <row r="100" spans="1:22">
      <c r="A100">
        <v>24.75</v>
      </c>
      <c r="B100">
        <v>58</v>
      </c>
      <c r="C100">
        <v>24.75</v>
      </c>
      <c r="D100">
        <v>58</v>
      </c>
      <c r="E100">
        <v>49</v>
      </c>
      <c r="F100">
        <v>24.75</v>
      </c>
      <c r="G100">
        <v>58</v>
      </c>
      <c r="H100">
        <v>54</v>
      </c>
      <c r="I100">
        <v>24.75</v>
      </c>
      <c r="J100">
        <v>58</v>
      </c>
      <c r="K100">
        <v>41</v>
      </c>
      <c r="L100">
        <v>24.75</v>
      </c>
      <c r="M100">
        <v>58</v>
      </c>
      <c r="N100">
        <v>41</v>
      </c>
      <c r="O100">
        <v>24.75</v>
      </c>
      <c r="P100">
        <v>58</v>
      </c>
      <c r="Q100">
        <v>48</v>
      </c>
      <c r="R100">
        <v>48</v>
      </c>
      <c r="S100" s="1">
        <v>33.633299999999998</v>
      </c>
      <c r="T100">
        <v>53</v>
      </c>
      <c r="U100">
        <v>54</v>
      </c>
      <c r="V100">
        <v>36</v>
      </c>
    </row>
    <row r="101" spans="1:22">
      <c r="A101">
        <v>25</v>
      </c>
      <c r="B101">
        <v>61</v>
      </c>
      <c r="C101">
        <v>25</v>
      </c>
      <c r="D101">
        <v>61</v>
      </c>
      <c r="E101">
        <v>40</v>
      </c>
      <c r="F101">
        <v>25</v>
      </c>
      <c r="G101">
        <v>61</v>
      </c>
      <c r="H101">
        <v>50</v>
      </c>
      <c r="I101">
        <v>25</v>
      </c>
      <c r="J101">
        <v>61</v>
      </c>
      <c r="K101">
        <v>42</v>
      </c>
      <c r="L101">
        <v>25</v>
      </c>
      <c r="M101">
        <v>61</v>
      </c>
      <c r="N101">
        <v>40</v>
      </c>
      <c r="O101">
        <v>25</v>
      </c>
      <c r="P101">
        <v>61</v>
      </c>
      <c r="Q101">
        <v>47</v>
      </c>
      <c r="R101">
        <v>43</v>
      </c>
      <c r="S101" s="1">
        <v>36</v>
      </c>
      <c r="T101">
        <v>40</v>
      </c>
      <c r="U101">
        <v>45</v>
      </c>
      <c r="V101">
        <v>30</v>
      </c>
    </row>
    <row r="102" spans="1:22">
      <c r="A102">
        <v>25.25</v>
      </c>
      <c r="B102">
        <v>53</v>
      </c>
      <c r="C102">
        <v>25.25</v>
      </c>
      <c r="D102">
        <v>53</v>
      </c>
      <c r="E102">
        <v>55</v>
      </c>
      <c r="F102">
        <v>25.25</v>
      </c>
      <c r="G102">
        <v>53</v>
      </c>
      <c r="H102">
        <v>52</v>
      </c>
      <c r="I102">
        <v>25.25</v>
      </c>
      <c r="J102">
        <v>53</v>
      </c>
      <c r="K102">
        <v>45</v>
      </c>
      <c r="L102">
        <v>25.25</v>
      </c>
      <c r="M102">
        <v>53</v>
      </c>
      <c r="N102">
        <v>38</v>
      </c>
      <c r="O102">
        <v>25.25</v>
      </c>
      <c r="P102">
        <v>53</v>
      </c>
      <c r="Q102">
        <v>45</v>
      </c>
      <c r="R102">
        <v>42</v>
      </c>
      <c r="S102" s="1">
        <v>36.166699999999999</v>
      </c>
      <c r="T102">
        <v>48</v>
      </c>
      <c r="U102">
        <v>44</v>
      </c>
      <c r="V102">
        <v>27</v>
      </c>
    </row>
    <row r="103" spans="1:22">
      <c r="A103">
        <v>25.5</v>
      </c>
      <c r="B103">
        <v>56</v>
      </c>
      <c r="C103">
        <v>25.5</v>
      </c>
      <c r="D103">
        <v>56</v>
      </c>
      <c r="E103">
        <v>30</v>
      </c>
      <c r="F103">
        <v>25.5</v>
      </c>
      <c r="G103">
        <v>56</v>
      </c>
      <c r="H103">
        <v>44</v>
      </c>
      <c r="I103">
        <v>25.5</v>
      </c>
      <c r="J103">
        <v>56</v>
      </c>
      <c r="K103">
        <v>45</v>
      </c>
      <c r="L103">
        <v>25.5</v>
      </c>
      <c r="M103">
        <v>56</v>
      </c>
      <c r="N103">
        <v>40</v>
      </c>
      <c r="O103">
        <v>25.5</v>
      </c>
      <c r="P103">
        <v>56</v>
      </c>
      <c r="Q103">
        <v>47</v>
      </c>
      <c r="R103">
        <v>52</v>
      </c>
      <c r="S103" s="1">
        <v>34.158299999999997</v>
      </c>
      <c r="T103">
        <v>54</v>
      </c>
      <c r="U103">
        <v>48</v>
      </c>
      <c r="V103">
        <v>32</v>
      </c>
    </row>
    <row r="104" spans="1:22">
      <c r="A104">
        <v>25.75</v>
      </c>
      <c r="B104">
        <v>67</v>
      </c>
      <c r="C104">
        <v>25.75</v>
      </c>
      <c r="D104">
        <v>67</v>
      </c>
      <c r="E104">
        <v>39</v>
      </c>
      <c r="F104">
        <v>25.75</v>
      </c>
      <c r="G104">
        <v>67</v>
      </c>
      <c r="H104">
        <v>51</v>
      </c>
      <c r="I104">
        <v>25.75</v>
      </c>
      <c r="J104">
        <v>67</v>
      </c>
      <c r="K104">
        <v>44</v>
      </c>
      <c r="L104">
        <v>25.75</v>
      </c>
      <c r="M104">
        <v>67</v>
      </c>
      <c r="N104">
        <v>32</v>
      </c>
      <c r="O104">
        <v>25.75</v>
      </c>
      <c r="P104">
        <v>67</v>
      </c>
      <c r="Q104">
        <v>43</v>
      </c>
      <c r="R104">
        <v>47</v>
      </c>
      <c r="S104" s="1">
        <v>30.225000000000001</v>
      </c>
      <c r="T104">
        <v>54</v>
      </c>
      <c r="U104">
        <v>45</v>
      </c>
      <c r="V104">
        <v>28</v>
      </c>
    </row>
    <row r="105" spans="1:22">
      <c r="A105">
        <v>26</v>
      </c>
      <c r="B105">
        <v>58</v>
      </c>
      <c r="C105">
        <v>26</v>
      </c>
      <c r="D105">
        <v>58</v>
      </c>
      <c r="E105">
        <v>45</v>
      </c>
      <c r="F105">
        <v>26</v>
      </c>
      <c r="G105">
        <v>58</v>
      </c>
      <c r="H105">
        <v>48</v>
      </c>
      <c r="I105">
        <v>26</v>
      </c>
      <c r="J105">
        <v>58</v>
      </c>
      <c r="K105">
        <v>38</v>
      </c>
      <c r="L105">
        <v>26</v>
      </c>
      <c r="M105">
        <v>58</v>
      </c>
      <c r="N105">
        <v>39</v>
      </c>
      <c r="O105">
        <v>26</v>
      </c>
      <c r="P105">
        <v>58</v>
      </c>
      <c r="Q105">
        <v>47</v>
      </c>
      <c r="R105">
        <v>50</v>
      </c>
      <c r="S105" s="1">
        <v>35.070799999999998</v>
      </c>
      <c r="T105">
        <v>56</v>
      </c>
      <c r="U105">
        <v>49</v>
      </c>
      <c r="V105">
        <v>35</v>
      </c>
    </row>
    <row r="106" spans="1:22">
      <c r="A106">
        <v>26.25</v>
      </c>
      <c r="B106">
        <v>53</v>
      </c>
      <c r="C106">
        <v>26.25</v>
      </c>
      <c r="D106">
        <v>53</v>
      </c>
      <c r="E106">
        <v>46</v>
      </c>
      <c r="F106">
        <v>26.25</v>
      </c>
      <c r="G106">
        <v>53</v>
      </c>
      <c r="H106">
        <v>54</v>
      </c>
      <c r="I106">
        <v>26.25</v>
      </c>
      <c r="J106">
        <v>53</v>
      </c>
      <c r="K106">
        <v>42</v>
      </c>
      <c r="L106">
        <v>26.25</v>
      </c>
      <c r="M106">
        <v>53</v>
      </c>
      <c r="N106">
        <v>37</v>
      </c>
      <c r="O106">
        <v>26.25</v>
      </c>
      <c r="P106">
        <v>53</v>
      </c>
      <c r="Q106">
        <v>43</v>
      </c>
      <c r="R106">
        <v>49</v>
      </c>
      <c r="S106" s="1">
        <v>32.933300000000003</v>
      </c>
      <c r="T106">
        <v>40</v>
      </c>
      <c r="U106">
        <v>40</v>
      </c>
      <c r="V106">
        <v>34</v>
      </c>
    </row>
    <row r="107" spans="1:22">
      <c r="A107">
        <v>26.5</v>
      </c>
      <c r="B107">
        <v>54</v>
      </c>
      <c r="C107">
        <v>26.5</v>
      </c>
      <c r="D107">
        <v>54</v>
      </c>
      <c r="E107">
        <v>40</v>
      </c>
      <c r="F107">
        <v>26.5</v>
      </c>
      <c r="G107">
        <v>54</v>
      </c>
      <c r="H107">
        <v>51</v>
      </c>
      <c r="I107">
        <v>26.5</v>
      </c>
      <c r="J107">
        <v>54</v>
      </c>
      <c r="K107">
        <v>47</v>
      </c>
      <c r="L107">
        <v>26.5</v>
      </c>
      <c r="M107">
        <v>54</v>
      </c>
      <c r="N107">
        <v>40</v>
      </c>
      <c r="O107">
        <v>26.5</v>
      </c>
      <c r="P107">
        <v>54</v>
      </c>
      <c r="Q107">
        <v>45</v>
      </c>
      <c r="R107">
        <v>46</v>
      </c>
      <c r="S107" s="1">
        <v>35.125</v>
      </c>
      <c r="T107">
        <v>53</v>
      </c>
      <c r="U107">
        <v>46</v>
      </c>
      <c r="V107">
        <v>35</v>
      </c>
    </row>
    <row r="108" spans="1:22">
      <c r="A108">
        <v>26.75</v>
      </c>
      <c r="B108">
        <v>57</v>
      </c>
      <c r="C108">
        <v>26.75</v>
      </c>
      <c r="D108">
        <v>57</v>
      </c>
      <c r="E108">
        <v>49</v>
      </c>
      <c r="F108">
        <v>26.75</v>
      </c>
      <c r="G108">
        <v>57</v>
      </c>
      <c r="H108">
        <v>45</v>
      </c>
      <c r="I108">
        <v>26.75</v>
      </c>
      <c r="J108">
        <v>57</v>
      </c>
      <c r="K108">
        <v>46</v>
      </c>
      <c r="L108">
        <v>26.75</v>
      </c>
      <c r="M108">
        <v>57</v>
      </c>
      <c r="N108">
        <v>37</v>
      </c>
      <c r="O108">
        <v>26.75</v>
      </c>
      <c r="P108">
        <v>57</v>
      </c>
      <c r="Q108">
        <v>42</v>
      </c>
      <c r="R108">
        <v>50</v>
      </c>
      <c r="S108" s="1">
        <v>37.116700000000002</v>
      </c>
      <c r="T108">
        <v>57</v>
      </c>
      <c r="U108">
        <v>48</v>
      </c>
      <c r="V108">
        <v>29</v>
      </c>
    </row>
    <row r="109" spans="1:22">
      <c r="A109">
        <v>27</v>
      </c>
      <c r="B109">
        <v>56</v>
      </c>
      <c r="C109">
        <v>27</v>
      </c>
      <c r="D109">
        <v>56</v>
      </c>
      <c r="E109">
        <v>43</v>
      </c>
      <c r="F109">
        <v>27</v>
      </c>
      <c r="G109">
        <v>56</v>
      </c>
      <c r="H109">
        <v>48</v>
      </c>
      <c r="I109">
        <v>27</v>
      </c>
      <c r="J109">
        <v>56</v>
      </c>
      <c r="K109">
        <v>45</v>
      </c>
      <c r="L109">
        <v>27</v>
      </c>
      <c r="M109">
        <v>56</v>
      </c>
      <c r="N109">
        <v>37</v>
      </c>
      <c r="O109">
        <v>27</v>
      </c>
      <c r="P109">
        <v>56</v>
      </c>
      <c r="Q109">
        <v>43</v>
      </c>
      <c r="R109">
        <v>47</v>
      </c>
      <c r="S109" s="1">
        <v>36.566699999999997</v>
      </c>
      <c r="T109">
        <v>46</v>
      </c>
      <c r="U109">
        <v>48</v>
      </c>
      <c r="V109">
        <v>30</v>
      </c>
    </row>
    <row r="110" spans="1:22">
      <c r="A110">
        <v>27.25</v>
      </c>
      <c r="B110">
        <v>50</v>
      </c>
      <c r="C110">
        <v>27.25</v>
      </c>
      <c r="D110">
        <v>50</v>
      </c>
      <c r="E110">
        <v>38</v>
      </c>
      <c r="F110">
        <v>27.25</v>
      </c>
      <c r="G110">
        <v>50</v>
      </c>
      <c r="H110">
        <v>45</v>
      </c>
      <c r="I110">
        <v>27.25</v>
      </c>
      <c r="J110">
        <v>50</v>
      </c>
      <c r="K110">
        <v>47</v>
      </c>
      <c r="L110">
        <v>27.25</v>
      </c>
      <c r="M110">
        <v>50</v>
      </c>
      <c r="N110">
        <v>37</v>
      </c>
      <c r="O110">
        <v>27.25</v>
      </c>
      <c r="P110">
        <v>50</v>
      </c>
      <c r="Q110">
        <v>44</v>
      </c>
      <c r="R110">
        <v>47</v>
      </c>
      <c r="S110" s="1">
        <v>34</v>
      </c>
      <c r="T110">
        <v>45</v>
      </c>
      <c r="U110">
        <v>53</v>
      </c>
      <c r="V110">
        <v>35</v>
      </c>
    </row>
    <row r="111" spans="1:22">
      <c r="A111">
        <v>27.5</v>
      </c>
      <c r="B111">
        <v>52</v>
      </c>
      <c r="C111">
        <v>27.5</v>
      </c>
      <c r="D111">
        <v>52</v>
      </c>
      <c r="E111">
        <v>38</v>
      </c>
      <c r="F111">
        <v>27.5</v>
      </c>
      <c r="G111">
        <v>52</v>
      </c>
      <c r="H111">
        <v>50</v>
      </c>
      <c r="I111">
        <v>27.5</v>
      </c>
      <c r="J111">
        <v>52</v>
      </c>
      <c r="K111">
        <v>50</v>
      </c>
      <c r="L111">
        <v>27.5</v>
      </c>
      <c r="M111">
        <v>52</v>
      </c>
      <c r="N111">
        <v>34</v>
      </c>
      <c r="O111">
        <v>27.5</v>
      </c>
      <c r="P111">
        <v>52</v>
      </c>
      <c r="Q111">
        <v>44</v>
      </c>
      <c r="R111">
        <v>46</v>
      </c>
      <c r="S111" s="1">
        <v>36.908299999999997</v>
      </c>
      <c r="T111">
        <v>51</v>
      </c>
      <c r="U111">
        <v>50</v>
      </c>
      <c r="V111">
        <v>32</v>
      </c>
    </row>
    <row r="112" spans="1:22">
      <c r="A112">
        <v>27.75</v>
      </c>
      <c r="B112">
        <v>55</v>
      </c>
      <c r="C112">
        <v>27.75</v>
      </c>
      <c r="D112">
        <v>55</v>
      </c>
      <c r="E112">
        <v>40</v>
      </c>
      <c r="F112">
        <v>27.75</v>
      </c>
      <c r="G112">
        <v>55</v>
      </c>
      <c r="H112">
        <v>50</v>
      </c>
      <c r="I112">
        <v>27.75</v>
      </c>
      <c r="J112">
        <v>55</v>
      </c>
      <c r="K112">
        <v>42</v>
      </c>
      <c r="L112">
        <v>27.75</v>
      </c>
      <c r="M112">
        <v>55</v>
      </c>
      <c r="N112">
        <v>40</v>
      </c>
      <c r="O112">
        <v>27.75</v>
      </c>
      <c r="P112">
        <v>55</v>
      </c>
      <c r="Q112">
        <v>47</v>
      </c>
      <c r="R112">
        <v>45</v>
      </c>
      <c r="S112" s="1">
        <v>31.208300000000001</v>
      </c>
      <c r="T112">
        <v>48</v>
      </c>
      <c r="U112">
        <v>42</v>
      </c>
      <c r="V112">
        <v>34</v>
      </c>
    </row>
    <row r="113" spans="1:22">
      <c r="A113">
        <v>28</v>
      </c>
      <c r="B113">
        <v>54</v>
      </c>
      <c r="C113">
        <v>28</v>
      </c>
      <c r="D113">
        <v>54</v>
      </c>
      <c r="E113">
        <v>40</v>
      </c>
      <c r="F113">
        <v>28</v>
      </c>
      <c r="G113">
        <v>54</v>
      </c>
      <c r="H113">
        <v>55</v>
      </c>
      <c r="I113">
        <v>28</v>
      </c>
      <c r="J113">
        <v>54</v>
      </c>
      <c r="K113">
        <v>46</v>
      </c>
      <c r="L113">
        <v>28</v>
      </c>
      <c r="M113">
        <v>54</v>
      </c>
      <c r="N113">
        <v>37</v>
      </c>
      <c r="O113">
        <v>28</v>
      </c>
      <c r="P113">
        <v>54</v>
      </c>
      <c r="Q113">
        <v>46</v>
      </c>
      <c r="R113">
        <v>50</v>
      </c>
      <c r="S113" s="1">
        <v>31.925000000000001</v>
      </c>
      <c r="T113">
        <v>48</v>
      </c>
      <c r="U113">
        <v>46</v>
      </c>
      <c r="V113">
        <v>32</v>
      </c>
    </row>
    <row r="114" spans="1:22">
      <c r="A114">
        <v>28.25</v>
      </c>
      <c r="B114">
        <v>54</v>
      </c>
      <c r="C114">
        <v>28.25</v>
      </c>
      <c r="D114">
        <v>54</v>
      </c>
      <c r="E114">
        <v>48</v>
      </c>
      <c r="F114">
        <v>28.25</v>
      </c>
      <c r="G114">
        <v>54</v>
      </c>
      <c r="H114">
        <v>49</v>
      </c>
      <c r="I114">
        <v>28.25</v>
      </c>
      <c r="J114">
        <v>54</v>
      </c>
      <c r="K114">
        <v>47</v>
      </c>
      <c r="L114">
        <v>28.25</v>
      </c>
      <c r="M114">
        <v>54</v>
      </c>
      <c r="N114">
        <v>36</v>
      </c>
      <c r="O114">
        <v>28.25</v>
      </c>
      <c r="P114">
        <v>54</v>
      </c>
      <c r="Q114">
        <v>44</v>
      </c>
      <c r="R114">
        <v>48</v>
      </c>
      <c r="S114" s="1">
        <v>30.1</v>
      </c>
      <c r="T114">
        <v>47</v>
      </c>
      <c r="U114">
        <v>47</v>
      </c>
      <c r="V114">
        <v>33</v>
      </c>
    </row>
    <row r="115" spans="1:22">
      <c r="A115">
        <v>28.5</v>
      </c>
      <c r="B115">
        <v>54</v>
      </c>
      <c r="C115">
        <v>28.5</v>
      </c>
      <c r="D115">
        <v>54</v>
      </c>
      <c r="E115">
        <v>41</v>
      </c>
      <c r="F115">
        <v>28.5</v>
      </c>
      <c r="G115">
        <v>54</v>
      </c>
      <c r="H115">
        <v>52</v>
      </c>
      <c r="I115">
        <v>28.5</v>
      </c>
      <c r="J115">
        <v>54</v>
      </c>
      <c r="K115">
        <v>37</v>
      </c>
      <c r="L115">
        <v>28.5</v>
      </c>
      <c r="M115">
        <v>54</v>
      </c>
      <c r="N115">
        <v>35</v>
      </c>
      <c r="O115">
        <v>28.5</v>
      </c>
      <c r="P115">
        <v>54</v>
      </c>
      <c r="Q115">
        <v>42</v>
      </c>
      <c r="R115">
        <v>46</v>
      </c>
      <c r="S115" s="1">
        <v>31</v>
      </c>
      <c r="T115">
        <v>46</v>
      </c>
      <c r="U115">
        <v>53</v>
      </c>
      <c r="V115">
        <v>32</v>
      </c>
    </row>
    <row r="116" spans="1:22">
      <c r="A116">
        <v>28.75</v>
      </c>
      <c r="B116">
        <v>61</v>
      </c>
      <c r="C116">
        <v>28.75</v>
      </c>
      <c r="D116">
        <v>61</v>
      </c>
      <c r="E116">
        <v>47</v>
      </c>
      <c r="F116">
        <v>28.75</v>
      </c>
      <c r="G116">
        <v>61</v>
      </c>
      <c r="H116">
        <v>49</v>
      </c>
      <c r="I116">
        <v>28.75</v>
      </c>
      <c r="J116">
        <v>61</v>
      </c>
      <c r="K116">
        <v>39</v>
      </c>
      <c r="L116">
        <v>28.75</v>
      </c>
      <c r="M116">
        <v>61</v>
      </c>
      <c r="N116">
        <v>36</v>
      </c>
      <c r="O116">
        <v>28.75</v>
      </c>
      <c r="P116">
        <v>61</v>
      </c>
      <c r="Q116">
        <v>45</v>
      </c>
      <c r="R116">
        <v>45</v>
      </c>
      <c r="S116" s="1">
        <v>29.05</v>
      </c>
      <c r="T116">
        <v>53</v>
      </c>
      <c r="U116">
        <v>46</v>
      </c>
      <c r="V116">
        <v>35</v>
      </c>
    </row>
    <row r="117" spans="1:22">
      <c r="A117">
        <v>29</v>
      </c>
      <c r="B117">
        <v>38</v>
      </c>
      <c r="C117">
        <v>29</v>
      </c>
      <c r="D117">
        <v>38</v>
      </c>
      <c r="E117">
        <v>36</v>
      </c>
      <c r="F117">
        <v>29</v>
      </c>
      <c r="G117">
        <v>38</v>
      </c>
      <c r="H117">
        <v>52</v>
      </c>
      <c r="I117">
        <v>29</v>
      </c>
      <c r="J117">
        <v>38</v>
      </c>
      <c r="K117">
        <v>47</v>
      </c>
      <c r="L117">
        <v>29</v>
      </c>
      <c r="M117">
        <v>38</v>
      </c>
      <c r="N117">
        <v>38</v>
      </c>
      <c r="O117">
        <v>29</v>
      </c>
      <c r="P117">
        <v>38</v>
      </c>
      <c r="Q117">
        <v>48</v>
      </c>
      <c r="R117">
        <v>42</v>
      </c>
      <c r="S117" s="1">
        <v>31.083300000000001</v>
      </c>
      <c r="T117">
        <v>57</v>
      </c>
      <c r="U117">
        <v>48</v>
      </c>
      <c r="V117">
        <v>32</v>
      </c>
    </row>
    <row r="118" spans="1:22">
      <c r="A118">
        <v>29.25</v>
      </c>
      <c r="B118">
        <v>62</v>
      </c>
      <c r="C118">
        <v>29.25</v>
      </c>
      <c r="D118">
        <v>62</v>
      </c>
      <c r="E118">
        <v>46</v>
      </c>
      <c r="F118">
        <v>29.25</v>
      </c>
      <c r="G118">
        <v>62</v>
      </c>
      <c r="H118">
        <v>47</v>
      </c>
      <c r="I118">
        <v>29.25</v>
      </c>
      <c r="J118">
        <v>62</v>
      </c>
      <c r="K118">
        <v>42</v>
      </c>
      <c r="L118">
        <v>29.25</v>
      </c>
      <c r="M118">
        <v>62</v>
      </c>
      <c r="N118">
        <v>42</v>
      </c>
      <c r="O118">
        <v>29.25</v>
      </c>
      <c r="P118">
        <v>62</v>
      </c>
      <c r="Q118">
        <v>46</v>
      </c>
      <c r="R118">
        <v>47</v>
      </c>
      <c r="S118" s="1">
        <v>28.033300000000001</v>
      </c>
      <c r="T118">
        <v>45</v>
      </c>
      <c r="U118">
        <v>48</v>
      </c>
      <c r="V118">
        <v>33</v>
      </c>
    </row>
    <row r="119" spans="1:22">
      <c r="A119">
        <v>29.5</v>
      </c>
      <c r="B119">
        <v>48</v>
      </c>
      <c r="C119">
        <v>29.5</v>
      </c>
      <c r="D119">
        <v>48</v>
      </c>
      <c r="E119">
        <v>55</v>
      </c>
      <c r="F119">
        <v>29.5</v>
      </c>
      <c r="G119">
        <v>48</v>
      </c>
      <c r="H119">
        <v>51</v>
      </c>
      <c r="I119">
        <v>29.5</v>
      </c>
      <c r="J119">
        <v>48</v>
      </c>
      <c r="K119">
        <v>45</v>
      </c>
      <c r="L119">
        <v>29.5</v>
      </c>
      <c r="M119">
        <v>48</v>
      </c>
      <c r="N119">
        <v>34</v>
      </c>
      <c r="O119">
        <v>29.5</v>
      </c>
      <c r="P119">
        <v>48</v>
      </c>
      <c r="Q119">
        <v>44</v>
      </c>
      <c r="R119">
        <v>53</v>
      </c>
      <c r="S119" s="1">
        <v>34.962499999999999</v>
      </c>
      <c r="T119">
        <v>47</v>
      </c>
      <c r="U119">
        <v>45</v>
      </c>
      <c r="V119">
        <v>31</v>
      </c>
    </row>
    <row r="120" spans="1:22">
      <c r="A120">
        <v>29.75</v>
      </c>
      <c r="B120">
        <v>48</v>
      </c>
      <c r="C120">
        <v>29.75</v>
      </c>
      <c r="D120">
        <v>48</v>
      </c>
      <c r="E120">
        <v>35</v>
      </c>
      <c r="F120">
        <v>29.75</v>
      </c>
      <c r="G120">
        <v>48</v>
      </c>
      <c r="H120">
        <v>47</v>
      </c>
      <c r="I120">
        <v>29.75</v>
      </c>
      <c r="J120">
        <v>48</v>
      </c>
      <c r="K120">
        <v>42</v>
      </c>
      <c r="L120">
        <v>29.75</v>
      </c>
      <c r="M120">
        <v>48</v>
      </c>
      <c r="N120">
        <v>34</v>
      </c>
      <c r="O120">
        <v>29.75</v>
      </c>
      <c r="P120">
        <v>48</v>
      </c>
      <c r="Q120">
        <v>43</v>
      </c>
      <c r="R120">
        <v>49</v>
      </c>
      <c r="S120" s="1">
        <v>33</v>
      </c>
      <c r="T120">
        <v>51</v>
      </c>
      <c r="U120">
        <v>47</v>
      </c>
      <c r="V120">
        <v>34</v>
      </c>
    </row>
    <row r="121" spans="1:22">
      <c r="A121">
        <v>30</v>
      </c>
      <c r="B121">
        <v>53</v>
      </c>
      <c r="C121">
        <v>30</v>
      </c>
      <c r="D121">
        <v>53</v>
      </c>
      <c r="E121">
        <v>35</v>
      </c>
      <c r="F121">
        <v>30</v>
      </c>
      <c r="G121">
        <v>53</v>
      </c>
      <c r="H121">
        <v>54</v>
      </c>
      <c r="I121">
        <v>30</v>
      </c>
      <c r="J121">
        <v>53</v>
      </c>
      <c r="K121">
        <v>46</v>
      </c>
      <c r="L121">
        <v>30</v>
      </c>
      <c r="M121">
        <v>53</v>
      </c>
      <c r="N121">
        <v>34</v>
      </c>
      <c r="O121">
        <v>30</v>
      </c>
      <c r="P121">
        <v>53</v>
      </c>
      <c r="Q121">
        <v>47</v>
      </c>
      <c r="R121">
        <v>48</v>
      </c>
      <c r="S121" s="1">
        <v>30.004200000000001</v>
      </c>
      <c r="T121">
        <v>42</v>
      </c>
      <c r="U121">
        <v>52</v>
      </c>
      <c r="V121">
        <v>29</v>
      </c>
    </row>
    <row r="122" spans="1:22">
      <c r="A122">
        <v>30.25</v>
      </c>
      <c r="B122">
        <v>58</v>
      </c>
      <c r="C122">
        <v>30.25</v>
      </c>
      <c r="D122">
        <v>58</v>
      </c>
      <c r="E122">
        <v>40</v>
      </c>
      <c r="F122">
        <v>30.25</v>
      </c>
      <c r="G122">
        <v>58</v>
      </c>
      <c r="H122">
        <v>49</v>
      </c>
      <c r="I122">
        <v>30.25</v>
      </c>
      <c r="J122">
        <v>58</v>
      </c>
      <c r="K122">
        <v>42</v>
      </c>
      <c r="L122">
        <v>30.25</v>
      </c>
      <c r="M122">
        <v>58</v>
      </c>
      <c r="N122">
        <v>41</v>
      </c>
      <c r="O122">
        <v>30.25</v>
      </c>
      <c r="P122">
        <v>58</v>
      </c>
      <c r="Q122">
        <v>45</v>
      </c>
      <c r="R122">
        <v>47</v>
      </c>
      <c r="S122" s="1">
        <v>37</v>
      </c>
      <c r="T122">
        <v>44</v>
      </c>
      <c r="U122">
        <v>47</v>
      </c>
      <c r="V122">
        <v>29</v>
      </c>
    </row>
    <row r="123" spans="1:22">
      <c r="A123">
        <v>30.5</v>
      </c>
      <c r="B123">
        <v>51</v>
      </c>
      <c r="C123">
        <v>30.5</v>
      </c>
      <c r="D123">
        <v>51</v>
      </c>
      <c r="E123">
        <v>38</v>
      </c>
      <c r="F123">
        <v>30.5</v>
      </c>
      <c r="G123">
        <v>51</v>
      </c>
      <c r="H123">
        <v>54</v>
      </c>
      <c r="I123">
        <v>30.5</v>
      </c>
      <c r="J123">
        <v>51</v>
      </c>
      <c r="K123">
        <v>41</v>
      </c>
      <c r="L123">
        <v>30.5</v>
      </c>
      <c r="M123">
        <v>51</v>
      </c>
      <c r="N123">
        <v>35</v>
      </c>
      <c r="O123">
        <v>30.5</v>
      </c>
      <c r="P123">
        <v>51</v>
      </c>
      <c r="Q123">
        <v>46</v>
      </c>
      <c r="R123">
        <v>46</v>
      </c>
      <c r="S123" s="1">
        <v>31.008299999999998</v>
      </c>
      <c r="T123">
        <v>50</v>
      </c>
      <c r="U123">
        <v>44</v>
      </c>
      <c r="V123">
        <v>35</v>
      </c>
    </row>
    <row r="124" spans="1:22">
      <c r="A124">
        <v>30.75</v>
      </c>
      <c r="B124">
        <v>48</v>
      </c>
      <c r="C124">
        <v>30.75</v>
      </c>
      <c r="D124">
        <v>48</v>
      </c>
      <c r="E124">
        <v>30</v>
      </c>
      <c r="F124">
        <v>30.75</v>
      </c>
      <c r="G124">
        <v>48</v>
      </c>
      <c r="H124">
        <v>51</v>
      </c>
      <c r="I124">
        <v>30.75</v>
      </c>
      <c r="J124">
        <v>48</v>
      </c>
      <c r="K124">
        <v>46</v>
      </c>
      <c r="L124">
        <v>30.75</v>
      </c>
      <c r="M124">
        <v>48</v>
      </c>
      <c r="N124">
        <v>38</v>
      </c>
      <c r="O124">
        <v>30.75</v>
      </c>
      <c r="P124">
        <v>48</v>
      </c>
      <c r="Q124">
        <v>45</v>
      </c>
      <c r="R124">
        <v>48</v>
      </c>
      <c r="S124" s="1">
        <v>30.008299999999998</v>
      </c>
      <c r="T124">
        <v>60</v>
      </c>
      <c r="U124">
        <v>52</v>
      </c>
      <c r="V124">
        <v>33</v>
      </c>
    </row>
    <row r="125" spans="1:22">
      <c r="A125">
        <v>31</v>
      </c>
      <c r="B125">
        <v>56</v>
      </c>
      <c r="C125">
        <v>31</v>
      </c>
      <c r="D125">
        <v>56</v>
      </c>
      <c r="E125">
        <v>41</v>
      </c>
      <c r="F125">
        <v>31</v>
      </c>
      <c r="G125">
        <v>56</v>
      </c>
      <c r="H125">
        <v>46</v>
      </c>
      <c r="I125">
        <v>31</v>
      </c>
      <c r="J125">
        <v>56</v>
      </c>
      <c r="K125">
        <v>40</v>
      </c>
      <c r="L125">
        <v>31</v>
      </c>
      <c r="M125">
        <v>56</v>
      </c>
      <c r="N125">
        <v>38</v>
      </c>
      <c r="O125">
        <v>31</v>
      </c>
      <c r="P125">
        <v>56</v>
      </c>
      <c r="Q125">
        <v>41</v>
      </c>
      <c r="R125">
        <v>46</v>
      </c>
      <c r="S125" s="1">
        <v>30.975000000000001</v>
      </c>
      <c r="T125">
        <v>49</v>
      </c>
      <c r="U125">
        <v>51</v>
      </c>
      <c r="V125">
        <v>36</v>
      </c>
    </row>
    <row r="126" spans="1:22">
      <c r="A126">
        <v>31.25</v>
      </c>
      <c r="B126">
        <v>46</v>
      </c>
      <c r="C126">
        <v>31.25</v>
      </c>
      <c r="D126">
        <v>46</v>
      </c>
      <c r="E126">
        <v>35</v>
      </c>
      <c r="F126">
        <v>31.25</v>
      </c>
      <c r="G126">
        <v>46</v>
      </c>
      <c r="H126">
        <v>47</v>
      </c>
      <c r="I126">
        <v>31.25</v>
      </c>
      <c r="J126">
        <v>46</v>
      </c>
      <c r="K126">
        <v>44</v>
      </c>
      <c r="L126">
        <v>31.25</v>
      </c>
      <c r="M126">
        <v>46</v>
      </c>
      <c r="N126">
        <v>37</v>
      </c>
      <c r="O126">
        <v>31.25</v>
      </c>
      <c r="P126">
        <v>46</v>
      </c>
      <c r="Q126">
        <v>43</v>
      </c>
      <c r="R126">
        <v>44</v>
      </c>
      <c r="S126" s="1">
        <v>30.916699999999999</v>
      </c>
      <c r="T126">
        <v>56</v>
      </c>
      <c r="U126">
        <v>49</v>
      </c>
      <c r="V126">
        <v>33</v>
      </c>
    </row>
    <row r="127" spans="1:22">
      <c r="A127">
        <v>31.5</v>
      </c>
      <c r="B127">
        <v>47</v>
      </c>
      <c r="C127">
        <v>31.5</v>
      </c>
      <c r="D127">
        <v>47</v>
      </c>
      <c r="E127">
        <v>42</v>
      </c>
      <c r="F127">
        <v>31.5</v>
      </c>
      <c r="G127">
        <v>47</v>
      </c>
      <c r="H127">
        <v>51</v>
      </c>
      <c r="I127">
        <v>31.5</v>
      </c>
      <c r="J127">
        <v>47</v>
      </c>
      <c r="K127">
        <v>43</v>
      </c>
      <c r="L127">
        <v>31.5</v>
      </c>
      <c r="M127">
        <v>47</v>
      </c>
      <c r="N127">
        <v>41</v>
      </c>
      <c r="O127">
        <v>31.5</v>
      </c>
      <c r="P127">
        <v>47</v>
      </c>
      <c r="Q127">
        <v>44</v>
      </c>
      <c r="R127">
        <v>48</v>
      </c>
      <c r="S127" s="1">
        <v>34.916699999999999</v>
      </c>
      <c r="T127">
        <v>52</v>
      </c>
      <c r="U127">
        <v>48</v>
      </c>
      <c r="V127">
        <v>29</v>
      </c>
    </row>
    <row r="128" spans="1:22">
      <c r="A128">
        <v>31.75</v>
      </c>
      <c r="B128">
        <v>61</v>
      </c>
      <c r="C128">
        <v>31.75</v>
      </c>
      <c r="D128">
        <v>61</v>
      </c>
      <c r="E128">
        <v>45</v>
      </c>
      <c r="F128">
        <v>31.75</v>
      </c>
      <c r="G128">
        <v>61</v>
      </c>
      <c r="H128">
        <v>58</v>
      </c>
      <c r="I128">
        <v>31.75</v>
      </c>
      <c r="J128">
        <v>61</v>
      </c>
      <c r="K128">
        <v>46</v>
      </c>
      <c r="L128">
        <v>31.75</v>
      </c>
      <c r="M128">
        <v>61</v>
      </c>
      <c r="N128">
        <v>36</v>
      </c>
      <c r="O128">
        <v>31.75</v>
      </c>
      <c r="P128">
        <v>61</v>
      </c>
      <c r="Q128">
        <v>47</v>
      </c>
      <c r="R128">
        <v>47</v>
      </c>
      <c r="S128" s="1">
        <v>31.95</v>
      </c>
      <c r="T128">
        <v>52</v>
      </c>
      <c r="U128">
        <v>52</v>
      </c>
      <c r="V128">
        <v>30</v>
      </c>
    </row>
    <row r="129" spans="1:22">
      <c r="A129">
        <v>32</v>
      </c>
      <c r="B129">
        <v>56</v>
      </c>
      <c r="C129">
        <v>32</v>
      </c>
      <c r="D129">
        <v>56</v>
      </c>
      <c r="E129">
        <v>42</v>
      </c>
      <c r="F129">
        <v>32</v>
      </c>
      <c r="G129">
        <v>56</v>
      </c>
      <c r="H129">
        <v>54</v>
      </c>
      <c r="I129">
        <v>32</v>
      </c>
      <c r="J129">
        <v>56</v>
      </c>
      <c r="K129">
        <v>49</v>
      </c>
      <c r="L129">
        <v>32</v>
      </c>
      <c r="M129">
        <v>56</v>
      </c>
      <c r="N129">
        <v>42</v>
      </c>
      <c r="O129">
        <v>32</v>
      </c>
      <c r="P129">
        <v>56</v>
      </c>
      <c r="Q129">
        <v>41</v>
      </c>
      <c r="R129">
        <v>42</v>
      </c>
      <c r="S129" s="1">
        <v>33.912500000000001</v>
      </c>
      <c r="T129">
        <v>48</v>
      </c>
      <c r="U129">
        <v>44</v>
      </c>
      <c r="V129">
        <v>34</v>
      </c>
    </row>
    <row r="130" spans="1:22">
      <c r="A130">
        <v>32.25</v>
      </c>
      <c r="B130">
        <v>55</v>
      </c>
      <c r="C130">
        <v>32.25</v>
      </c>
      <c r="D130">
        <v>55</v>
      </c>
      <c r="E130">
        <v>32</v>
      </c>
      <c r="F130">
        <v>32.25</v>
      </c>
      <c r="G130">
        <v>55</v>
      </c>
      <c r="H130">
        <v>50</v>
      </c>
      <c r="I130">
        <v>32.25</v>
      </c>
      <c r="J130">
        <v>55</v>
      </c>
      <c r="K130">
        <v>43</v>
      </c>
      <c r="L130">
        <v>32.25</v>
      </c>
      <c r="M130">
        <v>55</v>
      </c>
      <c r="N130">
        <v>35</v>
      </c>
      <c r="O130">
        <v>32.25</v>
      </c>
      <c r="P130">
        <v>55</v>
      </c>
      <c r="Q130">
        <v>45</v>
      </c>
      <c r="R130">
        <v>41</v>
      </c>
      <c r="S130" s="1">
        <v>31.866700000000002</v>
      </c>
      <c r="T130">
        <v>49</v>
      </c>
      <c r="U130">
        <v>45</v>
      </c>
      <c r="V130">
        <v>35</v>
      </c>
    </row>
    <row r="131" spans="1:22">
      <c r="A131">
        <v>32.5</v>
      </c>
      <c r="B131">
        <v>51</v>
      </c>
      <c r="C131">
        <v>32.5</v>
      </c>
      <c r="D131">
        <v>51</v>
      </c>
      <c r="E131">
        <v>29</v>
      </c>
      <c r="F131">
        <v>32.5</v>
      </c>
      <c r="G131">
        <v>51</v>
      </c>
      <c r="H131">
        <v>56</v>
      </c>
      <c r="I131">
        <v>32.5</v>
      </c>
      <c r="J131">
        <v>51</v>
      </c>
      <c r="K131">
        <v>44</v>
      </c>
      <c r="L131">
        <v>32.5</v>
      </c>
      <c r="M131">
        <v>51</v>
      </c>
      <c r="N131">
        <v>34</v>
      </c>
      <c r="O131">
        <v>32.5</v>
      </c>
      <c r="P131">
        <v>51</v>
      </c>
      <c r="Q131">
        <v>47</v>
      </c>
      <c r="R131">
        <v>41</v>
      </c>
      <c r="S131" s="1">
        <v>28.925000000000001</v>
      </c>
      <c r="T131">
        <v>53</v>
      </c>
      <c r="U131">
        <v>47</v>
      </c>
      <c r="V131">
        <v>35</v>
      </c>
    </row>
    <row r="132" spans="1:22">
      <c r="A132">
        <v>32.75</v>
      </c>
      <c r="B132">
        <v>41</v>
      </c>
      <c r="C132">
        <v>32.75</v>
      </c>
      <c r="D132">
        <v>41</v>
      </c>
      <c r="E132">
        <v>36</v>
      </c>
      <c r="F132">
        <v>32.75</v>
      </c>
      <c r="G132">
        <v>41</v>
      </c>
      <c r="H132">
        <v>51</v>
      </c>
      <c r="I132">
        <v>32.75</v>
      </c>
      <c r="J132">
        <v>41</v>
      </c>
      <c r="K132">
        <v>43</v>
      </c>
      <c r="L132">
        <v>32.75</v>
      </c>
      <c r="M132">
        <v>41</v>
      </c>
      <c r="N132">
        <v>35</v>
      </c>
      <c r="O132">
        <v>32.75</v>
      </c>
      <c r="P132">
        <v>41</v>
      </c>
      <c r="Q132">
        <v>42</v>
      </c>
      <c r="R132">
        <v>49</v>
      </c>
      <c r="S132" s="1">
        <v>27.125</v>
      </c>
      <c r="T132">
        <v>51</v>
      </c>
      <c r="U132">
        <v>43</v>
      </c>
      <c r="V132">
        <v>39</v>
      </c>
    </row>
    <row r="133" spans="1:22">
      <c r="A133">
        <v>33</v>
      </c>
      <c r="B133">
        <v>43</v>
      </c>
      <c r="C133">
        <v>33</v>
      </c>
      <c r="D133">
        <v>43</v>
      </c>
      <c r="E133">
        <v>39</v>
      </c>
      <c r="F133">
        <v>33</v>
      </c>
      <c r="G133">
        <v>43</v>
      </c>
      <c r="H133">
        <v>50</v>
      </c>
      <c r="I133">
        <v>33</v>
      </c>
      <c r="J133">
        <v>43</v>
      </c>
      <c r="K133">
        <v>38</v>
      </c>
      <c r="L133">
        <v>33</v>
      </c>
      <c r="M133">
        <v>43</v>
      </c>
      <c r="N133">
        <v>38</v>
      </c>
      <c r="O133">
        <v>33</v>
      </c>
      <c r="P133">
        <v>43</v>
      </c>
      <c r="Q133">
        <v>45</v>
      </c>
      <c r="R133">
        <v>46</v>
      </c>
      <c r="S133" s="1">
        <v>32.770800000000001</v>
      </c>
      <c r="T133">
        <v>51</v>
      </c>
      <c r="U133">
        <v>48</v>
      </c>
      <c r="V133">
        <v>41</v>
      </c>
    </row>
    <row r="134" spans="1:22">
      <c r="A134">
        <v>33.25</v>
      </c>
      <c r="B134">
        <v>61</v>
      </c>
      <c r="C134">
        <v>33.25</v>
      </c>
      <c r="D134">
        <v>61</v>
      </c>
      <c r="E134">
        <v>39</v>
      </c>
      <c r="F134">
        <v>33.25</v>
      </c>
      <c r="G134">
        <v>61</v>
      </c>
      <c r="H134">
        <v>52</v>
      </c>
      <c r="I134">
        <v>33.25</v>
      </c>
      <c r="J134">
        <v>61</v>
      </c>
      <c r="K134">
        <v>42</v>
      </c>
      <c r="L134">
        <v>33.25</v>
      </c>
      <c r="M134">
        <v>61</v>
      </c>
      <c r="N134">
        <v>38</v>
      </c>
      <c r="O134">
        <v>33.25</v>
      </c>
      <c r="P134">
        <v>61</v>
      </c>
      <c r="Q134">
        <v>38</v>
      </c>
      <c r="R134">
        <v>45</v>
      </c>
      <c r="S134" s="1">
        <v>27.15</v>
      </c>
      <c r="T134">
        <v>52</v>
      </c>
      <c r="U134">
        <v>48</v>
      </c>
      <c r="V134">
        <v>33</v>
      </c>
    </row>
    <row r="135" spans="1:22">
      <c r="A135">
        <v>33.5</v>
      </c>
      <c r="B135">
        <v>52</v>
      </c>
      <c r="C135">
        <v>33.5</v>
      </c>
      <c r="D135">
        <v>52</v>
      </c>
      <c r="E135">
        <v>26</v>
      </c>
      <c r="F135">
        <v>33.5</v>
      </c>
      <c r="G135">
        <v>52</v>
      </c>
      <c r="H135">
        <v>47</v>
      </c>
      <c r="I135">
        <v>33.5</v>
      </c>
      <c r="J135">
        <v>52</v>
      </c>
      <c r="K135">
        <v>46</v>
      </c>
      <c r="L135">
        <v>33.5</v>
      </c>
      <c r="M135">
        <v>52</v>
      </c>
      <c r="N135">
        <v>39</v>
      </c>
      <c r="O135">
        <v>33.5</v>
      </c>
      <c r="P135">
        <v>52</v>
      </c>
      <c r="Q135">
        <v>45</v>
      </c>
      <c r="R135">
        <v>45</v>
      </c>
      <c r="S135" s="1">
        <v>29.8917</v>
      </c>
      <c r="T135">
        <v>46</v>
      </c>
      <c r="U135">
        <v>50</v>
      </c>
      <c r="V135">
        <v>30</v>
      </c>
    </row>
    <row r="136" spans="1:22">
      <c r="A136">
        <v>33.75</v>
      </c>
      <c r="B136">
        <v>46</v>
      </c>
      <c r="C136">
        <v>33.75</v>
      </c>
      <c r="D136">
        <v>46</v>
      </c>
      <c r="E136">
        <v>28</v>
      </c>
      <c r="F136">
        <v>33.75</v>
      </c>
      <c r="G136">
        <v>46</v>
      </c>
      <c r="H136">
        <v>47</v>
      </c>
      <c r="I136">
        <v>33.75</v>
      </c>
      <c r="J136">
        <v>46</v>
      </c>
      <c r="K136">
        <v>48</v>
      </c>
      <c r="L136">
        <v>33.75</v>
      </c>
      <c r="M136">
        <v>46</v>
      </c>
      <c r="N136">
        <v>36</v>
      </c>
      <c r="O136">
        <v>33.75</v>
      </c>
      <c r="P136">
        <v>46</v>
      </c>
      <c r="Q136">
        <v>43</v>
      </c>
      <c r="R136">
        <v>45</v>
      </c>
      <c r="S136" s="1">
        <v>28.058299999999999</v>
      </c>
      <c r="T136">
        <v>45</v>
      </c>
      <c r="U136">
        <v>50</v>
      </c>
      <c r="V136">
        <v>35</v>
      </c>
    </row>
    <row r="137" spans="1:22">
      <c r="A137">
        <v>34</v>
      </c>
      <c r="B137">
        <v>50</v>
      </c>
      <c r="C137">
        <v>34</v>
      </c>
      <c r="D137">
        <v>50</v>
      </c>
      <c r="E137">
        <v>34</v>
      </c>
      <c r="F137">
        <v>34</v>
      </c>
      <c r="G137">
        <v>50</v>
      </c>
      <c r="H137">
        <v>50</v>
      </c>
      <c r="I137">
        <v>34</v>
      </c>
      <c r="J137">
        <v>50</v>
      </c>
      <c r="K137">
        <v>47</v>
      </c>
      <c r="L137">
        <v>34</v>
      </c>
      <c r="M137">
        <v>50</v>
      </c>
      <c r="N137">
        <v>37</v>
      </c>
      <c r="O137">
        <v>34</v>
      </c>
      <c r="P137">
        <v>50</v>
      </c>
      <c r="Q137">
        <v>46</v>
      </c>
      <c r="R137">
        <v>50</v>
      </c>
      <c r="S137" s="1">
        <v>32.5</v>
      </c>
      <c r="T137">
        <v>51</v>
      </c>
      <c r="U137">
        <v>37</v>
      </c>
      <c r="V137">
        <v>29</v>
      </c>
    </row>
    <row r="138" spans="1:22">
      <c r="A138">
        <v>34.25</v>
      </c>
      <c r="B138">
        <v>48</v>
      </c>
      <c r="C138">
        <v>34.25</v>
      </c>
      <c r="D138">
        <v>48</v>
      </c>
      <c r="E138">
        <v>42</v>
      </c>
      <c r="F138">
        <v>34.25</v>
      </c>
      <c r="G138">
        <v>48</v>
      </c>
      <c r="H138">
        <v>43</v>
      </c>
      <c r="I138">
        <v>34.25</v>
      </c>
      <c r="J138">
        <v>48</v>
      </c>
      <c r="K138">
        <v>43</v>
      </c>
      <c r="L138">
        <v>34.25</v>
      </c>
      <c r="M138">
        <v>48</v>
      </c>
      <c r="N138">
        <v>36</v>
      </c>
      <c r="O138">
        <v>34.25</v>
      </c>
      <c r="P138">
        <v>48</v>
      </c>
      <c r="Q138">
        <v>45</v>
      </c>
      <c r="R138">
        <v>44</v>
      </c>
      <c r="S138" s="1">
        <v>31.8</v>
      </c>
      <c r="T138">
        <v>42</v>
      </c>
      <c r="U138">
        <v>42</v>
      </c>
      <c r="V138">
        <v>30</v>
      </c>
    </row>
    <row r="139" spans="1:22">
      <c r="A139">
        <v>34.5</v>
      </c>
      <c r="B139">
        <v>51</v>
      </c>
      <c r="C139">
        <v>34.5</v>
      </c>
      <c r="D139">
        <v>51</v>
      </c>
      <c r="E139">
        <v>36</v>
      </c>
      <c r="F139">
        <v>34.5</v>
      </c>
      <c r="G139">
        <v>51</v>
      </c>
      <c r="H139">
        <v>50</v>
      </c>
      <c r="I139">
        <v>34.5</v>
      </c>
      <c r="J139">
        <v>51</v>
      </c>
      <c r="K139">
        <v>43</v>
      </c>
      <c r="L139">
        <v>34.5</v>
      </c>
      <c r="M139">
        <v>51</v>
      </c>
      <c r="N139">
        <v>33</v>
      </c>
      <c r="O139">
        <v>34.5</v>
      </c>
      <c r="P139">
        <v>51</v>
      </c>
      <c r="Q139">
        <v>43</v>
      </c>
      <c r="R139">
        <v>46</v>
      </c>
      <c r="S139" s="1">
        <v>29.716699999999999</v>
      </c>
      <c r="T139">
        <v>48</v>
      </c>
      <c r="U139">
        <v>42</v>
      </c>
      <c r="V139">
        <v>33</v>
      </c>
    </row>
    <row r="140" spans="1:22">
      <c r="A140">
        <v>34.75</v>
      </c>
      <c r="B140">
        <v>41</v>
      </c>
      <c r="C140">
        <v>34.75</v>
      </c>
      <c r="D140">
        <v>41</v>
      </c>
      <c r="E140">
        <v>25</v>
      </c>
      <c r="F140">
        <v>34.75</v>
      </c>
      <c r="G140">
        <v>41</v>
      </c>
      <c r="H140">
        <v>50</v>
      </c>
      <c r="I140">
        <v>34.75</v>
      </c>
      <c r="J140">
        <v>41</v>
      </c>
      <c r="K140">
        <v>48</v>
      </c>
      <c r="L140">
        <v>34.75</v>
      </c>
      <c r="M140">
        <v>41</v>
      </c>
      <c r="N140">
        <v>34</v>
      </c>
      <c r="O140">
        <v>34.75</v>
      </c>
      <c r="P140">
        <v>41</v>
      </c>
      <c r="Q140">
        <v>39</v>
      </c>
      <c r="R140">
        <v>41</v>
      </c>
      <c r="S140" s="1">
        <v>28.774999999999999</v>
      </c>
      <c r="T140">
        <v>48</v>
      </c>
      <c r="U140">
        <v>43</v>
      </c>
      <c r="V140">
        <v>36</v>
      </c>
    </row>
    <row r="141" spans="1:22">
      <c r="A141">
        <v>35</v>
      </c>
      <c r="B141">
        <v>57</v>
      </c>
      <c r="C141">
        <v>35</v>
      </c>
      <c r="D141">
        <v>57</v>
      </c>
      <c r="E141">
        <v>40</v>
      </c>
      <c r="F141">
        <v>35</v>
      </c>
      <c r="G141">
        <v>57</v>
      </c>
      <c r="H141">
        <v>53</v>
      </c>
      <c r="I141">
        <v>35</v>
      </c>
      <c r="J141">
        <v>57</v>
      </c>
      <c r="K141">
        <v>44</v>
      </c>
      <c r="L141">
        <v>35</v>
      </c>
      <c r="M141">
        <v>57</v>
      </c>
      <c r="N141">
        <v>32</v>
      </c>
      <c r="O141">
        <v>35</v>
      </c>
      <c r="P141">
        <v>57</v>
      </c>
      <c r="Q141">
        <v>42</v>
      </c>
      <c r="R141">
        <v>51</v>
      </c>
      <c r="S141" s="1">
        <v>34.524999999999999</v>
      </c>
      <c r="T141">
        <v>52</v>
      </c>
      <c r="U141">
        <v>50</v>
      </c>
      <c r="V141">
        <v>37</v>
      </c>
    </row>
    <row r="142" spans="1:22">
      <c r="A142">
        <v>35.25</v>
      </c>
      <c r="B142">
        <v>45</v>
      </c>
      <c r="C142">
        <v>35.25</v>
      </c>
      <c r="D142">
        <v>45</v>
      </c>
      <c r="E142">
        <v>34</v>
      </c>
      <c r="F142">
        <v>35.25</v>
      </c>
      <c r="G142">
        <v>45</v>
      </c>
      <c r="H142">
        <v>49</v>
      </c>
      <c r="I142">
        <v>35.25</v>
      </c>
      <c r="J142">
        <v>45</v>
      </c>
      <c r="K142">
        <v>38</v>
      </c>
      <c r="L142">
        <v>35.25</v>
      </c>
      <c r="M142">
        <v>45</v>
      </c>
      <c r="N142">
        <v>35</v>
      </c>
      <c r="O142">
        <v>35.25</v>
      </c>
      <c r="P142">
        <v>45</v>
      </c>
      <c r="Q142">
        <v>45</v>
      </c>
      <c r="R142">
        <v>44</v>
      </c>
      <c r="S142" s="1">
        <v>30</v>
      </c>
      <c r="T142">
        <v>47</v>
      </c>
      <c r="U142">
        <v>50</v>
      </c>
      <c r="V142">
        <v>33</v>
      </c>
    </row>
    <row r="143" spans="1:22">
      <c r="A143">
        <v>35.5</v>
      </c>
      <c r="B143">
        <v>48</v>
      </c>
      <c r="C143">
        <v>35.5</v>
      </c>
      <c r="D143">
        <v>48</v>
      </c>
      <c r="E143">
        <v>37</v>
      </c>
      <c r="F143">
        <v>35.5</v>
      </c>
      <c r="G143">
        <v>48</v>
      </c>
      <c r="H143">
        <v>54</v>
      </c>
      <c r="I143">
        <v>35.5</v>
      </c>
      <c r="J143">
        <v>48</v>
      </c>
      <c r="K143">
        <v>40</v>
      </c>
      <c r="L143">
        <v>35.5</v>
      </c>
      <c r="M143">
        <v>48</v>
      </c>
      <c r="N143">
        <v>37</v>
      </c>
      <c r="O143">
        <v>35.5</v>
      </c>
      <c r="P143">
        <v>48</v>
      </c>
      <c r="Q143">
        <v>44</v>
      </c>
      <c r="R143">
        <v>43</v>
      </c>
      <c r="S143" s="1">
        <v>34.5625</v>
      </c>
      <c r="T143">
        <v>50</v>
      </c>
      <c r="U143">
        <v>48</v>
      </c>
      <c r="V143">
        <v>38</v>
      </c>
    </row>
    <row r="144" spans="1:22">
      <c r="A144">
        <v>35.75</v>
      </c>
      <c r="B144">
        <v>44</v>
      </c>
      <c r="C144">
        <v>35.75</v>
      </c>
      <c r="D144">
        <v>44</v>
      </c>
      <c r="E144">
        <v>38</v>
      </c>
      <c r="F144">
        <v>35.75</v>
      </c>
      <c r="G144">
        <v>44</v>
      </c>
      <c r="H144">
        <v>50</v>
      </c>
      <c r="I144">
        <v>35.75</v>
      </c>
      <c r="J144">
        <v>44</v>
      </c>
      <c r="K144">
        <v>42</v>
      </c>
      <c r="L144">
        <v>35.75</v>
      </c>
      <c r="M144">
        <v>44</v>
      </c>
      <c r="N144">
        <v>36</v>
      </c>
      <c r="O144">
        <v>35.75</v>
      </c>
      <c r="P144">
        <v>44</v>
      </c>
      <c r="Q144">
        <v>42</v>
      </c>
      <c r="R144">
        <v>42</v>
      </c>
      <c r="S144" s="1">
        <v>28.908300000000001</v>
      </c>
      <c r="T144">
        <v>53</v>
      </c>
      <c r="U144">
        <v>49</v>
      </c>
      <c r="V144">
        <v>34</v>
      </c>
    </row>
    <row r="145" spans="1:22">
      <c r="A145">
        <v>36</v>
      </c>
      <c r="B145">
        <v>51</v>
      </c>
      <c r="C145">
        <v>36</v>
      </c>
      <c r="D145">
        <v>51</v>
      </c>
      <c r="E145">
        <v>37</v>
      </c>
      <c r="F145">
        <v>36</v>
      </c>
      <c r="G145">
        <v>51</v>
      </c>
      <c r="H145">
        <v>49</v>
      </c>
      <c r="I145">
        <v>36</v>
      </c>
      <c r="J145">
        <v>51</v>
      </c>
      <c r="K145">
        <v>44</v>
      </c>
      <c r="L145">
        <v>36</v>
      </c>
      <c r="M145">
        <v>51</v>
      </c>
      <c r="N145">
        <v>34</v>
      </c>
      <c r="O145">
        <v>36</v>
      </c>
      <c r="P145">
        <v>51</v>
      </c>
      <c r="Q145">
        <v>41</v>
      </c>
      <c r="R145">
        <v>47</v>
      </c>
      <c r="S145" s="1">
        <v>27.383299999999998</v>
      </c>
      <c r="T145">
        <v>46</v>
      </c>
      <c r="U145">
        <v>48</v>
      </c>
      <c r="V145">
        <v>33</v>
      </c>
    </row>
    <row r="146" spans="1:22">
      <c r="A146">
        <v>36.25</v>
      </c>
      <c r="B146">
        <v>37</v>
      </c>
      <c r="C146">
        <v>36.25</v>
      </c>
      <c r="D146">
        <v>37</v>
      </c>
      <c r="E146">
        <v>31</v>
      </c>
      <c r="F146">
        <v>36.25</v>
      </c>
      <c r="G146">
        <v>37</v>
      </c>
      <c r="H146">
        <v>52</v>
      </c>
      <c r="I146">
        <v>36.25</v>
      </c>
      <c r="J146">
        <v>37</v>
      </c>
      <c r="K146">
        <v>38</v>
      </c>
      <c r="L146">
        <v>36.25</v>
      </c>
      <c r="M146">
        <v>37</v>
      </c>
      <c r="N146">
        <v>37</v>
      </c>
      <c r="O146">
        <v>36.25</v>
      </c>
      <c r="P146">
        <v>37</v>
      </c>
      <c r="Q146">
        <v>43</v>
      </c>
      <c r="R146">
        <v>54</v>
      </c>
      <c r="S146" s="1">
        <v>30.8</v>
      </c>
      <c r="T146">
        <v>51</v>
      </c>
      <c r="U146">
        <v>53</v>
      </c>
      <c r="V146">
        <v>37</v>
      </c>
    </row>
    <row r="147" spans="1:22">
      <c r="A147">
        <v>36.5</v>
      </c>
      <c r="B147">
        <v>37</v>
      </c>
      <c r="C147">
        <v>36.5</v>
      </c>
      <c r="D147">
        <v>37</v>
      </c>
      <c r="E147">
        <v>21</v>
      </c>
      <c r="F147">
        <v>36.5</v>
      </c>
      <c r="G147">
        <v>37</v>
      </c>
      <c r="H147">
        <v>47</v>
      </c>
      <c r="I147">
        <v>36.5</v>
      </c>
      <c r="J147">
        <v>37</v>
      </c>
      <c r="K147">
        <v>41</v>
      </c>
      <c r="L147">
        <v>36.5</v>
      </c>
      <c r="M147">
        <v>37</v>
      </c>
      <c r="N147">
        <v>34</v>
      </c>
      <c r="O147">
        <v>36.5</v>
      </c>
      <c r="P147">
        <v>37</v>
      </c>
      <c r="Q147">
        <v>44</v>
      </c>
      <c r="R147">
        <v>45</v>
      </c>
      <c r="S147" s="1">
        <v>29.583300000000001</v>
      </c>
      <c r="T147">
        <v>52</v>
      </c>
      <c r="U147">
        <v>43</v>
      </c>
      <c r="V147">
        <v>31</v>
      </c>
    </row>
    <row r="148" spans="1:22">
      <c r="A148">
        <v>36.75</v>
      </c>
      <c r="B148">
        <v>51</v>
      </c>
      <c r="C148">
        <v>36.75</v>
      </c>
      <c r="D148">
        <v>51</v>
      </c>
      <c r="E148">
        <v>38</v>
      </c>
      <c r="F148">
        <v>36.75</v>
      </c>
      <c r="G148">
        <v>51</v>
      </c>
      <c r="H148">
        <v>46</v>
      </c>
      <c r="I148">
        <v>36.75</v>
      </c>
      <c r="J148">
        <v>51</v>
      </c>
      <c r="K148">
        <v>44</v>
      </c>
      <c r="L148">
        <v>36.75</v>
      </c>
      <c r="M148">
        <v>51</v>
      </c>
      <c r="N148">
        <v>37</v>
      </c>
      <c r="O148">
        <v>36.75</v>
      </c>
      <c r="P148">
        <v>51</v>
      </c>
      <c r="Q148">
        <v>43</v>
      </c>
      <c r="R148">
        <v>45</v>
      </c>
      <c r="S148" s="1">
        <v>28.8917</v>
      </c>
      <c r="T148">
        <v>48</v>
      </c>
      <c r="U148">
        <v>49</v>
      </c>
      <c r="V148">
        <v>28</v>
      </c>
    </row>
    <row r="149" spans="1:22">
      <c r="A149">
        <v>37</v>
      </c>
      <c r="B149">
        <v>42</v>
      </c>
      <c r="C149">
        <v>37</v>
      </c>
      <c r="D149">
        <v>42</v>
      </c>
      <c r="E149">
        <v>25</v>
      </c>
      <c r="F149">
        <v>37</v>
      </c>
      <c r="G149">
        <v>42</v>
      </c>
      <c r="H149">
        <v>55</v>
      </c>
      <c r="I149">
        <v>37</v>
      </c>
      <c r="J149">
        <v>42</v>
      </c>
      <c r="K149">
        <v>39</v>
      </c>
      <c r="L149">
        <v>37</v>
      </c>
      <c r="M149">
        <v>42</v>
      </c>
      <c r="N149">
        <v>36</v>
      </c>
      <c r="O149">
        <v>37</v>
      </c>
      <c r="P149">
        <v>42</v>
      </c>
      <c r="Q149">
        <v>43</v>
      </c>
      <c r="R149">
        <v>46</v>
      </c>
      <c r="S149" s="1">
        <v>30.875</v>
      </c>
      <c r="T149">
        <v>48</v>
      </c>
      <c r="U149">
        <v>48</v>
      </c>
      <c r="V149">
        <v>36</v>
      </c>
    </row>
    <row r="150" spans="1:22">
      <c r="A150">
        <v>37.25</v>
      </c>
      <c r="B150">
        <v>40</v>
      </c>
      <c r="C150">
        <v>37.25</v>
      </c>
      <c r="D150">
        <v>40</v>
      </c>
      <c r="E150">
        <v>24</v>
      </c>
      <c r="F150">
        <v>37.25</v>
      </c>
      <c r="G150">
        <v>40</v>
      </c>
      <c r="H150">
        <v>41</v>
      </c>
      <c r="I150">
        <v>37.25</v>
      </c>
      <c r="J150">
        <v>40</v>
      </c>
      <c r="K150">
        <v>42</v>
      </c>
      <c r="L150">
        <v>37.25</v>
      </c>
      <c r="M150">
        <v>40</v>
      </c>
      <c r="N150">
        <v>36</v>
      </c>
      <c r="O150">
        <v>37.25</v>
      </c>
      <c r="P150">
        <v>40</v>
      </c>
      <c r="Q150">
        <v>41</v>
      </c>
      <c r="R150">
        <v>44</v>
      </c>
      <c r="S150" s="1">
        <v>29.883299999999998</v>
      </c>
      <c r="T150">
        <v>43</v>
      </c>
      <c r="U150">
        <v>47</v>
      </c>
      <c r="V150">
        <v>36</v>
      </c>
    </row>
    <row r="151" spans="1:22">
      <c r="A151">
        <v>37.5</v>
      </c>
      <c r="B151">
        <v>44</v>
      </c>
      <c r="C151">
        <v>37.5</v>
      </c>
      <c r="D151">
        <v>44</v>
      </c>
      <c r="E151">
        <v>36</v>
      </c>
      <c r="F151">
        <v>37.5</v>
      </c>
      <c r="G151">
        <v>44</v>
      </c>
      <c r="H151">
        <v>51</v>
      </c>
      <c r="I151">
        <v>37.5</v>
      </c>
      <c r="J151">
        <v>44</v>
      </c>
      <c r="K151">
        <v>42</v>
      </c>
      <c r="L151">
        <v>37.5</v>
      </c>
      <c r="M151">
        <v>44</v>
      </c>
      <c r="N151">
        <v>37</v>
      </c>
      <c r="O151">
        <v>37.5</v>
      </c>
      <c r="P151">
        <v>44</v>
      </c>
      <c r="Q151">
        <v>43</v>
      </c>
      <c r="R151">
        <v>39</v>
      </c>
      <c r="S151" s="1">
        <v>33.274999999999999</v>
      </c>
      <c r="T151">
        <v>48</v>
      </c>
      <c r="U151">
        <v>48</v>
      </c>
      <c r="V151">
        <v>35</v>
      </c>
    </row>
    <row r="152" spans="1:22">
      <c r="A152">
        <v>37.75</v>
      </c>
      <c r="B152">
        <v>50</v>
      </c>
      <c r="C152">
        <v>37.75</v>
      </c>
      <c r="D152">
        <v>50</v>
      </c>
      <c r="E152">
        <v>20</v>
      </c>
      <c r="F152">
        <v>37.75</v>
      </c>
      <c r="G152">
        <v>50</v>
      </c>
      <c r="H152">
        <v>52</v>
      </c>
      <c r="I152">
        <v>37.75</v>
      </c>
      <c r="J152">
        <v>50</v>
      </c>
      <c r="K152">
        <v>40</v>
      </c>
      <c r="L152">
        <v>37.75</v>
      </c>
      <c r="M152">
        <v>50</v>
      </c>
      <c r="N152">
        <v>36</v>
      </c>
      <c r="O152">
        <v>37.75</v>
      </c>
      <c r="P152">
        <v>50</v>
      </c>
      <c r="Q152">
        <v>44</v>
      </c>
      <c r="R152">
        <v>47</v>
      </c>
      <c r="S152" s="1">
        <v>30.625</v>
      </c>
      <c r="T152">
        <v>54</v>
      </c>
      <c r="U152">
        <v>54</v>
      </c>
      <c r="V152">
        <v>34</v>
      </c>
    </row>
    <row r="153" spans="1:22">
      <c r="A153">
        <v>38</v>
      </c>
      <c r="B153">
        <v>46</v>
      </c>
      <c r="C153">
        <v>38</v>
      </c>
      <c r="D153">
        <v>46</v>
      </c>
      <c r="E153">
        <v>25</v>
      </c>
      <c r="F153">
        <v>38</v>
      </c>
      <c r="G153">
        <v>46</v>
      </c>
      <c r="H153">
        <v>53</v>
      </c>
      <c r="I153">
        <v>38</v>
      </c>
      <c r="J153">
        <v>46</v>
      </c>
      <c r="K153">
        <v>44</v>
      </c>
      <c r="L153">
        <v>38</v>
      </c>
      <c r="M153">
        <v>46</v>
      </c>
      <c r="N153">
        <v>36</v>
      </c>
      <c r="O153">
        <v>38</v>
      </c>
      <c r="P153">
        <v>46</v>
      </c>
      <c r="Q153">
        <v>42</v>
      </c>
      <c r="R153">
        <v>48</v>
      </c>
      <c r="S153" s="1">
        <v>27.291699999999999</v>
      </c>
      <c r="T153">
        <v>41</v>
      </c>
      <c r="U153">
        <v>45</v>
      </c>
      <c r="V153">
        <v>35</v>
      </c>
    </row>
    <row r="154" spans="1:22">
      <c r="A154">
        <v>38.25</v>
      </c>
      <c r="B154">
        <v>42</v>
      </c>
      <c r="C154">
        <v>38.25</v>
      </c>
      <c r="D154">
        <v>42</v>
      </c>
      <c r="E154">
        <v>27</v>
      </c>
      <c r="F154">
        <v>38.25</v>
      </c>
      <c r="G154">
        <v>42</v>
      </c>
      <c r="H154">
        <v>47</v>
      </c>
      <c r="I154">
        <v>38.25</v>
      </c>
      <c r="J154">
        <v>42</v>
      </c>
      <c r="K154">
        <v>38</v>
      </c>
      <c r="L154">
        <v>38.25</v>
      </c>
      <c r="M154">
        <v>42</v>
      </c>
      <c r="N154">
        <v>36</v>
      </c>
      <c r="O154">
        <v>38.25</v>
      </c>
      <c r="P154">
        <v>42</v>
      </c>
      <c r="Q154">
        <v>41</v>
      </c>
      <c r="R154">
        <v>47</v>
      </c>
      <c r="S154" s="1">
        <v>29.7333</v>
      </c>
      <c r="T154">
        <v>48</v>
      </c>
      <c r="U154">
        <v>50</v>
      </c>
      <c r="V154">
        <v>35</v>
      </c>
    </row>
    <row r="155" spans="1:22">
      <c r="A155">
        <v>38.5</v>
      </c>
      <c r="B155">
        <v>45</v>
      </c>
      <c r="C155">
        <v>38.5</v>
      </c>
      <c r="D155">
        <v>45</v>
      </c>
      <c r="E155">
        <v>25</v>
      </c>
      <c r="F155">
        <v>38.5</v>
      </c>
      <c r="G155">
        <v>45</v>
      </c>
      <c r="H155">
        <v>47</v>
      </c>
      <c r="I155">
        <v>38.5</v>
      </c>
      <c r="J155">
        <v>45</v>
      </c>
      <c r="K155">
        <v>44</v>
      </c>
      <c r="L155">
        <v>38.5</v>
      </c>
      <c r="M155">
        <v>45</v>
      </c>
      <c r="N155">
        <v>34</v>
      </c>
      <c r="O155">
        <v>38.5</v>
      </c>
      <c r="P155">
        <v>45</v>
      </c>
      <c r="Q155">
        <v>44</v>
      </c>
      <c r="R155">
        <v>46</v>
      </c>
      <c r="S155" s="1">
        <v>28.45</v>
      </c>
      <c r="T155">
        <v>50</v>
      </c>
      <c r="U155">
        <v>42</v>
      </c>
      <c r="V155">
        <v>36</v>
      </c>
    </row>
    <row r="156" spans="1:22">
      <c r="A156">
        <v>38.75</v>
      </c>
      <c r="B156">
        <v>49</v>
      </c>
      <c r="C156">
        <v>38.75</v>
      </c>
      <c r="D156">
        <v>49</v>
      </c>
      <c r="E156">
        <v>25</v>
      </c>
      <c r="F156">
        <v>38.75</v>
      </c>
      <c r="G156">
        <v>49</v>
      </c>
      <c r="H156">
        <v>43</v>
      </c>
      <c r="I156">
        <v>38.75</v>
      </c>
      <c r="J156">
        <v>49</v>
      </c>
      <c r="K156">
        <v>41</v>
      </c>
      <c r="L156">
        <v>38.75</v>
      </c>
      <c r="M156">
        <v>49</v>
      </c>
      <c r="N156">
        <v>35</v>
      </c>
      <c r="O156">
        <v>38.75</v>
      </c>
      <c r="P156">
        <v>49</v>
      </c>
      <c r="Q156">
        <v>43</v>
      </c>
      <c r="R156">
        <v>42</v>
      </c>
      <c r="S156" s="1">
        <v>32.15</v>
      </c>
      <c r="T156">
        <v>46</v>
      </c>
      <c r="U156">
        <v>50</v>
      </c>
      <c r="V156">
        <v>34</v>
      </c>
    </row>
    <row r="157" spans="1:22">
      <c r="A157">
        <v>39</v>
      </c>
      <c r="B157">
        <v>38</v>
      </c>
      <c r="C157">
        <v>39</v>
      </c>
      <c r="D157">
        <v>38</v>
      </c>
      <c r="E157">
        <v>32</v>
      </c>
      <c r="F157">
        <v>39</v>
      </c>
      <c r="G157">
        <v>38</v>
      </c>
      <c r="H157">
        <v>54</v>
      </c>
      <c r="I157">
        <v>39</v>
      </c>
      <c r="J157">
        <v>38</v>
      </c>
      <c r="K157">
        <v>39</v>
      </c>
      <c r="L157">
        <v>39</v>
      </c>
      <c r="M157">
        <v>38</v>
      </c>
      <c r="N157">
        <v>36</v>
      </c>
      <c r="O157">
        <v>39</v>
      </c>
      <c r="P157">
        <v>38</v>
      </c>
      <c r="Q157">
        <v>40</v>
      </c>
      <c r="R157">
        <v>49</v>
      </c>
      <c r="S157" s="1">
        <v>31.979199999999999</v>
      </c>
      <c r="T157">
        <v>43</v>
      </c>
      <c r="U157">
        <v>46</v>
      </c>
      <c r="V157">
        <v>31</v>
      </c>
    </row>
    <row r="158" spans="1:22">
      <c r="A158">
        <v>39.25</v>
      </c>
      <c r="B158">
        <v>42</v>
      </c>
      <c r="C158">
        <v>39.25</v>
      </c>
      <c r="D158">
        <v>42</v>
      </c>
      <c r="E158">
        <v>24</v>
      </c>
      <c r="F158">
        <v>39.25</v>
      </c>
      <c r="G158">
        <v>42</v>
      </c>
      <c r="H158">
        <v>51</v>
      </c>
      <c r="I158">
        <v>39.25</v>
      </c>
      <c r="J158">
        <v>42</v>
      </c>
      <c r="K158">
        <v>41</v>
      </c>
      <c r="L158">
        <v>39.25</v>
      </c>
      <c r="M158">
        <v>42</v>
      </c>
      <c r="N158">
        <v>34</v>
      </c>
      <c r="O158">
        <v>39.25</v>
      </c>
      <c r="P158">
        <v>42</v>
      </c>
      <c r="Q158">
        <v>44</v>
      </c>
      <c r="R158">
        <v>47</v>
      </c>
      <c r="S158" s="1">
        <v>26.15</v>
      </c>
      <c r="T158">
        <v>50</v>
      </c>
      <c r="U158">
        <v>47</v>
      </c>
      <c r="V158">
        <v>32</v>
      </c>
    </row>
    <row r="159" spans="1:22">
      <c r="A159">
        <v>39.5</v>
      </c>
      <c r="B159">
        <v>45</v>
      </c>
      <c r="C159">
        <v>39.5</v>
      </c>
      <c r="D159">
        <v>45</v>
      </c>
      <c r="E159">
        <v>23</v>
      </c>
      <c r="F159">
        <v>39.5</v>
      </c>
      <c r="G159">
        <v>45</v>
      </c>
      <c r="H159">
        <v>48</v>
      </c>
      <c r="I159">
        <v>39.5</v>
      </c>
      <c r="J159">
        <v>45</v>
      </c>
      <c r="K159">
        <v>41</v>
      </c>
      <c r="L159">
        <v>39.5</v>
      </c>
      <c r="M159">
        <v>45</v>
      </c>
      <c r="N159">
        <v>35</v>
      </c>
      <c r="O159">
        <v>39.5</v>
      </c>
      <c r="P159">
        <v>45</v>
      </c>
      <c r="Q159">
        <v>43</v>
      </c>
      <c r="R159">
        <v>46</v>
      </c>
      <c r="S159" s="1">
        <v>27.691700000000001</v>
      </c>
      <c r="T159">
        <v>42</v>
      </c>
      <c r="U159">
        <v>49</v>
      </c>
      <c r="V159">
        <v>30</v>
      </c>
    </row>
    <row r="160" spans="1:22">
      <c r="A160">
        <v>39.75</v>
      </c>
      <c r="B160">
        <v>45</v>
      </c>
      <c r="C160">
        <v>39.75</v>
      </c>
      <c r="D160">
        <v>45</v>
      </c>
      <c r="E160">
        <v>32</v>
      </c>
      <c r="F160">
        <v>39.75</v>
      </c>
      <c r="G160">
        <v>45</v>
      </c>
      <c r="H160">
        <v>48</v>
      </c>
      <c r="I160">
        <v>39.75</v>
      </c>
      <c r="J160">
        <v>45</v>
      </c>
      <c r="K160">
        <v>40</v>
      </c>
      <c r="L160">
        <v>39.75</v>
      </c>
      <c r="M160">
        <v>45</v>
      </c>
      <c r="N160">
        <v>36</v>
      </c>
      <c r="O160">
        <v>39.75</v>
      </c>
      <c r="P160">
        <v>45</v>
      </c>
      <c r="Q160">
        <v>43</v>
      </c>
      <c r="R160">
        <v>47</v>
      </c>
      <c r="S160" s="1">
        <v>27.95</v>
      </c>
      <c r="T160">
        <v>41</v>
      </c>
      <c r="U160">
        <v>50</v>
      </c>
      <c r="V160">
        <v>28</v>
      </c>
    </row>
    <row r="161" spans="1:22">
      <c r="A161">
        <v>40</v>
      </c>
      <c r="B161">
        <v>37</v>
      </c>
      <c r="C161">
        <v>40</v>
      </c>
      <c r="D161">
        <v>37</v>
      </c>
      <c r="E161">
        <v>26</v>
      </c>
      <c r="F161">
        <v>40</v>
      </c>
      <c r="G161">
        <v>37</v>
      </c>
      <c r="H161">
        <v>37</v>
      </c>
      <c r="I161">
        <v>40</v>
      </c>
      <c r="J161">
        <v>37</v>
      </c>
      <c r="K161">
        <v>37</v>
      </c>
      <c r="L161">
        <v>40</v>
      </c>
      <c r="M161">
        <v>37</v>
      </c>
      <c r="N161">
        <v>36</v>
      </c>
      <c r="O161">
        <v>40</v>
      </c>
      <c r="P161">
        <v>37</v>
      </c>
      <c r="Q161">
        <v>44</v>
      </c>
      <c r="R161">
        <v>45</v>
      </c>
      <c r="S161" s="1">
        <v>28.487500000000001</v>
      </c>
      <c r="T161">
        <v>46</v>
      </c>
      <c r="U161">
        <v>51</v>
      </c>
      <c r="V161">
        <v>31</v>
      </c>
    </row>
    <row r="162" spans="1:22">
      <c r="A162">
        <v>40.25</v>
      </c>
      <c r="B162">
        <v>49</v>
      </c>
      <c r="C162">
        <v>40.25</v>
      </c>
      <c r="D162">
        <v>49</v>
      </c>
      <c r="E162">
        <v>36</v>
      </c>
      <c r="F162">
        <v>40.25</v>
      </c>
      <c r="G162">
        <v>49</v>
      </c>
      <c r="H162">
        <v>52</v>
      </c>
      <c r="I162">
        <v>40.25</v>
      </c>
      <c r="J162">
        <v>49</v>
      </c>
      <c r="K162">
        <v>41</v>
      </c>
      <c r="L162">
        <v>40.25</v>
      </c>
      <c r="M162">
        <v>49</v>
      </c>
      <c r="N162">
        <v>32</v>
      </c>
      <c r="O162">
        <v>40.25</v>
      </c>
      <c r="P162">
        <v>49</v>
      </c>
      <c r="Q162">
        <v>42</v>
      </c>
      <c r="R162">
        <v>45</v>
      </c>
      <c r="S162" s="1">
        <v>28</v>
      </c>
      <c r="T162">
        <v>45</v>
      </c>
      <c r="U162">
        <v>44</v>
      </c>
      <c r="V162">
        <v>33</v>
      </c>
    </row>
    <row r="163" spans="1:22">
      <c r="A163">
        <v>40.5</v>
      </c>
      <c r="B163">
        <v>56</v>
      </c>
      <c r="C163">
        <v>40.5</v>
      </c>
      <c r="D163">
        <v>56</v>
      </c>
      <c r="E163">
        <v>23</v>
      </c>
      <c r="F163">
        <v>40.5</v>
      </c>
      <c r="G163">
        <v>56</v>
      </c>
      <c r="H163">
        <v>48</v>
      </c>
      <c r="I163">
        <v>40.5</v>
      </c>
      <c r="J163">
        <v>56</v>
      </c>
      <c r="K163">
        <v>40</v>
      </c>
      <c r="L163">
        <v>40.5</v>
      </c>
      <c r="M163">
        <v>56</v>
      </c>
      <c r="N163">
        <v>37</v>
      </c>
      <c r="O163">
        <v>40.5</v>
      </c>
      <c r="P163">
        <v>56</v>
      </c>
      <c r="Q163">
        <v>45</v>
      </c>
      <c r="R163">
        <v>52</v>
      </c>
      <c r="S163" s="1">
        <v>29.341699999999999</v>
      </c>
      <c r="T163">
        <v>46</v>
      </c>
      <c r="U163">
        <v>43</v>
      </c>
      <c r="V163">
        <v>32</v>
      </c>
    </row>
    <row r="164" spans="1:22">
      <c r="A164">
        <v>40.75</v>
      </c>
      <c r="B164">
        <v>44</v>
      </c>
      <c r="C164">
        <v>40.75</v>
      </c>
      <c r="D164">
        <v>44</v>
      </c>
      <c r="E164">
        <v>25</v>
      </c>
      <c r="F164">
        <v>40.75</v>
      </c>
      <c r="G164">
        <v>44</v>
      </c>
      <c r="H164">
        <v>47</v>
      </c>
      <c r="I164">
        <v>40.75</v>
      </c>
      <c r="J164">
        <v>44</v>
      </c>
      <c r="K164">
        <v>43</v>
      </c>
      <c r="L164">
        <v>40.75</v>
      </c>
      <c r="M164">
        <v>44</v>
      </c>
      <c r="N164">
        <v>34</v>
      </c>
      <c r="O164">
        <v>40.75</v>
      </c>
      <c r="P164">
        <v>44</v>
      </c>
      <c r="Q164">
        <v>44</v>
      </c>
      <c r="R164">
        <v>43</v>
      </c>
      <c r="S164" s="1">
        <v>27.35</v>
      </c>
      <c r="T164">
        <v>51</v>
      </c>
      <c r="U164">
        <v>53</v>
      </c>
      <c r="V164">
        <v>35</v>
      </c>
    </row>
    <row r="165" spans="1:22">
      <c r="A165">
        <v>41</v>
      </c>
      <c r="B165">
        <v>52</v>
      </c>
      <c r="C165">
        <v>41</v>
      </c>
      <c r="D165">
        <v>52</v>
      </c>
      <c r="E165">
        <v>35</v>
      </c>
      <c r="F165">
        <v>41</v>
      </c>
      <c r="G165">
        <v>52</v>
      </c>
      <c r="H165">
        <v>48</v>
      </c>
      <c r="I165">
        <v>41</v>
      </c>
      <c r="J165">
        <v>52</v>
      </c>
      <c r="K165">
        <v>41</v>
      </c>
      <c r="L165">
        <v>41</v>
      </c>
      <c r="M165">
        <v>52</v>
      </c>
      <c r="N165">
        <v>34</v>
      </c>
      <c r="O165">
        <v>41</v>
      </c>
      <c r="P165">
        <v>52</v>
      </c>
      <c r="Q165">
        <v>47</v>
      </c>
      <c r="R165">
        <v>42</v>
      </c>
      <c r="S165" s="1">
        <v>28.537500000000001</v>
      </c>
      <c r="T165">
        <v>48</v>
      </c>
      <c r="U165">
        <v>48</v>
      </c>
      <c r="V165">
        <v>33</v>
      </c>
    </row>
    <row r="166" spans="1:22">
      <c r="A166">
        <v>41.25</v>
      </c>
      <c r="B166">
        <v>43</v>
      </c>
      <c r="C166">
        <v>41.25</v>
      </c>
      <c r="D166">
        <v>43</v>
      </c>
      <c r="E166">
        <v>24</v>
      </c>
      <c r="F166">
        <v>41.25</v>
      </c>
      <c r="G166">
        <v>43</v>
      </c>
      <c r="H166">
        <v>46</v>
      </c>
      <c r="I166">
        <v>41.25</v>
      </c>
      <c r="J166">
        <v>43</v>
      </c>
      <c r="K166">
        <v>32</v>
      </c>
      <c r="L166">
        <v>41.25</v>
      </c>
      <c r="M166">
        <v>43</v>
      </c>
      <c r="N166">
        <v>37</v>
      </c>
      <c r="O166">
        <v>41.25</v>
      </c>
      <c r="P166">
        <v>43</v>
      </c>
      <c r="Q166">
        <v>41</v>
      </c>
      <c r="R166">
        <v>49</v>
      </c>
      <c r="S166" s="1">
        <v>27.633299999999998</v>
      </c>
      <c r="T166">
        <v>48</v>
      </c>
      <c r="U166">
        <v>54</v>
      </c>
      <c r="V166">
        <v>32</v>
      </c>
    </row>
    <row r="167" spans="1:22">
      <c r="A167">
        <v>41.5</v>
      </c>
      <c r="B167">
        <v>44</v>
      </c>
      <c r="C167">
        <v>41.5</v>
      </c>
      <c r="D167">
        <v>44</v>
      </c>
      <c r="E167">
        <v>24</v>
      </c>
      <c r="F167">
        <v>41.5</v>
      </c>
      <c r="G167">
        <v>44</v>
      </c>
      <c r="H167">
        <v>43</v>
      </c>
      <c r="I167">
        <v>41.5</v>
      </c>
      <c r="J167">
        <v>44</v>
      </c>
      <c r="K167">
        <v>43</v>
      </c>
      <c r="L167">
        <v>41.5</v>
      </c>
      <c r="M167">
        <v>44</v>
      </c>
      <c r="N167">
        <v>33</v>
      </c>
      <c r="O167">
        <v>41.5</v>
      </c>
      <c r="P167">
        <v>44</v>
      </c>
      <c r="Q167">
        <v>46</v>
      </c>
      <c r="R167">
        <v>47</v>
      </c>
      <c r="S167" s="1">
        <v>24.6875</v>
      </c>
      <c r="T167">
        <v>43</v>
      </c>
      <c r="U167">
        <v>46</v>
      </c>
      <c r="V167">
        <v>33</v>
      </c>
    </row>
    <row r="168" spans="1:22">
      <c r="A168">
        <v>41.75</v>
      </c>
      <c r="B168">
        <v>56</v>
      </c>
      <c r="C168">
        <v>41.75</v>
      </c>
      <c r="D168">
        <v>56</v>
      </c>
      <c r="E168">
        <v>30</v>
      </c>
      <c r="F168">
        <v>41.75</v>
      </c>
      <c r="G168">
        <v>56</v>
      </c>
      <c r="H168">
        <v>50</v>
      </c>
      <c r="I168">
        <v>41.75</v>
      </c>
      <c r="J168">
        <v>56</v>
      </c>
      <c r="K168">
        <v>43</v>
      </c>
      <c r="L168">
        <v>41.75</v>
      </c>
      <c r="M168">
        <v>56</v>
      </c>
      <c r="N168">
        <v>35</v>
      </c>
      <c r="O168">
        <v>41.75</v>
      </c>
      <c r="P168">
        <v>56</v>
      </c>
      <c r="Q168">
        <v>42</v>
      </c>
      <c r="R168">
        <v>47</v>
      </c>
      <c r="S168" s="1">
        <v>29.808299999999999</v>
      </c>
      <c r="T168">
        <v>40</v>
      </c>
      <c r="U168">
        <v>40</v>
      </c>
      <c r="V168">
        <v>32</v>
      </c>
    </row>
    <row r="169" spans="1:22">
      <c r="A169">
        <v>42</v>
      </c>
      <c r="B169">
        <v>43</v>
      </c>
      <c r="C169">
        <v>42</v>
      </c>
      <c r="D169">
        <v>43</v>
      </c>
      <c r="E169">
        <v>27</v>
      </c>
      <c r="F169">
        <v>42</v>
      </c>
      <c r="G169">
        <v>43</v>
      </c>
      <c r="H169">
        <v>43</v>
      </c>
      <c r="I169">
        <v>42</v>
      </c>
      <c r="J169">
        <v>43</v>
      </c>
      <c r="K169">
        <v>44</v>
      </c>
      <c r="L169">
        <v>42</v>
      </c>
      <c r="M169">
        <v>43</v>
      </c>
      <c r="N169">
        <v>34</v>
      </c>
      <c r="O169">
        <v>42</v>
      </c>
      <c r="P169">
        <v>43</v>
      </c>
      <c r="Q169">
        <v>44</v>
      </c>
      <c r="R169">
        <v>42</v>
      </c>
      <c r="S169" s="1">
        <v>33.216700000000003</v>
      </c>
      <c r="T169">
        <v>44</v>
      </c>
      <c r="U169">
        <v>44</v>
      </c>
      <c r="V169">
        <v>33</v>
      </c>
    </row>
    <row r="170" spans="1:22">
      <c r="A170">
        <v>42.25</v>
      </c>
      <c r="B170">
        <v>42</v>
      </c>
      <c r="C170">
        <v>42.25</v>
      </c>
      <c r="D170">
        <v>42</v>
      </c>
      <c r="E170">
        <v>31</v>
      </c>
      <c r="F170">
        <v>42.25</v>
      </c>
      <c r="G170">
        <v>42</v>
      </c>
      <c r="H170">
        <v>52</v>
      </c>
      <c r="I170">
        <v>42.25</v>
      </c>
      <c r="J170">
        <v>42</v>
      </c>
      <c r="K170">
        <v>44</v>
      </c>
      <c r="L170">
        <v>42.25</v>
      </c>
      <c r="M170">
        <v>42</v>
      </c>
      <c r="N170">
        <v>32</v>
      </c>
      <c r="O170">
        <v>42.25</v>
      </c>
      <c r="P170">
        <v>42</v>
      </c>
      <c r="Q170">
        <v>45</v>
      </c>
      <c r="R170">
        <v>47</v>
      </c>
      <c r="S170" s="1">
        <v>24</v>
      </c>
      <c r="T170">
        <v>49</v>
      </c>
      <c r="U170">
        <v>48</v>
      </c>
      <c r="V170">
        <v>33</v>
      </c>
    </row>
    <row r="171" spans="1:22">
      <c r="A171">
        <v>42.5</v>
      </c>
      <c r="B171">
        <v>36</v>
      </c>
      <c r="C171">
        <v>42.5</v>
      </c>
      <c r="D171">
        <v>36</v>
      </c>
      <c r="E171">
        <v>26</v>
      </c>
      <c r="F171">
        <v>42.5</v>
      </c>
      <c r="G171">
        <v>36</v>
      </c>
      <c r="H171">
        <v>42</v>
      </c>
      <c r="I171">
        <v>42.5</v>
      </c>
      <c r="J171">
        <v>36</v>
      </c>
      <c r="K171">
        <v>35</v>
      </c>
      <c r="L171">
        <v>42.5</v>
      </c>
      <c r="M171">
        <v>36</v>
      </c>
      <c r="N171">
        <v>39</v>
      </c>
      <c r="O171">
        <v>42.5</v>
      </c>
      <c r="P171">
        <v>36</v>
      </c>
      <c r="Q171">
        <v>41</v>
      </c>
      <c r="R171">
        <v>43</v>
      </c>
      <c r="S171" s="1">
        <v>28.183299999999999</v>
      </c>
      <c r="T171">
        <v>45</v>
      </c>
      <c r="U171">
        <v>55</v>
      </c>
      <c r="V171">
        <v>32</v>
      </c>
    </row>
    <row r="172" spans="1:22">
      <c r="A172">
        <v>42.75</v>
      </c>
      <c r="B172">
        <v>41</v>
      </c>
      <c r="C172">
        <v>42.75</v>
      </c>
      <c r="D172">
        <v>41</v>
      </c>
      <c r="E172">
        <v>22</v>
      </c>
      <c r="F172">
        <v>42.75</v>
      </c>
      <c r="G172">
        <v>41</v>
      </c>
      <c r="H172">
        <v>45</v>
      </c>
      <c r="I172">
        <v>42.75</v>
      </c>
      <c r="J172">
        <v>41</v>
      </c>
      <c r="K172">
        <v>37</v>
      </c>
      <c r="L172">
        <v>42.75</v>
      </c>
      <c r="M172">
        <v>41</v>
      </c>
      <c r="N172">
        <v>35</v>
      </c>
      <c r="O172">
        <v>42.75</v>
      </c>
      <c r="P172">
        <v>41</v>
      </c>
      <c r="Q172">
        <v>46</v>
      </c>
      <c r="R172">
        <v>44</v>
      </c>
      <c r="S172" s="1">
        <v>25.583300000000001</v>
      </c>
      <c r="T172">
        <v>47</v>
      </c>
      <c r="U172">
        <v>40</v>
      </c>
      <c r="V172">
        <v>35</v>
      </c>
    </row>
    <row r="173" spans="1:22">
      <c r="A173">
        <v>43</v>
      </c>
      <c r="B173">
        <v>40</v>
      </c>
      <c r="C173">
        <v>43</v>
      </c>
      <c r="D173">
        <v>40</v>
      </c>
      <c r="E173">
        <v>22</v>
      </c>
      <c r="F173">
        <v>43</v>
      </c>
      <c r="G173">
        <v>40</v>
      </c>
      <c r="H173">
        <v>43</v>
      </c>
      <c r="I173">
        <v>43</v>
      </c>
      <c r="J173">
        <v>40</v>
      </c>
      <c r="K173">
        <v>45</v>
      </c>
      <c r="L173">
        <v>43</v>
      </c>
      <c r="M173">
        <v>40</v>
      </c>
      <c r="N173">
        <v>39</v>
      </c>
      <c r="O173">
        <v>43</v>
      </c>
      <c r="P173">
        <v>40</v>
      </c>
      <c r="Q173">
        <v>42</v>
      </c>
      <c r="R173">
        <v>41</v>
      </c>
      <c r="S173" s="1">
        <v>29.9375</v>
      </c>
      <c r="T173">
        <v>41</v>
      </c>
      <c r="U173">
        <v>49</v>
      </c>
      <c r="V173">
        <v>27</v>
      </c>
    </row>
    <row r="174" spans="1:22">
      <c r="A174">
        <v>43.25</v>
      </c>
      <c r="B174">
        <v>51</v>
      </c>
      <c r="C174">
        <v>43.25</v>
      </c>
      <c r="D174">
        <v>51</v>
      </c>
      <c r="E174">
        <v>30</v>
      </c>
      <c r="F174">
        <v>43.25</v>
      </c>
      <c r="G174">
        <v>51</v>
      </c>
      <c r="H174">
        <v>53</v>
      </c>
      <c r="I174">
        <v>43.25</v>
      </c>
      <c r="J174">
        <v>51</v>
      </c>
      <c r="K174">
        <v>44</v>
      </c>
      <c r="L174">
        <v>43.25</v>
      </c>
      <c r="M174">
        <v>51</v>
      </c>
      <c r="N174">
        <v>33</v>
      </c>
      <c r="O174">
        <v>43.25</v>
      </c>
      <c r="P174">
        <v>51</v>
      </c>
      <c r="Q174">
        <v>40</v>
      </c>
      <c r="R174">
        <v>41</v>
      </c>
      <c r="S174" s="1">
        <v>27.216699999999999</v>
      </c>
      <c r="T174">
        <v>48</v>
      </c>
      <c r="U174">
        <v>42</v>
      </c>
      <c r="V174">
        <v>29</v>
      </c>
    </row>
    <row r="175" spans="1:22">
      <c r="A175">
        <v>43.5</v>
      </c>
      <c r="B175">
        <v>47</v>
      </c>
      <c r="C175">
        <v>43.5</v>
      </c>
      <c r="D175">
        <v>47</v>
      </c>
      <c r="E175">
        <v>20</v>
      </c>
      <c r="F175">
        <v>43.5</v>
      </c>
      <c r="G175">
        <v>47</v>
      </c>
      <c r="H175">
        <v>49</v>
      </c>
      <c r="I175">
        <v>43.5</v>
      </c>
      <c r="J175">
        <v>47</v>
      </c>
      <c r="K175">
        <v>43</v>
      </c>
      <c r="L175">
        <v>43.5</v>
      </c>
      <c r="M175">
        <v>47</v>
      </c>
      <c r="N175">
        <v>31</v>
      </c>
      <c r="O175">
        <v>43.5</v>
      </c>
      <c r="P175">
        <v>47</v>
      </c>
      <c r="Q175">
        <v>44</v>
      </c>
      <c r="R175">
        <v>47</v>
      </c>
      <c r="S175" s="1">
        <v>27.895800000000001</v>
      </c>
      <c r="T175">
        <v>36</v>
      </c>
      <c r="U175">
        <v>51</v>
      </c>
      <c r="V175">
        <v>30</v>
      </c>
    </row>
    <row r="176" spans="1:22">
      <c r="A176">
        <v>43.75</v>
      </c>
      <c r="B176">
        <v>49</v>
      </c>
      <c r="C176">
        <v>43.75</v>
      </c>
      <c r="D176">
        <v>49</v>
      </c>
      <c r="E176">
        <v>20</v>
      </c>
      <c r="F176">
        <v>43.75</v>
      </c>
      <c r="G176">
        <v>49</v>
      </c>
      <c r="H176">
        <v>47</v>
      </c>
      <c r="I176">
        <v>43.75</v>
      </c>
      <c r="J176">
        <v>49</v>
      </c>
      <c r="K176">
        <v>41</v>
      </c>
      <c r="L176">
        <v>43.75</v>
      </c>
      <c r="M176">
        <v>49</v>
      </c>
      <c r="N176">
        <v>40</v>
      </c>
      <c r="O176">
        <v>43.75</v>
      </c>
      <c r="P176">
        <v>49</v>
      </c>
      <c r="Q176">
        <v>43</v>
      </c>
      <c r="R176">
        <v>46</v>
      </c>
      <c r="S176" s="1">
        <v>29.75</v>
      </c>
      <c r="T176">
        <v>42</v>
      </c>
      <c r="U176">
        <v>55</v>
      </c>
      <c r="V176">
        <v>30</v>
      </c>
    </row>
    <row r="177" spans="1:22">
      <c r="A177">
        <v>44</v>
      </c>
      <c r="B177">
        <v>42</v>
      </c>
      <c r="C177">
        <v>44</v>
      </c>
      <c r="D177">
        <v>42</v>
      </c>
      <c r="E177">
        <v>17</v>
      </c>
      <c r="F177">
        <v>44</v>
      </c>
      <c r="G177">
        <v>42</v>
      </c>
      <c r="H177">
        <v>43</v>
      </c>
      <c r="I177">
        <v>44</v>
      </c>
      <c r="J177">
        <v>42</v>
      </c>
      <c r="K177">
        <v>34</v>
      </c>
      <c r="L177">
        <v>44</v>
      </c>
      <c r="M177">
        <v>42</v>
      </c>
      <c r="N177">
        <v>34</v>
      </c>
      <c r="O177">
        <v>44</v>
      </c>
      <c r="P177">
        <v>42</v>
      </c>
      <c r="Q177">
        <v>41</v>
      </c>
      <c r="R177">
        <v>49</v>
      </c>
      <c r="S177" s="1">
        <v>28.854199999999999</v>
      </c>
      <c r="T177">
        <v>43</v>
      </c>
      <c r="U177">
        <v>47</v>
      </c>
      <c r="V177">
        <v>32</v>
      </c>
    </row>
    <row r="178" spans="1:22">
      <c r="A178">
        <v>44.25</v>
      </c>
      <c r="B178">
        <v>44</v>
      </c>
      <c r="C178">
        <v>44.25</v>
      </c>
      <c r="D178">
        <v>44</v>
      </c>
      <c r="E178">
        <v>31</v>
      </c>
      <c r="F178">
        <v>44.25</v>
      </c>
      <c r="G178">
        <v>44</v>
      </c>
      <c r="H178">
        <v>42</v>
      </c>
      <c r="I178">
        <v>44.25</v>
      </c>
      <c r="J178">
        <v>44</v>
      </c>
      <c r="K178">
        <v>39</v>
      </c>
      <c r="L178">
        <v>44.25</v>
      </c>
      <c r="M178">
        <v>44</v>
      </c>
      <c r="N178">
        <v>36</v>
      </c>
      <c r="O178">
        <v>44.25</v>
      </c>
      <c r="P178">
        <v>44</v>
      </c>
      <c r="Q178">
        <v>44</v>
      </c>
      <c r="R178">
        <v>41</v>
      </c>
      <c r="S178" s="1">
        <v>24.066700000000001</v>
      </c>
      <c r="T178">
        <v>48</v>
      </c>
      <c r="U178">
        <v>47</v>
      </c>
      <c r="V178">
        <v>31</v>
      </c>
    </row>
    <row r="179" spans="1:22">
      <c r="A179">
        <v>44.5</v>
      </c>
      <c r="B179">
        <v>33</v>
      </c>
      <c r="C179">
        <v>44.5</v>
      </c>
      <c r="D179">
        <v>33</v>
      </c>
      <c r="E179">
        <v>18</v>
      </c>
      <c r="F179">
        <v>44.5</v>
      </c>
      <c r="G179">
        <v>33</v>
      </c>
      <c r="H179">
        <v>46</v>
      </c>
      <c r="I179">
        <v>44.5</v>
      </c>
      <c r="J179">
        <v>33</v>
      </c>
      <c r="K179">
        <v>34</v>
      </c>
      <c r="L179">
        <v>44.5</v>
      </c>
      <c r="M179">
        <v>33</v>
      </c>
      <c r="N179">
        <v>40</v>
      </c>
      <c r="O179">
        <v>44.5</v>
      </c>
      <c r="P179">
        <v>33</v>
      </c>
      <c r="Q179">
        <v>38</v>
      </c>
      <c r="R179">
        <v>46</v>
      </c>
      <c r="S179" s="1">
        <v>28.8125</v>
      </c>
      <c r="T179">
        <v>50</v>
      </c>
      <c r="U179">
        <v>47</v>
      </c>
      <c r="V179">
        <v>31</v>
      </c>
    </row>
    <row r="180" spans="1:22">
      <c r="A180">
        <v>44.75</v>
      </c>
      <c r="B180">
        <v>37</v>
      </c>
      <c r="C180">
        <v>44.75</v>
      </c>
      <c r="D180">
        <v>37</v>
      </c>
      <c r="E180">
        <v>27</v>
      </c>
      <c r="F180">
        <v>44.75</v>
      </c>
      <c r="G180">
        <v>37</v>
      </c>
      <c r="H180">
        <v>42</v>
      </c>
      <c r="I180">
        <v>44.75</v>
      </c>
      <c r="J180">
        <v>37</v>
      </c>
      <c r="K180">
        <v>40</v>
      </c>
      <c r="L180">
        <v>44.75</v>
      </c>
      <c r="M180">
        <v>37</v>
      </c>
      <c r="N180">
        <v>35</v>
      </c>
      <c r="O180">
        <v>44.75</v>
      </c>
      <c r="P180">
        <v>37</v>
      </c>
      <c r="Q180">
        <v>44</v>
      </c>
      <c r="R180">
        <v>46</v>
      </c>
      <c r="S180" s="1">
        <v>29.55</v>
      </c>
      <c r="T180">
        <v>39</v>
      </c>
      <c r="U180">
        <v>52</v>
      </c>
      <c r="V180">
        <v>32</v>
      </c>
    </row>
    <row r="181" spans="1:22">
      <c r="A181">
        <v>45</v>
      </c>
      <c r="B181">
        <v>47</v>
      </c>
      <c r="C181">
        <v>45</v>
      </c>
      <c r="D181">
        <v>47</v>
      </c>
      <c r="E181">
        <v>33</v>
      </c>
      <c r="F181">
        <v>45</v>
      </c>
      <c r="G181">
        <v>47</v>
      </c>
      <c r="H181">
        <v>46</v>
      </c>
      <c r="I181">
        <v>45</v>
      </c>
      <c r="J181">
        <v>47</v>
      </c>
      <c r="K181">
        <v>37</v>
      </c>
      <c r="L181">
        <v>45</v>
      </c>
      <c r="M181">
        <v>47</v>
      </c>
      <c r="N181">
        <v>37</v>
      </c>
      <c r="O181">
        <v>45</v>
      </c>
      <c r="P181">
        <v>47</v>
      </c>
      <c r="Q181">
        <v>39</v>
      </c>
      <c r="R181">
        <v>43</v>
      </c>
      <c r="S181" s="1">
        <v>26.754200000000001</v>
      </c>
      <c r="T181">
        <v>45</v>
      </c>
      <c r="U181">
        <v>48</v>
      </c>
      <c r="V181">
        <v>27</v>
      </c>
    </row>
    <row r="182" spans="1:22">
      <c r="A182">
        <v>45.25</v>
      </c>
      <c r="B182">
        <v>45</v>
      </c>
      <c r="C182">
        <v>45.25</v>
      </c>
      <c r="D182">
        <v>45</v>
      </c>
      <c r="E182">
        <v>31</v>
      </c>
      <c r="F182">
        <v>45.25</v>
      </c>
      <c r="G182">
        <v>45</v>
      </c>
      <c r="H182">
        <v>46</v>
      </c>
      <c r="I182">
        <v>45.25</v>
      </c>
      <c r="J182">
        <v>45</v>
      </c>
      <c r="K182">
        <v>42</v>
      </c>
      <c r="L182">
        <v>45.25</v>
      </c>
      <c r="M182">
        <v>45</v>
      </c>
      <c r="N182">
        <v>36</v>
      </c>
      <c r="O182">
        <v>45.25</v>
      </c>
      <c r="P182">
        <v>45</v>
      </c>
      <c r="Q182">
        <v>41</v>
      </c>
      <c r="R182">
        <v>47</v>
      </c>
      <c r="S182" s="1">
        <v>27</v>
      </c>
      <c r="T182">
        <v>45</v>
      </c>
      <c r="U182">
        <v>50</v>
      </c>
      <c r="V182">
        <v>27</v>
      </c>
    </row>
    <row r="183" spans="1:22">
      <c r="A183">
        <v>45.5</v>
      </c>
      <c r="B183">
        <v>44</v>
      </c>
      <c r="C183">
        <v>45.5</v>
      </c>
      <c r="D183">
        <v>44</v>
      </c>
      <c r="E183">
        <v>26</v>
      </c>
      <c r="F183">
        <v>45.5</v>
      </c>
      <c r="G183">
        <v>44</v>
      </c>
      <c r="H183">
        <v>42</v>
      </c>
      <c r="I183">
        <v>45.5</v>
      </c>
      <c r="J183">
        <v>44</v>
      </c>
      <c r="K183">
        <v>40</v>
      </c>
      <c r="L183">
        <v>45.5</v>
      </c>
      <c r="M183">
        <v>44</v>
      </c>
      <c r="N183">
        <v>36</v>
      </c>
      <c r="O183">
        <v>45.5</v>
      </c>
      <c r="P183">
        <v>44</v>
      </c>
      <c r="Q183">
        <v>44</v>
      </c>
      <c r="R183">
        <v>43</v>
      </c>
      <c r="S183" s="1">
        <v>28</v>
      </c>
      <c r="T183">
        <v>37</v>
      </c>
      <c r="U183">
        <v>52</v>
      </c>
      <c r="V183">
        <v>32</v>
      </c>
    </row>
    <row r="184" spans="1:22">
      <c r="A184">
        <v>45.75</v>
      </c>
      <c r="B184">
        <v>37</v>
      </c>
      <c r="C184">
        <v>45.75</v>
      </c>
      <c r="D184">
        <v>37</v>
      </c>
      <c r="E184">
        <v>28</v>
      </c>
      <c r="F184">
        <v>45.75</v>
      </c>
      <c r="G184">
        <v>37</v>
      </c>
      <c r="H184">
        <v>45</v>
      </c>
      <c r="I184">
        <v>45.75</v>
      </c>
      <c r="J184">
        <v>37</v>
      </c>
      <c r="K184">
        <v>35</v>
      </c>
      <c r="L184">
        <v>45.75</v>
      </c>
      <c r="M184">
        <v>37</v>
      </c>
      <c r="N184">
        <v>36</v>
      </c>
      <c r="O184">
        <v>45.75</v>
      </c>
      <c r="P184">
        <v>37</v>
      </c>
      <c r="Q184">
        <v>44</v>
      </c>
      <c r="R184">
        <v>48</v>
      </c>
      <c r="S184" s="1">
        <v>25.708300000000001</v>
      </c>
      <c r="T184">
        <v>46</v>
      </c>
      <c r="U184">
        <v>47</v>
      </c>
      <c r="V184">
        <v>33</v>
      </c>
    </row>
    <row r="185" spans="1:22">
      <c r="A185">
        <v>46</v>
      </c>
      <c r="B185">
        <v>44</v>
      </c>
      <c r="C185">
        <v>46</v>
      </c>
      <c r="D185">
        <v>44</v>
      </c>
      <c r="E185">
        <v>25</v>
      </c>
      <c r="F185">
        <v>46</v>
      </c>
      <c r="G185">
        <v>44</v>
      </c>
      <c r="H185">
        <v>45</v>
      </c>
      <c r="I185">
        <v>46</v>
      </c>
      <c r="J185">
        <v>44</v>
      </c>
      <c r="K185">
        <v>40</v>
      </c>
      <c r="L185">
        <v>46</v>
      </c>
      <c r="M185">
        <v>44</v>
      </c>
      <c r="N185">
        <v>32</v>
      </c>
      <c r="O185">
        <v>46</v>
      </c>
      <c r="P185">
        <v>44</v>
      </c>
      <c r="Q185">
        <v>41</v>
      </c>
      <c r="R185">
        <v>41</v>
      </c>
      <c r="S185" s="1">
        <v>28.262499999999999</v>
      </c>
      <c r="T185">
        <v>42</v>
      </c>
      <c r="U185">
        <v>43</v>
      </c>
      <c r="V185">
        <v>30</v>
      </c>
    </row>
    <row r="186" spans="1:22">
      <c r="A186">
        <v>46.25</v>
      </c>
      <c r="B186">
        <v>41</v>
      </c>
      <c r="C186">
        <v>46.25</v>
      </c>
      <c r="D186">
        <v>41</v>
      </c>
      <c r="E186">
        <v>26</v>
      </c>
      <c r="F186">
        <v>46.25</v>
      </c>
      <c r="G186">
        <v>41</v>
      </c>
      <c r="H186">
        <v>49</v>
      </c>
      <c r="I186">
        <v>46.25</v>
      </c>
      <c r="J186">
        <v>41</v>
      </c>
      <c r="K186">
        <v>41</v>
      </c>
      <c r="L186">
        <v>46.25</v>
      </c>
      <c r="M186">
        <v>41</v>
      </c>
      <c r="N186">
        <v>33</v>
      </c>
      <c r="O186">
        <v>46.25</v>
      </c>
      <c r="P186">
        <v>41</v>
      </c>
      <c r="Q186">
        <v>43</v>
      </c>
      <c r="R186">
        <v>46</v>
      </c>
      <c r="S186" s="1">
        <v>28.933299999999999</v>
      </c>
      <c r="T186">
        <v>44</v>
      </c>
      <c r="U186">
        <v>50</v>
      </c>
      <c r="V186">
        <v>31</v>
      </c>
    </row>
    <row r="187" spans="1:22">
      <c r="A187">
        <v>46.5</v>
      </c>
      <c r="B187">
        <v>44</v>
      </c>
      <c r="C187">
        <v>46.5</v>
      </c>
      <c r="D187">
        <v>44</v>
      </c>
      <c r="E187">
        <v>23</v>
      </c>
      <c r="F187">
        <v>46.5</v>
      </c>
      <c r="G187">
        <v>44</v>
      </c>
      <c r="H187">
        <v>44</v>
      </c>
      <c r="I187">
        <v>46.5</v>
      </c>
      <c r="J187">
        <v>44</v>
      </c>
      <c r="K187">
        <v>39</v>
      </c>
      <c r="L187">
        <v>46.5</v>
      </c>
      <c r="M187">
        <v>44</v>
      </c>
      <c r="N187">
        <v>32</v>
      </c>
      <c r="O187">
        <v>46.5</v>
      </c>
      <c r="P187">
        <v>44</v>
      </c>
      <c r="Q187">
        <v>42</v>
      </c>
      <c r="R187">
        <v>48</v>
      </c>
      <c r="S187" s="1">
        <v>25.270800000000001</v>
      </c>
      <c r="T187">
        <v>41</v>
      </c>
      <c r="U187">
        <v>48</v>
      </c>
      <c r="V187">
        <v>23</v>
      </c>
    </row>
    <row r="188" spans="1:22">
      <c r="A188">
        <v>46.75</v>
      </c>
      <c r="B188">
        <v>41</v>
      </c>
      <c r="C188">
        <v>46.75</v>
      </c>
      <c r="D188">
        <v>41</v>
      </c>
      <c r="E188">
        <v>23</v>
      </c>
      <c r="F188">
        <v>46.75</v>
      </c>
      <c r="G188">
        <v>41</v>
      </c>
      <c r="H188">
        <v>43</v>
      </c>
      <c r="I188">
        <v>46.75</v>
      </c>
      <c r="J188">
        <v>41</v>
      </c>
      <c r="K188">
        <v>46</v>
      </c>
      <c r="L188">
        <v>46.75</v>
      </c>
      <c r="M188">
        <v>41</v>
      </c>
      <c r="N188">
        <v>34</v>
      </c>
      <c r="O188">
        <v>46.75</v>
      </c>
      <c r="P188">
        <v>41</v>
      </c>
      <c r="Q188">
        <v>44</v>
      </c>
      <c r="R188">
        <v>46</v>
      </c>
      <c r="S188" s="1">
        <v>26</v>
      </c>
      <c r="T188">
        <v>49</v>
      </c>
      <c r="U188">
        <v>46</v>
      </c>
      <c r="V188">
        <v>30</v>
      </c>
    </row>
    <row r="189" spans="1:22">
      <c r="A189">
        <v>47</v>
      </c>
      <c r="B189">
        <v>37</v>
      </c>
      <c r="C189">
        <v>47</v>
      </c>
      <c r="D189">
        <v>37</v>
      </c>
      <c r="E189">
        <v>20</v>
      </c>
      <c r="F189">
        <v>47</v>
      </c>
      <c r="G189">
        <v>37</v>
      </c>
      <c r="H189">
        <v>40</v>
      </c>
      <c r="I189">
        <v>47</v>
      </c>
      <c r="J189">
        <v>37</v>
      </c>
      <c r="K189">
        <v>42</v>
      </c>
      <c r="L189">
        <v>47</v>
      </c>
      <c r="M189">
        <v>37</v>
      </c>
      <c r="N189">
        <v>35</v>
      </c>
      <c r="O189">
        <v>47</v>
      </c>
      <c r="P189">
        <v>37</v>
      </c>
      <c r="Q189">
        <v>42</v>
      </c>
      <c r="R189">
        <v>47</v>
      </c>
      <c r="S189" s="1">
        <v>23.675000000000001</v>
      </c>
      <c r="T189">
        <v>44</v>
      </c>
      <c r="U189">
        <v>53</v>
      </c>
      <c r="V189">
        <v>25</v>
      </c>
    </row>
    <row r="190" spans="1:22">
      <c r="A190">
        <v>47.25</v>
      </c>
      <c r="B190">
        <v>37</v>
      </c>
      <c r="C190">
        <v>47.25</v>
      </c>
      <c r="D190">
        <v>37</v>
      </c>
      <c r="E190">
        <v>24</v>
      </c>
      <c r="F190">
        <v>47.25</v>
      </c>
      <c r="G190">
        <v>37</v>
      </c>
      <c r="H190">
        <v>37</v>
      </c>
      <c r="I190">
        <v>47.25</v>
      </c>
      <c r="J190">
        <v>37</v>
      </c>
      <c r="K190">
        <v>39</v>
      </c>
      <c r="L190">
        <v>47.25</v>
      </c>
      <c r="M190">
        <v>37</v>
      </c>
      <c r="N190">
        <v>35</v>
      </c>
      <c r="O190">
        <v>47.25</v>
      </c>
      <c r="P190">
        <v>37</v>
      </c>
      <c r="Q190">
        <v>43</v>
      </c>
      <c r="R190">
        <v>43</v>
      </c>
      <c r="S190" s="1">
        <v>22.833300000000001</v>
      </c>
      <c r="T190">
        <v>47</v>
      </c>
      <c r="U190">
        <v>50</v>
      </c>
      <c r="V190">
        <v>32</v>
      </c>
    </row>
    <row r="191" spans="1:22">
      <c r="A191">
        <v>47.5</v>
      </c>
      <c r="B191">
        <v>46</v>
      </c>
      <c r="C191">
        <v>47.5</v>
      </c>
      <c r="D191">
        <v>46</v>
      </c>
      <c r="E191">
        <v>22</v>
      </c>
      <c r="F191">
        <v>47.5</v>
      </c>
      <c r="G191">
        <v>46</v>
      </c>
      <c r="H191">
        <v>40</v>
      </c>
      <c r="I191">
        <v>47.5</v>
      </c>
      <c r="J191">
        <v>46</v>
      </c>
      <c r="K191">
        <v>43</v>
      </c>
      <c r="L191">
        <v>47.5</v>
      </c>
      <c r="M191">
        <v>46</v>
      </c>
      <c r="N191">
        <v>34</v>
      </c>
      <c r="O191">
        <v>47.5</v>
      </c>
      <c r="P191">
        <v>46</v>
      </c>
      <c r="Q191">
        <v>43</v>
      </c>
      <c r="R191">
        <v>46</v>
      </c>
      <c r="S191" s="1">
        <v>32.412500000000001</v>
      </c>
      <c r="T191">
        <v>41</v>
      </c>
      <c r="U191">
        <v>52</v>
      </c>
      <c r="V191">
        <v>26</v>
      </c>
    </row>
    <row r="192" spans="1:22">
      <c r="A192">
        <v>47.75</v>
      </c>
      <c r="B192">
        <v>38</v>
      </c>
      <c r="C192">
        <v>47.75</v>
      </c>
      <c r="D192">
        <v>38</v>
      </c>
      <c r="E192">
        <v>27</v>
      </c>
      <c r="F192">
        <v>47.75</v>
      </c>
      <c r="G192">
        <v>38</v>
      </c>
      <c r="H192">
        <v>55</v>
      </c>
      <c r="I192">
        <v>47.75</v>
      </c>
      <c r="J192">
        <v>38</v>
      </c>
      <c r="K192">
        <v>40</v>
      </c>
      <c r="L192">
        <v>47.75</v>
      </c>
      <c r="M192">
        <v>38</v>
      </c>
      <c r="N192">
        <v>34</v>
      </c>
      <c r="O192">
        <v>47.75</v>
      </c>
      <c r="P192">
        <v>38</v>
      </c>
      <c r="Q192">
        <v>43</v>
      </c>
      <c r="R192">
        <v>48</v>
      </c>
      <c r="S192" s="1">
        <v>23.708300000000001</v>
      </c>
      <c r="T192">
        <v>36</v>
      </c>
      <c r="U192">
        <v>50</v>
      </c>
      <c r="V192">
        <v>31</v>
      </c>
    </row>
    <row r="193" spans="1:22">
      <c r="A193">
        <v>48</v>
      </c>
      <c r="B193">
        <v>42</v>
      </c>
      <c r="C193">
        <v>48</v>
      </c>
      <c r="D193">
        <v>42</v>
      </c>
      <c r="E193">
        <v>20</v>
      </c>
      <c r="F193">
        <v>48</v>
      </c>
      <c r="G193">
        <v>42</v>
      </c>
      <c r="H193">
        <v>48</v>
      </c>
      <c r="I193">
        <v>48</v>
      </c>
      <c r="J193">
        <v>42</v>
      </c>
      <c r="K193">
        <v>42</v>
      </c>
      <c r="L193">
        <v>48</v>
      </c>
      <c r="M193">
        <v>42</v>
      </c>
      <c r="N193">
        <v>35</v>
      </c>
      <c r="O193">
        <v>48</v>
      </c>
      <c r="P193">
        <v>42</v>
      </c>
      <c r="Q193">
        <v>43</v>
      </c>
      <c r="R193">
        <v>46</v>
      </c>
      <c r="S193" s="1">
        <v>26.520800000000001</v>
      </c>
      <c r="T193">
        <v>40</v>
      </c>
      <c r="U193">
        <v>51</v>
      </c>
      <c r="V193">
        <v>27</v>
      </c>
    </row>
    <row r="194" spans="1:22">
      <c r="A194">
        <v>48.25</v>
      </c>
      <c r="B194">
        <v>38</v>
      </c>
      <c r="C194">
        <v>48.25</v>
      </c>
      <c r="D194">
        <v>38</v>
      </c>
      <c r="E194">
        <v>16</v>
      </c>
      <c r="F194">
        <v>48.25</v>
      </c>
      <c r="G194">
        <v>38</v>
      </c>
      <c r="H194">
        <v>41</v>
      </c>
      <c r="I194">
        <v>48.25</v>
      </c>
      <c r="J194">
        <v>38</v>
      </c>
      <c r="K194">
        <v>41</v>
      </c>
      <c r="L194">
        <v>48.25</v>
      </c>
      <c r="M194">
        <v>38</v>
      </c>
      <c r="N194">
        <v>34</v>
      </c>
      <c r="O194">
        <v>48.25</v>
      </c>
      <c r="P194">
        <v>38</v>
      </c>
      <c r="Q194">
        <v>41</v>
      </c>
      <c r="R194">
        <v>44</v>
      </c>
      <c r="S194" s="1">
        <v>26.6</v>
      </c>
      <c r="T194">
        <v>36</v>
      </c>
      <c r="U194">
        <v>46</v>
      </c>
      <c r="V194">
        <v>26</v>
      </c>
    </row>
    <row r="195" spans="1:22">
      <c r="A195">
        <v>48.5</v>
      </c>
      <c r="B195">
        <v>45</v>
      </c>
      <c r="C195">
        <v>48.5</v>
      </c>
      <c r="D195">
        <v>45</v>
      </c>
      <c r="E195">
        <v>27</v>
      </c>
      <c r="F195">
        <v>48.5</v>
      </c>
      <c r="G195">
        <v>45</v>
      </c>
      <c r="H195">
        <v>43</v>
      </c>
      <c r="I195">
        <v>48.5</v>
      </c>
      <c r="J195">
        <v>45</v>
      </c>
      <c r="K195">
        <v>39</v>
      </c>
      <c r="L195">
        <v>48.5</v>
      </c>
      <c r="M195">
        <v>45</v>
      </c>
      <c r="N195">
        <v>39</v>
      </c>
      <c r="O195">
        <v>48.5</v>
      </c>
      <c r="P195">
        <v>45</v>
      </c>
      <c r="Q195">
        <v>44</v>
      </c>
      <c r="R195">
        <v>40</v>
      </c>
      <c r="S195" s="1">
        <v>27.479199999999999</v>
      </c>
      <c r="T195">
        <v>38</v>
      </c>
      <c r="U195">
        <v>47</v>
      </c>
      <c r="V195">
        <v>28</v>
      </c>
    </row>
    <row r="196" spans="1:22">
      <c r="A196">
        <v>48.75</v>
      </c>
      <c r="B196">
        <v>35</v>
      </c>
      <c r="C196">
        <v>48.75</v>
      </c>
      <c r="D196">
        <v>35</v>
      </c>
      <c r="E196">
        <v>36</v>
      </c>
      <c r="F196">
        <v>48.75</v>
      </c>
      <c r="G196">
        <v>35</v>
      </c>
      <c r="H196">
        <v>39</v>
      </c>
      <c r="I196">
        <v>48.75</v>
      </c>
      <c r="J196">
        <v>35</v>
      </c>
      <c r="K196">
        <v>38</v>
      </c>
      <c r="L196">
        <v>48.75</v>
      </c>
      <c r="M196">
        <v>35</v>
      </c>
      <c r="N196">
        <v>32</v>
      </c>
      <c r="O196">
        <v>48.75</v>
      </c>
      <c r="P196">
        <v>35</v>
      </c>
      <c r="Q196">
        <v>44</v>
      </c>
      <c r="R196">
        <v>48</v>
      </c>
      <c r="S196" s="1">
        <v>30</v>
      </c>
      <c r="T196">
        <v>53</v>
      </c>
      <c r="U196">
        <v>49</v>
      </c>
      <c r="V196">
        <v>30</v>
      </c>
    </row>
    <row r="197" spans="1:22">
      <c r="A197">
        <v>49</v>
      </c>
      <c r="B197">
        <v>41</v>
      </c>
      <c r="C197">
        <v>49</v>
      </c>
      <c r="D197">
        <v>41</v>
      </c>
      <c r="E197">
        <v>11</v>
      </c>
      <c r="F197">
        <v>49</v>
      </c>
      <c r="G197">
        <v>41</v>
      </c>
      <c r="H197">
        <v>49</v>
      </c>
      <c r="I197">
        <v>49</v>
      </c>
      <c r="J197">
        <v>41</v>
      </c>
      <c r="K197">
        <v>39</v>
      </c>
      <c r="L197">
        <v>49</v>
      </c>
      <c r="M197">
        <v>41</v>
      </c>
      <c r="N197">
        <v>35</v>
      </c>
      <c r="O197">
        <v>49</v>
      </c>
      <c r="P197">
        <v>41</v>
      </c>
      <c r="Q197">
        <v>44</v>
      </c>
      <c r="R197">
        <v>46</v>
      </c>
      <c r="S197" s="1">
        <v>23.6875</v>
      </c>
      <c r="T197">
        <v>52</v>
      </c>
      <c r="U197">
        <v>47</v>
      </c>
      <c r="V197">
        <v>24</v>
      </c>
    </row>
    <row r="198" spans="1:22">
      <c r="A198">
        <v>49.25</v>
      </c>
      <c r="B198">
        <v>36</v>
      </c>
      <c r="C198">
        <v>49.25</v>
      </c>
      <c r="D198">
        <v>36</v>
      </c>
      <c r="E198">
        <v>24</v>
      </c>
      <c r="F198">
        <v>49.25</v>
      </c>
      <c r="G198">
        <v>36</v>
      </c>
      <c r="H198">
        <v>44</v>
      </c>
      <c r="I198">
        <v>49.25</v>
      </c>
      <c r="J198">
        <v>36</v>
      </c>
      <c r="K198">
        <v>40</v>
      </c>
      <c r="L198">
        <v>49.25</v>
      </c>
      <c r="M198">
        <v>36</v>
      </c>
      <c r="N198">
        <v>33</v>
      </c>
      <c r="O198">
        <v>49.25</v>
      </c>
      <c r="P198">
        <v>36</v>
      </c>
      <c r="Q198">
        <v>39</v>
      </c>
      <c r="R198">
        <v>45</v>
      </c>
      <c r="S198" s="1">
        <v>25.7333</v>
      </c>
      <c r="T198">
        <v>46</v>
      </c>
      <c r="U198">
        <v>52</v>
      </c>
      <c r="V198">
        <v>32</v>
      </c>
    </row>
    <row r="199" spans="1:22">
      <c r="A199">
        <v>49.5</v>
      </c>
      <c r="B199">
        <v>34</v>
      </c>
      <c r="C199">
        <v>49.5</v>
      </c>
      <c r="D199">
        <v>34</v>
      </c>
      <c r="E199">
        <v>26</v>
      </c>
      <c r="F199">
        <v>49.5</v>
      </c>
      <c r="G199">
        <v>34</v>
      </c>
      <c r="H199">
        <v>42</v>
      </c>
      <c r="I199">
        <v>49.5</v>
      </c>
      <c r="J199">
        <v>34</v>
      </c>
      <c r="K199">
        <v>36</v>
      </c>
      <c r="L199">
        <v>49.5</v>
      </c>
      <c r="M199">
        <v>34</v>
      </c>
      <c r="N199">
        <v>30</v>
      </c>
      <c r="O199">
        <v>49.5</v>
      </c>
      <c r="P199">
        <v>34</v>
      </c>
      <c r="Q199">
        <v>39</v>
      </c>
      <c r="R199">
        <v>43</v>
      </c>
      <c r="S199" s="1">
        <v>27.6417</v>
      </c>
      <c r="T199">
        <v>35</v>
      </c>
      <c r="U199">
        <v>46</v>
      </c>
      <c r="V199">
        <v>22</v>
      </c>
    </row>
    <row r="200" spans="1:22">
      <c r="A200">
        <v>49.75</v>
      </c>
      <c r="B200">
        <v>42</v>
      </c>
      <c r="C200">
        <v>49.75</v>
      </c>
      <c r="D200">
        <v>42</v>
      </c>
      <c r="E200">
        <v>32</v>
      </c>
      <c r="F200">
        <v>49.75</v>
      </c>
      <c r="G200">
        <v>42</v>
      </c>
      <c r="H200">
        <v>45</v>
      </c>
      <c r="I200">
        <v>49.75</v>
      </c>
      <c r="J200">
        <v>42</v>
      </c>
      <c r="K200">
        <v>38</v>
      </c>
      <c r="L200">
        <v>49.75</v>
      </c>
      <c r="M200">
        <v>42</v>
      </c>
      <c r="N200">
        <v>33</v>
      </c>
      <c r="O200">
        <v>49.75</v>
      </c>
      <c r="P200">
        <v>42</v>
      </c>
      <c r="Q200">
        <v>39</v>
      </c>
      <c r="R200">
        <v>44</v>
      </c>
      <c r="S200" s="1">
        <v>26.375</v>
      </c>
      <c r="T200">
        <v>39</v>
      </c>
      <c r="U200">
        <v>48</v>
      </c>
      <c r="V200">
        <v>30</v>
      </c>
    </row>
    <row r="201" spans="1:22">
      <c r="A201">
        <v>50</v>
      </c>
      <c r="B201">
        <v>44</v>
      </c>
      <c r="C201">
        <v>50</v>
      </c>
      <c r="D201">
        <v>44</v>
      </c>
      <c r="E201">
        <v>12</v>
      </c>
      <c r="F201">
        <v>50</v>
      </c>
      <c r="G201">
        <v>44</v>
      </c>
      <c r="H201">
        <v>55</v>
      </c>
      <c r="I201">
        <v>50</v>
      </c>
      <c r="J201">
        <v>44</v>
      </c>
      <c r="K201">
        <v>43</v>
      </c>
      <c r="L201">
        <v>50</v>
      </c>
      <c r="M201">
        <v>44</v>
      </c>
      <c r="N201">
        <v>37</v>
      </c>
      <c r="O201">
        <v>50</v>
      </c>
      <c r="P201">
        <v>44</v>
      </c>
      <c r="Q201">
        <v>44</v>
      </c>
      <c r="R201">
        <v>54</v>
      </c>
      <c r="S201" s="1">
        <v>21.304200000000002</v>
      </c>
      <c r="T201">
        <v>41</v>
      </c>
      <c r="U201">
        <v>46</v>
      </c>
      <c r="V201">
        <v>28</v>
      </c>
    </row>
    <row r="202" spans="1:22">
      <c r="A202">
        <v>50.25</v>
      </c>
      <c r="B202">
        <v>38</v>
      </c>
      <c r="C202">
        <v>50.25</v>
      </c>
      <c r="D202">
        <v>38</v>
      </c>
      <c r="E202">
        <v>19</v>
      </c>
      <c r="F202">
        <v>50.25</v>
      </c>
      <c r="G202">
        <v>38</v>
      </c>
      <c r="H202">
        <v>51</v>
      </c>
      <c r="I202">
        <v>50.25</v>
      </c>
      <c r="J202">
        <v>38</v>
      </c>
      <c r="K202">
        <v>42</v>
      </c>
      <c r="L202">
        <v>50.25</v>
      </c>
      <c r="M202">
        <v>38</v>
      </c>
      <c r="N202">
        <v>34</v>
      </c>
      <c r="O202">
        <v>50.25</v>
      </c>
      <c r="P202">
        <v>38</v>
      </c>
      <c r="Q202">
        <v>47</v>
      </c>
      <c r="R202">
        <v>41</v>
      </c>
      <c r="S202" s="1">
        <v>24</v>
      </c>
      <c r="T202">
        <v>39</v>
      </c>
      <c r="U202">
        <v>51</v>
      </c>
      <c r="V202">
        <v>28</v>
      </c>
    </row>
    <row r="203" spans="1:22">
      <c r="A203">
        <v>50.5</v>
      </c>
      <c r="B203">
        <v>41</v>
      </c>
      <c r="C203">
        <v>50.5</v>
      </c>
      <c r="D203">
        <v>41</v>
      </c>
      <c r="E203">
        <v>21</v>
      </c>
      <c r="F203">
        <v>50.5</v>
      </c>
      <c r="G203">
        <v>41</v>
      </c>
      <c r="H203">
        <v>49</v>
      </c>
      <c r="I203">
        <v>50.5</v>
      </c>
      <c r="J203">
        <v>41</v>
      </c>
      <c r="K203">
        <v>42</v>
      </c>
      <c r="L203">
        <v>50.5</v>
      </c>
      <c r="M203">
        <v>41</v>
      </c>
      <c r="N203">
        <v>36</v>
      </c>
      <c r="O203">
        <v>50.5</v>
      </c>
      <c r="P203">
        <v>41</v>
      </c>
      <c r="Q203">
        <v>44</v>
      </c>
      <c r="R203">
        <v>38</v>
      </c>
      <c r="S203" s="1">
        <v>25.012499999999999</v>
      </c>
      <c r="T203">
        <v>51</v>
      </c>
      <c r="U203">
        <v>49</v>
      </c>
      <c r="V203">
        <v>29</v>
      </c>
    </row>
    <row r="204" spans="1:22">
      <c r="A204">
        <v>50.75</v>
      </c>
      <c r="B204">
        <v>37</v>
      </c>
      <c r="C204">
        <v>50.75</v>
      </c>
      <c r="D204">
        <v>37</v>
      </c>
      <c r="E204">
        <v>33</v>
      </c>
      <c r="F204">
        <v>50.75</v>
      </c>
      <c r="G204">
        <v>37</v>
      </c>
      <c r="H204">
        <v>40</v>
      </c>
      <c r="I204">
        <v>50.75</v>
      </c>
      <c r="J204">
        <v>37</v>
      </c>
      <c r="K204">
        <v>38</v>
      </c>
      <c r="L204">
        <v>50.75</v>
      </c>
      <c r="M204">
        <v>37</v>
      </c>
      <c r="N204">
        <v>39</v>
      </c>
      <c r="O204">
        <v>50.75</v>
      </c>
      <c r="P204">
        <v>37</v>
      </c>
      <c r="Q204">
        <v>46</v>
      </c>
      <c r="R204">
        <v>41</v>
      </c>
      <c r="S204" s="1">
        <v>26.024999999999999</v>
      </c>
      <c r="T204">
        <v>41</v>
      </c>
      <c r="U204">
        <v>46</v>
      </c>
      <c r="V204">
        <v>30</v>
      </c>
    </row>
    <row r="205" spans="1:22">
      <c r="A205">
        <v>51</v>
      </c>
      <c r="B205">
        <v>33</v>
      </c>
      <c r="C205">
        <v>51</v>
      </c>
      <c r="D205">
        <v>33</v>
      </c>
      <c r="E205">
        <v>16</v>
      </c>
      <c r="F205">
        <v>51</v>
      </c>
      <c r="G205">
        <v>33</v>
      </c>
      <c r="H205">
        <v>44</v>
      </c>
      <c r="I205">
        <v>51</v>
      </c>
      <c r="J205">
        <v>33</v>
      </c>
      <c r="K205">
        <v>38</v>
      </c>
      <c r="L205">
        <v>51</v>
      </c>
      <c r="M205">
        <v>33</v>
      </c>
      <c r="N205">
        <v>35</v>
      </c>
      <c r="O205">
        <v>51</v>
      </c>
      <c r="P205">
        <v>33</v>
      </c>
      <c r="Q205">
        <v>41</v>
      </c>
      <c r="R205">
        <v>43</v>
      </c>
      <c r="S205" s="1">
        <v>23.691700000000001</v>
      </c>
      <c r="T205">
        <v>36</v>
      </c>
      <c r="U205">
        <v>48</v>
      </c>
      <c r="V205">
        <v>26</v>
      </c>
    </row>
    <row r="206" spans="1:22">
      <c r="A206">
        <v>51.25</v>
      </c>
      <c r="B206">
        <v>45</v>
      </c>
      <c r="C206">
        <v>51.25</v>
      </c>
      <c r="D206">
        <v>45</v>
      </c>
      <c r="E206">
        <v>31</v>
      </c>
      <c r="F206">
        <v>51.25</v>
      </c>
      <c r="G206">
        <v>45</v>
      </c>
      <c r="H206">
        <v>42</v>
      </c>
      <c r="I206">
        <v>51.25</v>
      </c>
      <c r="J206">
        <v>45</v>
      </c>
      <c r="K206">
        <v>42</v>
      </c>
      <c r="L206">
        <v>51.25</v>
      </c>
      <c r="M206">
        <v>45</v>
      </c>
      <c r="N206">
        <v>36</v>
      </c>
      <c r="O206">
        <v>51.25</v>
      </c>
      <c r="P206">
        <v>45</v>
      </c>
      <c r="Q206">
        <v>37</v>
      </c>
      <c r="R206">
        <v>44</v>
      </c>
      <c r="S206" s="1">
        <v>25.55</v>
      </c>
      <c r="T206">
        <v>41</v>
      </c>
      <c r="U206">
        <v>46</v>
      </c>
      <c r="V206">
        <v>34</v>
      </c>
    </row>
    <row r="207" spans="1:22">
      <c r="A207">
        <v>51.5</v>
      </c>
      <c r="B207">
        <v>38</v>
      </c>
      <c r="C207">
        <v>51.5</v>
      </c>
      <c r="D207">
        <v>38</v>
      </c>
      <c r="E207">
        <v>12</v>
      </c>
      <c r="F207">
        <v>51.5</v>
      </c>
      <c r="G207">
        <v>38</v>
      </c>
      <c r="H207">
        <v>42</v>
      </c>
      <c r="I207">
        <v>51.5</v>
      </c>
      <c r="J207">
        <v>38</v>
      </c>
      <c r="K207">
        <v>41</v>
      </c>
      <c r="L207">
        <v>51.5</v>
      </c>
      <c r="M207">
        <v>38</v>
      </c>
      <c r="N207">
        <v>35</v>
      </c>
      <c r="O207">
        <v>51.5</v>
      </c>
      <c r="P207">
        <v>38</v>
      </c>
      <c r="Q207">
        <v>43</v>
      </c>
      <c r="R207">
        <v>45</v>
      </c>
      <c r="S207" s="1">
        <v>25.9375</v>
      </c>
      <c r="T207">
        <v>50</v>
      </c>
      <c r="U207">
        <v>42</v>
      </c>
      <c r="V207">
        <v>30</v>
      </c>
    </row>
    <row r="208" spans="1:22">
      <c r="A208">
        <v>51.75</v>
      </c>
      <c r="B208">
        <v>37</v>
      </c>
      <c r="C208">
        <v>51.75</v>
      </c>
      <c r="D208">
        <v>37</v>
      </c>
      <c r="E208">
        <v>22</v>
      </c>
      <c r="F208">
        <v>51.75</v>
      </c>
      <c r="G208">
        <v>37</v>
      </c>
      <c r="H208">
        <v>37</v>
      </c>
      <c r="I208">
        <v>51.75</v>
      </c>
      <c r="J208">
        <v>37</v>
      </c>
      <c r="K208">
        <v>38</v>
      </c>
      <c r="L208">
        <v>51.75</v>
      </c>
      <c r="M208">
        <v>37</v>
      </c>
      <c r="N208">
        <v>33</v>
      </c>
      <c r="O208">
        <v>51.75</v>
      </c>
      <c r="P208">
        <v>37</v>
      </c>
      <c r="Q208">
        <v>44</v>
      </c>
      <c r="R208">
        <v>41</v>
      </c>
      <c r="S208" s="1">
        <v>28.283300000000001</v>
      </c>
      <c r="T208">
        <v>40</v>
      </c>
      <c r="U208">
        <v>50</v>
      </c>
      <c r="V208">
        <v>30</v>
      </c>
    </row>
    <row r="209" spans="1:22">
      <c r="A209">
        <v>52</v>
      </c>
      <c r="B209">
        <v>48</v>
      </c>
      <c r="C209">
        <v>52</v>
      </c>
      <c r="D209">
        <v>48</v>
      </c>
      <c r="E209">
        <v>24</v>
      </c>
      <c r="F209">
        <v>52</v>
      </c>
      <c r="G209">
        <v>48</v>
      </c>
      <c r="H209">
        <v>38</v>
      </c>
      <c r="I209">
        <v>52</v>
      </c>
      <c r="J209">
        <v>48</v>
      </c>
      <c r="K209">
        <v>38</v>
      </c>
      <c r="L209">
        <v>52</v>
      </c>
      <c r="M209">
        <v>48</v>
      </c>
      <c r="N209">
        <v>37</v>
      </c>
      <c r="O209">
        <v>52</v>
      </c>
      <c r="P209">
        <v>48</v>
      </c>
      <c r="Q209">
        <v>43</v>
      </c>
      <c r="R209">
        <v>46</v>
      </c>
      <c r="S209" s="1">
        <v>25.274999999999999</v>
      </c>
      <c r="T209">
        <v>39</v>
      </c>
      <c r="U209">
        <v>48</v>
      </c>
      <c r="V209">
        <v>31</v>
      </c>
    </row>
    <row r="210" spans="1:22">
      <c r="A210">
        <v>52.25</v>
      </c>
      <c r="B210">
        <v>38</v>
      </c>
      <c r="C210">
        <v>52.25</v>
      </c>
      <c r="D210">
        <v>38</v>
      </c>
      <c r="E210">
        <v>14</v>
      </c>
      <c r="F210">
        <v>52.25</v>
      </c>
      <c r="G210">
        <v>38</v>
      </c>
      <c r="H210">
        <v>36</v>
      </c>
      <c r="I210">
        <v>52.25</v>
      </c>
      <c r="J210">
        <v>38</v>
      </c>
      <c r="K210">
        <v>38</v>
      </c>
      <c r="L210">
        <v>52.25</v>
      </c>
      <c r="M210">
        <v>38</v>
      </c>
      <c r="N210">
        <v>33</v>
      </c>
      <c r="O210">
        <v>52.25</v>
      </c>
      <c r="P210">
        <v>38</v>
      </c>
      <c r="Q210">
        <v>41</v>
      </c>
      <c r="R210">
        <v>47</v>
      </c>
      <c r="S210" s="1">
        <v>26.533300000000001</v>
      </c>
      <c r="T210">
        <v>39</v>
      </c>
      <c r="U210">
        <v>47</v>
      </c>
      <c r="V210">
        <v>25</v>
      </c>
    </row>
    <row r="211" spans="1:22">
      <c r="A211">
        <v>52.5</v>
      </c>
      <c r="B211">
        <v>47</v>
      </c>
      <c r="C211">
        <v>52.5</v>
      </c>
      <c r="D211">
        <v>47</v>
      </c>
      <c r="E211">
        <v>17</v>
      </c>
      <c r="F211">
        <v>52.5</v>
      </c>
      <c r="G211">
        <v>47</v>
      </c>
      <c r="H211">
        <v>42</v>
      </c>
      <c r="I211">
        <v>52.5</v>
      </c>
      <c r="J211">
        <v>47</v>
      </c>
      <c r="K211">
        <v>39</v>
      </c>
      <c r="L211">
        <v>52.5</v>
      </c>
      <c r="M211">
        <v>47</v>
      </c>
      <c r="N211">
        <v>29</v>
      </c>
      <c r="O211">
        <v>52.5</v>
      </c>
      <c r="P211">
        <v>47</v>
      </c>
      <c r="Q211">
        <v>39</v>
      </c>
      <c r="R211">
        <v>38</v>
      </c>
      <c r="S211" s="1">
        <v>28.291699999999999</v>
      </c>
      <c r="T211">
        <v>36</v>
      </c>
      <c r="U211">
        <v>50</v>
      </c>
      <c r="V211">
        <v>25</v>
      </c>
    </row>
    <row r="212" spans="1:22">
      <c r="A212">
        <v>52.75</v>
      </c>
      <c r="B212">
        <v>31</v>
      </c>
      <c r="C212">
        <v>52.75</v>
      </c>
      <c r="D212">
        <v>31</v>
      </c>
      <c r="E212">
        <v>8</v>
      </c>
      <c r="F212">
        <v>52.75</v>
      </c>
      <c r="G212">
        <v>31</v>
      </c>
      <c r="H212">
        <v>33</v>
      </c>
      <c r="I212">
        <v>52.75</v>
      </c>
      <c r="J212">
        <v>31</v>
      </c>
      <c r="K212">
        <v>36</v>
      </c>
      <c r="L212">
        <v>52.75</v>
      </c>
      <c r="M212">
        <v>31</v>
      </c>
      <c r="N212">
        <v>36</v>
      </c>
      <c r="O212">
        <v>52.75</v>
      </c>
      <c r="P212">
        <v>31</v>
      </c>
      <c r="Q212">
        <v>42</v>
      </c>
      <c r="R212">
        <v>46</v>
      </c>
      <c r="S212" s="1">
        <v>22.375</v>
      </c>
      <c r="T212">
        <v>45</v>
      </c>
      <c r="U212">
        <v>51</v>
      </c>
      <c r="V212">
        <v>28</v>
      </c>
    </row>
    <row r="213" spans="1:22">
      <c r="A213">
        <v>53</v>
      </c>
      <c r="B213">
        <v>50</v>
      </c>
      <c r="C213">
        <v>53</v>
      </c>
      <c r="D213">
        <v>50</v>
      </c>
      <c r="E213">
        <v>18</v>
      </c>
      <c r="F213">
        <v>53</v>
      </c>
      <c r="G213">
        <v>50</v>
      </c>
      <c r="H213">
        <v>40</v>
      </c>
      <c r="I213">
        <v>53</v>
      </c>
      <c r="J213">
        <v>50</v>
      </c>
      <c r="K213">
        <v>38</v>
      </c>
      <c r="L213">
        <v>53</v>
      </c>
      <c r="M213">
        <v>50</v>
      </c>
      <c r="N213">
        <v>32</v>
      </c>
      <c r="O213">
        <v>53</v>
      </c>
      <c r="P213">
        <v>50</v>
      </c>
      <c r="Q213">
        <v>50</v>
      </c>
      <c r="R213">
        <v>42</v>
      </c>
      <c r="S213" s="1">
        <v>23.4833</v>
      </c>
      <c r="T213">
        <v>42</v>
      </c>
      <c r="U213">
        <v>46</v>
      </c>
      <c r="V213">
        <v>28</v>
      </c>
    </row>
    <row r="214" spans="1:22">
      <c r="A214">
        <v>53.25</v>
      </c>
      <c r="B214">
        <v>41</v>
      </c>
      <c r="C214">
        <v>53.25</v>
      </c>
      <c r="D214">
        <v>41</v>
      </c>
      <c r="E214">
        <v>18</v>
      </c>
      <c r="F214">
        <v>53.25</v>
      </c>
      <c r="G214">
        <v>41</v>
      </c>
      <c r="H214">
        <v>39</v>
      </c>
      <c r="I214">
        <v>53.25</v>
      </c>
      <c r="J214">
        <v>41</v>
      </c>
      <c r="K214">
        <v>33</v>
      </c>
      <c r="L214">
        <v>53.25</v>
      </c>
      <c r="M214">
        <v>41</v>
      </c>
      <c r="N214">
        <v>34</v>
      </c>
      <c r="O214">
        <v>53.25</v>
      </c>
      <c r="P214">
        <v>41</v>
      </c>
      <c r="Q214">
        <v>43</v>
      </c>
      <c r="R214">
        <v>49</v>
      </c>
      <c r="S214" s="1">
        <v>27</v>
      </c>
      <c r="T214">
        <v>37</v>
      </c>
      <c r="U214">
        <v>49</v>
      </c>
      <c r="V214">
        <v>34</v>
      </c>
    </row>
    <row r="215" spans="1:22">
      <c r="A215">
        <v>53.5</v>
      </c>
      <c r="B215">
        <v>44</v>
      </c>
      <c r="C215">
        <v>53.5</v>
      </c>
      <c r="D215">
        <v>44</v>
      </c>
      <c r="E215">
        <v>14</v>
      </c>
      <c r="F215">
        <v>53.5</v>
      </c>
      <c r="G215">
        <v>44</v>
      </c>
      <c r="H215">
        <v>43</v>
      </c>
      <c r="I215">
        <v>53.5</v>
      </c>
      <c r="J215">
        <v>44</v>
      </c>
      <c r="K215">
        <v>36</v>
      </c>
      <c r="L215">
        <v>53.5</v>
      </c>
      <c r="M215">
        <v>44</v>
      </c>
      <c r="N215">
        <v>37</v>
      </c>
      <c r="O215">
        <v>53.5</v>
      </c>
      <c r="P215">
        <v>44</v>
      </c>
      <c r="Q215">
        <v>42</v>
      </c>
      <c r="R215">
        <v>49</v>
      </c>
      <c r="S215" s="1">
        <v>21.55</v>
      </c>
      <c r="T215">
        <v>40</v>
      </c>
      <c r="U215">
        <v>46</v>
      </c>
      <c r="V215">
        <v>20</v>
      </c>
    </row>
    <row r="216" spans="1:22">
      <c r="A216">
        <v>53.75</v>
      </c>
      <c r="B216">
        <v>49</v>
      </c>
      <c r="C216">
        <v>53.75</v>
      </c>
      <c r="D216">
        <v>49</v>
      </c>
      <c r="E216">
        <v>9</v>
      </c>
      <c r="F216">
        <v>53.75</v>
      </c>
      <c r="G216">
        <v>49</v>
      </c>
      <c r="H216">
        <v>32</v>
      </c>
      <c r="I216">
        <v>53.75</v>
      </c>
      <c r="J216">
        <v>49</v>
      </c>
      <c r="K216">
        <v>43</v>
      </c>
      <c r="L216">
        <v>53.75</v>
      </c>
      <c r="M216">
        <v>49</v>
      </c>
      <c r="N216">
        <v>33</v>
      </c>
      <c r="O216">
        <v>53.75</v>
      </c>
      <c r="P216">
        <v>49</v>
      </c>
      <c r="Q216">
        <v>43</v>
      </c>
      <c r="R216">
        <v>43</v>
      </c>
      <c r="S216" s="1">
        <v>23.216699999999999</v>
      </c>
      <c r="T216">
        <v>40</v>
      </c>
      <c r="U216">
        <v>50</v>
      </c>
      <c r="V216">
        <v>28</v>
      </c>
    </row>
    <row r="217" spans="1:22">
      <c r="A217">
        <v>54</v>
      </c>
      <c r="B217">
        <v>48</v>
      </c>
      <c r="C217">
        <v>54</v>
      </c>
      <c r="D217">
        <v>48</v>
      </c>
      <c r="E217">
        <v>24</v>
      </c>
      <c r="F217">
        <v>54</v>
      </c>
      <c r="G217">
        <v>48</v>
      </c>
      <c r="H217">
        <v>35</v>
      </c>
      <c r="I217">
        <v>54</v>
      </c>
      <c r="J217">
        <v>48</v>
      </c>
      <c r="K217">
        <v>41</v>
      </c>
      <c r="L217">
        <v>54</v>
      </c>
      <c r="M217">
        <v>48</v>
      </c>
      <c r="N217">
        <v>34</v>
      </c>
      <c r="O217">
        <v>54</v>
      </c>
      <c r="P217">
        <v>48</v>
      </c>
      <c r="Q217">
        <v>39</v>
      </c>
      <c r="R217">
        <v>46</v>
      </c>
      <c r="S217" s="1">
        <v>22.395800000000001</v>
      </c>
      <c r="T217">
        <v>47</v>
      </c>
      <c r="U217">
        <v>40</v>
      </c>
      <c r="V217">
        <v>29</v>
      </c>
    </row>
    <row r="218" spans="1:22">
      <c r="A218">
        <v>54.25</v>
      </c>
      <c r="B218">
        <v>34</v>
      </c>
      <c r="C218">
        <v>54.25</v>
      </c>
      <c r="D218">
        <v>34</v>
      </c>
      <c r="E218">
        <v>33</v>
      </c>
      <c r="F218">
        <v>54.25</v>
      </c>
      <c r="G218">
        <v>34</v>
      </c>
      <c r="H218">
        <v>40</v>
      </c>
      <c r="I218">
        <v>54.25</v>
      </c>
      <c r="J218">
        <v>34</v>
      </c>
      <c r="K218">
        <v>41</v>
      </c>
      <c r="L218">
        <v>54.25</v>
      </c>
      <c r="M218">
        <v>34</v>
      </c>
      <c r="N218">
        <v>32</v>
      </c>
      <c r="O218">
        <v>54.25</v>
      </c>
      <c r="P218">
        <v>34</v>
      </c>
      <c r="Q218">
        <v>39</v>
      </c>
      <c r="R218">
        <v>39</v>
      </c>
      <c r="S218" s="1">
        <v>25.2</v>
      </c>
      <c r="T218">
        <v>36</v>
      </c>
      <c r="U218">
        <v>45</v>
      </c>
      <c r="V218">
        <v>27</v>
      </c>
    </row>
    <row r="219" spans="1:22">
      <c r="A219">
        <v>54.5</v>
      </c>
      <c r="B219">
        <v>37</v>
      </c>
      <c r="C219">
        <v>54.5</v>
      </c>
      <c r="D219">
        <v>37</v>
      </c>
      <c r="E219">
        <v>8</v>
      </c>
      <c r="F219">
        <v>54.5</v>
      </c>
      <c r="G219">
        <v>37</v>
      </c>
      <c r="H219">
        <v>42</v>
      </c>
      <c r="I219">
        <v>54.5</v>
      </c>
      <c r="J219">
        <v>37</v>
      </c>
      <c r="K219">
        <v>47</v>
      </c>
      <c r="L219">
        <v>54.5</v>
      </c>
      <c r="M219">
        <v>37</v>
      </c>
      <c r="N219">
        <v>35</v>
      </c>
      <c r="O219">
        <v>54.5</v>
      </c>
      <c r="P219">
        <v>37</v>
      </c>
      <c r="Q219">
        <v>43</v>
      </c>
      <c r="R219">
        <v>42</v>
      </c>
      <c r="S219" s="1">
        <v>27.212499999999999</v>
      </c>
      <c r="T219">
        <v>52</v>
      </c>
      <c r="U219">
        <v>51</v>
      </c>
      <c r="V219">
        <v>27</v>
      </c>
    </row>
    <row r="220" spans="1:22">
      <c r="A220">
        <v>54.75</v>
      </c>
      <c r="B220">
        <v>31</v>
      </c>
      <c r="C220">
        <v>54.75</v>
      </c>
      <c r="D220">
        <v>31</v>
      </c>
      <c r="E220">
        <v>29</v>
      </c>
      <c r="F220">
        <v>54.75</v>
      </c>
      <c r="G220">
        <v>31</v>
      </c>
      <c r="H220">
        <v>37</v>
      </c>
      <c r="I220">
        <v>54.75</v>
      </c>
      <c r="J220">
        <v>31</v>
      </c>
      <c r="K220">
        <v>40</v>
      </c>
      <c r="L220">
        <v>54.75</v>
      </c>
      <c r="M220">
        <v>31</v>
      </c>
      <c r="N220">
        <v>35</v>
      </c>
      <c r="O220">
        <v>54.75</v>
      </c>
      <c r="P220">
        <v>31</v>
      </c>
      <c r="Q220">
        <v>42</v>
      </c>
      <c r="R220">
        <v>51</v>
      </c>
      <c r="S220" s="1">
        <v>26.408300000000001</v>
      </c>
      <c r="T220">
        <v>43</v>
      </c>
      <c r="U220">
        <v>46</v>
      </c>
      <c r="V220">
        <v>29</v>
      </c>
    </row>
    <row r="221" spans="1:22">
      <c r="A221">
        <v>55</v>
      </c>
      <c r="B221">
        <v>37</v>
      </c>
      <c r="C221">
        <v>55</v>
      </c>
      <c r="D221">
        <v>37</v>
      </c>
      <c r="E221">
        <v>26</v>
      </c>
      <c r="F221">
        <v>55</v>
      </c>
      <c r="G221">
        <v>37</v>
      </c>
      <c r="H221">
        <v>43</v>
      </c>
      <c r="I221">
        <v>55</v>
      </c>
      <c r="J221">
        <v>37</v>
      </c>
      <c r="K221">
        <v>44</v>
      </c>
      <c r="L221">
        <v>55</v>
      </c>
      <c r="M221">
        <v>37</v>
      </c>
      <c r="N221">
        <v>38</v>
      </c>
      <c r="O221">
        <v>55</v>
      </c>
      <c r="P221">
        <v>37</v>
      </c>
      <c r="Q221">
        <v>44</v>
      </c>
      <c r="R221">
        <v>46</v>
      </c>
      <c r="S221" s="1">
        <v>25.7</v>
      </c>
      <c r="T221">
        <v>45</v>
      </c>
      <c r="U221">
        <v>45</v>
      </c>
      <c r="V221">
        <v>25</v>
      </c>
    </row>
    <row r="222" spans="1:22">
      <c r="A222">
        <v>55.25</v>
      </c>
      <c r="B222">
        <v>33</v>
      </c>
      <c r="C222">
        <v>55.25</v>
      </c>
      <c r="D222">
        <v>33</v>
      </c>
      <c r="E222">
        <v>27</v>
      </c>
      <c r="F222">
        <v>55.25</v>
      </c>
      <c r="G222">
        <v>33</v>
      </c>
      <c r="H222">
        <v>38</v>
      </c>
      <c r="I222">
        <v>55.25</v>
      </c>
      <c r="J222">
        <v>33</v>
      </c>
      <c r="K222">
        <v>36</v>
      </c>
      <c r="L222">
        <v>55.25</v>
      </c>
      <c r="M222">
        <v>33</v>
      </c>
      <c r="N222">
        <v>33</v>
      </c>
      <c r="O222">
        <v>55.25</v>
      </c>
      <c r="P222">
        <v>33</v>
      </c>
      <c r="Q222">
        <v>44</v>
      </c>
      <c r="R222">
        <v>39</v>
      </c>
      <c r="S222" s="1">
        <v>21</v>
      </c>
      <c r="T222">
        <v>32</v>
      </c>
      <c r="U222">
        <v>46</v>
      </c>
      <c r="V222">
        <v>25</v>
      </c>
    </row>
    <row r="223" spans="1:22">
      <c r="A223">
        <v>55.5</v>
      </c>
      <c r="B223">
        <v>48</v>
      </c>
      <c r="C223">
        <v>55.5</v>
      </c>
      <c r="D223">
        <v>48</v>
      </c>
      <c r="E223">
        <v>17</v>
      </c>
      <c r="F223">
        <v>55.5</v>
      </c>
      <c r="G223">
        <v>48</v>
      </c>
      <c r="H223">
        <v>31</v>
      </c>
      <c r="I223">
        <v>55.5</v>
      </c>
      <c r="J223">
        <v>48</v>
      </c>
      <c r="K223">
        <v>38</v>
      </c>
      <c r="L223">
        <v>55.5</v>
      </c>
      <c r="M223">
        <v>48</v>
      </c>
      <c r="N223">
        <v>35</v>
      </c>
      <c r="O223">
        <v>55.5</v>
      </c>
      <c r="P223">
        <v>48</v>
      </c>
      <c r="Q223">
        <v>44</v>
      </c>
      <c r="R223">
        <v>43</v>
      </c>
      <c r="S223" s="1">
        <v>25.524999999999999</v>
      </c>
      <c r="T223">
        <v>41</v>
      </c>
      <c r="U223">
        <v>44</v>
      </c>
      <c r="V223">
        <v>25</v>
      </c>
    </row>
    <row r="224" spans="1:22">
      <c r="A224">
        <v>55.75</v>
      </c>
      <c r="B224">
        <v>35</v>
      </c>
      <c r="C224">
        <v>55.75</v>
      </c>
      <c r="D224">
        <v>35</v>
      </c>
      <c r="E224">
        <v>25</v>
      </c>
      <c r="F224">
        <v>55.75</v>
      </c>
      <c r="G224">
        <v>35</v>
      </c>
      <c r="H224">
        <v>38</v>
      </c>
      <c r="I224">
        <v>55.75</v>
      </c>
      <c r="J224">
        <v>35</v>
      </c>
      <c r="K224">
        <v>43</v>
      </c>
      <c r="L224">
        <v>55.75</v>
      </c>
      <c r="M224">
        <v>35</v>
      </c>
      <c r="N224">
        <v>33</v>
      </c>
      <c r="O224">
        <v>55.75</v>
      </c>
      <c r="P224">
        <v>35</v>
      </c>
      <c r="Q224">
        <v>45</v>
      </c>
      <c r="R224">
        <v>43</v>
      </c>
      <c r="S224" s="1">
        <v>25.274999999999999</v>
      </c>
      <c r="T224">
        <v>45</v>
      </c>
      <c r="U224">
        <v>50</v>
      </c>
      <c r="V224">
        <v>25</v>
      </c>
    </row>
    <row r="225" spans="1:22">
      <c r="A225">
        <v>56</v>
      </c>
      <c r="B225">
        <v>39</v>
      </c>
      <c r="C225">
        <v>56</v>
      </c>
      <c r="D225">
        <v>39</v>
      </c>
      <c r="E225">
        <v>18</v>
      </c>
      <c r="F225">
        <v>56</v>
      </c>
      <c r="G225">
        <v>39</v>
      </c>
      <c r="H225">
        <v>34</v>
      </c>
      <c r="I225">
        <v>56</v>
      </c>
      <c r="J225">
        <v>39</v>
      </c>
      <c r="K225">
        <v>38</v>
      </c>
      <c r="L225">
        <v>56</v>
      </c>
      <c r="M225">
        <v>39</v>
      </c>
      <c r="N225">
        <v>37</v>
      </c>
      <c r="O225">
        <v>56</v>
      </c>
      <c r="P225">
        <v>39</v>
      </c>
      <c r="Q225">
        <v>42</v>
      </c>
      <c r="R225">
        <v>49</v>
      </c>
      <c r="S225" s="1">
        <v>29.283300000000001</v>
      </c>
      <c r="T225">
        <v>40</v>
      </c>
      <c r="U225">
        <v>44</v>
      </c>
      <c r="V225">
        <v>25</v>
      </c>
    </row>
    <row r="226" spans="1:22">
      <c r="A226">
        <v>56.25</v>
      </c>
      <c r="B226">
        <v>25</v>
      </c>
      <c r="C226">
        <v>56.25</v>
      </c>
      <c r="D226">
        <v>25</v>
      </c>
      <c r="E226">
        <v>12</v>
      </c>
      <c r="F226">
        <v>56.25</v>
      </c>
      <c r="G226">
        <v>25</v>
      </c>
      <c r="H226">
        <v>38</v>
      </c>
      <c r="I226">
        <v>56.25</v>
      </c>
      <c r="J226">
        <v>25</v>
      </c>
      <c r="K226">
        <v>39</v>
      </c>
      <c r="L226">
        <v>56.25</v>
      </c>
      <c r="M226">
        <v>25</v>
      </c>
      <c r="N226">
        <v>31</v>
      </c>
      <c r="O226">
        <v>56.25</v>
      </c>
      <c r="P226">
        <v>25</v>
      </c>
      <c r="Q226">
        <v>41</v>
      </c>
      <c r="R226">
        <v>49</v>
      </c>
      <c r="S226" s="1">
        <v>24</v>
      </c>
      <c r="T226">
        <v>47</v>
      </c>
      <c r="U226">
        <v>47</v>
      </c>
      <c r="V226">
        <v>28</v>
      </c>
    </row>
    <row r="227" spans="1:22">
      <c r="A227">
        <v>56.5</v>
      </c>
      <c r="B227">
        <v>33</v>
      </c>
      <c r="C227">
        <v>56.5</v>
      </c>
      <c r="D227">
        <v>33</v>
      </c>
      <c r="E227">
        <v>6</v>
      </c>
      <c r="F227">
        <v>56.5</v>
      </c>
      <c r="G227">
        <v>33</v>
      </c>
      <c r="H227">
        <v>36</v>
      </c>
      <c r="I227">
        <v>56.5</v>
      </c>
      <c r="J227">
        <v>33</v>
      </c>
      <c r="K227">
        <v>37</v>
      </c>
      <c r="L227">
        <v>56.5</v>
      </c>
      <c r="M227">
        <v>33</v>
      </c>
      <c r="N227">
        <v>32</v>
      </c>
      <c r="O227">
        <v>56.5</v>
      </c>
      <c r="P227">
        <v>33</v>
      </c>
      <c r="Q227">
        <v>42</v>
      </c>
      <c r="R227">
        <v>42</v>
      </c>
      <c r="S227" s="1">
        <v>24.1875</v>
      </c>
      <c r="T227">
        <v>53</v>
      </c>
      <c r="U227">
        <v>46</v>
      </c>
      <c r="V227">
        <v>26</v>
      </c>
    </row>
    <row r="228" spans="1:22">
      <c r="A228">
        <v>56.75</v>
      </c>
      <c r="B228">
        <v>38</v>
      </c>
      <c r="C228">
        <v>56.75</v>
      </c>
      <c r="D228">
        <v>38</v>
      </c>
      <c r="E228">
        <v>14</v>
      </c>
      <c r="F228">
        <v>56.75</v>
      </c>
      <c r="G228">
        <v>38</v>
      </c>
      <c r="H228">
        <v>35</v>
      </c>
      <c r="I228">
        <v>56.75</v>
      </c>
      <c r="J228">
        <v>38</v>
      </c>
      <c r="K228">
        <v>35</v>
      </c>
      <c r="L228">
        <v>56.75</v>
      </c>
      <c r="M228">
        <v>38</v>
      </c>
      <c r="N228">
        <v>33</v>
      </c>
      <c r="O228">
        <v>56.75</v>
      </c>
      <c r="P228">
        <v>38</v>
      </c>
      <c r="Q228">
        <v>42</v>
      </c>
      <c r="R228">
        <v>48</v>
      </c>
      <c r="S228" s="1">
        <v>22.883299999999998</v>
      </c>
      <c r="T228">
        <v>51</v>
      </c>
      <c r="U228">
        <v>49</v>
      </c>
      <c r="V228">
        <v>26</v>
      </c>
    </row>
    <row r="229" spans="1:22">
      <c r="A229">
        <v>57</v>
      </c>
      <c r="B229">
        <v>42</v>
      </c>
      <c r="C229">
        <v>57</v>
      </c>
      <c r="D229">
        <v>42</v>
      </c>
      <c r="E229">
        <v>24</v>
      </c>
      <c r="F229">
        <v>57</v>
      </c>
      <c r="G229">
        <v>42</v>
      </c>
      <c r="H229">
        <v>40</v>
      </c>
      <c r="I229">
        <v>57</v>
      </c>
      <c r="J229">
        <v>42</v>
      </c>
      <c r="K229">
        <v>40</v>
      </c>
      <c r="L229">
        <v>57</v>
      </c>
      <c r="M229">
        <v>42</v>
      </c>
      <c r="N229">
        <v>35</v>
      </c>
      <c r="O229">
        <v>57</v>
      </c>
      <c r="P229">
        <v>42</v>
      </c>
      <c r="Q229">
        <v>44</v>
      </c>
      <c r="R229">
        <v>39</v>
      </c>
      <c r="S229" s="1">
        <v>25.662500000000001</v>
      </c>
      <c r="T229">
        <v>47</v>
      </c>
      <c r="U229">
        <v>46</v>
      </c>
      <c r="V229">
        <v>31</v>
      </c>
    </row>
    <row r="230" spans="1:22">
      <c r="A230">
        <v>57.25</v>
      </c>
      <c r="B230">
        <v>29</v>
      </c>
      <c r="C230">
        <v>57.25</v>
      </c>
      <c r="D230">
        <v>29</v>
      </c>
      <c r="E230">
        <v>6</v>
      </c>
      <c r="F230">
        <v>57.25</v>
      </c>
      <c r="G230">
        <v>29</v>
      </c>
      <c r="H230">
        <v>41</v>
      </c>
      <c r="I230">
        <v>57.25</v>
      </c>
      <c r="J230">
        <v>29</v>
      </c>
      <c r="K230">
        <v>36</v>
      </c>
      <c r="L230">
        <v>57.25</v>
      </c>
      <c r="M230">
        <v>29</v>
      </c>
      <c r="N230">
        <v>35</v>
      </c>
      <c r="O230">
        <v>57.25</v>
      </c>
      <c r="P230">
        <v>29</v>
      </c>
      <c r="Q230">
        <v>42</v>
      </c>
      <c r="R230">
        <v>44</v>
      </c>
      <c r="S230" s="1">
        <v>25</v>
      </c>
      <c r="T230">
        <v>44</v>
      </c>
      <c r="U230">
        <v>47</v>
      </c>
      <c r="V230">
        <v>28</v>
      </c>
    </row>
    <row r="231" spans="1:22">
      <c r="A231">
        <v>57.5</v>
      </c>
      <c r="B231">
        <v>39</v>
      </c>
      <c r="C231">
        <v>57.5</v>
      </c>
      <c r="D231">
        <v>39</v>
      </c>
      <c r="E231">
        <v>12</v>
      </c>
      <c r="F231">
        <v>57.5</v>
      </c>
      <c r="G231">
        <v>39</v>
      </c>
      <c r="H231">
        <v>45</v>
      </c>
      <c r="I231">
        <v>57.5</v>
      </c>
      <c r="J231">
        <v>39</v>
      </c>
      <c r="K231">
        <v>40</v>
      </c>
      <c r="L231">
        <v>57.5</v>
      </c>
      <c r="M231">
        <v>39</v>
      </c>
      <c r="N231">
        <v>34</v>
      </c>
      <c r="O231">
        <v>57.5</v>
      </c>
      <c r="P231">
        <v>39</v>
      </c>
      <c r="Q231">
        <v>42</v>
      </c>
      <c r="R231">
        <v>46</v>
      </c>
      <c r="S231" s="1">
        <v>23.091699999999999</v>
      </c>
      <c r="T231">
        <v>46</v>
      </c>
      <c r="U231">
        <v>47</v>
      </c>
      <c r="V231">
        <v>24</v>
      </c>
    </row>
    <row r="232" spans="1:22">
      <c r="A232">
        <v>57.75</v>
      </c>
      <c r="B232">
        <v>45</v>
      </c>
      <c r="C232">
        <v>57.75</v>
      </c>
      <c r="D232">
        <v>45</v>
      </c>
      <c r="E232">
        <v>18</v>
      </c>
      <c r="F232">
        <v>57.75</v>
      </c>
      <c r="G232">
        <v>45</v>
      </c>
      <c r="H232">
        <v>34</v>
      </c>
      <c r="I232">
        <v>57.75</v>
      </c>
      <c r="J232">
        <v>45</v>
      </c>
      <c r="K232">
        <v>41</v>
      </c>
      <c r="L232">
        <v>57.75</v>
      </c>
      <c r="M232">
        <v>45</v>
      </c>
      <c r="N232">
        <v>37</v>
      </c>
      <c r="O232">
        <v>57.75</v>
      </c>
      <c r="P232">
        <v>45</v>
      </c>
      <c r="Q232">
        <v>42</v>
      </c>
      <c r="R232">
        <v>52</v>
      </c>
      <c r="S232" s="1">
        <v>28.625</v>
      </c>
      <c r="T232">
        <v>46</v>
      </c>
      <c r="U232">
        <v>42</v>
      </c>
      <c r="V232">
        <v>22</v>
      </c>
    </row>
    <row r="233" spans="1:22">
      <c r="A233">
        <v>58</v>
      </c>
      <c r="B233">
        <v>35</v>
      </c>
      <c r="C233">
        <v>58</v>
      </c>
      <c r="D233">
        <v>35</v>
      </c>
      <c r="E233">
        <v>9</v>
      </c>
      <c r="F233">
        <v>58</v>
      </c>
      <c r="G233">
        <v>35</v>
      </c>
      <c r="H233">
        <v>39</v>
      </c>
      <c r="I233">
        <v>58</v>
      </c>
      <c r="J233">
        <v>35</v>
      </c>
      <c r="K233">
        <v>43</v>
      </c>
      <c r="L233">
        <v>58</v>
      </c>
      <c r="M233">
        <v>35</v>
      </c>
      <c r="N233">
        <v>33</v>
      </c>
      <c r="O233">
        <v>58</v>
      </c>
      <c r="P233">
        <v>35</v>
      </c>
      <c r="Q233">
        <v>41</v>
      </c>
      <c r="R233">
        <v>41</v>
      </c>
      <c r="S233" s="1">
        <v>23.537500000000001</v>
      </c>
      <c r="T233">
        <v>41</v>
      </c>
      <c r="U233">
        <v>51</v>
      </c>
      <c r="V233">
        <v>26</v>
      </c>
    </row>
    <row r="234" spans="1:22">
      <c r="A234">
        <v>58.25</v>
      </c>
      <c r="B234">
        <v>44</v>
      </c>
      <c r="C234">
        <v>58.25</v>
      </c>
      <c r="D234">
        <v>44</v>
      </c>
      <c r="E234">
        <v>16</v>
      </c>
      <c r="F234">
        <v>58.25</v>
      </c>
      <c r="G234">
        <v>44</v>
      </c>
      <c r="H234">
        <v>29</v>
      </c>
      <c r="I234">
        <v>58.25</v>
      </c>
      <c r="J234">
        <v>44</v>
      </c>
      <c r="K234">
        <v>31</v>
      </c>
      <c r="L234">
        <v>58.25</v>
      </c>
      <c r="M234">
        <v>44</v>
      </c>
      <c r="N234">
        <v>36</v>
      </c>
      <c r="O234">
        <v>58.25</v>
      </c>
      <c r="P234">
        <v>44</v>
      </c>
      <c r="Q234">
        <v>43</v>
      </c>
      <c r="R234">
        <v>42</v>
      </c>
      <c r="S234" s="1">
        <v>24.466699999999999</v>
      </c>
      <c r="T234">
        <v>43</v>
      </c>
      <c r="U234">
        <v>46</v>
      </c>
      <c r="V234">
        <v>25</v>
      </c>
    </row>
    <row r="235" spans="1:22">
      <c r="A235">
        <v>58.5</v>
      </c>
      <c r="B235">
        <v>46</v>
      </c>
      <c r="C235">
        <v>58.5</v>
      </c>
      <c r="D235">
        <v>46</v>
      </c>
      <c r="E235">
        <v>13</v>
      </c>
      <c r="F235">
        <v>58.5</v>
      </c>
      <c r="G235">
        <v>46</v>
      </c>
      <c r="H235">
        <v>35</v>
      </c>
      <c r="I235">
        <v>58.5</v>
      </c>
      <c r="J235">
        <v>46</v>
      </c>
      <c r="K235">
        <v>37</v>
      </c>
      <c r="L235">
        <v>58.5</v>
      </c>
      <c r="M235">
        <v>46</v>
      </c>
      <c r="N235">
        <v>36</v>
      </c>
      <c r="O235">
        <v>58.5</v>
      </c>
      <c r="P235">
        <v>46</v>
      </c>
      <c r="Q235">
        <v>39</v>
      </c>
      <c r="R235">
        <v>46</v>
      </c>
      <c r="S235" s="1">
        <v>23.116700000000002</v>
      </c>
      <c r="T235">
        <v>45</v>
      </c>
      <c r="U235">
        <v>43</v>
      </c>
      <c r="V235">
        <v>30</v>
      </c>
    </row>
    <row r="236" spans="1:22">
      <c r="A236">
        <v>58.75</v>
      </c>
      <c r="B236">
        <v>38</v>
      </c>
      <c r="C236">
        <v>58.75</v>
      </c>
      <c r="D236">
        <v>38</v>
      </c>
      <c r="E236">
        <v>22</v>
      </c>
      <c r="F236">
        <v>58.75</v>
      </c>
      <c r="G236">
        <v>38</v>
      </c>
      <c r="H236">
        <v>30</v>
      </c>
      <c r="I236">
        <v>58.75</v>
      </c>
      <c r="J236">
        <v>38</v>
      </c>
      <c r="K236">
        <v>41</v>
      </c>
      <c r="L236">
        <v>58.75</v>
      </c>
      <c r="M236">
        <v>38</v>
      </c>
      <c r="N236">
        <v>33</v>
      </c>
      <c r="O236">
        <v>58.75</v>
      </c>
      <c r="P236">
        <v>38</v>
      </c>
      <c r="Q236">
        <v>37</v>
      </c>
      <c r="R236">
        <v>44</v>
      </c>
      <c r="S236" s="1">
        <v>25.05</v>
      </c>
      <c r="T236">
        <v>36</v>
      </c>
      <c r="U236">
        <v>39</v>
      </c>
      <c r="V236">
        <v>28</v>
      </c>
    </row>
    <row r="237" spans="1:22">
      <c r="A237">
        <v>59</v>
      </c>
      <c r="B237">
        <v>30</v>
      </c>
      <c r="C237">
        <v>59</v>
      </c>
      <c r="D237">
        <v>30</v>
      </c>
      <c r="E237">
        <v>19</v>
      </c>
      <c r="F237">
        <v>59</v>
      </c>
      <c r="G237">
        <v>30</v>
      </c>
      <c r="H237">
        <v>25</v>
      </c>
      <c r="I237">
        <v>59</v>
      </c>
      <c r="J237">
        <v>30</v>
      </c>
      <c r="K237">
        <v>35</v>
      </c>
      <c r="L237">
        <v>59</v>
      </c>
      <c r="M237">
        <v>30</v>
      </c>
      <c r="N237">
        <v>35</v>
      </c>
      <c r="O237">
        <v>59</v>
      </c>
      <c r="P237">
        <v>30</v>
      </c>
      <c r="Q237">
        <v>36</v>
      </c>
      <c r="R237">
        <v>39</v>
      </c>
      <c r="S237" s="1">
        <v>26.479199999999999</v>
      </c>
      <c r="T237">
        <v>39</v>
      </c>
      <c r="U237">
        <v>45</v>
      </c>
      <c r="V237">
        <v>18</v>
      </c>
    </row>
    <row r="238" spans="1:22">
      <c r="A238">
        <v>59.25</v>
      </c>
      <c r="B238">
        <v>38</v>
      </c>
      <c r="C238">
        <v>59.25</v>
      </c>
      <c r="D238">
        <v>38</v>
      </c>
      <c r="E238">
        <v>15</v>
      </c>
      <c r="F238">
        <v>59.25</v>
      </c>
      <c r="G238">
        <v>38</v>
      </c>
      <c r="H238">
        <v>38</v>
      </c>
      <c r="I238">
        <v>59.25</v>
      </c>
      <c r="J238">
        <v>38</v>
      </c>
      <c r="K238">
        <v>32</v>
      </c>
      <c r="L238">
        <v>59.25</v>
      </c>
      <c r="M238">
        <v>38</v>
      </c>
      <c r="N238">
        <v>32</v>
      </c>
      <c r="O238">
        <v>59.25</v>
      </c>
      <c r="P238">
        <v>38</v>
      </c>
      <c r="Q238">
        <v>41</v>
      </c>
      <c r="R238">
        <v>52</v>
      </c>
      <c r="S238" s="1">
        <v>22.8</v>
      </c>
      <c r="T238">
        <v>45</v>
      </c>
      <c r="U238">
        <v>54</v>
      </c>
      <c r="V238">
        <v>29</v>
      </c>
    </row>
    <row r="239" spans="1:22">
      <c r="A239">
        <v>59.5</v>
      </c>
      <c r="B239">
        <v>30</v>
      </c>
      <c r="C239">
        <v>59.5</v>
      </c>
      <c r="D239">
        <v>30</v>
      </c>
      <c r="E239">
        <v>11</v>
      </c>
      <c r="F239">
        <v>59.5</v>
      </c>
      <c r="G239">
        <v>30</v>
      </c>
      <c r="H239">
        <v>37</v>
      </c>
      <c r="I239">
        <v>59.5</v>
      </c>
      <c r="J239">
        <v>30</v>
      </c>
      <c r="K239">
        <v>40</v>
      </c>
      <c r="L239">
        <v>59.5</v>
      </c>
      <c r="M239">
        <v>30</v>
      </c>
      <c r="N239">
        <v>36</v>
      </c>
      <c r="O239">
        <v>59.5</v>
      </c>
      <c r="P239">
        <v>30</v>
      </c>
      <c r="Q239">
        <v>40</v>
      </c>
      <c r="R239">
        <v>40</v>
      </c>
      <c r="S239" s="1">
        <v>24.512499999999999</v>
      </c>
      <c r="T239">
        <v>36</v>
      </c>
      <c r="U239">
        <v>43</v>
      </c>
      <c r="V239">
        <v>26</v>
      </c>
    </row>
    <row r="240" spans="1:22">
      <c r="A240">
        <v>59.75</v>
      </c>
      <c r="B240">
        <v>34</v>
      </c>
      <c r="C240">
        <v>59.75</v>
      </c>
      <c r="D240">
        <v>34</v>
      </c>
      <c r="E240">
        <v>12</v>
      </c>
      <c r="F240">
        <v>59.75</v>
      </c>
      <c r="G240">
        <v>34</v>
      </c>
      <c r="H240">
        <v>33</v>
      </c>
      <c r="I240">
        <v>59.75</v>
      </c>
      <c r="J240">
        <v>34</v>
      </c>
      <c r="K240">
        <v>38</v>
      </c>
      <c r="L240">
        <v>59.75</v>
      </c>
      <c r="M240">
        <v>34</v>
      </c>
      <c r="N240">
        <v>37</v>
      </c>
      <c r="O240">
        <v>59.75</v>
      </c>
      <c r="P240">
        <v>34</v>
      </c>
      <c r="Q240">
        <v>46</v>
      </c>
      <c r="R240">
        <v>40</v>
      </c>
      <c r="S240" s="1">
        <v>25.05</v>
      </c>
      <c r="T240">
        <v>31</v>
      </c>
      <c r="U240">
        <v>51</v>
      </c>
      <c r="V240">
        <v>21</v>
      </c>
    </row>
    <row r="241" spans="1:22">
      <c r="A241">
        <v>60</v>
      </c>
      <c r="B241">
        <v>39</v>
      </c>
      <c r="C241">
        <v>60</v>
      </c>
      <c r="D241">
        <v>39</v>
      </c>
      <c r="E241">
        <v>8</v>
      </c>
      <c r="F241">
        <v>60</v>
      </c>
      <c r="G241">
        <v>39</v>
      </c>
      <c r="H241">
        <v>35</v>
      </c>
      <c r="I241">
        <v>60</v>
      </c>
      <c r="J241">
        <v>39</v>
      </c>
      <c r="K241">
        <v>37</v>
      </c>
      <c r="L241">
        <v>60</v>
      </c>
      <c r="M241">
        <v>39</v>
      </c>
      <c r="N241">
        <v>36</v>
      </c>
      <c r="O241">
        <v>60</v>
      </c>
      <c r="P241">
        <v>39</v>
      </c>
      <c r="Q241">
        <v>45</v>
      </c>
      <c r="R241">
        <v>43</v>
      </c>
      <c r="S241" s="1">
        <v>24.520800000000001</v>
      </c>
      <c r="V241">
        <v>27</v>
      </c>
    </row>
  </sheetData>
  <phoneticPr fontId="18" type="noConversion"/>
  <pageMargins left="0.7" right="0.7" top="0.75" bottom="0.75" header="0.3" footer="0.3"/>
  <drawing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8158D-C118-434E-AEAB-D96A6111AC5E}">
  <dimension ref="A1:I241"/>
  <sheetViews>
    <sheetView topLeftCell="A185" workbookViewId="0">
      <selection activeCell="K2" sqref="K2"/>
    </sheetView>
  </sheetViews>
  <sheetFormatPr baseColWidth="10" defaultRowHeight="15"/>
  <sheetData>
    <row r="1" spans="1:9">
      <c r="A1" t="s">
        <v>4</v>
      </c>
      <c r="B1" t="s">
        <v>29</v>
      </c>
      <c r="F1" t="s">
        <v>4</v>
      </c>
      <c r="G1" t="s">
        <v>37</v>
      </c>
      <c r="H1" t="s">
        <v>38</v>
      </c>
      <c r="I1" t="s">
        <v>33</v>
      </c>
    </row>
    <row r="2" spans="1:9">
      <c r="A2">
        <v>0.25</v>
      </c>
      <c r="B2">
        <v>0</v>
      </c>
      <c r="C2">
        <v>0</v>
      </c>
      <c r="F2">
        <v>0.25</v>
      </c>
      <c r="G2">
        <v>0</v>
      </c>
      <c r="H2">
        <v>0</v>
      </c>
      <c r="I2">
        <v>0</v>
      </c>
    </row>
    <row r="3" spans="1:9">
      <c r="A3">
        <v>0.5</v>
      </c>
      <c r="B3">
        <v>-5.5821371610845286E-3</v>
      </c>
      <c r="C3">
        <v>3.1473956733438412E-2</v>
      </c>
      <c r="F3">
        <v>0.5</v>
      </c>
      <c r="G3">
        <v>-0.50694333333333341</v>
      </c>
      <c r="H3">
        <v>-5.5821371610845286E-3</v>
      </c>
      <c r="I3">
        <v>0.44795745292754457</v>
      </c>
    </row>
    <row r="4" spans="1:9">
      <c r="A4">
        <v>0.75</v>
      </c>
      <c r="B4">
        <v>2.7465598457030529E-2</v>
      </c>
      <c r="C4">
        <v>1.7174302813712648E-2</v>
      </c>
      <c r="F4">
        <v>0.75</v>
      </c>
      <c r="G4">
        <v>5.6920303030303009E-2</v>
      </c>
      <c r="H4">
        <v>2.7465598457030529E-2</v>
      </c>
      <c r="I4">
        <v>0.28607987435219273</v>
      </c>
    </row>
    <row r="5" spans="1:9">
      <c r="A5">
        <v>1</v>
      </c>
      <c r="B5">
        <v>2.7771596009050114E-2</v>
      </c>
      <c r="C5">
        <v>0.10932843876726016</v>
      </c>
      <c r="F5">
        <v>1</v>
      </c>
      <c r="G5">
        <v>0.32901515151515154</v>
      </c>
      <c r="H5">
        <v>2.7771596009050114E-2</v>
      </c>
      <c r="I5">
        <v>0.40607259847736549</v>
      </c>
    </row>
    <row r="6" spans="1:9">
      <c r="A6">
        <v>1.25</v>
      </c>
      <c r="B6">
        <v>1.8693668632469126E-2</v>
      </c>
      <c r="C6">
        <v>3.0038566121413229E-2</v>
      </c>
      <c r="F6">
        <v>1.25</v>
      </c>
      <c r="G6">
        <v>-0.17298090909090913</v>
      </c>
      <c r="H6">
        <v>1.8693668632469126E-2</v>
      </c>
      <c r="I6">
        <v>0.47153306854318511</v>
      </c>
    </row>
    <row r="7" spans="1:9">
      <c r="A7">
        <v>1.5</v>
      </c>
      <c r="B7">
        <v>8.7255665591038922E-3</v>
      </c>
      <c r="C7">
        <v>6.45340822563929E-2</v>
      </c>
      <c r="F7">
        <v>1.5</v>
      </c>
      <c r="G7">
        <v>-2.1465757575757582E-2</v>
      </c>
      <c r="H7">
        <v>8.7255665591038922E-3</v>
      </c>
      <c r="I7">
        <v>0.26194867621764439</v>
      </c>
    </row>
    <row r="8" spans="1:9">
      <c r="A8">
        <v>1.75</v>
      </c>
      <c r="B8">
        <v>-6.6763102258818319E-4</v>
      </c>
      <c r="C8">
        <v>6.1744616074233635E-2</v>
      </c>
      <c r="F8">
        <v>1.75</v>
      </c>
      <c r="G8">
        <v>-0.29666666666666669</v>
      </c>
      <c r="H8">
        <v>-6.6763102258818319E-4</v>
      </c>
      <c r="I8">
        <v>0.51384173957876689</v>
      </c>
    </row>
    <row r="9" spans="1:9">
      <c r="A9">
        <v>2</v>
      </c>
      <c r="B9">
        <v>2.6269426208226698E-2</v>
      </c>
      <c r="C9">
        <v>3.4149152017391375E-2</v>
      </c>
      <c r="F9">
        <v>2</v>
      </c>
      <c r="G9">
        <v>-0.52704545454545448</v>
      </c>
      <c r="H9">
        <v>2.6269426208226698E-2</v>
      </c>
      <c r="I9">
        <v>0.1784753785366533</v>
      </c>
    </row>
    <row r="10" spans="1:9">
      <c r="A10">
        <v>2.25</v>
      </c>
      <c r="B10">
        <v>1.8693668632469126E-2</v>
      </c>
      <c r="C10">
        <v>3.0038566121413229E-2</v>
      </c>
      <c r="F10">
        <v>2.25</v>
      </c>
      <c r="G10">
        <v>0.41368575757575754</v>
      </c>
      <c r="H10">
        <v>1.8693668632469126E-2</v>
      </c>
      <c r="I10">
        <v>0.40945569731423381</v>
      </c>
    </row>
    <row r="11" spans="1:9">
      <c r="A11">
        <v>2.5</v>
      </c>
      <c r="B11">
        <v>2.3255813953488372E-2</v>
      </c>
      <c r="C11">
        <v>4.02802513388111E-2</v>
      </c>
      <c r="F11">
        <v>2.5</v>
      </c>
      <c r="G11">
        <v>-0.24030303030303032</v>
      </c>
      <c r="H11">
        <v>2.3255813953488372E-2</v>
      </c>
      <c r="I11">
        <v>0.45862720356050624</v>
      </c>
    </row>
    <row r="12" spans="1:9">
      <c r="A12">
        <v>2.75</v>
      </c>
      <c r="B12">
        <v>4.9525240161715077E-2</v>
      </c>
      <c r="C12">
        <v>6.4814426338355019E-2</v>
      </c>
      <c r="F12">
        <v>2.75</v>
      </c>
      <c r="G12">
        <v>-0.47373848484848485</v>
      </c>
      <c r="H12">
        <v>4.9525240161715077E-2</v>
      </c>
      <c r="I12">
        <v>0.48362072074525486</v>
      </c>
    </row>
    <row r="13" spans="1:9">
      <c r="A13">
        <v>3</v>
      </c>
      <c r="B13">
        <v>1.886984904120767E-2</v>
      </c>
      <c r="C13">
        <v>4.4566874072259656E-2</v>
      </c>
      <c r="F13">
        <v>3</v>
      </c>
      <c r="G13">
        <v>-0.38868575757575757</v>
      </c>
      <c r="H13">
        <v>1.886984904120767E-2</v>
      </c>
      <c r="I13">
        <v>0.12337199796253281</v>
      </c>
    </row>
    <row r="14" spans="1:9">
      <c r="A14">
        <v>3.25</v>
      </c>
      <c r="B14">
        <v>8.948110233299951E-3</v>
      </c>
      <c r="C14">
        <v>2.7474320315892309E-2</v>
      </c>
      <c r="F14">
        <v>3.25</v>
      </c>
      <c r="G14">
        <v>-0.60318181818181815</v>
      </c>
      <c r="H14">
        <v>8.948110233299951E-3</v>
      </c>
      <c r="I14">
        <v>0.13901736023346509</v>
      </c>
    </row>
    <row r="15" spans="1:9">
      <c r="A15">
        <v>3.5</v>
      </c>
      <c r="B15">
        <v>3.0479210711768848E-2</v>
      </c>
      <c r="C15">
        <v>3.4660109321672385E-2</v>
      </c>
      <c r="F15">
        <v>3.5</v>
      </c>
      <c r="G15">
        <v>-0.73192030303030309</v>
      </c>
      <c r="H15">
        <v>3.0479210711768848E-2</v>
      </c>
      <c r="I15">
        <v>0.3882679357916537</v>
      </c>
    </row>
    <row r="16" spans="1:9">
      <c r="A16">
        <v>3.75</v>
      </c>
      <c r="B16">
        <v>3.5421534809539704E-3</v>
      </c>
      <c r="C16">
        <v>3.7518995830344438E-2</v>
      </c>
      <c r="F16">
        <v>3.75</v>
      </c>
      <c r="G16">
        <v>0.14323121212121206</v>
      </c>
      <c r="H16">
        <v>3.5421534809539704E-3</v>
      </c>
      <c r="I16">
        <v>0.42761438598860041</v>
      </c>
    </row>
    <row r="17" spans="1:9">
      <c r="A17">
        <v>4</v>
      </c>
      <c r="B17">
        <v>-4.3859649122807015E-3</v>
      </c>
      <c r="C17">
        <v>7.5967140682845491E-3</v>
      </c>
      <c r="F17">
        <v>4</v>
      </c>
      <c r="G17">
        <v>-0.4200757575757576</v>
      </c>
      <c r="H17">
        <v>-4.3859649122807015E-3</v>
      </c>
      <c r="I17">
        <v>0.40203885942823747</v>
      </c>
    </row>
    <row r="18" spans="1:9">
      <c r="A18">
        <v>4.25</v>
      </c>
      <c r="B18">
        <v>2.7289418048291977E-2</v>
      </c>
      <c r="C18">
        <v>1.6521830509678537E-2</v>
      </c>
      <c r="F18">
        <v>4.25</v>
      </c>
      <c r="G18">
        <v>-0.24595848484848482</v>
      </c>
      <c r="H18">
        <v>2.7289418048291977E-2</v>
      </c>
      <c r="I18">
        <v>0.21063680867911819</v>
      </c>
    </row>
    <row r="19" spans="1:9">
      <c r="A19">
        <v>4.5</v>
      </c>
      <c r="B19">
        <v>7.575757575757576E-3</v>
      </c>
      <c r="C19">
        <v>1.312159702703695E-2</v>
      </c>
      <c r="F19">
        <v>4.5</v>
      </c>
      <c r="G19">
        <v>-7.6515151515151687E-3</v>
      </c>
      <c r="H19">
        <v>7.575757575757576E-3</v>
      </c>
      <c r="I19">
        <v>0.40043238080579363</v>
      </c>
    </row>
    <row r="20" spans="1:9">
      <c r="A20">
        <v>4.75</v>
      </c>
      <c r="B20">
        <v>-8.4195690070843071E-3</v>
      </c>
      <c r="C20">
        <v>4.8524738957899098E-2</v>
      </c>
      <c r="F20">
        <v>4.75</v>
      </c>
      <c r="G20">
        <v>-1.8484848484848455E-2</v>
      </c>
      <c r="H20">
        <v>-8.4195690070843071E-3</v>
      </c>
      <c r="I20">
        <v>0.47452375719583384</v>
      </c>
    </row>
    <row r="21" spans="1:9">
      <c r="A21">
        <v>5</v>
      </c>
      <c r="B21">
        <v>4.2440933199807129E-2</v>
      </c>
      <c r="C21">
        <v>4.2277224683338457E-2</v>
      </c>
      <c r="F21">
        <v>5</v>
      </c>
      <c r="G21">
        <v>-0.76068181818181824</v>
      </c>
      <c r="H21">
        <v>4.2440933199807129E-2</v>
      </c>
      <c r="I21">
        <v>0.26793873806408031</v>
      </c>
    </row>
    <row r="22" spans="1:9">
      <c r="A22">
        <v>5.25</v>
      </c>
      <c r="B22">
        <v>4.6159267089499655E-2</v>
      </c>
      <c r="C22">
        <v>4.6515631834837375E-2</v>
      </c>
      <c r="F22">
        <v>5.25</v>
      </c>
      <c r="G22">
        <v>-0.37626151515151512</v>
      </c>
      <c r="H22">
        <v>4.6159267089499655E-2</v>
      </c>
      <c r="I22">
        <v>0.25470214634419869</v>
      </c>
    </row>
    <row r="23" spans="1:9">
      <c r="A23">
        <v>5.5</v>
      </c>
      <c r="B23">
        <v>-1.5197878416972663E-2</v>
      </c>
      <c r="C23">
        <v>7.0547092451818477E-2</v>
      </c>
      <c r="F23">
        <v>5.5</v>
      </c>
      <c r="G23">
        <v>-0.54015151515151516</v>
      </c>
      <c r="H23">
        <v>-1.5197878416972663E-2</v>
      </c>
      <c r="I23">
        <v>0.16256488427023882</v>
      </c>
    </row>
    <row r="24" spans="1:9">
      <c r="A24">
        <v>5.75</v>
      </c>
      <c r="B24">
        <v>-9.9681020733652301E-3</v>
      </c>
      <c r="C24">
        <v>3.8655677793034651E-2</v>
      </c>
      <c r="F24">
        <v>5.75</v>
      </c>
      <c r="G24">
        <v>-0.53954545454545455</v>
      </c>
      <c r="H24">
        <v>-9.9681020733652301E-3</v>
      </c>
      <c r="I24">
        <v>0.19865612549918285</v>
      </c>
    </row>
    <row r="25" spans="1:9">
      <c r="A25">
        <v>6</v>
      </c>
      <c r="B25">
        <v>-1.2981714328103557E-2</v>
      </c>
      <c r="C25">
        <v>3.2480446677362565E-2</v>
      </c>
      <c r="F25">
        <v>6</v>
      </c>
      <c r="G25">
        <v>-0.24906454545454546</v>
      </c>
      <c r="H25">
        <v>-1.2981714328103557E-2</v>
      </c>
      <c r="I25">
        <v>0.33995773500430343</v>
      </c>
    </row>
    <row r="26" spans="1:9">
      <c r="A26">
        <v>6.25</v>
      </c>
      <c r="B26">
        <v>-4.2617113608545677E-2</v>
      </c>
      <c r="C26">
        <v>2.7717926853124478E-2</v>
      </c>
      <c r="F26">
        <v>6.25</v>
      </c>
      <c r="G26">
        <v>1.8181818181818171E-2</v>
      </c>
      <c r="H26">
        <v>-4.2617113608545677E-2</v>
      </c>
      <c r="I26">
        <v>0.4275627642292672</v>
      </c>
    </row>
    <row r="27" spans="1:9">
      <c r="A27">
        <v>6.5</v>
      </c>
      <c r="B27">
        <v>1.1117911056711546E-2</v>
      </c>
      <c r="C27">
        <v>3.1349943266838841E-2</v>
      </c>
      <c r="F27">
        <v>6.5</v>
      </c>
      <c r="G27">
        <v>-0.52373848484848484</v>
      </c>
      <c r="H27">
        <v>1.1117911056711546E-2</v>
      </c>
      <c r="I27">
        <v>0.20081391586961067</v>
      </c>
    </row>
    <row r="28" spans="1:9">
      <c r="A28">
        <v>6.75</v>
      </c>
      <c r="B28">
        <v>3.06553911205074E-2</v>
      </c>
      <c r="C28">
        <v>2.6553608217929105E-2</v>
      </c>
      <c r="F28">
        <v>6.75</v>
      </c>
      <c r="G28">
        <v>-0.24692030303030307</v>
      </c>
      <c r="H28">
        <v>3.06553911205074E-2</v>
      </c>
      <c r="I28">
        <v>0.61489757015465085</v>
      </c>
    </row>
    <row r="29" spans="1:9">
      <c r="A29">
        <v>7</v>
      </c>
      <c r="B29">
        <v>-1.5151515151515152E-2</v>
      </c>
      <c r="C29">
        <v>2.6243194054073899E-2</v>
      </c>
      <c r="F29">
        <v>7</v>
      </c>
      <c r="G29">
        <v>-0.10636363636363633</v>
      </c>
      <c r="H29">
        <v>-1.5151515151515152E-2</v>
      </c>
      <c r="I29">
        <v>0.37160112579783022</v>
      </c>
    </row>
    <row r="30" spans="1:9">
      <c r="A30">
        <v>7.25</v>
      </c>
      <c r="B30">
        <v>-7.399577167019028E-3</v>
      </c>
      <c r="C30">
        <v>3.4947727811451459E-2</v>
      </c>
      <c r="F30">
        <v>7.25</v>
      </c>
      <c r="G30">
        <v>-0.39040515151515148</v>
      </c>
      <c r="H30">
        <v>-7.399577167019028E-3</v>
      </c>
      <c r="I30">
        <v>0.15216588342862664</v>
      </c>
    </row>
    <row r="31" spans="1:9">
      <c r="A31">
        <v>7.5</v>
      </c>
      <c r="B31">
        <v>1.2629353510626459E-2</v>
      </c>
      <c r="C31">
        <v>7.2787108436848644E-2</v>
      </c>
      <c r="F31">
        <v>7.5</v>
      </c>
      <c r="G31">
        <v>-0.43497363636363634</v>
      </c>
      <c r="H31">
        <v>1.2629353510626459E-2</v>
      </c>
      <c r="I31">
        <v>0.4886446350445805</v>
      </c>
    </row>
    <row r="32" spans="1:9">
      <c r="A32">
        <v>7.75</v>
      </c>
      <c r="B32">
        <v>1.6347687400318979E-2</v>
      </c>
      <c r="C32">
        <v>1.4270757709867047E-2</v>
      </c>
      <c r="F32">
        <v>7.75</v>
      </c>
      <c r="G32">
        <v>-0.39166666666666666</v>
      </c>
      <c r="H32">
        <v>1.6347687400318979E-2</v>
      </c>
      <c r="I32">
        <v>0.35029749261639503</v>
      </c>
    </row>
    <row r="33" spans="1:9">
      <c r="A33">
        <v>8</v>
      </c>
      <c r="B33">
        <v>1.7321315974926744E-2</v>
      </c>
      <c r="C33">
        <v>5.4072548474528054E-2</v>
      </c>
      <c r="F33">
        <v>8</v>
      </c>
      <c r="G33">
        <v>-7.0075757575757569E-2</v>
      </c>
      <c r="H33">
        <v>1.7321315974926744E-2</v>
      </c>
      <c r="I33">
        <v>0.33151514285912126</v>
      </c>
    </row>
    <row r="34" spans="1:9">
      <c r="A34">
        <v>8.25</v>
      </c>
      <c r="B34">
        <v>3.3492822966507178E-2</v>
      </c>
      <c r="C34">
        <v>6.9717450339223941E-2</v>
      </c>
      <c r="F34">
        <v>8.25</v>
      </c>
      <c r="G34">
        <v>-0.65979909090909095</v>
      </c>
      <c r="H34">
        <v>3.3492822966507178E-2</v>
      </c>
      <c r="I34">
        <v>0.36589488456103592</v>
      </c>
    </row>
    <row r="35" spans="1:9">
      <c r="A35">
        <v>8.5</v>
      </c>
      <c r="B35">
        <v>3.5041356032788101E-2</v>
      </c>
      <c r="C35">
        <v>1.8959002203338241E-2</v>
      </c>
      <c r="F35">
        <v>8.5</v>
      </c>
      <c r="G35">
        <v>-0.89075757575757575</v>
      </c>
      <c r="H35">
        <v>3.5041356032788101E-2</v>
      </c>
      <c r="I35">
        <v>0.1442280200345451</v>
      </c>
    </row>
    <row r="36" spans="1:9">
      <c r="A36">
        <v>8.75</v>
      </c>
      <c r="B36">
        <v>9.3931975816920754E-3</v>
      </c>
      <c r="C36">
        <v>7.1059028121987625E-2</v>
      </c>
      <c r="F36">
        <v>8.75</v>
      </c>
      <c r="G36">
        <v>-0.26828393939393941</v>
      </c>
      <c r="H36">
        <v>9.3931975816920754E-3</v>
      </c>
      <c r="I36">
        <v>0.38985684791310038</v>
      </c>
    </row>
    <row r="37" spans="1:9">
      <c r="A37">
        <v>9</v>
      </c>
      <c r="B37">
        <v>-2.2235822113423093E-2</v>
      </c>
      <c r="C37">
        <v>6.2699886533677682E-2</v>
      </c>
      <c r="F37">
        <v>9</v>
      </c>
      <c r="G37">
        <v>-0.30681818181818182</v>
      </c>
      <c r="H37">
        <v>-2.2235822113423093E-2</v>
      </c>
      <c r="I37">
        <v>0.72966580712175666</v>
      </c>
    </row>
    <row r="38" spans="1:9">
      <c r="A38">
        <v>9.25</v>
      </c>
      <c r="B38">
        <v>2.5249434368161419E-2</v>
      </c>
      <c r="C38">
        <v>5.7354954379063017E-2</v>
      </c>
      <c r="F38">
        <v>9.25</v>
      </c>
      <c r="G38">
        <v>-0.40484848484848485</v>
      </c>
      <c r="H38">
        <v>2.5249434368161419E-2</v>
      </c>
      <c r="I38">
        <v>0.13693918941558009</v>
      </c>
    </row>
    <row r="39" spans="1:9">
      <c r="A39">
        <v>9.5</v>
      </c>
      <c r="B39">
        <v>-2.9857942954638183E-2</v>
      </c>
      <c r="C39">
        <v>4.6549033455996904E-2</v>
      </c>
      <c r="F39">
        <v>9.5</v>
      </c>
      <c r="G39">
        <v>-0.63962121212121215</v>
      </c>
      <c r="H39">
        <v>-2.9857942954638183E-2</v>
      </c>
      <c r="I39">
        <v>0.26626494577743837</v>
      </c>
    </row>
    <row r="40" spans="1:9">
      <c r="A40">
        <v>9.75</v>
      </c>
      <c r="B40">
        <v>1.2137902896776825E-2</v>
      </c>
      <c r="C40">
        <v>1.1661411071356927E-2</v>
      </c>
      <c r="F40">
        <v>9.75</v>
      </c>
      <c r="G40">
        <v>-0.51287878787878782</v>
      </c>
      <c r="H40">
        <v>1.2137902896776825E-2</v>
      </c>
      <c r="I40">
        <v>0.31521615741474424</v>
      </c>
    </row>
    <row r="41" spans="1:9">
      <c r="A41">
        <v>10</v>
      </c>
      <c r="B41">
        <v>-1.9537480063795853E-2</v>
      </c>
      <c r="C41">
        <v>2.3389169658791811E-2</v>
      </c>
      <c r="F41">
        <v>10</v>
      </c>
      <c r="G41">
        <v>-0.60204545454545455</v>
      </c>
      <c r="H41">
        <v>-1.9537480063795853E-2</v>
      </c>
      <c r="I41">
        <v>0.25742617091328218</v>
      </c>
    </row>
    <row r="42" spans="1:9">
      <c r="A42">
        <v>10.25</v>
      </c>
      <c r="B42">
        <v>-1.7543859649122806E-2</v>
      </c>
      <c r="C42">
        <v>3.0386856273138196E-2</v>
      </c>
      <c r="F42">
        <v>10.25</v>
      </c>
      <c r="G42">
        <v>-0.6285342424242425</v>
      </c>
      <c r="H42">
        <v>-1.7543859649122806E-2</v>
      </c>
      <c r="I42">
        <v>9.7019655315976006E-2</v>
      </c>
    </row>
    <row r="43" spans="1:9">
      <c r="A43">
        <v>10.5</v>
      </c>
      <c r="B43">
        <v>-6.5557657356922969E-3</v>
      </c>
      <c r="C43">
        <v>2.8468828486069953E-2</v>
      </c>
      <c r="F43">
        <v>10.5</v>
      </c>
      <c r="G43">
        <v>-0.42954545454545451</v>
      </c>
      <c r="H43">
        <v>-6.5557657356922969E-3</v>
      </c>
      <c r="I43">
        <v>0.17223314488897634</v>
      </c>
    </row>
    <row r="44" spans="1:9">
      <c r="A44">
        <v>10.75</v>
      </c>
      <c r="B44">
        <v>1.53276955602537E-2</v>
      </c>
      <c r="C44">
        <v>1.3276804108964552E-2</v>
      </c>
      <c r="F44">
        <v>10.75</v>
      </c>
      <c r="G44">
        <v>-1.2727272727272735E-2</v>
      </c>
      <c r="H44">
        <v>1.53276955602537E-2</v>
      </c>
      <c r="I44">
        <v>0.39747446510841822</v>
      </c>
    </row>
    <row r="45" spans="1:9">
      <c r="A45">
        <v>11</v>
      </c>
      <c r="B45">
        <v>5.0730685063610392E-2</v>
      </c>
      <c r="C45">
        <v>0.1248173894780614</v>
      </c>
      <c r="F45">
        <v>11</v>
      </c>
      <c r="G45">
        <v>2.8198221212121215</v>
      </c>
      <c r="H45">
        <v>5.0730685063610392E-2</v>
      </c>
      <c r="I45">
        <v>0.9165962476937296</v>
      </c>
    </row>
    <row r="46" spans="1:9">
      <c r="A46">
        <v>11.25</v>
      </c>
      <c r="B46">
        <v>0.1649326805385557</v>
      </c>
      <c r="C46">
        <v>7.5637123345900767E-2</v>
      </c>
      <c r="F46">
        <v>11.25</v>
      </c>
      <c r="G46">
        <v>3.2946969696969699</v>
      </c>
      <c r="H46">
        <v>0.1649326805385557</v>
      </c>
      <c r="I46">
        <v>0.3523851238092971</v>
      </c>
    </row>
    <row r="47" spans="1:9">
      <c r="A47">
        <v>11.5</v>
      </c>
      <c r="B47">
        <v>0.12705389265976783</v>
      </c>
      <c r="C47">
        <v>1.8937827057247857E-2</v>
      </c>
      <c r="F47">
        <v>11.5</v>
      </c>
      <c r="G47">
        <v>3.9765151515151516</v>
      </c>
      <c r="H47">
        <v>0.12705389265976783</v>
      </c>
      <c r="I47">
        <v>0.52272891962849777</v>
      </c>
    </row>
    <row r="48" spans="1:9">
      <c r="A48">
        <v>11.75</v>
      </c>
      <c r="B48">
        <v>0.19474426022773636</v>
      </c>
      <c r="C48">
        <v>0.10227453216428603</v>
      </c>
      <c r="F48">
        <v>11.75</v>
      </c>
      <c r="G48">
        <v>4.24969696969697</v>
      </c>
      <c r="H48">
        <v>0.19474426022773636</v>
      </c>
      <c r="I48">
        <v>1.6733031576197652</v>
      </c>
    </row>
    <row r="49" spans="1:9">
      <c r="A49">
        <v>12</v>
      </c>
      <c r="B49">
        <v>0.19456807981899782</v>
      </c>
      <c r="C49">
        <v>0.10900304089975238</v>
      </c>
      <c r="F49">
        <v>12</v>
      </c>
      <c r="G49">
        <v>4.4591403030303036</v>
      </c>
      <c r="H49">
        <v>0.19456807981899782</v>
      </c>
      <c r="I49">
        <v>1.4701488866964527</v>
      </c>
    </row>
    <row r="50" spans="1:9">
      <c r="A50">
        <v>12.25</v>
      </c>
      <c r="B50">
        <v>0.17472460220318239</v>
      </c>
      <c r="C50">
        <v>6.8430658857117188E-2</v>
      </c>
      <c r="F50">
        <v>12.25</v>
      </c>
      <c r="G50">
        <v>3.937121212121212</v>
      </c>
      <c r="H50">
        <v>0.17472460220318239</v>
      </c>
      <c r="I50">
        <v>0.82945620109303131</v>
      </c>
    </row>
    <row r="51" spans="1:9">
      <c r="A51">
        <v>12.5</v>
      </c>
      <c r="B51">
        <v>0.15349949927673306</v>
      </c>
      <c r="C51">
        <v>5.8798263222284264E-2</v>
      </c>
      <c r="F51">
        <v>12.5</v>
      </c>
      <c r="G51">
        <v>4.7464393939393936</v>
      </c>
      <c r="H51">
        <v>0.15349949927673306</v>
      </c>
      <c r="I51">
        <v>1.2003590701881348</v>
      </c>
    </row>
    <row r="52" spans="1:9">
      <c r="A52">
        <v>12.75</v>
      </c>
      <c r="B52">
        <v>0.17069099810837876</v>
      </c>
      <c r="C52">
        <v>3.0677004265661018E-2</v>
      </c>
      <c r="F52">
        <v>12.75</v>
      </c>
      <c r="G52">
        <v>4.0800493939393938</v>
      </c>
      <c r="H52">
        <v>0.17069099810837876</v>
      </c>
      <c r="I52">
        <v>0.60231803215970792</v>
      </c>
    </row>
    <row r="53" spans="1:9">
      <c r="A53">
        <v>13</v>
      </c>
      <c r="B53">
        <v>0.11336745669671006</v>
      </c>
      <c r="C53">
        <v>7.8987508673726808E-2</v>
      </c>
      <c r="F53">
        <v>13</v>
      </c>
      <c r="G53">
        <v>4.6618939393939387</v>
      </c>
      <c r="H53">
        <v>0.11336745669671006</v>
      </c>
      <c r="I53">
        <v>1.050009994377203</v>
      </c>
    </row>
    <row r="54" spans="1:9">
      <c r="A54">
        <v>13.25</v>
      </c>
      <c r="B54">
        <v>0.16510886094729424</v>
      </c>
      <c r="C54">
        <v>6.1037809312511036E-2</v>
      </c>
      <c r="F54">
        <v>13.25</v>
      </c>
      <c r="G54">
        <v>4.5028293939393942</v>
      </c>
      <c r="H54">
        <v>0.16510886094729424</v>
      </c>
      <c r="I54">
        <v>0.88164305189551739</v>
      </c>
    </row>
    <row r="55" spans="1:9">
      <c r="A55">
        <v>13.5</v>
      </c>
      <c r="B55">
        <v>0.17640295241274431</v>
      </c>
      <c r="C55">
        <v>7.4335408389001573E-2</v>
      </c>
      <c r="F55">
        <v>13.5</v>
      </c>
      <c r="G55">
        <v>4.1134848484848483</v>
      </c>
      <c r="H55">
        <v>0.17640295241274431</v>
      </c>
      <c r="I55">
        <v>1.3224031415837336</v>
      </c>
    </row>
    <row r="56" spans="1:9">
      <c r="A56">
        <v>13.75</v>
      </c>
      <c r="B56">
        <v>0.18043655650754795</v>
      </c>
      <c r="C56">
        <v>7.2531317808173734E-2</v>
      </c>
      <c r="F56">
        <v>13.75</v>
      </c>
      <c r="G56">
        <v>3.7810606060606062</v>
      </c>
      <c r="H56">
        <v>0.18043655650754795</v>
      </c>
      <c r="I56">
        <v>0.61334308367504153</v>
      </c>
    </row>
    <row r="57" spans="1:9">
      <c r="A57">
        <v>14</v>
      </c>
      <c r="B57">
        <v>0.14676755313230222</v>
      </c>
      <c r="C57">
        <v>2.4618391029244648E-2</v>
      </c>
      <c r="F57">
        <v>14</v>
      </c>
      <c r="G57">
        <v>3.7622463636363634</v>
      </c>
      <c r="H57">
        <v>0.14676755313230222</v>
      </c>
      <c r="I57">
        <v>1.0732090418644764</v>
      </c>
    </row>
    <row r="58" spans="1:9">
      <c r="A58">
        <v>14.25</v>
      </c>
      <c r="B58">
        <v>0.15451949111679833</v>
      </c>
      <c r="C58">
        <v>3.4043708270935107E-2</v>
      </c>
      <c r="F58">
        <v>14.25</v>
      </c>
      <c r="G58">
        <v>4.04</v>
      </c>
      <c r="H58">
        <v>0.15451949111679833</v>
      </c>
      <c r="I58">
        <v>0.94063808130438697</v>
      </c>
    </row>
    <row r="59" spans="1:9">
      <c r="A59">
        <v>14.5</v>
      </c>
      <c r="B59">
        <v>0.17724676384407109</v>
      </c>
      <c r="C59">
        <v>5.4956787013433803E-2</v>
      </c>
      <c r="F59">
        <v>14.5</v>
      </c>
      <c r="G59">
        <v>3.5482575757575758</v>
      </c>
      <c r="H59">
        <v>0.17724676384407109</v>
      </c>
      <c r="I59">
        <v>0.44418338651281053</v>
      </c>
    </row>
    <row r="60" spans="1:9">
      <c r="A60">
        <v>14.75</v>
      </c>
      <c r="B60">
        <v>0.17525314342939802</v>
      </c>
      <c r="C60">
        <v>1.5180757645199371E-2</v>
      </c>
      <c r="F60">
        <v>14.75</v>
      </c>
      <c r="G60">
        <v>3.7189887878787879</v>
      </c>
      <c r="H60">
        <v>0.17525314342939802</v>
      </c>
      <c r="I60">
        <v>1.2662990884014027</v>
      </c>
    </row>
    <row r="61" spans="1:9">
      <c r="A61">
        <v>15</v>
      </c>
      <c r="B61">
        <v>0.14459775230889063</v>
      </c>
      <c r="C61">
        <v>1.1624179571380421E-2</v>
      </c>
      <c r="F61">
        <v>15</v>
      </c>
      <c r="G61">
        <v>3.9051778787878786</v>
      </c>
      <c r="H61">
        <v>0.14459775230889063</v>
      </c>
      <c r="I61">
        <v>1.1100997905245236</v>
      </c>
    </row>
    <row r="62" spans="1:9">
      <c r="A62">
        <v>15.25</v>
      </c>
      <c r="B62">
        <v>0.16696339156559473</v>
      </c>
      <c r="C62">
        <v>0.1316026669511329</v>
      </c>
      <c r="F62">
        <v>15.25</v>
      </c>
      <c r="G62">
        <v>3.0212121212121215</v>
      </c>
      <c r="H62">
        <v>0.16696339156559473</v>
      </c>
      <c r="I62">
        <v>0.33232630252488626</v>
      </c>
    </row>
    <row r="63" spans="1:9">
      <c r="A63">
        <v>15.5</v>
      </c>
      <c r="B63">
        <v>0.16059307889173249</v>
      </c>
      <c r="C63">
        <v>5.9393922833890854E-2</v>
      </c>
      <c r="F63">
        <v>15.5</v>
      </c>
      <c r="G63">
        <v>3.0393181818181816</v>
      </c>
      <c r="H63">
        <v>0.16059307889173249</v>
      </c>
      <c r="I63">
        <v>0.55396938222819125</v>
      </c>
    </row>
    <row r="64" spans="1:9">
      <c r="A64">
        <v>15.75</v>
      </c>
      <c r="B64">
        <v>0.12368791958755238</v>
      </c>
      <c r="C64">
        <v>1.1029613297309506E-2</v>
      </c>
      <c r="F64">
        <v>15.75</v>
      </c>
      <c r="G64">
        <v>3.5014657575757577</v>
      </c>
      <c r="H64">
        <v>0.12368791958755238</v>
      </c>
      <c r="I64">
        <v>0.90608427757195098</v>
      </c>
    </row>
    <row r="65" spans="1:9">
      <c r="A65">
        <v>16</v>
      </c>
      <c r="B65">
        <v>0.13729090167278662</v>
      </c>
      <c r="C65">
        <v>9.8245866067631887E-2</v>
      </c>
      <c r="F65">
        <v>16</v>
      </c>
      <c r="G65">
        <v>3.3385606060606059</v>
      </c>
      <c r="H65">
        <v>0.13729090167278662</v>
      </c>
      <c r="I65">
        <v>1.2363139264182257</v>
      </c>
    </row>
    <row r="66" spans="1:9">
      <c r="A66">
        <v>16.25</v>
      </c>
      <c r="B66">
        <v>0.13764326249026373</v>
      </c>
      <c r="C66">
        <v>5.9186321965815497E-2</v>
      </c>
      <c r="F66">
        <v>16.25</v>
      </c>
      <c r="G66">
        <v>3.0921212121212118</v>
      </c>
      <c r="H66">
        <v>0.13764326249026373</v>
      </c>
      <c r="I66">
        <v>1.2442613173667811</v>
      </c>
    </row>
    <row r="67" spans="1:9">
      <c r="A67">
        <v>16.5</v>
      </c>
      <c r="B67">
        <v>0.10734023218723342</v>
      </c>
      <c r="C67">
        <v>1.3259871225524498E-2</v>
      </c>
      <c r="F67">
        <v>16.5</v>
      </c>
      <c r="G67">
        <v>2.9016403030303031</v>
      </c>
      <c r="H67">
        <v>0.10734023218723342</v>
      </c>
      <c r="I67">
        <v>0.97710630479646554</v>
      </c>
    </row>
    <row r="68" spans="1:9">
      <c r="A68">
        <v>16.75</v>
      </c>
      <c r="B68">
        <v>0.11593598160305625</v>
      </c>
      <c r="C68">
        <v>2.1776795679356437E-2</v>
      </c>
      <c r="F68">
        <v>16.75</v>
      </c>
      <c r="G68">
        <v>2.8945454545454545</v>
      </c>
      <c r="H68">
        <v>0.11593598160305625</v>
      </c>
      <c r="I68">
        <v>0.95760030655145423</v>
      </c>
    </row>
    <row r="69" spans="1:9">
      <c r="A69">
        <v>17</v>
      </c>
      <c r="B69">
        <v>0.1127461889395794</v>
      </c>
      <c r="C69">
        <v>1.9293253900104643E-2</v>
      </c>
      <c r="F69">
        <v>17</v>
      </c>
      <c r="G69">
        <v>3.1216666666666666</v>
      </c>
      <c r="H69">
        <v>0.1127461889395794</v>
      </c>
      <c r="I69">
        <v>1.3217065988082719</v>
      </c>
    </row>
    <row r="70" spans="1:9">
      <c r="A70">
        <v>17.25</v>
      </c>
      <c r="B70">
        <v>0.10432661993249508</v>
      </c>
      <c r="C70">
        <v>3.5685750909477149E-2</v>
      </c>
      <c r="F70">
        <v>17.25</v>
      </c>
      <c r="G70">
        <v>3.1088900000000002</v>
      </c>
      <c r="H70">
        <v>0.10432661993249508</v>
      </c>
      <c r="I70">
        <v>0.84196264543030652</v>
      </c>
    </row>
    <row r="71" spans="1:9">
      <c r="A71">
        <v>17.5</v>
      </c>
      <c r="B71">
        <v>0.13055895552835575</v>
      </c>
      <c r="C71">
        <v>0.11385836812251639</v>
      </c>
      <c r="F71">
        <v>17.5</v>
      </c>
      <c r="G71">
        <v>2.2622727272727272</v>
      </c>
      <c r="H71">
        <v>0.13055895552835575</v>
      </c>
      <c r="I71">
        <v>0.45289176456767488</v>
      </c>
    </row>
    <row r="72" spans="1:9">
      <c r="A72">
        <v>17.75</v>
      </c>
      <c r="B72">
        <v>0.17206335076592114</v>
      </c>
      <c r="C72">
        <v>1.3506194578390297E-2</v>
      </c>
      <c r="F72">
        <v>17.75</v>
      </c>
      <c r="G72">
        <v>2.2505039393939392</v>
      </c>
      <c r="H72">
        <v>0.17206335076592114</v>
      </c>
      <c r="I72">
        <v>0.72535498397255804</v>
      </c>
    </row>
    <row r="73" spans="1:9">
      <c r="A73">
        <v>18</v>
      </c>
      <c r="B73">
        <v>0.11354363710544861</v>
      </c>
      <c r="C73">
        <v>6.067519933276555E-2</v>
      </c>
      <c r="F73">
        <v>18</v>
      </c>
      <c r="G73">
        <v>2.7931324242424242</v>
      </c>
      <c r="H73">
        <v>0.11354363710544861</v>
      </c>
      <c r="I73">
        <v>0.70661820401466113</v>
      </c>
    </row>
    <row r="74" spans="1:9">
      <c r="A74">
        <v>18.25</v>
      </c>
      <c r="B74">
        <v>0.11354363710544861</v>
      </c>
      <c r="C74">
        <v>6.067519933276555E-2</v>
      </c>
      <c r="F74">
        <v>18.25</v>
      </c>
      <c r="G74">
        <v>2.9645454545454548</v>
      </c>
      <c r="H74">
        <v>0.11354363710544861</v>
      </c>
      <c r="I74">
        <v>1.0438774666067152</v>
      </c>
    </row>
    <row r="75" spans="1:9">
      <c r="A75">
        <v>18.5</v>
      </c>
      <c r="B75">
        <v>0.11491598976299099</v>
      </c>
      <c r="C75">
        <v>2.2160649584986817E-2</v>
      </c>
      <c r="F75">
        <v>18.5</v>
      </c>
      <c r="G75">
        <v>2.2950493939393941</v>
      </c>
      <c r="H75">
        <v>0.11491598976299099</v>
      </c>
      <c r="I75">
        <v>0.77952742272086151</v>
      </c>
    </row>
    <row r="76" spans="1:9">
      <c r="A76">
        <v>18.75</v>
      </c>
      <c r="B76">
        <v>0.12266792774748712</v>
      </c>
      <c r="C76">
        <v>2.6515496460791089E-2</v>
      </c>
      <c r="F76">
        <v>18.75</v>
      </c>
      <c r="G76">
        <v>2.9605039393939392</v>
      </c>
      <c r="H76">
        <v>0.12266792774748712</v>
      </c>
      <c r="I76">
        <v>0.95066026005432758</v>
      </c>
    </row>
    <row r="77" spans="1:9">
      <c r="A77">
        <v>19</v>
      </c>
      <c r="B77">
        <v>0.12067430733281408</v>
      </c>
      <c r="C77">
        <v>2.6082567212117054E-2</v>
      </c>
      <c r="F77">
        <v>19</v>
      </c>
      <c r="G77">
        <v>2.6780303030303032</v>
      </c>
      <c r="H77">
        <v>0.12067430733281408</v>
      </c>
      <c r="I77">
        <v>0.83677834744621526</v>
      </c>
    </row>
    <row r="78" spans="1:9">
      <c r="A78">
        <v>19.25</v>
      </c>
      <c r="B78">
        <v>0.1157134379288602</v>
      </c>
      <c r="C78">
        <v>8.9116178847791008E-2</v>
      </c>
      <c r="F78">
        <v>19.25</v>
      </c>
      <c r="G78">
        <v>2.4647990909090911</v>
      </c>
      <c r="H78">
        <v>0.1157134379288602</v>
      </c>
      <c r="I78">
        <v>0.83098335406297508</v>
      </c>
    </row>
    <row r="79" spans="1:9">
      <c r="A79">
        <v>19.5</v>
      </c>
      <c r="B79">
        <v>0.1649326805385557</v>
      </c>
      <c r="C79">
        <v>7.5637123345900767E-2</v>
      </c>
      <c r="F79">
        <v>19.5</v>
      </c>
      <c r="G79">
        <v>2.4277766666666669</v>
      </c>
      <c r="H79">
        <v>0.1649326805385557</v>
      </c>
      <c r="I79">
        <v>0.69223722785858166</v>
      </c>
    </row>
    <row r="80" spans="1:9">
      <c r="A80">
        <v>19.75</v>
      </c>
      <c r="B80">
        <v>9.3032528467044975E-2</v>
      </c>
      <c r="C80">
        <v>2.4396212832398005E-2</v>
      </c>
      <c r="F80">
        <v>19.75</v>
      </c>
      <c r="G80">
        <v>2.4227272727272728</v>
      </c>
      <c r="H80">
        <v>9.3032528467044975E-2</v>
      </c>
      <c r="I80">
        <v>0.62682790552152057</v>
      </c>
    </row>
    <row r="81" spans="1:9">
      <c r="A81">
        <v>20</v>
      </c>
      <c r="B81">
        <v>0.13883943473906754</v>
      </c>
      <c r="C81">
        <v>3.7236092007827883E-2</v>
      </c>
      <c r="F81">
        <v>20</v>
      </c>
      <c r="G81">
        <v>2.2986363636363638</v>
      </c>
      <c r="H81">
        <v>0.13883943473906754</v>
      </c>
      <c r="I81">
        <v>1.1121462200969947</v>
      </c>
    </row>
    <row r="82" spans="1:9">
      <c r="A82">
        <v>20.25</v>
      </c>
      <c r="B82">
        <v>0.1411854159712177</v>
      </c>
      <c r="C82">
        <v>5.4732917064164777E-2</v>
      </c>
      <c r="F82">
        <v>20.25</v>
      </c>
      <c r="G82">
        <v>2.2227272727272727</v>
      </c>
      <c r="H82">
        <v>0.1411854159712177</v>
      </c>
      <c r="I82">
        <v>0.97290779973071451</v>
      </c>
    </row>
    <row r="83" spans="1:9">
      <c r="A83">
        <v>20.5</v>
      </c>
      <c r="B83">
        <v>0.15115351804458291</v>
      </c>
      <c r="C83">
        <v>1.7052711566132497E-2</v>
      </c>
      <c r="F83">
        <v>20.5</v>
      </c>
      <c r="G83">
        <v>2.4631818181818184</v>
      </c>
      <c r="H83">
        <v>0.15115351804458291</v>
      </c>
      <c r="I83">
        <v>0.9075308204588115</v>
      </c>
    </row>
    <row r="84" spans="1:9">
      <c r="A84">
        <v>20.75</v>
      </c>
      <c r="B84">
        <v>0.13308111716924445</v>
      </c>
      <c r="C84">
        <v>8.1875376102276909E-2</v>
      </c>
      <c r="F84">
        <v>20.75</v>
      </c>
      <c r="G84">
        <v>2.0159090909090911</v>
      </c>
      <c r="H84">
        <v>0.13308111716924445</v>
      </c>
      <c r="I84">
        <v>0.65163097983774387</v>
      </c>
    </row>
    <row r="85" spans="1:9">
      <c r="A85">
        <v>21</v>
      </c>
      <c r="B85">
        <v>0.11305218649159898</v>
      </c>
      <c r="C85">
        <v>7.3288159899697697E-2</v>
      </c>
      <c r="F85">
        <v>21</v>
      </c>
      <c r="G85">
        <v>2.0201021212121213</v>
      </c>
      <c r="H85">
        <v>0.11305218649159898</v>
      </c>
      <c r="I85">
        <v>0.4998465804759491</v>
      </c>
    </row>
    <row r="86" spans="1:9">
      <c r="A86">
        <v>21.25</v>
      </c>
      <c r="B86">
        <v>0.10277808686621415</v>
      </c>
      <c r="C86">
        <v>2.992531541616987E-2</v>
      </c>
      <c r="F86">
        <v>21.25</v>
      </c>
      <c r="G86">
        <v>2.0060606060606063</v>
      </c>
      <c r="H86">
        <v>0.10277808686621415</v>
      </c>
      <c r="I86">
        <v>0.80910793308613693</v>
      </c>
    </row>
    <row r="87" spans="1:9">
      <c r="A87">
        <v>21.5</v>
      </c>
      <c r="B87">
        <v>7.854864433811802E-2</v>
      </c>
      <c r="C87">
        <v>7.3155818943036757E-2</v>
      </c>
      <c r="F87">
        <v>21.5</v>
      </c>
      <c r="G87">
        <v>2.0289130303030305</v>
      </c>
      <c r="H87">
        <v>7.854864433811802E-2</v>
      </c>
      <c r="I87">
        <v>1.1283630758195706</v>
      </c>
    </row>
    <row r="88" spans="1:9">
      <c r="A88">
        <v>21.75</v>
      </c>
      <c r="B88">
        <v>0.10751641259597196</v>
      </c>
      <c r="C88">
        <v>2.7735258731388154E-2</v>
      </c>
      <c r="F88">
        <v>21.75</v>
      </c>
      <c r="G88">
        <v>1.9542918181818181</v>
      </c>
      <c r="H88">
        <v>0.10751641259597196</v>
      </c>
      <c r="I88">
        <v>0.69659577101847803</v>
      </c>
    </row>
    <row r="89" spans="1:9">
      <c r="A89">
        <v>22</v>
      </c>
      <c r="B89">
        <v>8.1423166796483801E-2</v>
      </c>
      <c r="C89">
        <v>5.1129674006733475E-2</v>
      </c>
      <c r="F89">
        <v>22</v>
      </c>
      <c r="G89">
        <v>1.7130303030303029</v>
      </c>
      <c r="H89">
        <v>8.1423166796483801E-2</v>
      </c>
      <c r="I89">
        <v>0.77873604060467105</v>
      </c>
    </row>
    <row r="90" spans="1:9">
      <c r="A90">
        <v>22.25</v>
      </c>
      <c r="B90">
        <v>0.10601424279514854</v>
      </c>
      <c r="C90">
        <v>5.6081385357373642E-2</v>
      </c>
      <c r="F90">
        <v>22.25</v>
      </c>
      <c r="G90">
        <v>1.9706060606060607</v>
      </c>
      <c r="H90">
        <v>0.10601424279514854</v>
      </c>
      <c r="I90">
        <v>0.42624279478976762</v>
      </c>
    </row>
    <row r="91" spans="1:9">
      <c r="A91">
        <v>22.5</v>
      </c>
      <c r="B91">
        <v>0.13059604614072179</v>
      </c>
      <c r="C91">
        <v>4.9213439871772992E-2</v>
      </c>
      <c r="F91">
        <v>22.5</v>
      </c>
      <c r="G91">
        <v>1.9819433333333334</v>
      </c>
      <c r="H91">
        <v>0.13059604614072179</v>
      </c>
      <c r="I91">
        <v>0.40238896559589443</v>
      </c>
    </row>
    <row r="92" spans="1:9">
      <c r="A92">
        <v>22.75</v>
      </c>
      <c r="B92">
        <v>8.8294202737287178E-2</v>
      </c>
      <c r="C92">
        <v>5.8432045590951609E-2</v>
      </c>
      <c r="F92">
        <v>22.75</v>
      </c>
      <c r="G92">
        <v>1.5363636363636364</v>
      </c>
      <c r="H92">
        <v>8.8294202737287178E-2</v>
      </c>
      <c r="I92">
        <v>0.61629474675355822</v>
      </c>
    </row>
    <row r="93" spans="1:9">
      <c r="A93">
        <v>23</v>
      </c>
      <c r="B93">
        <v>9.4052520307110268E-2</v>
      </c>
      <c r="C93">
        <v>4.9187996882980083E-2</v>
      </c>
      <c r="F93">
        <v>23</v>
      </c>
      <c r="G93">
        <v>1.4356818181818181</v>
      </c>
      <c r="H93">
        <v>9.4052520307110268E-2</v>
      </c>
      <c r="I93">
        <v>0.69894094177022215</v>
      </c>
    </row>
    <row r="94" spans="1:9">
      <c r="A94">
        <v>23.25</v>
      </c>
      <c r="B94">
        <v>0.10836022402729868</v>
      </c>
      <c r="C94">
        <v>1.3495934857508217E-2</v>
      </c>
      <c r="F94">
        <v>23.25</v>
      </c>
      <c r="G94">
        <v>1.8088899999999999</v>
      </c>
      <c r="H94">
        <v>0.10836022402729868</v>
      </c>
      <c r="I94">
        <v>0.56160626447716999</v>
      </c>
    </row>
    <row r="95" spans="1:9">
      <c r="A95">
        <v>23.5</v>
      </c>
      <c r="B95">
        <v>6.1180965097733762E-2</v>
      </c>
      <c r="C95">
        <v>3.4954550803382285E-2</v>
      </c>
      <c r="F95">
        <v>23.5</v>
      </c>
      <c r="G95">
        <v>1.4757575757575758</v>
      </c>
      <c r="H95">
        <v>6.1180965097733762E-2</v>
      </c>
      <c r="I95">
        <v>1.0478883068253348</v>
      </c>
    </row>
    <row r="96" spans="1:9">
      <c r="A96">
        <v>23.75</v>
      </c>
      <c r="B96">
        <v>8.6254219057156634E-2</v>
      </c>
      <c r="C96">
        <v>4.4233750988812895E-2</v>
      </c>
      <c r="F96">
        <v>23.75</v>
      </c>
      <c r="G96">
        <v>1.520200909090909</v>
      </c>
      <c r="H96">
        <v>8.6254219057156634E-2</v>
      </c>
      <c r="I96">
        <v>1.0659128730396168</v>
      </c>
    </row>
    <row r="97" spans="1:9">
      <c r="A97">
        <v>24</v>
      </c>
      <c r="B97">
        <v>8.2044434553614487E-2</v>
      </c>
      <c r="C97">
        <v>3.8280891344177573E-2</v>
      </c>
      <c r="F97">
        <v>24</v>
      </c>
      <c r="G97">
        <v>1.3361099999999999</v>
      </c>
      <c r="H97">
        <v>8.2044434553614487E-2</v>
      </c>
      <c r="I97">
        <v>0.58927586604238291</v>
      </c>
    </row>
    <row r="98" spans="1:9">
      <c r="A98">
        <v>24.25</v>
      </c>
      <c r="B98">
        <v>8.390823782500649E-2</v>
      </c>
      <c r="C98">
        <v>5.6997704259227878E-2</v>
      </c>
      <c r="F98">
        <v>24.25</v>
      </c>
      <c r="G98">
        <v>1.6890909090909088</v>
      </c>
      <c r="H98">
        <v>8.390823782500649E-2</v>
      </c>
      <c r="I98">
        <v>0.91502246732114778</v>
      </c>
    </row>
    <row r="99" spans="1:9">
      <c r="A99">
        <v>24.5</v>
      </c>
      <c r="B99">
        <v>4.9534512814806565E-2</v>
      </c>
      <c r="C99">
        <v>0.12443411102891737</v>
      </c>
      <c r="F99">
        <v>24.5</v>
      </c>
      <c r="G99">
        <v>1.6010869696969696</v>
      </c>
      <c r="H99">
        <v>4.9534512814806565E-2</v>
      </c>
      <c r="I99">
        <v>0.96549265519559468</v>
      </c>
    </row>
    <row r="100" spans="1:9">
      <c r="A100">
        <v>24.75</v>
      </c>
      <c r="B100">
        <v>8.124698638774526E-2</v>
      </c>
      <c r="C100">
        <v>3.159553642058064E-2</v>
      </c>
      <c r="F100">
        <v>24.75</v>
      </c>
      <c r="G100">
        <v>1.1912121212121212</v>
      </c>
      <c r="H100">
        <v>8.124698638774526E-2</v>
      </c>
      <c r="I100">
        <v>0.42228259439820681</v>
      </c>
    </row>
    <row r="101" spans="1:9">
      <c r="A101">
        <v>25</v>
      </c>
      <c r="B101">
        <v>0.14220540781128296</v>
      </c>
      <c r="C101">
        <v>3.834731667493417E-2</v>
      </c>
      <c r="F101">
        <v>25</v>
      </c>
      <c r="G101">
        <v>1.0491666666666666</v>
      </c>
      <c r="H101">
        <v>0.14220540781128296</v>
      </c>
      <c r="I101">
        <v>0.42837143150930784</v>
      </c>
    </row>
    <row r="102" spans="1:9">
      <c r="A102">
        <v>25.25</v>
      </c>
      <c r="B102">
        <v>0.10300063054041024</v>
      </c>
      <c r="C102">
        <v>5.8940094033046488E-2</v>
      </c>
      <c r="F102">
        <v>25.25</v>
      </c>
      <c r="G102">
        <v>1.3262615151515151</v>
      </c>
      <c r="H102">
        <v>0.10300063054041024</v>
      </c>
      <c r="I102">
        <v>0.5661098927108309</v>
      </c>
    </row>
    <row r="103" spans="1:9">
      <c r="A103">
        <v>25.5</v>
      </c>
      <c r="B103">
        <v>7.5312488409183628E-2</v>
      </c>
      <c r="C103">
        <v>3.4560792724907953E-2</v>
      </c>
      <c r="F103">
        <v>25.5</v>
      </c>
      <c r="G103">
        <v>0.92497363636363639</v>
      </c>
      <c r="H103">
        <v>7.5312488409183628E-2</v>
      </c>
      <c r="I103">
        <v>0.81720076663829377</v>
      </c>
    </row>
    <row r="104" spans="1:9">
      <c r="A104">
        <v>25.75</v>
      </c>
      <c r="B104">
        <v>9.5202329290456578E-2</v>
      </c>
      <c r="C104">
        <v>1.7446858404135894E-2</v>
      </c>
      <c r="F104">
        <v>25.75</v>
      </c>
      <c r="G104">
        <v>0.76454545454545453</v>
      </c>
      <c r="H104">
        <v>9.5202329290456578E-2</v>
      </c>
      <c r="I104">
        <v>0.52000715188978786</v>
      </c>
    </row>
    <row r="105" spans="1:9">
      <c r="A105">
        <v>26</v>
      </c>
      <c r="B105">
        <v>6.082860428025666E-2</v>
      </c>
      <c r="C105">
        <v>7.3610726896519624E-2</v>
      </c>
      <c r="F105">
        <v>26</v>
      </c>
      <c r="G105">
        <v>1.5072727272727271</v>
      </c>
      <c r="H105">
        <v>6.082860428025666E-2</v>
      </c>
      <c r="I105">
        <v>0.99572360415316508</v>
      </c>
    </row>
    <row r="106" spans="1:9">
      <c r="A106">
        <v>26.25</v>
      </c>
      <c r="B106">
        <v>3.6905159304180112E-2</v>
      </c>
      <c r="C106">
        <v>5.2114660658314139E-2</v>
      </c>
      <c r="F106">
        <v>26.25</v>
      </c>
      <c r="G106">
        <v>1.5445454545454542</v>
      </c>
      <c r="H106">
        <v>3.6905159304180112E-2</v>
      </c>
      <c r="I106">
        <v>1.1259534068424706</v>
      </c>
    </row>
    <row r="107" spans="1:9">
      <c r="A107">
        <v>26.5</v>
      </c>
      <c r="B107">
        <v>6.9109083490968434E-2</v>
      </c>
      <c r="C107">
        <v>2.3332326124208276E-2</v>
      </c>
      <c r="F107">
        <v>26.5</v>
      </c>
      <c r="G107">
        <v>0.98295454545454553</v>
      </c>
      <c r="H107">
        <v>6.9109083490968434E-2</v>
      </c>
      <c r="I107">
        <v>0.73480211115781591</v>
      </c>
    </row>
    <row r="108" spans="1:9">
      <c r="A108">
        <v>26.75</v>
      </c>
      <c r="B108">
        <v>8.7626571714699009E-2</v>
      </c>
      <c r="C108">
        <v>7.5903788225996855E-3</v>
      </c>
      <c r="F108">
        <v>26.75</v>
      </c>
      <c r="G108">
        <v>1.0860606060606062</v>
      </c>
      <c r="H108">
        <v>8.7626571714699009E-2</v>
      </c>
      <c r="I108">
        <v>0.69310973296324041</v>
      </c>
    </row>
    <row r="109" spans="1:9">
      <c r="A109">
        <v>27</v>
      </c>
      <c r="B109">
        <v>7.2966507177033499E-2</v>
      </c>
      <c r="C109">
        <v>6.3329385128942789E-2</v>
      </c>
      <c r="F109">
        <v>27</v>
      </c>
      <c r="G109">
        <v>1.0909090909090908</v>
      </c>
      <c r="H109">
        <v>7.2966507177033499E-2</v>
      </c>
      <c r="I109">
        <v>0.15745916432444454</v>
      </c>
    </row>
    <row r="110" spans="1:9">
      <c r="A110">
        <v>27.25</v>
      </c>
      <c r="B110">
        <v>3.0349393568487815E-2</v>
      </c>
      <c r="C110">
        <v>7.053215459808572E-2</v>
      </c>
      <c r="F110">
        <v>27.25</v>
      </c>
      <c r="G110">
        <v>1.2368181818181816</v>
      </c>
      <c r="H110">
        <v>3.0349393568487815E-2</v>
      </c>
      <c r="I110">
        <v>0.27064470014949277</v>
      </c>
    </row>
    <row r="111" spans="1:9">
      <c r="A111">
        <v>27.5</v>
      </c>
      <c r="B111">
        <v>6.8404361856014242E-2</v>
      </c>
      <c r="C111">
        <v>8.2406867261026084E-2</v>
      </c>
      <c r="F111">
        <v>27.5</v>
      </c>
      <c r="G111">
        <v>0.57517787878787885</v>
      </c>
      <c r="H111">
        <v>6.8404361856014242E-2</v>
      </c>
      <c r="I111">
        <v>0.92252532826271283</v>
      </c>
    </row>
    <row r="112" spans="1:9">
      <c r="A112">
        <v>27.75</v>
      </c>
      <c r="B112">
        <v>8.0050814138941426E-2</v>
      </c>
      <c r="C112">
        <v>1.2457425506382175E-2</v>
      </c>
      <c r="F112">
        <v>27.75</v>
      </c>
      <c r="G112">
        <v>0.52828393939393947</v>
      </c>
      <c r="H112">
        <v>8.0050814138941426E-2</v>
      </c>
      <c r="I112">
        <v>0.27684166470978261</v>
      </c>
    </row>
    <row r="113" spans="1:9">
      <c r="A113">
        <v>28</v>
      </c>
      <c r="B113">
        <v>3.0525573977226366E-2</v>
      </c>
      <c r="C113">
        <v>5.8074561168065579E-2</v>
      </c>
      <c r="F113">
        <v>28</v>
      </c>
      <c r="G113">
        <v>0.75037878787878787</v>
      </c>
      <c r="H113">
        <v>3.0525573977226366E-2</v>
      </c>
      <c r="I113">
        <v>0.56117305990936883</v>
      </c>
    </row>
    <row r="114" spans="1:9">
      <c r="A114">
        <v>28.25</v>
      </c>
      <c r="B114">
        <v>8.8646563554764288E-2</v>
      </c>
      <c r="C114">
        <v>1.7855691997741816E-2</v>
      </c>
      <c r="F114">
        <v>28.25</v>
      </c>
      <c r="G114">
        <v>1.1523221212121211</v>
      </c>
      <c r="H114">
        <v>8.8646563554764288E-2</v>
      </c>
      <c r="I114">
        <v>0.18885948219112289</v>
      </c>
    </row>
    <row r="115" spans="1:9">
      <c r="A115">
        <v>28.5</v>
      </c>
      <c r="B115">
        <v>8.3416787211156848E-2</v>
      </c>
      <c r="C115">
        <v>2.8484698333590359E-2</v>
      </c>
      <c r="F115">
        <v>28.5</v>
      </c>
      <c r="G115">
        <v>0.72434454545454552</v>
      </c>
      <c r="H115">
        <v>8.3416787211156848E-2</v>
      </c>
      <c r="I115">
        <v>0.86662797027443295</v>
      </c>
    </row>
    <row r="116" spans="1:9">
      <c r="A116">
        <v>28.75</v>
      </c>
      <c r="B116">
        <v>1.457661065984199E-2</v>
      </c>
      <c r="C116">
        <v>0.12864410379027955</v>
      </c>
      <c r="F116">
        <v>28.75</v>
      </c>
      <c r="G116">
        <v>0.99727272727272742</v>
      </c>
      <c r="H116">
        <v>1.457661065984199E-2</v>
      </c>
      <c r="I116">
        <v>0.27192419641334037</v>
      </c>
    </row>
    <row r="117" spans="1:9">
      <c r="A117">
        <v>29</v>
      </c>
      <c r="B117">
        <v>6.135714550647231E-2</v>
      </c>
      <c r="C117">
        <v>2.6633895887704741E-2</v>
      </c>
      <c r="F117">
        <v>29</v>
      </c>
      <c r="G117">
        <v>1.3162878787878789</v>
      </c>
      <c r="H117">
        <v>6.135714550647231E-2</v>
      </c>
      <c r="I117">
        <v>0.54457591797725624</v>
      </c>
    </row>
    <row r="118" spans="1:9">
      <c r="A118">
        <v>29.25</v>
      </c>
      <c r="B118">
        <v>1.8916212306665181E-2</v>
      </c>
      <c r="C118">
        <v>6.2314389596767807E-2</v>
      </c>
      <c r="F118">
        <v>29.25</v>
      </c>
      <c r="G118">
        <v>0.82131424242424245</v>
      </c>
      <c r="H118">
        <v>1.8916212306665181E-2</v>
      </c>
      <c r="I118">
        <v>0.87248997382590121</v>
      </c>
    </row>
    <row r="119" spans="1:9">
      <c r="A119">
        <v>29.5</v>
      </c>
      <c r="B119">
        <v>3.8101331552983939E-2</v>
      </c>
      <c r="C119">
        <v>5.8030998992660877E-2</v>
      </c>
      <c r="F119">
        <v>29.5</v>
      </c>
      <c r="G119">
        <v>0.73681818181818182</v>
      </c>
      <c r="H119">
        <v>3.8101331552983939E-2</v>
      </c>
      <c r="I119">
        <v>1.057580174949531</v>
      </c>
    </row>
    <row r="120" spans="1:9">
      <c r="A120">
        <v>29.75</v>
      </c>
      <c r="B120">
        <v>8.8470383146025733E-2</v>
      </c>
      <c r="C120">
        <v>3.6577732290366489E-2</v>
      </c>
      <c r="F120">
        <v>29.75</v>
      </c>
      <c r="G120">
        <v>8.0352424242424239E-2</v>
      </c>
      <c r="H120">
        <v>8.8470383146025733E-2</v>
      </c>
      <c r="I120">
        <v>0.78374696744049754</v>
      </c>
    </row>
    <row r="121" spans="1:9">
      <c r="A121">
        <v>30</v>
      </c>
      <c r="B121">
        <v>0.10180445829160639</v>
      </c>
      <c r="C121">
        <v>3.8654036219600257E-2</v>
      </c>
      <c r="F121">
        <v>30</v>
      </c>
      <c r="G121">
        <v>7.8913030303030249E-2</v>
      </c>
      <c r="H121">
        <v>0.10180445829160639</v>
      </c>
      <c r="I121">
        <v>1.035808798590087</v>
      </c>
    </row>
    <row r="122" spans="1:9">
      <c r="A122">
        <v>30.25</v>
      </c>
      <c r="B122">
        <v>2.0733652312599681E-2</v>
      </c>
      <c r="C122">
        <v>1.9812214112926385E-2</v>
      </c>
      <c r="F122">
        <v>30.25</v>
      </c>
      <c r="G122">
        <v>1.228030303030303</v>
      </c>
      <c r="H122">
        <v>2.0733652312599681E-2</v>
      </c>
      <c r="I122">
        <v>1.1502342856330314</v>
      </c>
    </row>
    <row r="123" spans="1:9">
      <c r="A123">
        <v>30.5</v>
      </c>
      <c r="B123">
        <v>4.602944994621861E-2</v>
      </c>
      <c r="C123">
        <v>3.9903699844687363E-2</v>
      </c>
      <c r="F123">
        <v>30.5</v>
      </c>
      <c r="G123">
        <v>0.76898878787878788</v>
      </c>
      <c r="H123">
        <v>4.602944994621861E-2</v>
      </c>
      <c r="I123">
        <v>0.58538421292410259</v>
      </c>
    </row>
    <row r="124" spans="1:9">
      <c r="A124">
        <v>30.75</v>
      </c>
      <c r="B124">
        <v>7.4783947182967991E-2</v>
      </c>
      <c r="C124">
        <v>0.10283244308378382</v>
      </c>
      <c r="F124">
        <v>30.75</v>
      </c>
      <c r="G124">
        <v>0.6166666666666667</v>
      </c>
      <c r="H124">
        <v>7.4783947182967991E-2</v>
      </c>
      <c r="I124">
        <v>0.33572061797472807</v>
      </c>
    </row>
    <row r="125" spans="1:9">
      <c r="A125">
        <v>31</v>
      </c>
      <c r="B125">
        <v>6.6586921850079736E-2</v>
      </c>
      <c r="C125">
        <v>6.5803971144431497E-2</v>
      </c>
      <c r="F125">
        <v>31</v>
      </c>
      <c r="G125">
        <v>2.4545454545454537E-2</v>
      </c>
      <c r="H125">
        <v>6.6586921850079736E-2</v>
      </c>
      <c r="I125">
        <v>0.32750875327397649</v>
      </c>
    </row>
    <row r="126" spans="1:9">
      <c r="A126">
        <v>31.25</v>
      </c>
      <c r="B126">
        <v>6.9600534104818076E-2</v>
      </c>
      <c r="C126">
        <v>8.045153412607646E-2</v>
      </c>
      <c r="F126">
        <v>31.25</v>
      </c>
      <c r="G126">
        <v>0.23292818181818178</v>
      </c>
      <c r="H126">
        <v>6.9600534104818076E-2</v>
      </c>
      <c r="I126">
        <v>0.72569591992846871</v>
      </c>
    </row>
    <row r="127" spans="1:9">
      <c r="A127">
        <v>31.5</v>
      </c>
      <c r="B127">
        <v>5.2297763436074327E-3</v>
      </c>
      <c r="C127">
        <v>4.5584978444202312E-2</v>
      </c>
      <c r="F127">
        <v>31.5</v>
      </c>
      <c r="G127">
        <v>0.53775363636363638</v>
      </c>
      <c r="H127">
        <v>5.2297763436074327E-3</v>
      </c>
      <c r="I127">
        <v>0.61388812076175292</v>
      </c>
    </row>
    <row r="128" spans="1:9">
      <c r="A128">
        <v>31.75</v>
      </c>
      <c r="B128">
        <v>6.6586921850079736E-2</v>
      </c>
      <c r="C128">
        <v>6.5803971144431497E-2</v>
      </c>
      <c r="F128">
        <v>31.75</v>
      </c>
      <c r="G128">
        <v>0.45469696969696977</v>
      </c>
      <c r="H128">
        <v>6.6586921850079736E-2</v>
      </c>
      <c r="I128">
        <v>1.3207772515490137</v>
      </c>
    </row>
    <row r="129" spans="1:9">
      <c r="A129">
        <v>32</v>
      </c>
      <c r="B129">
        <v>6.6939282667556846E-2</v>
      </c>
      <c r="C129">
        <v>5.722882645405801E-2</v>
      </c>
      <c r="F129">
        <v>32</v>
      </c>
      <c r="G129">
        <v>0.15886363636363635</v>
      </c>
      <c r="H129">
        <v>6.6939282667556846E-2</v>
      </c>
      <c r="I129">
        <v>0.99016608403183659</v>
      </c>
    </row>
    <row r="130" spans="1:9">
      <c r="A130">
        <v>32.25</v>
      </c>
      <c r="B130">
        <v>7.6684841066726017E-2</v>
      </c>
      <c r="C130">
        <v>1.3377989898146999E-2</v>
      </c>
      <c r="F130">
        <v>32.25</v>
      </c>
      <c r="G130">
        <v>0.1070190909090909</v>
      </c>
      <c r="H130">
        <v>7.6684841066726017E-2</v>
      </c>
      <c r="I130">
        <v>0.37905091790696893</v>
      </c>
    </row>
    <row r="131" spans="1:9">
      <c r="A131">
        <v>32.5</v>
      </c>
      <c r="B131">
        <v>7.8149920255183414E-2</v>
      </c>
      <c r="C131">
        <v>9.3556678635167242E-2</v>
      </c>
      <c r="F131">
        <v>32.5</v>
      </c>
      <c r="G131">
        <v>0.31303030303030299</v>
      </c>
      <c r="H131">
        <v>7.8149920255183414E-2</v>
      </c>
      <c r="I131">
        <v>0.7083016197729628</v>
      </c>
    </row>
    <row r="132" spans="1:9">
      <c r="A132">
        <v>32.75</v>
      </c>
      <c r="B132">
        <v>2.9681762545899631E-2</v>
      </c>
      <c r="C132">
        <v>3.3362154058087901E-2</v>
      </c>
      <c r="F132">
        <v>32.75</v>
      </c>
      <c r="G132">
        <v>0.64015151515151514</v>
      </c>
      <c r="H132">
        <v>2.9681762545899631E-2</v>
      </c>
      <c r="I132">
        <v>0.94108017036400338</v>
      </c>
    </row>
    <row r="133" spans="1:9">
      <c r="A133">
        <v>33</v>
      </c>
      <c r="B133">
        <v>1.4845517599495567E-2</v>
      </c>
      <c r="C133">
        <v>9.6285131634385304E-2</v>
      </c>
      <c r="F133">
        <v>33</v>
      </c>
      <c r="G133">
        <v>-4.5783939393939432E-2</v>
      </c>
      <c r="H133">
        <v>1.4845517599495567E-2</v>
      </c>
      <c r="I133">
        <v>0.39336295759793244</v>
      </c>
    </row>
    <row r="134" spans="1:9">
      <c r="A134">
        <v>33.25</v>
      </c>
      <c r="B134">
        <v>1.4177886576907384E-2</v>
      </c>
      <c r="C134">
        <v>4.6184685377956954E-2</v>
      </c>
      <c r="F134">
        <v>33.25</v>
      </c>
      <c r="G134">
        <v>0.46439393939393936</v>
      </c>
      <c r="H134">
        <v>1.4177886576907384E-2</v>
      </c>
      <c r="I134">
        <v>0.89178509035693143</v>
      </c>
    </row>
    <row r="135" spans="1:9">
      <c r="A135">
        <v>33.5</v>
      </c>
      <c r="B135">
        <v>-8.7255665591038922E-3</v>
      </c>
      <c r="C135">
        <v>6.45340822563929E-2</v>
      </c>
      <c r="F135">
        <v>33.5</v>
      </c>
      <c r="G135">
        <v>-0.14830696969696969</v>
      </c>
      <c r="H135">
        <v>-8.7255665591038922E-3</v>
      </c>
      <c r="I135">
        <v>0.67546868170471963</v>
      </c>
    </row>
    <row r="136" spans="1:9">
      <c r="A136">
        <v>33.75</v>
      </c>
      <c r="B136">
        <v>6.5390749601275916E-2</v>
      </c>
      <c r="C136">
        <v>5.7083030839468189E-2</v>
      </c>
      <c r="F136">
        <v>33.75</v>
      </c>
      <c r="G136">
        <v>0.52989787878787886</v>
      </c>
      <c r="H136">
        <v>6.5390749601275916E-2</v>
      </c>
      <c r="I136">
        <v>0.53139508877777086</v>
      </c>
    </row>
    <row r="137" spans="1:9">
      <c r="A137">
        <v>34</v>
      </c>
      <c r="B137">
        <v>2.7335781313749488E-2</v>
      </c>
      <c r="C137">
        <v>6.8481495575491616E-2</v>
      </c>
      <c r="F137">
        <v>34</v>
      </c>
      <c r="G137">
        <v>0.21628787878787881</v>
      </c>
      <c r="H137">
        <v>2.7335781313749488E-2</v>
      </c>
      <c r="I137">
        <v>0.51800028385816055</v>
      </c>
    </row>
    <row r="138" spans="1:9">
      <c r="A138">
        <v>34.25</v>
      </c>
      <c r="B138">
        <v>7.4515040243314415E-2</v>
      </c>
      <c r="C138">
        <v>4.9421619541602478E-2</v>
      </c>
      <c r="F138">
        <v>34.25</v>
      </c>
      <c r="G138">
        <v>4.4545454545454555E-2</v>
      </c>
      <c r="H138">
        <v>7.4515040243314415E-2</v>
      </c>
      <c r="I138">
        <v>0.4578091919111576</v>
      </c>
    </row>
    <row r="139" spans="1:9">
      <c r="A139">
        <v>34.5</v>
      </c>
      <c r="B139">
        <v>5.1083045881087495E-2</v>
      </c>
      <c r="C139">
        <v>9.0268151975792132E-2</v>
      </c>
      <c r="F139">
        <v>34.5</v>
      </c>
      <c r="G139">
        <v>9.0428181818181838E-2</v>
      </c>
      <c r="H139">
        <v>5.1083045881087495E-2</v>
      </c>
      <c r="I139">
        <v>0.89639318687368086</v>
      </c>
    </row>
    <row r="140" spans="1:9">
      <c r="A140">
        <v>34.75</v>
      </c>
      <c r="B140">
        <v>3.2343013983160862E-2</v>
      </c>
      <c r="C140">
        <v>7.0921314787666875E-2</v>
      </c>
      <c r="F140">
        <v>34.75</v>
      </c>
      <c r="G140">
        <v>-4.5454545454545449E-2</v>
      </c>
      <c r="H140">
        <v>3.2343013983160862E-2</v>
      </c>
      <c r="I140">
        <v>0.82946761776793909</v>
      </c>
    </row>
    <row r="141" spans="1:9">
      <c r="A141">
        <v>35</v>
      </c>
      <c r="B141">
        <v>5.9808612440191387E-2</v>
      </c>
      <c r="C141">
        <v>5.705377998905177E-2</v>
      </c>
      <c r="F141">
        <v>35</v>
      </c>
      <c r="G141">
        <v>0.72742424242424242</v>
      </c>
      <c r="H141">
        <v>5.9808612440191387E-2</v>
      </c>
      <c r="I141">
        <v>1.0225000084193794</v>
      </c>
    </row>
    <row r="142" spans="1:9">
      <c r="A142">
        <v>35.25</v>
      </c>
      <c r="B142">
        <v>2.5119617224880385E-2</v>
      </c>
      <c r="C142">
        <v>2.6397220682672137E-2</v>
      </c>
      <c r="F142">
        <v>35.25</v>
      </c>
      <c r="G142">
        <v>-9.6716060606060625E-2</v>
      </c>
      <c r="H142">
        <v>2.5119617224880385E-2</v>
      </c>
      <c r="I142">
        <v>0.19373145201825626</v>
      </c>
    </row>
    <row r="143" spans="1:9">
      <c r="A143">
        <v>35.5</v>
      </c>
      <c r="B143">
        <v>8.4381143132673114E-4</v>
      </c>
      <c r="C143">
        <v>4.1050244692359919E-2</v>
      </c>
      <c r="F143">
        <v>35.5</v>
      </c>
      <c r="G143">
        <v>0.57659090909090915</v>
      </c>
      <c r="H143">
        <v>8.4381143132673114E-4</v>
      </c>
      <c r="I143">
        <v>0.63725412532829762</v>
      </c>
    </row>
    <row r="144" spans="1:9">
      <c r="A144">
        <v>35.75</v>
      </c>
      <c r="B144">
        <v>2.8837951114572915E-3</v>
      </c>
      <c r="C144">
        <v>8.7685783356604874E-2</v>
      </c>
      <c r="F144">
        <v>35.75</v>
      </c>
      <c r="G144">
        <v>6.8586969696969716E-2</v>
      </c>
      <c r="H144">
        <v>2.8837951114572915E-3</v>
      </c>
      <c r="I144">
        <v>0.4962748907980728</v>
      </c>
    </row>
    <row r="145" spans="1:9">
      <c r="A145">
        <v>36</v>
      </c>
      <c r="B145">
        <v>2.1577463743926412E-2</v>
      </c>
      <c r="C145">
        <v>5.9837033916381788E-2</v>
      </c>
      <c r="F145">
        <v>36</v>
      </c>
      <c r="G145">
        <v>0.26815545454545459</v>
      </c>
      <c r="H145">
        <v>2.1577463743926412E-2</v>
      </c>
      <c r="I145">
        <v>0.35517457007170411</v>
      </c>
    </row>
    <row r="146" spans="1:9">
      <c r="A146">
        <v>36.25</v>
      </c>
      <c r="B146">
        <v>2.8355773153814767E-2</v>
      </c>
      <c r="C146">
        <v>9.2369370755913907E-2</v>
      </c>
      <c r="F146">
        <v>36.25</v>
      </c>
      <c r="G146">
        <v>0.42863636363636365</v>
      </c>
      <c r="H146">
        <v>2.8355773153814767E-2</v>
      </c>
      <c r="I146">
        <v>0.96615740123798777</v>
      </c>
    </row>
    <row r="147" spans="1:9">
      <c r="A147">
        <v>36.5</v>
      </c>
      <c r="B147">
        <v>4.1291124216460813E-2</v>
      </c>
      <c r="C147">
        <v>5.6157855090136787E-2</v>
      </c>
      <c r="F147">
        <v>36.5</v>
      </c>
      <c r="G147">
        <v>-0.1801778787878788</v>
      </c>
      <c r="H147">
        <v>4.1291124216460813E-2</v>
      </c>
      <c r="I147">
        <v>0.47338810179660146</v>
      </c>
    </row>
    <row r="148" spans="1:9">
      <c r="A148">
        <v>36.75</v>
      </c>
      <c r="B148">
        <v>6.6763102258818291E-2</v>
      </c>
      <c r="C148">
        <v>5.7219020028466218E-2</v>
      </c>
      <c r="F148">
        <v>36.75</v>
      </c>
      <c r="G148">
        <v>-8.3333333333333329E-2</v>
      </c>
      <c r="H148">
        <v>6.6763102258818291E-2</v>
      </c>
      <c r="I148">
        <v>0.87797114607106164</v>
      </c>
    </row>
    <row r="149" spans="1:9">
      <c r="A149">
        <v>37</v>
      </c>
      <c r="B149">
        <v>4.8774155261303341E-3</v>
      </c>
      <c r="C149">
        <v>8.599096072063471E-2</v>
      </c>
      <c r="F149">
        <v>37</v>
      </c>
      <c r="G149">
        <v>0.17893939393939395</v>
      </c>
      <c r="H149">
        <v>4.8774155261303341E-3</v>
      </c>
      <c r="I149">
        <v>0.82250377845012868</v>
      </c>
    </row>
    <row r="150" spans="1:9">
      <c r="A150">
        <v>37.25</v>
      </c>
      <c r="B150">
        <v>5.6795000185453061E-2</v>
      </c>
      <c r="C150">
        <v>2.9540345763297633E-2</v>
      </c>
      <c r="F150">
        <v>37.25</v>
      </c>
      <c r="G150">
        <v>0.62287878787878792</v>
      </c>
      <c r="H150">
        <v>5.6795000185453061E-2</v>
      </c>
      <c r="I150">
        <v>0.66174861231083582</v>
      </c>
    </row>
    <row r="151" spans="1:9">
      <c r="A151">
        <v>37.5</v>
      </c>
      <c r="B151">
        <v>-4.5139275249434369E-2</v>
      </c>
      <c r="C151">
        <v>7.1297952403808998E-2</v>
      </c>
      <c r="F151">
        <v>37.5</v>
      </c>
      <c r="G151">
        <v>4.4367575757575772E-2</v>
      </c>
      <c r="H151">
        <v>-4.5139275249434369E-2</v>
      </c>
      <c r="I151">
        <v>0.61594060728243027</v>
      </c>
    </row>
    <row r="152" spans="1:9">
      <c r="A152">
        <v>37.75</v>
      </c>
      <c r="B152">
        <v>6.4899298987426288E-2</v>
      </c>
      <c r="C152">
        <v>3.7193984737316277E-2</v>
      </c>
      <c r="F152">
        <v>37.75</v>
      </c>
      <c r="G152">
        <v>0.3575757575757576</v>
      </c>
      <c r="H152">
        <v>6.4899298987426288E-2</v>
      </c>
      <c r="I152">
        <v>0.72871424374429017</v>
      </c>
    </row>
    <row r="153" spans="1:9">
      <c r="A153">
        <v>38</v>
      </c>
      <c r="B153">
        <v>-1.346389228886169E-2</v>
      </c>
      <c r="C153">
        <v>7.375493216735779E-2</v>
      </c>
      <c r="F153">
        <v>38</v>
      </c>
      <c r="G153">
        <v>-0.35745060606060602</v>
      </c>
      <c r="H153">
        <v>-1.346389228886169E-2</v>
      </c>
      <c r="I153">
        <v>0.64132229385232753</v>
      </c>
    </row>
    <row r="154" spans="1:9">
      <c r="A154">
        <v>38.25</v>
      </c>
      <c r="B154">
        <v>1.2805533919365009E-2</v>
      </c>
      <c r="C154">
        <v>5.1457136926323095E-2</v>
      </c>
      <c r="F154">
        <v>38.25</v>
      </c>
      <c r="G154">
        <v>-0.32060606060606062</v>
      </c>
      <c r="H154">
        <v>1.2805533919365009E-2</v>
      </c>
      <c r="I154">
        <v>0.40810115960853283</v>
      </c>
    </row>
    <row r="155" spans="1:9">
      <c r="A155">
        <v>38.5</v>
      </c>
      <c r="B155">
        <v>3.3715366640703237E-2</v>
      </c>
      <c r="C155">
        <v>5.2103059999278771E-2</v>
      </c>
      <c r="F155">
        <v>38.5</v>
      </c>
      <c r="G155">
        <v>-0.27219696969696966</v>
      </c>
      <c r="H155">
        <v>3.3715366640703237E-2</v>
      </c>
      <c r="I155">
        <v>0.45492974285777255</v>
      </c>
    </row>
    <row r="156" spans="1:9">
      <c r="A156">
        <v>38.75</v>
      </c>
      <c r="B156">
        <v>-1.3640072697600239E-2</v>
      </c>
      <c r="C156">
        <v>9.0136783125722486E-2</v>
      </c>
      <c r="F156">
        <v>38.75</v>
      </c>
      <c r="G156">
        <v>-0.20338272727272733</v>
      </c>
      <c r="H156">
        <v>-1.3640072697600239E-2</v>
      </c>
      <c r="I156">
        <v>0.71440914008745438</v>
      </c>
    </row>
    <row r="157" spans="1:9">
      <c r="A157">
        <v>39</v>
      </c>
      <c r="B157">
        <v>8.5058046808352786E-2</v>
      </c>
      <c r="C157">
        <v>6.7695347307598436E-2</v>
      </c>
      <c r="F157">
        <v>39</v>
      </c>
      <c r="G157">
        <v>0.33762515151515154</v>
      </c>
      <c r="H157">
        <v>8.5058046808352786E-2</v>
      </c>
      <c r="I157">
        <v>0.60437746083926991</v>
      </c>
    </row>
    <row r="158" spans="1:9">
      <c r="A158">
        <v>39.25</v>
      </c>
      <c r="B158">
        <v>6.4546938169949178E-2</v>
      </c>
      <c r="C158">
        <v>1.6520550239009269E-2</v>
      </c>
      <c r="F158">
        <v>39.25</v>
      </c>
      <c r="G158">
        <v>-0.28333333333333333</v>
      </c>
      <c r="H158">
        <v>6.4546938169949178E-2</v>
      </c>
      <c r="I158">
        <v>0.49074772881118184</v>
      </c>
    </row>
    <row r="159" spans="1:9">
      <c r="A159">
        <v>39.5</v>
      </c>
      <c r="B159">
        <v>-6.027224509476653E-3</v>
      </c>
      <c r="C159">
        <v>7.4200177931844524E-2</v>
      </c>
      <c r="F159">
        <v>39.5</v>
      </c>
      <c r="G159">
        <v>-7.0783939393939413E-2</v>
      </c>
      <c r="H159">
        <v>-6.027224509476653E-3</v>
      </c>
      <c r="I159">
        <v>0.61248438425452723</v>
      </c>
    </row>
    <row r="160" spans="1:9">
      <c r="A160">
        <v>39.75</v>
      </c>
      <c r="B160">
        <v>3.4911538889507064E-2</v>
      </c>
      <c r="C160">
        <v>6.512007207970022E-2</v>
      </c>
      <c r="F160">
        <v>39.75</v>
      </c>
      <c r="G160">
        <v>-6.8738484848484882E-2</v>
      </c>
      <c r="H160">
        <v>3.4911538889507064E-2</v>
      </c>
      <c r="I160">
        <v>0.58808418281706432</v>
      </c>
    </row>
    <row r="161" spans="1:9">
      <c r="A161">
        <v>40</v>
      </c>
      <c r="B161">
        <v>2.0733652312599681E-2</v>
      </c>
      <c r="C161">
        <v>1.9812214112926385E-2</v>
      </c>
      <c r="F161">
        <v>40</v>
      </c>
      <c r="G161">
        <v>-6.8409090909090864E-2</v>
      </c>
      <c r="H161">
        <v>2.0733652312599681E-2</v>
      </c>
      <c r="I161">
        <v>0.83199833493754238</v>
      </c>
    </row>
    <row r="162" spans="1:9">
      <c r="A162">
        <v>40.25</v>
      </c>
      <c r="B162">
        <v>2.0427654760580099E-2</v>
      </c>
      <c r="C162">
        <v>0.11231875889934287</v>
      </c>
      <c r="F162">
        <v>40.25</v>
      </c>
      <c r="G162">
        <v>-0.1818181818181818</v>
      </c>
      <c r="H162">
        <v>2.0427654760580099E-2</v>
      </c>
      <c r="I162">
        <v>0.7441229792611318</v>
      </c>
    </row>
    <row r="163" spans="1:9">
      <c r="A163">
        <v>40.5</v>
      </c>
      <c r="B163">
        <v>-3.1981380512592264E-2</v>
      </c>
      <c r="C163">
        <v>9.1778991380469882E-2</v>
      </c>
      <c r="F163">
        <v>40.5</v>
      </c>
      <c r="G163">
        <v>-0.24995060606060612</v>
      </c>
      <c r="H163">
        <v>-3.1981380512592264E-2</v>
      </c>
      <c r="I163">
        <v>0.59734450852480292</v>
      </c>
    </row>
    <row r="164" spans="1:9">
      <c r="A164">
        <v>40.75</v>
      </c>
      <c r="B164">
        <v>4.1958755239048996E-2</v>
      </c>
      <c r="C164">
        <v>0.11697279651496995</v>
      </c>
      <c r="F164">
        <v>40.75</v>
      </c>
      <c r="G164">
        <v>-0.24</v>
      </c>
      <c r="H164">
        <v>4.1958755239048996E-2</v>
      </c>
      <c r="I164">
        <v>0.23515952032609699</v>
      </c>
    </row>
    <row r="165" spans="1:9">
      <c r="A165">
        <v>41</v>
      </c>
      <c r="B165">
        <v>5.58213716108453E-2</v>
      </c>
      <c r="C165">
        <v>7.7837027829547337E-2</v>
      </c>
      <c r="F165">
        <v>41</v>
      </c>
      <c r="G165">
        <v>-0.48484848484848486</v>
      </c>
      <c r="H165">
        <v>5.58213716108453E-2</v>
      </c>
      <c r="I165">
        <v>0.89226859783851253</v>
      </c>
    </row>
    <row r="166" spans="1:9">
      <c r="A166">
        <v>41.25</v>
      </c>
      <c r="B166">
        <v>-1.1294091465450094E-2</v>
      </c>
      <c r="C166">
        <v>5.0864946462122487E-2</v>
      </c>
      <c r="F166">
        <v>41.25</v>
      </c>
      <c r="G166">
        <v>-0.49106060606060603</v>
      </c>
      <c r="H166">
        <v>-1.1294091465450094E-2</v>
      </c>
      <c r="I166">
        <v>0.58466284932678947</v>
      </c>
    </row>
    <row r="167" spans="1:9">
      <c r="A167">
        <v>41.5</v>
      </c>
      <c r="B167">
        <v>2.2597455583991691E-2</v>
      </c>
      <c r="C167">
        <v>8.3321834326322675E-2</v>
      </c>
      <c r="F167">
        <v>41.5</v>
      </c>
      <c r="G167">
        <v>-6.8181818181818191E-2</v>
      </c>
      <c r="H167">
        <v>2.2597455583991691E-2</v>
      </c>
      <c r="I167">
        <v>0.65041309187519014</v>
      </c>
    </row>
    <row r="168" spans="1:9">
      <c r="A168">
        <v>41.75</v>
      </c>
      <c r="B168">
        <v>3.251919439189941E-2</v>
      </c>
      <c r="C168">
        <v>4.8924341099377232E-2</v>
      </c>
      <c r="F168">
        <v>41.75</v>
      </c>
      <c r="G168">
        <v>-0.79439393939393943</v>
      </c>
      <c r="H168">
        <v>3.251919439189941E-2</v>
      </c>
      <c r="I168">
        <v>3.8479181162287129E-2</v>
      </c>
    </row>
    <row r="169" spans="1:9">
      <c r="A169">
        <v>42</v>
      </c>
      <c r="B169">
        <v>5.7212269574570679E-3</v>
      </c>
      <c r="C169">
        <v>0.12642093204624008</v>
      </c>
      <c r="F169">
        <v>42</v>
      </c>
      <c r="G169">
        <v>-0.21189393939393941</v>
      </c>
      <c r="H169">
        <v>5.7212269574570679E-3</v>
      </c>
      <c r="I169">
        <v>0.53229079298068938</v>
      </c>
    </row>
    <row r="170" spans="1:9">
      <c r="A170">
        <v>42.25</v>
      </c>
      <c r="B170">
        <v>4.2311116056526092E-2</v>
      </c>
      <c r="C170">
        <v>7.9125636317382647E-2</v>
      </c>
      <c r="F170">
        <v>42.25</v>
      </c>
      <c r="G170">
        <v>5.3030303030303018E-2</v>
      </c>
      <c r="H170">
        <v>4.2311116056526092E-2</v>
      </c>
      <c r="I170">
        <v>0.96966737644237522</v>
      </c>
    </row>
    <row r="171" spans="1:9">
      <c r="A171">
        <v>42.5</v>
      </c>
      <c r="B171">
        <v>2.0557471903861133E-2</v>
      </c>
      <c r="C171">
        <v>3.8061078394055245E-2</v>
      </c>
      <c r="F171">
        <v>42.5</v>
      </c>
      <c r="G171">
        <v>-2.5606060606060594E-2</v>
      </c>
      <c r="H171">
        <v>2.0557471903861133E-2</v>
      </c>
      <c r="I171">
        <v>0.7569608565124164</v>
      </c>
    </row>
    <row r="172" spans="1:9">
      <c r="A172">
        <v>42.75</v>
      </c>
      <c r="B172">
        <v>-1.9843477615815442E-2</v>
      </c>
      <c r="C172">
        <v>8.8799881738797604E-2</v>
      </c>
      <c r="F172">
        <v>42.75</v>
      </c>
      <c r="G172">
        <v>-0.34166666666666662</v>
      </c>
      <c r="H172">
        <v>-1.9843477615815442E-2</v>
      </c>
      <c r="I172">
        <v>0.32627953250753167</v>
      </c>
    </row>
    <row r="173" spans="1:9">
      <c r="A173">
        <v>43</v>
      </c>
      <c r="B173">
        <v>-8.1970253328882466E-3</v>
      </c>
      <c r="C173">
        <v>9.3756965602179457E-2</v>
      </c>
      <c r="F173">
        <v>43</v>
      </c>
      <c r="G173">
        <v>-0.1931818181818182</v>
      </c>
      <c r="H173">
        <v>-8.1970253328882466E-3</v>
      </c>
      <c r="I173">
        <v>0.77498000507397791</v>
      </c>
    </row>
    <row r="174" spans="1:9">
      <c r="A174">
        <v>43.25</v>
      </c>
      <c r="B174">
        <v>-1.6653684952338568E-2</v>
      </c>
      <c r="C174">
        <v>7.9580381464335326E-2</v>
      </c>
      <c r="F174">
        <v>43.25</v>
      </c>
      <c r="G174">
        <v>-0.18035242424242423</v>
      </c>
      <c r="H174">
        <v>-1.6653684952338568E-2</v>
      </c>
      <c r="I174">
        <v>0.51541132282813595</v>
      </c>
    </row>
    <row r="175" spans="1:9">
      <c r="A175">
        <v>43.5</v>
      </c>
      <c r="B175">
        <v>-2.2764363339638743E-2</v>
      </c>
      <c r="C175">
        <v>0.12305983024681222</v>
      </c>
      <c r="F175">
        <v>43.5</v>
      </c>
      <c r="G175">
        <v>-9.5984848484848506E-2</v>
      </c>
      <c r="H175">
        <v>-2.2764363339638743E-2</v>
      </c>
      <c r="I175">
        <v>0.68816914593432477</v>
      </c>
    </row>
    <row r="176" spans="1:9">
      <c r="A176">
        <v>43.75</v>
      </c>
      <c r="B176">
        <v>3.1897926634768738E-2</v>
      </c>
      <c r="C176">
        <v>7.5787998592124595E-2</v>
      </c>
      <c r="F176">
        <v>43.75</v>
      </c>
      <c r="G176">
        <v>-3.7878787878787845E-3</v>
      </c>
      <c r="H176">
        <v>3.1897926634768738E-2</v>
      </c>
      <c r="I176">
        <v>0.87258620229795714</v>
      </c>
    </row>
    <row r="177" spans="1:9">
      <c r="A177">
        <v>44</v>
      </c>
      <c r="B177">
        <v>-4.1597121768480398E-2</v>
      </c>
      <c r="C177">
        <v>4.7425862406351403E-2</v>
      </c>
      <c r="F177">
        <v>44</v>
      </c>
      <c r="G177">
        <v>-0.40530303030303028</v>
      </c>
      <c r="H177">
        <v>-4.1597121768480398E-2</v>
      </c>
      <c r="I177">
        <v>0.51530467865693796</v>
      </c>
    </row>
    <row r="178" spans="1:9">
      <c r="A178">
        <v>44.25</v>
      </c>
      <c r="B178">
        <v>1.8211490671710989E-2</v>
      </c>
      <c r="C178">
        <v>7.8010651354108979E-2</v>
      </c>
      <c r="F178">
        <v>44.25</v>
      </c>
      <c r="G178">
        <v>-0.19696969696969693</v>
      </c>
      <c r="H178">
        <v>1.8211490671710989E-2</v>
      </c>
      <c r="I178">
        <v>0.75560349332070809</v>
      </c>
    </row>
    <row r="179" spans="1:9">
      <c r="A179">
        <v>44.5</v>
      </c>
      <c r="B179">
        <v>1.0635733095953413E-2</v>
      </c>
      <c r="C179">
        <v>7.5091129284748259E-2</v>
      </c>
      <c r="F179">
        <v>44.5</v>
      </c>
      <c r="G179">
        <v>-0.4128787878787879</v>
      </c>
      <c r="H179">
        <v>1.0635733095953413E-2</v>
      </c>
      <c r="I179">
        <v>0.56411422802385791</v>
      </c>
    </row>
    <row r="180" spans="1:9">
      <c r="A180">
        <v>44.75</v>
      </c>
      <c r="B180">
        <v>8.8182930900189138E-3</v>
      </c>
      <c r="C180">
        <v>9.4920245628483182E-2</v>
      </c>
      <c r="F180">
        <v>44.75</v>
      </c>
      <c r="G180">
        <v>-0.70833333333333337</v>
      </c>
      <c r="H180">
        <v>8.8182930900189138E-3</v>
      </c>
      <c r="I180">
        <v>0.50518148554092257</v>
      </c>
    </row>
    <row r="181" spans="1:9">
      <c r="A181">
        <v>45</v>
      </c>
      <c r="B181">
        <v>2.0399836801305582E-3</v>
      </c>
      <c r="C181">
        <v>4.9603074666821484E-2</v>
      </c>
      <c r="F181">
        <v>45</v>
      </c>
      <c r="G181">
        <v>-0.72176878787878795</v>
      </c>
      <c r="H181">
        <v>2.0399836801305582E-3</v>
      </c>
      <c r="I181">
        <v>0.32561913671545256</v>
      </c>
    </row>
    <row r="182" spans="1:9">
      <c r="A182">
        <v>45.25</v>
      </c>
      <c r="B182">
        <v>2.2949816401468787E-2</v>
      </c>
      <c r="C182">
        <v>6.1008729561600153E-2</v>
      </c>
      <c r="F182">
        <v>45.25</v>
      </c>
      <c r="G182">
        <v>-0.43181818181818182</v>
      </c>
      <c r="H182">
        <v>2.2949816401468787E-2</v>
      </c>
      <c r="I182">
        <v>0.7777244832849397</v>
      </c>
    </row>
    <row r="183" spans="1:9">
      <c r="A183">
        <v>45.5</v>
      </c>
      <c r="B183">
        <v>2.7159600905010944E-2</v>
      </c>
      <c r="C183">
        <v>7.5984409921347598E-2</v>
      </c>
      <c r="F183">
        <v>45.5</v>
      </c>
      <c r="G183">
        <v>-0.58719696969696977</v>
      </c>
      <c r="H183">
        <v>2.7159600905010944E-2</v>
      </c>
      <c r="I183">
        <v>0.59186986286936649</v>
      </c>
    </row>
    <row r="184" spans="1:9">
      <c r="A184">
        <v>45.75</v>
      </c>
      <c r="B184">
        <v>3.0599755201958373E-3</v>
      </c>
      <c r="C184">
        <v>7.4404612000232226E-2</v>
      </c>
      <c r="F184">
        <v>45.75</v>
      </c>
      <c r="G184">
        <v>-0.35792818181818187</v>
      </c>
      <c r="H184">
        <v>3.0599755201958373E-3</v>
      </c>
      <c r="I184">
        <v>0.71725306173237269</v>
      </c>
    </row>
    <row r="185" spans="1:9">
      <c r="A185">
        <v>46</v>
      </c>
      <c r="B185">
        <v>-5.5357738956270204E-3</v>
      </c>
      <c r="C185">
        <v>5.175910152233832E-2</v>
      </c>
      <c r="F185">
        <v>46</v>
      </c>
      <c r="G185">
        <v>-0.81818181818181823</v>
      </c>
      <c r="H185">
        <v>-5.5357738956270204E-3</v>
      </c>
      <c r="I185">
        <v>0.31491832864888664</v>
      </c>
    </row>
    <row r="186" spans="1:9">
      <c r="A186">
        <v>46.25</v>
      </c>
      <c r="B186">
        <v>-1.6653684952338568E-2</v>
      </c>
      <c r="C186">
        <v>7.9580381464335326E-2</v>
      </c>
      <c r="F186">
        <v>46.25</v>
      </c>
      <c r="G186">
        <v>-0.52767787878787875</v>
      </c>
      <c r="H186">
        <v>-1.6653684952338568E-2</v>
      </c>
      <c r="I186">
        <v>0.77236120519238005</v>
      </c>
    </row>
    <row r="187" spans="1:9">
      <c r="A187">
        <v>46.5</v>
      </c>
      <c r="B187">
        <v>-3.1897926634768745E-3</v>
      </c>
      <c r="C187">
        <v>1.8153991128918995E-2</v>
      </c>
      <c r="F187">
        <v>46.5</v>
      </c>
      <c r="G187">
        <v>-0.63610999999999995</v>
      </c>
      <c r="H187">
        <v>-3.1897926634768745E-3</v>
      </c>
      <c r="I187">
        <v>0.55279091553678783</v>
      </c>
    </row>
    <row r="188" spans="1:9">
      <c r="A188">
        <v>46.75</v>
      </c>
      <c r="B188">
        <v>5.2279218129891315E-2</v>
      </c>
      <c r="C188">
        <v>0.10237393518531901</v>
      </c>
      <c r="F188">
        <v>46.75</v>
      </c>
      <c r="G188">
        <v>-0.58227272727272728</v>
      </c>
      <c r="H188">
        <v>5.2279218129891315E-2</v>
      </c>
      <c r="I188">
        <v>0.35892775349839556</v>
      </c>
    </row>
    <row r="189" spans="1:9">
      <c r="A189">
        <v>47</v>
      </c>
      <c r="B189">
        <v>4.9395423018434033E-2</v>
      </c>
      <c r="C189">
        <v>2.8220772413916854E-2</v>
      </c>
      <c r="F189">
        <v>47</v>
      </c>
      <c r="G189">
        <v>-0.39393939393939387</v>
      </c>
      <c r="H189">
        <v>4.9395423018434033E-2</v>
      </c>
      <c r="I189">
        <v>1.0497277621629562</v>
      </c>
    </row>
    <row r="190" spans="1:9">
      <c r="A190">
        <v>47.25</v>
      </c>
      <c r="B190">
        <v>2.6185972330403179E-2</v>
      </c>
      <c r="C190">
        <v>0.12764386432333988</v>
      </c>
      <c r="F190">
        <v>47.25</v>
      </c>
      <c r="G190">
        <v>-0.27651515151515155</v>
      </c>
      <c r="H190">
        <v>2.6185972330403179E-2</v>
      </c>
      <c r="I190">
        <v>0.77742001971414498</v>
      </c>
    </row>
    <row r="191" spans="1:9">
      <c r="A191">
        <v>47.5</v>
      </c>
      <c r="B191">
        <v>4.248729646526464E-2</v>
      </c>
      <c r="C191">
        <v>6.4310846333682448E-2</v>
      </c>
      <c r="F191">
        <v>47.5</v>
      </c>
      <c r="G191">
        <v>-0.43939393939393939</v>
      </c>
      <c r="H191">
        <v>4.248729646526464E-2</v>
      </c>
      <c r="I191">
        <v>0.59323551365005733</v>
      </c>
    </row>
    <row r="192" spans="1:9">
      <c r="A192">
        <v>47.75</v>
      </c>
      <c r="B192">
        <v>-3.2157560921330812E-2</v>
      </c>
      <c r="C192">
        <v>0.10298650730812138</v>
      </c>
      <c r="F192">
        <v>47.75</v>
      </c>
      <c r="G192">
        <v>-0.78787878787878796</v>
      </c>
      <c r="H192">
        <v>-3.2157560921330812E-2</v>
      </c>
      <c r="I192">
        <v>0.36740471675703434</v>
      </c>
    </row>
    <row r="193" spans="1:9">
      <c r="A193">
        <v>48</v>
      </c>
      <c r="B193">
        <v>6.2497681836727118E-3</v>
      </c>
      <c r="C193">
        <v>6.9264351978379546E-2</v>
      </c>
      <c r="F193">
        <v>48</v>
      </c>
      <c r="G193">
        <v>-0.96969696969696972</v>
      </c>
      <c r="H193">
        <v>6.2497681836727118E-3</v>
      </c>
      <c r="I193">
        <v>5.2486388108147812E-2</v>
      </c>
    </row>
    <row r="194" spans="1:9">
      <c r="A194">
        <v>48.25</v>
      </c>
      <c r="B194">
        <v>8.9017469678423966E-4</v>
      </c>
      <c r="C194">
        <v>0.10768245799861477</v>
      </c>
      <c r="F194">
        <v>48.25</v>
      </c>
      <c r="G194">
        <v>-0.44666666666666671</v>
      </c>
      <c r="H194">
        <v>8.9017469678423966E-4</v>
      </c>
      <c r="I194">
        <v>0.42253205006642197</v>
      </c>
    </row>
    <row r="195" spans="1:9">
      <c r="A195">
        <v>48.5</v>
      </c>
      <c r="B195">
        <v>2.7511961722488033E-2</v>
      </c>
      <c r="C195">
        <v>6.828666495785686E-2</v>
      </c>
      <c r="F195">
        <v>48.5</v>
      </c>
      <c r="G195">
        <v>-0.61363636363636365</v>
      </c>
      <c r="H195">
        <v>2.7511961722488033E-2</v>
      </c>
      <c r="I195">
        <v>0.46963587090390513</v>
      </c>
    </row>
    <row r="196" spans="1:9">
      <c r="A196">
        <v>48.75</v>
      </c>
      <c r="B196">
        <v>-3.8110604206075447E-3</v>
      </c>
      <c r="C196">
        <v>9.910391127285538E-2</v>
      </c>
      <c r="F196">
        <v>48.75</v>
      </c>
      <c r="G196">
        <v>-0.76515151515151514</v>
      </c>
      <c r="H196">
        <v>-3.8110604206075447E-3</v>
      </c>
      <c r="I196">
        <v>0.22765120001995026</v>
      </c>
    </row>
    <row r="197" spans="1:9">
      <c r="A197">
        <v>49</v>
      </c>
      <c r="B197">
        <v>-3.6543525833611513E-2</v>
      </c>
      <c r="C197">
        <v>9.6825378806568413E-2</v>
      </c>
      <c r="F197">
        <v>49</v>
      </c>
      <c r="G197">
        <v>-0.39393939393939387</v>
      </c>
      <c r="H197">
        <v>-3.6543525833611513E-2</v>
      </c>
      <c r="I197">
        <v>1.0497277621629562</v>
      </c>
    </row>
    <row r="198" spans="1:9">
      <c r="A198">
        <v>49.25</v>
      </c>
      <c r="B198">
        <v>-2.5221616408886913E-3</v>
      </c>
      <c r="C198">
        <v>5.8834992634049246E-2</v>
      </c>
      <c r="F198">
        <v>49.25</v>
      </c>
      <c r="G198">
        <v>-0.75121212121212133</v>
      </c>
      <c r="H198">
        <v>-2.5221616408886913E-3</v>
      </c>
      <c r="I198">
        <v>0.34012677915053491</v>
      </c>
    </row>
    <row r="199" spans="1:9">
      <c r="A199">
        <v>49.5</v>
      </c>
      <c r="B199">
        <v>3.2361559289343831E-3</v>
      </c>
      <c r="C199">
        <v>6.6637561934682066E-2</v>
      </c>
      <c r="F199">
        <v>49.5</v>
      </c>
      <c r="G199">
        <v>-0.40151515151515155</v>
      </c>
      <c r="H199">
        <v>3.2361559289343831E-3</v>
      </c>
      <c r="I199">
        <v>0.62668505629192595</v>
      </c>
    </row>
    <row r="200" spans="1:9">
      <c r="A200">
        <v>49.75</v>
      </c>
      <c r="B200">
        <v>-4.6919624643002866E-3</v>
      </c>
      <c r="C200">
        <v>8.6081268483737039E-2</v>
      </c>
      <c r="F200">
        <v>49.75</v>
      </c>
      <c r="G200">
        <v>-0.62121212121212122</v>
      </c>
      <c r="H200">
        <v>-4.6919624643002866E-3</v>
      </c>
      <c r="I200">
        <v>0.33505067253781778</v>
      </c>
    </row>
    <row r="201" spans="1:9">
      <c r="A201">
        <v>50</v>
      </c>
      <c r="B201">
        <v>-6.5557657356922969E-3</v>
      </c>
      <c r="C201">
        <v>2.8468828486069953E-2</v>
      </c>
      <c r="F201">
        <v>50</v>
      </c>
      <c r="G201">
        <v>-0.65307969696969692</v>
      </c>
      <c r="H201">
        <v>-6.5557657356922969E-3</v>
      </c>
      <c r="I201">
        <v>0.49128514120000788</v>
      </c>
    </row>
    <row r="202" spans="1:9">
      <c r="A202">
        <v>50.25</v>
      </c>
      <c r="B202">
        <v>1.3871889024887799E-2</v>
      </c>
      <c r="C202">
        <v>0.13761228519478716</v>
      </c>
      <c r="F202">
        <v>50.25</v>
      </c>
      <c r="G202">
        <v>-0.87878787878787878</v>
      </c>
      <c r="H202">
        <v>1.3871889024887799E-2</v>
      </c>
      <c r="I202">
        <v>0.20994555243259172</v>
      </c>
    </row>
    <row r="203" spans="1:9">
      <c r="A203">
        <v>50.5</v>
      </c>
      <c r="B203">
        <v>-3.3196098067579116E-3</v>
      </c>
      <c r="C203">
        <v>9.4817942997086915E-2</v>
      </c>
      <c r="F203">
        <v>50.5</v>
      </c>
      <c r="G203">
        <v>-0.59090909090909094</v>
      </c>
      <c r="H203">
        <v>-3.3196098067579116E-3</v>
      </c>
      <c r="I203">
        <v>0.37206148963056579</v>
      </c>
    </row>
    <row r="204" spans="1:9">
      <c r="A204">
        <v>50.75</v>
      </c>
      <c r="B204">
        <v>-2.657542376024628E-2</v>
      </c>
      <c r="C204">
        <v>0.12348617826168881</v>
      </c>
      <c r="F204">
        <v>50.75</v>
      </c>
      <c r="G204">
        <v>-0.95833333333333337</v>
      </c>
      <c r="H204">
        <v>-2.657542376024628E-2</v>
      </c>
      <c r="I204">
        <v>7.216878364870323E-2</v>
      </c>
    </row>
    <row r="205" spans="1:9">
      <c r="A205">
        <v>51</v>
      </c>
      <c r="B205">
        <v>-4.1773302177218953E-2</v>
      </c>
      <c r="C205">
        <v>5.3186209181730788E-2</v>
      </c>
      <c r="F205">
        <v>51</v>
      </c>
      <c r="G205">
        <v>-0.47727272727272729</v>
      </c>
      <c r="H205">
        <v>-4.1773302177218953E-2</v>
      </c>
      <c r="I205">
        <v>0.45397691716904937</v>
      </c>
    </row>
    <row r="206" spans="1:9">
      <c r="A206">
        <v>51.25</v>
      </c>
      <c r="B206">
        <v>-3.5523533993546241E-2</v>
      </c>
      <c r="C206">
        <v>0.12137599176398375</v>
      </c>
      <c r="F206">
        <v>51.25</v>
      </c>
      <c r="G206">
        <v>-0.74378787878787878</v>
      </c>
      <c r="H206">
        <v>-3.5523533993546241E-2</v>
      </c>
      <c r="I206">
        <v>0.121083549234885</v>
      </c>
    </row>
    <row r="207" spans="1:9">
      <c r="A207">
        <v>51.5</v>
      </c>
      <c r="B207">
        <v>-2.2588182930900189E-2</v>
      </c>
      <c r="C207">
        <v>0.10172989292424497</v>
      </c>
      <c r="F207">
        <v>51.5</v>
      </c>
      <c r="G207">
        <v>-0.55681818181818177</v>
      </c>
      <c r="H207">
        <v>-2.2588182930900189E-2</v>
      </c>
      <c r="I207">
        <v>0.4376106707720388</v>
      </c>
    </row>
    <row r="208" spans="1:9">
      <c r="A208">
        <v>51.75</v>
      </c>
      <c r="B208">
        <v>3.2361559289343831E-3</v>
      </c>
      <c r="C208">
        <v>6.6637561934682066E-2</v>
      </c>
      <c r="F208">
        <v>51.75</v>
      </c>
      <c r="G208">
        <v>-0.5492424242424242</v>
      </c>
      <c r="H208">
        <v>3.2361559289343831E-3</v>
      </c>
      <c r="I208">
        <v>0.39370258033582334</v>
      </c>
    </row>
    <row r="209" spans="1:9">
      <c r="A209">
        <v>52</v>
      </c>
      <c r="B209">
        <v>1.372352657542375E-3</v>
      </c>
      <c r="C209">
        <v>4.0582134648708912E-2</v>
      </c>
      <c r="F209">
        <v>52</v>
      </c>
      <c r="G209">
        <v>-0.48484848484848486</v>
      </c>
      <c r="H209">
        <v>1.372352657542375E-3</v>
      </c>
      <c r="I209">
        <v>0.89226859783851253</v>
      </c>
    </row>
    <row r="210" spans="1:9">
      <c r="A210">
        <v>52.25</v>
      </c>
      <c r="B210">
        <v>-4.2923111160565262E-2</v>
      </c>
      <c r="C210">
        <v>0.11140971831733246</v>
      </c>
      <c r="F210">
        <v>52.25</v>
      </c>
      <c r="G210">
        <v>-0.72712121212121206</v>
      </c>
      <c r="H210">
        <v>-4.2923111160565262E-2</v>
      </c>
      <c r="I210">
        <v>0.16713453613195611</v>
      </c>
    </row>
    <row r="211" spans="1:9">
      <c r="A211">
        <v>52.5</v>
      </c>
      <c r="B211">
        <v>6.3712399391713956E-2</v>
      </c>
      <c r="C211">
        <v>0.15683917981427814</v>
      </c>
      <c r="F211">
        <v>52.5</v>
      </c>
      <c r="G211">
        <v>-0.87878787878787878</v>
      </c>
      <c r="H211">
        <v>6.3712399391713956E-2</v>
      </c>
      <c r="I211">
        <v>0.20994555243259172</v>
      </c>
    </row>
    <row r="212" spans="1:9">
      <c r="A212">
        <v>52.75</v>
      </c>
      <c r="B212">
        <v>-1.2091539631319315E-2</v>
      </c>
      <c r="C212">
        <v>7.9773688127335693E-2</v>
      </c>
      <c r="F212">
        <v>52.75</v>
      </c>
      <c r="G212">
        <v>-0.71212121212121204</v>
      </c>
      <c r="H212">
        <v>-1.2091539631319315E-2</v>
      </c>
      <c r="I212">
        <v>0.25846548650351503</v>
      </c>
    </row>
    <row r="213" spans="1:9">
      <c r="A213">
        <v>53</v>
      </c>
      <c r="B213">
        <v>-3.5421534809539704E-3</v>
      </c>
      <c r="C213">
        <v>3.7518995830344438E-2</v>
      </c>
      <c r="F213">
        <v>53</v>
      </c>
      <c r="G213">
        <v>-0.62121212121212122</v>
      </c>
      <c r="H213">
        <v>-3.5421534809539704E-3</v>
      </c>
      <c r="I213">
        <v>0.33505067253781778</v>
      </c>
    </row>
    <row r="214" spans="1:9">
      <c r="A214">
        <v>53.25</v>
      </c>
      <c r="B214">
        <v>-1.3241348614665619E-2</v>
      </c>
      <c r="C214">
        <v>0.13891064739565265</v>
      </c>
      <c r="F214">
        <v>53.25</v>
      </c>
      <c r="G214">
        <v>-0.69696969696969691</v>
      </c>
      <c r="H214">
        <v>-1.3241348614665619E-2</v>
      </c>
      <c r="I214">
        <v>0.52486388108147797</v>
      </c>
    </row>
    <row r="215" spans="1:9">
      <c r="A215">
        <v>53.5</v>
      </c>
      <c r="B215">
        <v>-4.142094135974185E-2</v>
      </c>
      <c r="C215">
        <v>5.2219926201588565E-2</v>
      </c>
      <c r="F215">
        <v>53.5</v>
      </c>
      <c r="G215">
        <v>-0.54545454545454541</v>
      </c>
      <c r="H215">
        <v>-4.142094135974185E-2</v>
      </c>
      <c r="I215">
        <v>0.78729582162221701</v>
      </c>
    </row>
    <row r="216" spans="1:9">
      <c r="A216">
        <v>53.75</v>
      </c>
      <c r="B216">
        <v>2.361744742405697E-2</v>
      </c>
      <c r="C216">
        <v>0.10740027016398626</v>
      </c>
      <c r="F216">
        <v>53.75</v>
      </c>
      <c r="G216">
        <v>-0.875</v>
      </c>
      <c r="H216">
        <v>2.361744742405697E-2</v>
      </c>
      <c r="I216">
        <v>0.21650635094610965</v>
      </c>
    </row>
    <row r="217" spans="1:9">
      <c r="A217">
        <v>54</v>
      </c>
      <c r="B217">
        <v>1.0635733095953413E-2</v>
      </c>
      <c r="C217">
        <v>7.5091129284748259E-2</v>
      </c>
      <c r="F217">
        <v>54</v>
      </c>
      <c r="G217">
        <v>-0.87878787878787878</v>
      </c>
      <c r="H217">
        <v>1.0635733095953413E-2</v>
      </c>
      <c r="I217">
        <v>0.20994555243259172</v>
      </c>
    </row>
    <row r="218" spans="1:9">
      <c r="A218">
        <v>54.25</v>
      </c>
      <c r="B218">
        <v>-3.6191165016134418E-2</v>
      </c>
      <c r="C218">
        <v>7.791908713410535E-2</v>
      </c>
      <c r="F218">
        <v>54.25</v>
      </c>
      <c r="G218">
        <v>-0.60606060606060608</v>
      </c>
      <c r="H218">
        <v>-3.6191165016134418E-2</v>
      </c>
      <c r="I218">
        <v>0.68232304540592137</v>
      </c>
    </row>
    <row r="219" spans="1:9">
      <c r="A219">
        <v>54.5</v>
      </c>
      <c r="B219">
        <v>-3.2333741330069367E-2</v>
      </c>
      <c r="C219">
        <v>0.11767041601815191</v>
      </c>
      <c r="F219">
        <v>54.5</v>
      </c>
      <c r="G219">
        <v>-0.60606060606060608</v>
      </c>
      <c r="H219">
        <v>-3.2333741330069367E-2</v>
      </c>
      <c r="I219">
        <v>0.68232304540592137</v>
      </c>
    </row>
    <row r="220" spans="1:9">
      <c r="A220">
        <v>54.75</v>
      </c>
      <c r="B220">
        <v>8.4130781499202542E-2</v>
      </c>
      <c r="C220">
        <v>9.3135152195932436E-2</v>
      </c>
      <c r="F220">
        <v>54.75</v>
      </c>
      <c r="G220">
        <v>-0.78409090909090917</v>
      </c>
      <c r="H220">
        <v>8.4130781499202542E-2</v>
      </c>
      <c r="I220">
        <v>0.19384911487763543</v>
      </c>
    </row>
    <row r="221" spans="1:9">
      <c r="A221">
        <v>55</v>
      </c>
      <c r="B221">
        <v>3.9918771558918438E-2</v>
      </c>
      <c r="C221">
        <v>8.0827324603832615E-2</v>
      </c>
      <c r="F221">
        <v>55</v>
      </c>
      <c r="G221">
        <v>-0.60606060606060608</v>
      </c>
      <c r="H221">
        <v>3.9918771558918438E-2</v>
      </c>
      <c r="I221">
        <v>0.68232304540592137</v>
      </c>
    </row>
    <row r="222" spans="1:9">
      <c r="A222">
        <v>55.25</v>
      </c>
      <c r="B222">
        <v>-4.8505248321649784E-2</v>
      </c>
      <c r="C222">
        <v>8.9543268530946782E-2</v>
      </c>
      <c r="F222">
        <v>55.25</v>
      </c>
      <c r="G222">
        <v>-0.62121212121212122</v>
      </c>
      <c r="H222">
        <v>-4.8505248321649784E-2</v>
      </c>
      <c r="I222">
        <v>0.33505067253781778</v>
      </c>
    </row>
    <row r="223" spans="1:9">
      <c r="A223">
        <v>55.5</v>
      </c>
      <c r="B223">
        <v>2.3125996810207338E-2</v>
      </c>
      <c r="C223">
        <v>6.0809017594464207E-2</v>
      </c>
      <c r="F223">
        <v>55.5</v>
      </c>
      <c r="G223">
        <v>-0.75757575757575746</v>
      </c>
      <c r="H223">
        <v>2.3125996810207338E-2</v>
      </c>
      <c r="I223">
        <v>0.41989110486518266</v>
      </c>
    </row>
    <row r="224" spans="1:9">
      <c r="A224">
        <v>55.75</v>
      </c>
      <c r="B224">
        <v>-2.8791587849115386E-2</v>
      </c>
      <c r="C224">
        <v>8.4618459869801849E-2</v>
      </c>
      <c r="F224">
        <v>55.75</v>
      </c>
      <c r="G224">
        <v>-0.65530303030303028</v>
      </c>
      <c r="H224">
        <v>-2.8791587849115386E-2</v>
      </c>
      <c r="I224">
        <v>0.49275921007978873</v>
      </c>
    </row>
    <row r="225" spans="1:9">
      <c r="A225">
        <v>56</v>
      </c>
      <c r="B225">
        <v>-2.3459812321501433E-3</v>
      </c>
      <c r="C225">
        <v>4.3040634241868519E-2</v>
      </c>
      <c r="F225">
        <v>56</v>
      </c>
      <c r="G225">
        <v>-0.87878787878787878</v>
      </c>
      <c r="H225">
        <v>-2.3459812321501433E-3</v>
      </c>
      <c r="I225">
        <v>0.20994555243259172</v>
      </c>
    </row>
    <row r="226" spans="1:9">
      <c r="A226">
        <v>56.25</v>
      </c>
      <c r="B226">
        <v>-2.7419235191573011E-2</v>
      </c>
      <c r="C226">
        <v>9.2949798434272493E-2</v>
      </c>
      <c r="F226">
        <v>56.25</v>
      </c>
      <c r="G226">
        <v>-1</v>
      </c>
      <c r="H226">
        <v>-2.7419235191573011E-2</v>
      </c>
      <c r="I226">
        <v>0</v>
      </c>
    </row>
    <row r="227" spans="1:9">
      <c r="A227">
        <v>56.5</v>
      </c>
      <c r="B227">
        <v>-3.6014984607395863E-2</v>
      </c>
      <c r="C227">
        <v>7.7494530475869489E-2</v>
      </c>
      <c r="F227">
        <v>56.5</v>
      </c>
      <c r="G227">
        <v>-0.68560606060606055</v>
      </c>
      <c r="H227">
        <v>-3.6014984607395863E-2</v>
      </c>
      <c r="I227">
        <v>0.44074700238367231</v>
      </c>
    </row>
    <row r="228" spans="1:9">
      <c r="A228">
        <v>56.75</v>
      </c>
      <c r="B228">
        <v>-1.5809873521011833E-2</v>
      </c>
      <c r="C228">
        <v>0.11662655566839696</v>
      </c>
      <c r="F228">
        <v>56.75</v>
      </c>
      <c r="G228">
        <v>-1</v>
      </c>
      <c r="H228">
        <v>-1.5809873521011833E-2</v>
      </c>
      <c r="I228">
        <v>0</v>
      </c>
    </row>
    <row r="229" spans="1:9">
      <c r="A229">
        <v>57</v>
      </c>
      <c r="B229">
        <v>5.5821371610845286E-3</v>
      </c>
      <c r="C229">
        <v>3.1473956733438412E-2</v>
      </c>
      <c r="F229">
        <v>57</v>
      </c>
      <c r="G229">
        <v>-0.79166666666666663</v>
      </c>
      <c r="H229">
        <v>5.5821371610845286E-3</v>
      </c>
      <c r="I229">
        <v>0.36084391824351614</v>
      </c>
    </row>
    <row r="230" spans="1:9">
      <c r="A230">
        <v>57.25</v>
      </c>
      <c r="B230">
        <v>-6.8042728385445644E-2</v>
      </c>
      <c r="C230">
        <v>8.5257048688503048E-2</v>
      </c>
      <c r="F230">
        <v>57.25</v>
      </c>
      <c r="G230">
        <v>-0.65151515151515149</v>
      </c>
      <c r="H230">
        <v>-6.8042728385445644E-2</v>
      </c>
      <c r="I230">
        <v>0.30265127811269971</v>
      </c>
    </row>
    <row r="231" spans="1:9">
      <c r="A231">
        <v>57.5</v>
      </c>
      <c r="B231">
        <v>-7.2604873706464901E-2</v>
      </c>
      <c r="C231">
        <v>8.8057647924564553E-2</v>
      </c>
      <c r="F231">
        <v>57.5</v>
      </c>
      <c r="G231">
        <v>-1</v>
      </c>
      <c r="H231">
        <v>-7.2604873706464901E-2</v>
      </c>
      <c r="I231">
        <v>0</v>
      </c>
    </row>
    <row r="232" spans="1:9">
      <c r="A232">
        <v>57.75</v>
      </c>
      <c r="B232">
        <v>1.6876228626534623E-3</v>
      </c>
      <c r="C232">
        <v>8.2100489384719838E-2</v>
      </c>
      <c r="F232">
        <v>57.75</v>
      </c>
      <c r="G232">
        <v>-1</v>
      </c>
      <c r="H232">
        <v>1.6876228626534623E-3</v>
      </c>
      <c r="I232">
        <v>0</v>
      </c>
    </row>
    <row r="233" spans="1:9">
      <c r="A233">
        <v>58</v>
      </c>
      <c r="B233">
        <v>-4.0577129928415119E-2</v>
      </c>
      <c r="C233">
        <v>7.042992183112462E-2</v>
      </c>
      <c r="F233">
        <v>58</v>
      </c>
      <c r="G233">
        <v>-0.87878787878787878</v>
      </c>
      <c r="H233">
        <v>-4.0577129928415119E-2</v>
      </c>
      <c r="I233">
        <v>0.20994555243259172</v>
      </c>
    </row>
    <row r="234" spans="1:9">
      <c r="A234">
        <v>58.25</v>
      </c>
      <c r="B234">
        <v>-2.8967768257853937E-2</v>
      </c>
      <c r="C234">
        <v>9.9304259938797199E-2</v>
      </c>
      <c r="F234">
        <v>58.25</v>
      </c>
      <c r="G234">
        <v>-0.69696969696969691</v>
      </c>
      <c r="H234">
        <v>-2.8967768257853937E-2</v>
      </c>
      <c r="I234">
        <v>0.52486388108147797</v>
      </c>
    </row>
    <row r="235" spans="1:9">
      <c r="A235">
        <v>58.5</v>
      </c>
      <c r="B235">
        <v>1.2008085753495787E-2</v>
      </c>
      <c r="C235">
        <v>8.1632133672222676E-2</v>
      </c>
      <c r="F235">
        <v>58.5</v>
      </c>
      <c r="G235">
        <v>-0.96969696969696972</v>
      </c>
      <c r="H235">
        <v>1.2008085753495787E-2</v>
      </c>
      <c r="I235">
        <v>5.2486388108147812E-2</v>
      </c>
    </row>
    <row r="236" spans="1:9">
      <c r="A236">
        <v>58.75</v>
      </c>
      <c r="B236">
        <v>-4.4963094840695821E-2</v>
      </c>
      <c r="C236">
        <v>6.2966528947806022E-2</v>
      </c>
      <c r="F236">
        <v>58.75</v>
      </c>
      <c r="G236">
        <v>-1</v>
      </c>
      <c r="H236">
        <v>-4.4963094840695821E-2</v>
      </c>
      <c r="I236">
        <v>0</v>
      </c>
    </row>
    <row r="237" spans="1:9">
      <c r="A237">
        <v>59</v>
      </c>
      <c r="B237">
        <v>-5.1741404250584171E-3</v>
      </c>
      <c r="C237">
        <v>0.19170639008920476</v>
      </c>
      <c r="F237">
        <v>59</v>
      </c>
      <c r="G237">
        <v>-0.90416666666666667</v>
      </c>
      <c r="H237">
        <v>-5.1741404250584171E-3</v>
      </c>
      <c r="I237">
        <v>0.1659882023920175</v>
      </c>
    </row>
    <row r="238" spans="1:9">
      <c r="A238">
        <v>59.25</v>
      </c>
      <c r="B238">
        <v>1.0459552687214865E-2</v>
      </c>
      <c r="C238">
        <v>9.1169956888404624E-2</v>
      </c>
      <c r="F238">
        <v>59.25</v>
      </c>
      <c r="G238">
        <v>-0.66666666666666663</v>
      </c>
      <c r="H238">
        <v>1.0459552687214865E-2</v>
      </c>
      <c r="I238">
        <v>0.57735026918962584</v>
      </c>
    </row>
    <row r="239" spans="1:9">
      <c r="A239">
        <v>59.5</v>
      </c>
      <c r="B239">
        <v>2.0956195986795739E-2</v>
      </c>
      <c r="C239">
        <v>9.644294044923489E-2</v>
      </c>
      <c r="F239">
        <v>59.5</v>
      </c>
      <c r="G239">
        <v>-0.93939393939393945</v>
      </c>
      <c r="H239">
        <v>2.0956195986795739E-2</v>
      </c>
      <c r="I239">
        <v>0.10497277621629557</v>
      </c>
    </row>
    <row r="240" spans="1:9">
      <c r="A240">
        <v>59.75</v>
      </c>
      <c r="B240">
        <v>-4.821779607581354E-4</v>
      </c>
      <c r="C240">
        <v>0.10611322492090457</v>
      </c>
      <c r="F240">
        <v>59.75</v>
      </c>
      <c r="G240">
        <v>-0.66666666666666663</v>
      </c>
      <c r="H240">
        <v>-4.821779607581354E-4</v>
      </c>
      <c r="I240">
        <v>0.57735026918962584</v>
      </c>
    </row>
    <row r="241" spans="1:9">
      <c r="A241">
        <v>60</v>
      </c>
      <c r="B241">
        <v>-5.3382663847780121E-2</v>
      </c>
      <c r="C241">
        <v>5.7128925565765952E-2</v>
      </c>
      <c r="F241">
        <v>60</v>
      </c>
      <c r="G241">
        <v>-0.84765151515151516</v>
      </c>
      <c r="H241">
        <v>-5.3382663847780121E-2</v>
      </c>
      <c r="I241">
        <v>0.26171323785877415</v>
      </c>
    </row>
  </sheetData>
  <phoneticPr fontId="18" type="noConversion"/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24456-AA79-474A-91FB-AA9F0DC7CEB1}">
  <dimension ref="C1:AF242"/>
  <sheetViews>
    <sheetView workbookViewId="0">
      <selection activeCell="D1" sqref="D1:E1048576"/>
    </sheetView>
  </sheetViews>
  <sheetFormatPr baseColWidth="10" defaultRowHeight="15"/>
  <cols>
    <col min="10" max="10" width="10.83203125" style="2"/>
    <col min="14" max="14" width="10.83203125" style="2"/>
    <col min="18" max="18" width="10.83203125" style="2"/>
    <col min="22" max="22" width="10.83203125" style="2"/>
    <col min="27" max="30" width="10.83203125" style="2"/>
  </cols>
  <sheetData>
    <row r="1" spans="3:32">
      <c r="C1" t="s">
        <v>4</v>
      </c>
      <c r="G1" t="s">
        <v>1</v>
      </c>
      <c r="K1" t="s">
        <v>1</v>
      </c>
      <c r="O1" t="s">
        <v>1</v>
      </c>
      <c r="S1" t="s">
        <v>1</v>
      </c>
      <c r="W1" t="s">
        <v>1</v>
      </c>
    </row>
    <row r="2" spans="3:32">
      <c r="C2">
        <v>0.25</v>
      </c>
      <c r="D2">
        <v>0</v>
      </c>
      <c r="E2">
        <v>0</v>
      </c>
      <c r="G2">
        <v>36</v>
      </c>
      <c r="H2">
        <f>G2-36</f>
        <v>0</v>
      </c>
      <c r="I2">
        <f>H2/36</f>
        <v>0</v>
      </c>
      <c r="J2" s="2">
        <v>0</v>
      </c>
      <c r="K2">
        <v>19</v>
      </c>
      <c r="L2">
        <f>K2-19</f>
        <v>0</v>
      </c>
      <c r="M2">
        <f>L2/19</f>
        <v>0</v>
      </c>
      <c r="N2" s="2">
        <v>0</v>
      </c>
      <c r="O2">
        <v>25</v>
      </c>
      <c r="P2">
        <f>O2-25</f>
        <v>0</v>
      </c>
      <c r="Q2">
        <f>P2/25</f>
        <v>0</v>
      </c>
      <c r="R2" s="2">
        <v>0</v>
      </c>
      <c r="S2">
        <v>17</v>
      </c>
      <c r="T2">
        <f>S2-17</f>
        <v>0</v>
      </c>
      <c r="U2">
        <f>T2/17</f>
        <v>0</v>
      </c>
      <c r="V2" s="2">
        <v>0</v>
      </c>
      <c r="W2">
        <v>6</v>
      </c>
      <c r="X2">
        <f>W2-6</f>
        <v>0</v>
      </c>
      <c r="Y2">
        <f>X2/6</f>
        <v>0</v>
      </c>
      <c r="AA2" s="2">
        <v>0</v>
      </c>
      <c r="AB2" s="2">
        <v>0</v>
      </c>
      <c r="AC2" s="2">
        <v>0</v>
      </c>
      <c r="AD2" s="2">
        <v>0</v>
      </c>
      <c r="AE2">
        <f t="shared" ref="AE2:AE65" si="0">AVERAGE(AA2:AD2)</f>
        <v>0</v>
      </c>
      <c r="AF2">
        <f t="shared" ref="AF2:AF65" si="1">STDEV(AA2:AD2)</f>
        <v>0</v>
      </c>
    </row>
    <row r="3" spans="3:32">
      <c r="C3">
        <v>0.5</v>
      </c>
      <c r="D3">
        <v>-0.17540054179566564</v>
      </c>
      <c r="E3">
        <v>0.14944512728518661</v>
      </c>
      <c r="G3">
        <v>28</v>
      </c>
      <c r="H3">
        <f t="shared" ref="H3:H66" si="2">G3-36</f>
        <v>-8</v>
      </c>
      <c r="I3">
        <f t="shared" ref="I3:I66" si="3">H3/36</f>
        <v>-0.22222222222222221</v>
      </c>
      <c r="J3" s="2">
        <v>-0.22222222222222221</v>
      </c>
      <c r="K3">
        <v>12.0625</v>
      </c>
      <c r="L3">
        <f t="shared" ref="L3:L66" si="4">K3-19</f>
        <v>-6.9375</v>
      </c>
      <c r="M3">
        <f t="shared" ref="M3:M66" si="5">L3/19</f>
        <v>-0.36513157894736842</v>
      </c>
      <c r="N3" s="2">
        <v>-0.36513157894736842</v>
      </c>
      <c r="O3">
        <v>21</v>
      </c>
      <c r="P3">
        <f t="shared" ref="P3:P66" si="6">O3-25</f>
        <v>-4</v>
      </c>
      <c r="Q3">
        <f t="shared" ref="Q3:Q66" si="7">P3/25</f>
        <v>-0.16</v>
      </c>
      <c r="R3" s="2">
        <v>-0.16</v>
      </c>
      <c r="S3">
        <v>14</v>
      </c>
      <c r="T3">
        <f t="shared" ref="T3:T66" si="8">S3-17</f>
        <v>-3</v>
      </c>
      <c r="U3">
        <f t="shared" ref="U3:U66" si="9">T3/17</f>
        <v>-0.17647058823529413</v>
      </c>
      <c r="V3" s="2">
        <v>-0.17647058823529413</v>
      </c>
      <c r="W3">
        <v>6</v>
      </c>
      <c r="X3">
        <f t="shared" ref="X3:X66" si="10">W3-6</f>
        <v>0</v>
      </c>
      <c r="Y3">
        <f t="shared" ref="Y3:Y66" si="11">X3/6</f>
        <v>0</v>
      </c>
      <c r="AA3" s="2">
        <v>-0.36513157894736842</v>
      </c>
      <c r="AB3" s="2">
        <v>0</v>
      </c>
      <c r="AC3" s="2">
        <v>-0.16</v>
      </c>
      <c r="AD3" s="2">
        <v>-0.17647058823529413</v>
      </c>
      <c r="AE3">
        <f t="shared" si="0"/>
        <v>-0.17540054179566564</v>
      </c>
      <c r="AF3">
        <f t="shared" si="1"/>
        <v>0.14944512728518661</v>
      </c>
    </row>
    <row r="4" spans="3:32">
      <c r="C4">
        <v>0.75</v>
      </c>
      <c r="D4">
        <v>-5.5961480908152707E-2</v>
      </c>
      <c r="E4">
        <v>0.12449602905168997</v>
      </c>
      <c r="G4">
        <v>34</v>
      </c>
      <c r="H4">
        <f t="shared" si="2"/>
        <v>-2</v>
      </c>
      <c r="I4">
        <f t="shared" si="3"/>
        <v>-5.5555555555555552E-2</v>
      </c>
      <c r="J4" s="2">
        <v>-5.5555555555555552E-2</v>
      </c>
      <c r="K4">
        <v>17.958300000000001</v>
      </c>
      <c r="L4">
        <f t="shared" si="4"/>
        <v>-1.0416999999999987</v>
      </c>
      <c r="M4">
        <f t="shared" si="5"/>
        <v>-5.4826315789473619E-2</v>
      </c>
      <c r="N4" s="2">
        <v>-5.4826315789473619E-2</v>
      </c>
      <c r="O4">
        <v>22</v>
      </c>
      <c r="P4">
        <f t="shared" si="6"/>
        <v>-3</v>
      </c>
      <c r="Q4">
        <f t="shared" si="7"/>
        <v>-0.12</v>
      </c>
      <c r="R4" s="2">
        <v>-0.12</v>
      </c>
      <c r="S4">
        <v>19</v>
      </c>
      <c r="T4">
        <f t="shared" si="8"/>
        <v>2</v>
      </c>
      <c r="U4">
        <f t="shared" si="9"/>
        <v>0.11764705882352941</v>
      </c>
      <c r="V4" s="2">
        <v>0.11764705882352941</v>
      </c>
      <c r="W4">
        <v>5</v>
      </c>
      <c r="X4">
        <f t="shared" si="10"/>
        <v>-1</v>
      </c>
      <c r="Y4">
        <f t="shared" si="11"/>
        <v>-0.16666666666666666</v>
      </c>
      <c r="AA4" s="2">
        <v>-5.4826315789473619E-2</v>
      </c>
      <c r="AB4" s="2">
        <v>-0.16666666666666666</v>
      </c>
      <c r="AC4" s="2">
        <v>-0.12</v>
      </c>
      <c r="AD4" s="2">
        <v>0.11764705882352941</v>
      </c>
      <c r="AE4">
        <f t="shared" si="0"/>
        <v>-5.5961480908152707E-2</v>
      </c>
      <c r="AF4">
        <f t="shared" si="1"/>
        <v>0.12449602905168997</v>
      </c>
    </row>
    <row r="5" spans="3:32">
      <c r="C5">
        <v>1</v>
      </c>
      <c r="D5">
        <v>-0.10903702270381835</v>
      </c>
      <c r="E5">
        <v>6.2843505124373575E-2</v>
      </c>
      <c r="G5">
        <v>47</v>
      </c>
      <c r="H5">
        <f t="shared" si="2"/>
        <v>11</v>
      </c>
      <c r="I5">
        <f t="shared" si="3"/>
        <v>0.30555555555555558</v>
      </c>
      <c r="J5" s="2">
        <v>0.30555555555555558</v>
      </c>
      <c r="K5">
        <v>18.037500000000001</v>
      </c>
      <c r="L5">
        <f t="shared" si="4"/>
        <v>-0.96249999999999858</v>
      </c>
      <c r="M5">
        <f t="shared" si="5"/>
        <v>-5.0657894736842034E-2</v>
      </c>
      <c r="N5" s="2">
        <v>-5.0657894736842034E-2</v>
      </c>
      <c r="O5">
        <v>21</v>
      </c>
      <c r="P5">
        <f t="shared" si="6"/>
        <v>-4</v>
      </c>
      <c r="Q5">
        <f t="shared" si="7"/>
        <v>-0.16</v>
      </c>
      <c r="R5" s="2">
        <v>-0.16</v>
      </c>
      <c r="S5">
        <v>16</v>
      </c>
      <c r="T5">
        <f t="shared" si="8"/>
        <v>-1</v>
      </c>
      <c r="U5">
        <f t="shared" si="9"/>
        <v>-5.8823529411764705E-2</v>
      </c>
      <c r="V5" s="2">
        <v>-5.8823529411764705E-2</v>
      </c>
      <c r="W5">
        <v>5</v>
      </c>
      <c r="X5">
        <f t="shared" si="10"/>
        <v>-1</v>
      </c>
      <c r="Y5">
        <f t="shared" si="11"/>
        <v>-0.16666666666666666</v>
      </c>
      <c r="AA5" s="2">
        <v>-5.0657894736842034E-2</v>
      </c>
      <c r="AB5" s="2">
        <v>-0.16666666666666666</v>
      </c>
      <c r="AC5" s="2">
        <v>-0.16</v>
      </c>
      <c r="AD5" s="2">
        <v>-5.8823529411764705E-2</v>
      </c>
      <c r="AE5">
        <f t="shared" si="0"/>
        <v>-0.10903702270381835</v>
      </c>
      <c r="AF5">
        <f t="shared" si="1"/>
        <v>6.2843505124373575E-2</v>
      </c>
    </row>
    <row r="6" spans="3:32">
      <c r="C6">
        <v>1.25</v>
      </c>
      <c r="D6">
        <v>9.4248787409700704E-2</v>
      </c>
      <c r="E6">
        <v>0.43180935834336187</v>
      </c>
      <c r="G6">
        <v>39</v>
      </c>
      <c r="H6">
        <f t="shared" si="2"/>
        <v>3</v>
      </c>
      <c r="I6">
        <f t="shared" si="3"/>
        <v>8.3333333333333329E-2</v>
      </c>
      <c r="J6" s="2">
        <v>8.3333333333333329E-2</v>
      </c>
      <c r="K6">
        <v>13.183299999999999</v>
      </c>
      <c r="L6">
        <f t="shared" si="4"/>
        <v>-5.8167000000000009</v>
      </c>
      <c r="M6">
        <f t="shared" si="5"/>
        <v>-0.30614210526315794</v>
      </c>
      <c r="N6" s="2">
        <v>-0.30614210526315794</v>
      </c>
      <c r="O6">
        <v>21</v>
      </c>
      <c r="P6">
        <f t="shared" si="6"/>
        <v>-4</v>
      </c>
      <c r="Q6">
        <f t="shared" si="7"/>
        <v>-0.16</v>
      </c>
      <c r="R6" s="2">
        <v>-0.16</v>
      </c>
      <c r="S6">
        <v>20</v>
      </c>
      <c r="T6">
        <f t="shared" si="8"/>
        <v>3</v>
      </c>
      <c r="U6">
        <f t="shared" si="9"/>
        <v>0.17647058823529413</v>
      </c>
      <c r="V6" s="2">
        <v>0.17647058823529413</v>
      </c>
      <c r="W6">
        <v>10</v>
      </c>
      <c r="X6">
        <f t="shared" si="10"/>
        <v>4</v>
      </c>
      <c r="Y6">
        <f t="shared" si="11"/>
        <v>0.66666666666666663</v>
      </c>
      <c r="AA6" s="2">
        <v>-0.30614210526315794</v>
      </c>
      <c r="AB6" s="2">
        <v>0.66666666666666663</v>
      </c>
      <c r="AC6" s="2">
        <v>-0.16</v>
      </c>
      <c r="AD6" s="2">
        <v>0.17647058823529413</v>
      </c>
      <c r="AE6">
        <f t="shared" si="0"/>
        <v>9.4248787409700704E-2</v>
      </c>
      <c r="AF6">
        <f t="shared" si="1"/>
        <v>0.43180935834336187</v>
      </c>
    </row>
    <row r="7" spans="3:32">
      <c r="C7">
        <v>1.5</v>
      </c>
      <c r="D7">
        <v>-0.29677546439628483</v>
      </c>
      <c r="E7">
        <v>0.53804001716943151</v>
      </c>
      <c r="G7">
        <v>31</v>
      </c>
      <c r="H7">
        <f t="shared" si="2"/>
        <v>-5</v>
      </c>
      <c r="I7">
        <f t="shared" si="3"/>
        <v>-0.1388888888888889</v>
      </c>
      <c r="J7" s="2">
        <v>-0.1388888888888889</v>
      </c>
      <c r="K7">
        <v>24.833300000000001</v>
      </c>
      <c r="L7">
        <f t="shared" si="4"/>
        <v>5.8333000000000013</v>
      </c>
      <c r="M7">
        <f t="shared" si="5"/>
        <v>0.3070157894736843</v>
      </c>
      <c r="N7" s="2">
        <v>0.3070157894736843</v>
      </c>
      <c r="O7">
        <v>20</v>
      </c>
      <c r="P7">
        <f t="shared" si="6"/>
        <v>-5</v>
      </c>
      <c r="Q7">
        <f t="shared" si="7"/>
        <v>-0.2</v>
      </c>
      <c r="R7" s="2">
        <v>-0.2</v>
      </c>
      <c r="S7">
        <v>12</v>
      </c>
      <c r="T7">
        <f t="shared" si="8"/>
        <v>-5</v>
      </c>
      <c r="U7">
        <f t="shared" si="9"/>
        <v>-0.29411764705882354</v>
      </c>
      <c r="V7" s="2">
        <v>-0.29411764705882354</v>
      </c>
      <c r="W7">
        <v>0</v>
      </c>
      <c r="X7">
        <f t="shared" si="10"/>
        <v>-6</v>
      </c>
      <c r="Y7">
        <f t="shared" si="11"/>
        <v>-1</v>
      </c>
      <c r="AA7" s="2">
        <v>0.3070157894736843</v>
      </c>
      <c r="AB7" s="2">
        <v>-1</v>
      </c>
      <c r="AC7" s="2">
        <v>-0.2</v>
      </c>
      <c r="AD7" s="2">
        <v>-0.29411764705882354</v>
      </c>
      <c r="AE7">
        <f t="shared" si="0"/>
        <v>-0.29677546439628483</v>
      </c>
      <c r="AF7">
        <f t="shared" si="1"/>
        <v>0.53804001716943151</v>
      </c>
    </row>
    <row r="8" spans="3:32">
      <c r="C8">
        <v>1.75</v>
      </c>
      <c r="D8">
        <v>6.5032249742002016E-2</v>
      </c>
      <c r="E8">
        <v>0.3279194308225602</v>
      </c>
      <c r="G8">
        <v>41</v>
      </c>
      <c r="H8">
        <f t="shared" si="2"/>
        <v>5</v>
      </c>
      <c r="I8">
        <f t="shared" si="3"/>
        <v>0.1388888888888889</v>
      </c>
      <c r="J8" s="2">
        <v>0.1388888888888889</v>
      </c>
      <c r="K8">
        <v>25.074999999999999</v>
      </c>
      <c r="L8">
        <f t="shared" si="4"/>
        <v>6.0749999999999993</v>
      </c>
      <c r="M8">
        <f t="shared" si="5"/>
        <v>0.3197368421052631</v>
      </c>
      <c r="N8" s="2">
        <v>0.3197368421052631</v>
      </c>
      <c r="O8">
        <v>24</v>
      </c>
      <c r="P8">
        <f t="shared" si="6"/>
        <v>-1</v>
      </c>
      <c r="Q8">
        <f t="shared" si="7"/>
        <v>-0.04</v>
      </c>
      <c r="R8" s="2">
        <v>-0.04</v>
      </c>
      <c r="S8">
        <v>11</v>
      </c>
      <c r="T8">
        <f t="shared" si="8"/>
        <v>-6</v>
      </c>
      <c r="U8">
        <f t="shared" si="9"/>
        <v>-0.35294117647058826</v>
      </c>
      <c r="V8" s="2">
        <v>-0.35294117647058826</v>
      </c>
      <c r="W8">
        <v>8</v>
      </c>
      <c r="X8">
        <f t="shared" si="10"/>
        <v>2</v>
      </c>
      <c r="Y8">
        <f t="shared" si="11"/>
        <v>0.33333333333333331</v>
      </c>
      <c r="AA8" s="2">
        <v>0.3197368421052631</v>
      </c>
      <c r="AB8" s="2">
        <v>0.33333333333333331</v>
      </c>
      <c r="AC8" s="2">
        <v>-0.04</v>
      </c>
      <c r="AD8" s="2">
        <v>-0.35294117647058826</v>
      </c>
      <c r="AE8">
        <f t="shared" si="0"/>
        <v>6.5032249742002016E-2</v>
      </c>
      <c r="AF8">
        <f t="shared" si="1"/>
        <v>0.3279194308225602</v>
      </c>
    </row>
    <row r="9" spans="3:32">
      <c r="C9">
        <v>2</v>
      </c>
      <c r="D9">
        <v>-0.14821292569659442</v>
      </c>
      <c r="E9">
        <v>0.34367897957037163</v>
      </c>
      <c r="G9">
        <v>38</v>
      </c>
      <c r="H9">
        <f t="shared" si="2"/>
        <v>2</v>
      </c>
      <c r="I9">
        <f t="shared" si="3"/>
        <v>5.5555555555555552E-2</v>
      </c>
      <c r="J9" s="2">
        <v>5.5555555555555552E-2</v>
      </c>
      <c r="K9">
        <v>23.941700000000001</v>
      </c>
      <c r="L9">
        <f t="shared" si="4"/>
        <v>4.9417000000000009</v>
      </c>
      <c r="M9">
        <f t="shared" si="5"/>
        <v>0.26008947368421059</v>
      </c>
      <c r="N9" s="2">
        <v>0.26008947368421059</v>
      </c>
      <c r="O9">
        <v>25</v>
      </c>
      <c r="P9">
        <f t="shared" si="6"/>
        <v>0</v>
      </c>
      <c r="Q9">
        <f t="shared" si="7"/>
        <v>0</v>
      </c>
      <c r="R9" s="2">
        <v>0</v>
      </c>
      <c r="S9">
        <v>11</v>
      </c>
      <c r="T9">
        <f t="shared" si="8"/>
        <v>-6</v>
      </c>
      <c r="U9">
        <f t="shared" si="9"/>
        <v>-0.35294117647058826</v>
      </c>
      <c r="V9" s="2">
        <v>-0.35294117647058826</v>
      </c>
      <c r="W9">
        <v>3</v>
      </c>
      <c r="X9">
        <f t="shared" si="10"/>
        <v>-3</v>
      </c>
      <c r="Y9">
        <f t="shared" si="11"/>
        <v>-0.5</v>
      </c>
      <c r="AA9" s="2">
        <v>0.26008947368421059</v>
      </c>
      <c r="AB9" s="2">
        <v>-0.5</v>
      </c>
      <c r="AC9" s="2">
        <v>0</v>
      </c>
      <c r="AD9" s="2">
        <v>-0.35294117647058826</v>
      </c>
      <c r="AE9">
        <f t="shared" si="0"/>
        <v>-0.14821292569659442</v>
      </c>
      <c r="AF9">
        <f t="shared" si="1"/>
        <v>0.34367897957037163</v>
      </c>
    </row>
    <row r="10" spans="3:32">
      <c r="C10">
        <v>2.25</v>
      </c>
      <c r="D10">
        <v>-2.519563983488133E-2</v>
      </c>
      <c r="E10">
        <v>0.19814840010128032</v>
      </c>
      <c r="G10">
        <v>25</v>
      </c>
      <c r="H10">
        <f t="shared" si="2"/>
        <v>-11</v>
      </c>
      <c r="I10">
        <f t="shared" si="3"/>
        <v>-0.30555555555555558</v>
      </c>
      <c r="J10" s="2">
        <v>-0.30555555555555558</v>
      </c>
      <c r="K10">
        <v>20.2667</v>
      </c>
      <c r="L10">
        <f t="shared" si="4"/>
        <v>1.2667000000000002</v>
      </c>
      <c r="M10">
        <f t="shared" si="5"/>
        <v>6.6668421052631585E-2</v>
      </c>
      <c r="N10" s="2">
        <v>6.6668421052631585E-2</v>
      </c>
      <c r="O10">
        <v>24</v>
      </c>
      <c r="P10">
        <f t="shared" si="6"/>
        <v>-1</v>
      </c>
      <c r="Q10">
        <f t="shared" si="7"/>
        <v>-0.04</v>
      </c>
      <c r="R10" s="2">
        <v>-0.04</v>
      </c>
      <c r="S10">
        <v>12</v>
      </c>
      <c r="T10">
        <f t="shared" si="8"/>
        <v>-5</v>
      </c>
      <c r="U10">
        <f t="shared" si="9"/>
        <v>-0.29411764705882354</v>
      </c>
      <c r="V10" s="2">
        <v>-0.29411764705882354</v>
      </c>
      <c r="W10">
        <v>7</v>
      </c>
      <c r="X10">
        <f t="shared" si="10"/>
        <v>1</v>
      </c>
      <c r="Y10">
        <f t="shared" si="11"/>
        <v>0.16666666666666666</v>
      </c>
      <c r="AA10" s="2">
        <v>6.6668421052631585E-2</v>
      </c>
      <c r="AB10" s="2">
        <v>0.16666666666666666</v>
      </c>
      <c r="AC10" s="2">
        <v>-0.04</v>
      </c>
      <c r="AD10" s="2">
        <v>-0.29411764705882354</v>
      </c>
      <c r="AE10">
        <f t="shared" si="0"/>
        <v>-2.519563983488133E-2</v>
      </c>
      <c r="AF10">
        <f t="shared" si="1"/>
        <v>0.19814840010128032</v>
      </c>
    </row>
    <row r="11" spans="3:32">
      <c r="C11">
        <v>2.5</v>
      </c>
      <c r="D11">
        <v>-9.0103844169246605E-2</v>
      </c>
      <c r="E11">
        <v>0.20909265165685573</v>
      </c>
      <c r="G11">
        <v>40</v>
      </c>
      <c r="H11">
        <f t="shared" si="2"/>
        <v>4</v>
      </c>
      <c r="I11">
        <f t="shared" si="3"/>
        <v>0.1111111111111111</v>
      </c>
      <c r="J11" s="2">
        <v>0.1111111111111111</v>
      </c>
      <c r="K11">
        <v>17.412500000000001</v>
      </c>
      <c r="L11">
        <f t="shared" si="4"/>
        <v>-1.5874999999999986</v>
      </c>
      <c r="M11">
        <f t="shared" si="5"/>
        <v>-8.3552631578947295E-2</v>
      </c>
      <c r="N11" s="2">
        <v>-8.3552631578947295E-2</v>
      </c>
      <c r="O11">
        <v>22</v>
      </c>
      <c r="P11">
        <f t="shared" si="6"/>
        <v>-3</v>
      </c>
      <c r="Q11">
        <f t="shared" si="7"/>
        <v>-0.12</v>
      </c>
      <c r="R11" s="2">
        <v>-0.12</v>
      </c>
      <c r="S11">
        <v>20</v>
      </c>
      <c r="T11">
        <f t="shared" si="8"/>
        <v>3</v>
      </c>
      <c r="U11">
        <f t="shared" si="9"/>
        <v>0.17647058823529413</v>
      </c>
      <c r="V11" s="2">
        <v>0.17647058823529413</v>
      </c>
      <c r="W11">
        <v>4</v>
      </c>
      <c r="X11">
        <f t="shared" si="10"/>
        <v>-2</v>
      </c>
      <c r="Y11">
        <f t="shared" si="11"/>
        <v>-0.33333333333333331</v>
      </c>
      <c r="AA11" s="2">
        <v>-8.3552631578947295E-2</v>
      </c>
      <c r="AB11" s="2">
        <v>-0.33333333333333331</v>
      </c>
      <c r="AC11" s="2">
        <v>-0.12</v>
      </c>
      <c r="AD11" s="2">
        <v>0.17647058823529413</v>
      </c>
      <c r="AE11">
        <f t="shared" si="0"/>
        <v>-9.0103844169246605E-2</v>
      </c>
      <c r="AF11">
        <f t="shared" si="1"/>
        <v>0.20909265165685573</v>
      </c>
    </row>
    <row r="12" spans="3:32">
      <c r="C12">
        <v>2.75</v>
      </c>
      <c r="D12">
        <v>-0.16898477812177501</v>
      </c>
      <c r="E12">
        <v>0.40400577838624779</v>
      </c>
      <c r="G12">
        <v>38</v>
      </c>
      <c r="H12">
        <f t="shared" si="2"/>
        <v>2</v>
      </c>
      <c r="I12">
        <f t="shared" si="3"/>
        <v>5.5555555555555552E-2</v>
      </c>
      <c r="J12" s="2">
        <v>5.5555555555555552E-2</v>
      </c>
      <c r="K12">
        <v>26.625</v>
      </c>
      <c r="L12">
        <f t="shared" si="4"/>
        <v>7.625</v>
      </c>
      <c r="M12">
        <f t="shared" si="5"/>
        <v>0.40131578947368424</v>
      </c>
      <c r="N12" s="2">
        <v>0.40131578947368424</v>
      </c>
      <c r="O12">
        <v>14</v>
      </c>
      <c r="P12">
        <f t="shared" si="6"/>
        <v>-11</v>
      </c>
      <c r="Q12">
        <f t="shared" si="7"/>
        <v>-0.44</v>
      </c>
      <c r="R12" s="2">
        <v>-0.44</v>
      </c>
      <c r="S12">
        <v>9</v>
      </c>
      <c r="T12">
        <f t="shared" si="8"/>
        <v>-8</v>
      </c>
      <c r="U12">
        <f t="shared" si="9"/>
        <v>-0.47058823529411764</v>
      </c>
      <c r="V12" s="2">
        <v>-0.47058823529411764</v>
      </c>
      <c r="W12">
        <v>5</v>
      </c>
      <c r="X12">
        <f t="shared" si="10"/>
        <v>-1</v>
      </c>
      <c r="Y12">
        <f t="shared" si="11"/>
        <v>-0.16666666666666666</v>
      </c>
      <c r="AA12" s="2">
        <v>0.40131578947368424</v>
      </c>
      <c r="AB12" s="2">
        <v>-0.16666666666666666</v>
      </c>
      <c r="AC12" s="2">
        <v>-0.44</v>
      </c>
      <c r="AD12" s="2">
        <v>-0.47058823529411764</v>
      </c>
      <c r="AE12">
        <f t="shared" si="0"/>
        <v>-0.16898477812177501</v>
      </c>
      <c r="AF12">
        <f t="shared" si="1"/>
        <v>0.40400577838624779</v>
      </c>
    </row>
    <row r="13" spans="3:32">
      <c r="C13">
        <v>3</v>
      </c>
      <c r="D13">
        <v>-0.41995528895768836</v>
      </c>
      <c r="E13">
        <v>0.1941120533312117</v>
      </c>
      <c r="G13">
        <v>29</v>
      </c>
      <c r="H13">
        <f t="shared" si="2"/>
        <v>-7</v>
      </c>
      <c r="I13">
        <f t="shared" si="3"/>
        <v>-0.19444444444444445</v>
      </c>
      <c r="J13" s="2">
        <v>-0.19444444444444445</v>
      </c>
      <c r="K13">
        <v>14.458299999999999</v>
      </c>
      <c r="L13">
        <f t="shared" si="4"/>
        <v>-4.5417000000000005</v>
      </c>
      <c r="M13">
        <f t="shared" si="5"/>
        <v>-0.23903684210526319</v>
      </c>
      <c r="N13" s="2">
        <v>-0.23903684210526319</v>
      </c>
      <c r="O13">
        <v>13</v>
      </c>
      <c r="P13">
        <f t="shared" si="6"/>
        <v>-12</v>
      </c>
      <c r="Q13">
        <f t="shared" si="7"/>
        <v>-0.48</v>
      </c>
      <c r="R13" s="2">
        <v>-0.48</v>
      </c>
      <c r="S13">
        <v>12</v>
      </c>
      <c r="T13">
        <f t="shared" si="8"/>
        <v>-5</v>
      </c>
      <c r="U13">
        <f t="shared" si="9"/>
        <v>-0.29411764705882354</v>
      </c>
      <c r="V13" s="2">
        <v>-0.29411764705882354</v>
      </c>
      <c r="W13">
        <v>2</v>
      </c>
      <c r="X13">
        <f t="shared" si="10"/>
        <v>-4</v>
      </c>
      <c r="Y13">
        <f t="shared" si="11"/>
        <v>-0.66666666666666663</v>
      </c>
      <c r="AA13" s="2">
        <v>-0.23903684210526319</v>
      </c>
      <c r="AB13" s="2">
        <v>-0.66666666666666663</v>
      </c>
      <c r="AC13" s="2">
        <v>-0.48</v>
      </c>
      <c r="AD13" s="2">
        <v>-0.29411764705882354</v>
      </c>
      <c r="AE13">
        <f t="shared" si="0"/>
        <v>-0.41995528895768836</v>
      </c>
      <c r="AF13">
        <f t="shared" si="1"/>
        <v>0.1941120533312117</v>
      </c>
    </row>
    <row r="14" spans="3:32">
      <c r="C14">
        <v>3.25</v>
      </c>
      <c r="D14">
        <v>-0.58525541795665625</v>
      </c>
      <c r="E14">
        <v>0.36345244664738496</v>
      </c>
      <c r="G14">
        <v>28</v>
      </c>
      <c r="H14">
        <f t="shared" si="2"/>
        <v>-8</v>
      </c>
      <c r="I14">
        <f t="shared" si="3"/>
        <v>-0.22222222222222221</v>
      </c>
      <c r="J14" s="2">
        <v>-0.22222222222222221</v>
      </c>
      <c r="K14">
        <v>11.85</v>
      </c>
      <c r="L14">
        <f t="shared" si="4"/>
        <v>-7.15</v>
      </c>
      <c r="M14">
        <f t="shared" si="5"/>
        <v>-0.37631578947368421</v>
      </c>
      <c r="N14" s="2">
        <v>-0.37631578947368421</v>
      </c>
      <c r="O14">
        <v>20</v>
      </c>
      <c r="P14">
        <f t="shared" si="6"/>
        <v>-5</v>
      </c>
      <c r="Q14">
        <f t="shared" si="7"/>
        <v>-0.2</v>
      </c>
      <c r="R14" s="2">
        <v>-0.2</v>
      </c>
      <c r="S14">
        <v>4</v>
      </c>
      <c r="T14">
        <f t="shared" si="8"/>
        <v>-13</v>
      </c>
      <c r="U14">
        <f t="shared" si="9"/>
        <v>-0.76470588235294112</v>
      </c>
      <c r="V14" s="2">
        <v>-0.76470588235294112</v>
      </c>
      <c r="W14">
        <v>0</v>
      </c>
      <c r="X14">
        <f t="shared" si="10"/>
        <v>-6</v>
      </c>
      <c r="Y14">
        <f t="shared" si="11"/>
        <v>-1</v>
      </c>
      <c r="AA14" s="2">
        <v>-0.37631578947368421</v>
      </c>
      <c r="AB14" s="2">
        <v>-1</v>
      </c>
      <c r="AC14" s="2">
        <v>-0.2</v>
      </c>
      <c r="AD14" s="2">
        <v>-0.76470588235294112</v>
      </c>
      <c r="AE14">
        <f t="shared" si="0"/>
        <v>-0.58525541795665625</v>
      </c>
      <c r="AF14">
        <f t="shared" si="1"/>
        <v>0.36345244664738496</v>
      </c>
    </row>
    <row r="15" spans="3:32">
      <c r="C15">
        <v>3.5</v>
      </c>
      <c r="D15">
        <v>-0.33609411764705877</v>
      </c>
      <c r="E15">
        <v>0.4605682808388773</v>
      </c>
      <c r="G15">
        <v>39</v>
      </c>
      <c r="H15">
        <f t="shared" si="2"/>
        <v>3</v>
      </c>
      <c r="I15">
        <f t="shared" si="3"/>
        <v>8.3333333333333329E-2</v>
      </c>
      <c r="J15" s="2">
        <v>8.3333333333333329E-2</v>
      </c>
      <c r="K15">
        <v>14.379200000000001</v>
      </c>
      <c r="L15">
        <f t="shared" si="4"/>
        <v>-4.6207999999999991</v>
      </c>
      <c r="M15">
        <f t="shared" si="5"/>
        <v>-0.24319999999999994</v>
      </c>
      <c r="N15" s="2">
        <v>-0.24319999999999994</v>
      </c>
      <c r="O15">
        <v>21</v>
      </c>
      <c r="P15">
        <f t="shared" si="6"/>
        <v>-4</v>
      </c>
      <c r="Q15">
        <f t="shared" si="7"/>
        <v>-0.16</v>
      </c>
      <c r="R15" s="2">
        <v>-0.16</v>
      </c>
      <c r="S15">
        <v>18</v>
      </c>
      <c r="T15">
        <f t="shared" si="8"/>
        <v>1</v>
      </c>
      <c r="U15">
        <f t="shared" si="9"/>
        <v>5.8823529411764705E-2</v>
      </c>
      <c r="V15" s="2">
        <v>5.8823529411764705E-2</v>
      </c>
      <c r="W15">
        <v>0</v>
      </c>
      <c r="X15">
        <f t="shared" si="10"/>
        <v>-6</v>
      </c>
      <c r="Y15">
        <f t="shared" si="11"/>
        <v>-1</v>
      </c>
      <c r="AA15" s="2">
        <v>-0.24319999999999994</v>
      </c>
      <c r="AB15" s="2">
        <v>-1</v>
      </c>
      <c r="AC15" s="2">
        <v>-0.16</v>
      </c>
      <c r="AD15" s="2">
        <v>5.8823529411764705E-2</v>
      </c>
      <c r="AE15">
        <f t="shared" si="0"/>
        <v>-0.33609411764705877</v>
      </c>
      <c r="AF15">
        <f t="shared" si="1"/>
        <v>0.4605682808388773</v>
      </c>
    </row>
    <row r="16" spans="3:32">
      <c r="C16">
        <v>3.75</v>
      </c>
      <c r="D16">
        <v>-0.14163183694530443</v>
      </c>
      <c r="E16">
        <v>0.3802606080932342</v>
      </c>
      <c r="G16">
        <v>36</v>
      </c>
      <c r="H16">
        <f t="shared" si="2"/>
        <v>0</v>
      </c>
      <c r="I16">
        <f t="shared" si="3"/>
        <v>0</v>
      </c>
      <c r="J16" s="2">
        <v>0</v>
      </c>
      <c r="K16">
        <v>22.824999999999999</v>
      </c>
      <c r="L16">
        <f t="shared" si="4"/>
        <v>3.8249999999999993</v>
      </c>
      <c r="M16">
        <f t="shared" si="5"/>
        <v>0.20131578947368417</v>
      </c>
      <c r="N16" s="2">
        <v>0.20131578947368417</v>
      </c>
      <c r="O16">
        <v>21</v>
      </c>
      <c r="P16">
        <f t="shared" si="6"/>
        <v>-4</v>
      </c>
      <c r="Q16">
        <f t="shared" si="7"/>
        <v>-0.16</v>
      </c>
      <c r="R16" s="2">
        <v>-0.16</v>
      </c>
      <c r="S16">
        <v>18</v>
      </c>
      <c r="T16">
        <f t="shared" si="8"/>
        <v>1</v>
      </c>
      <c r="U16">
        <f t="shared" si="9"/>
        <v>5.8823529411764705E-2</v>
      </c>
      <c r="V16" s="2">
        <v>5.8823529411764705E-2</v>
      </c>
      <c r="W16">
        <v>2</v>
      </c>
      <c r="X16">
        <f t="shared" si="10"/>
        <v>-4</v>
      </c>
      <c r="Y16">
        <f t="shared" si="11"/>
        <v>-0.66666666666666663</v>
      </c>
      <c r="AA16" s="2">
        <v>0.20131578947368417</v>
      </c>
      <c r="AB16" s="2">
        <v>-0.66666666666666663</v>
      </c>
      <c r="AC16" s="2">
        <v>-0.16</v>
      </c>
      <c r="AD16" s="2">
        <v>5.8823529411764705E-2</v>
      </c>
      <c r="AE16">
        <f t="shared" si="0"/>
        <v>-0.14163183694530443</v>
      </c>
      <c r="AF16">
        <f t="shared" si="1"/>
        <v>0.3802606080932342</v>
      </c>
    </row>
    <row r="17" spans="3:32">
      <c r="C17">
        <v>4</v>
      </c>
      <c r="D17">
        <v>-0.16107262641898865</v>
      </c>
      <c r="E17">
        <v>0.5317738352714062</v>
      </c>
      <c r="G17">
        <v>33</v>
      </c>
      <c r="H17">
        <f t="shared" si="2"/>
        <v>-3</v>
      </c>
      <c r="I17">
        <f t="shared" si="3"/>
        <v>-8.3333333333333329E-2</v>
      </c>
      <c r="J17" s="2">
        <v>-8.3333333333333329E-2</v>
      </c>
      <c r="K17">
        <v>28.1875</v>
      </c>
      <c r="L17">
        <f t="shared" si="4"/>
        <v>9.1875</v>
      </c>
      <c r="M17">
        <f t="shared" si="5"/>
        <v>0.48355263157894735</v>
      </c>
      <c r="N17" s="2">
        <v>0.48355263157894735</v>
      </c>
      <c r="O17">
        <v>12</v>
      </c>
      <c r="P17">
        <f t="shared" si="6"/>
        <v>-13</v>
      </c>
      <c r="Q17">
        <f t="shared" si="7"/>
        <v>-0.52</v>
      </c>
      <c r="R17" s="2">
        <v>-0.52</v>
      </c>
      <c r="S17">
        <v>18</v>
      </c>
      <c r="T17">
        <f t="shared" si="8"/>
        <v>1</v>
      </c>
      <c r="U17">
        <f t="shared" si="9"/>
        <v>5.8823529411764705E-2</v>
      </c>
      <c r="V17" s="2">
        <v>5.8823529411764705E-2</v>
      </c>
      <c r="W17">
        <v>2</v>
      </c>
      <c r="X17">
        <f t="shared" si="10"/>
        <v>-4</v>
      </c>
      <c r="Y17">
        <f t="shared" si="11"/>
        <v>-0.66666666666666663</v>
      </c>
      <c r="AA17" s="2">
        <v>0.48355263157894735</v>
      </c>
      <c r="AB17" s="2">
        <v>-0.66666666666666663</v>
      </c>
      <c r="AC17" s="2">
        <v>-0.52</v>
      </c>
      <c r="AD17" s="2">
        <v>5.8823529411764705E-2</v>
      </c>
      <c r="AE17">
        <f t="shared" si="0"/>
        <v>-0.16107262641898865</v>
      </c>
      <c r="AF17">
        <f t="shared" si="1"/>
        <v>0.5317738352714062</v>
      </c>
    </row>
    <row r="18" spans="3:32">
      <c r="C18">
        <v>4.25</v>
      </c>
      <c r="D18">
        <v>-4.9086687306501536E-2</v>
      </c>
      <c r="E18">
        <v>0.4040497179031321</v>
      </c>
      <c r="G18">
        <v>38</v>
      </c>
      <c r="H18">
        <f t="shared" si="2"/>
        <v>2</v>
      </c>
      <c r="I18">
        <f t="shared" si="3"/>
        <v>5.5555555555555552E-2</v>
      </c>
      <c r="J18" s="2">
        <v>5.5555555555555552E-2</v>
      </c>
      <c r="K18">
        <v>18.600000000000001</v>
      </c>
      <c r="L18">
        <f t="shared" si="4"/>
        <v>-0.39999999999999858</v>
      </c>
      <c r="M18">
        <f t="shared" si="5"/>
        <v>-2.1052631578947295E-2</v>
      </c>
      <c r="N18" s="2">
        <v>-2.1052631578947295E-2</v>
      </c>
      <c r="O18">
        <v>14</v>
      </c>
      <c r="P18">
        <f t="shared" si="6"/>
        <v>-11</v>
      </c>
      <c r="Q18">
        <f t="shared" si="7"/>
        <v>-0.44</v>
      </c>
      <c r="R18" s="2">
        <v>-0.44</v>
      </c>
      <c r="S18">
        <v>13</v>
      </c>
      <c r="T18">
        <f t="shared" si="8"/>
        <v>-4</v>
      </c>
      <c r="U18">
        <f t="shared" si="9"/>
        <v>-0.23529411764705882</v>
      </c>
      <c r="V18" s="2">
        <v>-0.23529411764705882</v>
      </c>
      <c r="W18">
        <v>9</v>
      </c>
      <c r="X18">
        <f t="shared" si="10"/>
        <v>3</v>
      </c>
      <c r="Y18">
        <f t="shared" si="11"/>
        <v>0.5</v>
      </c>
      <c r="AA18" s="2">
        <v>-2.1052631578947295E-2</v>
      </c>
      <c r="AB18" s="2">
        <v>0.5</v>
      </c>
      <c r="AC18" s="2">
        <v>-0.44</v>
      </c>
      <c r="AD18" s="2">
        <v>-0.23529411764705882</v>
      </c>
      <c r="AE18">
        <f t="shared" si="0"/>
        <v>-4.9086687306501536E-2</v>
      </c>
      <c r="AF18">
        <f t="shared" si="1"/>
        <v>0.4040497179031321</v>
      </c>
    </row>
    <row r="19" spans="3:32">
      <c r="C19">
        <v>4.5</v>
      </c>
      <c r="D19">
        <v>-0.24288054695562433</v>
      </c>
      <c r="E19">
        <v>0.11515515612813872</v>
      </c>
      <c r="G19">
        <v>34</v>
      </c>
      <c r="H19">
        <f t="shared" si="2"/>
        <v>-2</v>
      </c>
      <c r="I19">
        <f t="shared" si="3"/>
        <v>-5.5555555555555552E-2</v>
      </c>
      <c r="J19" s="2">
        <v>-5.5555555555555552E-2</v>
      </c>
      <c r="K19">
        <v>17.425000000000001</v>
      </c>
      <c r="L19">
        <f t="shared" si="4"/>
        <v>-1.5749999999999993</v>
      </c>
      <c r="M19">
        <f t="shared" si="5"/>
        <v>-8.2894736842105229E-2</v>
      </c>
      <c r="N19" s="2">
        <v>-8.2894736842105229E-2</v>
      </c>
      <c r="O19">
        <v>17</v>
      </c>
      <c r="P19">
        <f t="shared" si="6"/>
        <v>-8</v>
      </c>
      <c r="Q19">
        <f t="shared" si="7"/>
        <v>-0.32</v>
      </c>
      <c r="R19" s="2">
        <v>-0.32</v>
      </c>
      <c r="S19">
        <v>13</v>
      </c>
      <c r="T19">
        <f t="shared" si="8"/>
        <v>-4</v>
      </c>
      <c r="U19">
        <f t="shared" si="9"/>
        <v>-0.23529411764705882</v>
      </c>
      <c r="V19" s="2">
        <v>-0.23529411764705882</v>
      </c>
      <c r="W19">
        <v>4</v>
      </c>
      <c r="X19">
        <f t="shared" si="10"/>
        <v>-2</v>
      </c>
      <c r="Y19">
        <f t="shared" si="11"/>
        <v>-0.33333333333333331</v>
      </c>
      <c r="AA19" s="2">
        <v>-8.2894736842105229E-2</v>
      </c>
      <c r="AB19" s="2">
        <v>-0.33333333333333331</v>
      </c>
      <c r="AC19" s="2">
        <v>-0.32</v>
      </c>
      <c r="AD19" s="2">
        <v>-0.23529411764705882</v>
      </c>
      <c r="AE19">
        <f t="shared" si="0"/>
        <v>-0.24288054695562433</v>
      </c>
      <c r="AF19">
        <f t="shared" si="1"/>
        <v>0.11515515612813872</v>
      </c>
    </row>
    <row r="20" spans="3:32">
      <c r="C20">
        <v>4.75</v>
      </c>
      <c r="D20">
        <v>-0.12969685242518059</v>
      </c>
      <c r="E20">
        <v>0.42974051121751755</v>
      </c>
      <c r="G20">
        <v>22</v>
      </c>
      <c r="H20">
        <f t="shared" si="2"/>
        <v>-14</v>
      </c>
      <c r="I20">
        <f t="shared" si="3"/>
        <v>-0.3888888888888889</v>
      </c>
      <c r="J20" s="2">
        <v>-0.3888888888888889</v>
      </c>
      <c r="K20">
        <v>26.324999999999999</v>
      </c>
      <c r="L20">
        <f t="shared" si="4"/>
        <v>7.3249999999999993</v>
      </c>
      <c r="M20">
        <f t="shared" si="5"/>
        <v>0.38552631578947366</v>
      </c>
      <c r="N20" s="2">
        <v>0.38552631578947366</v>
      </c>
      <c r="O20">
        <v>22</v>
      </c>
      <c r="P20">
        <f t="shared" si="6"/>
        <v>-3</v>
      </c>
      <c r="Q20">
        <f t="shared" si="7"/>
        <v>-0.12</v>
      </c>
      <c r="R20" s="2">
        <v>-0.12</v>
      </c>
      <c r="S20">
        <v>15</v>
      </c>
      <c r="T20">
        <f t="shared" si="8"/>
        <v>-2</v>
      </c>
      <c r="U20">
        <f t="shared" si="9"/>
        <v>-0.11764705882352941</v>
      </c>
      <c r="V20" s="2">
        <v>-0.11764705882352941</v>
      </c>
      <c r="W20">
        <v>2</v>
      </c>
      <c r="X20">
        <f t="shared" si="10"/>
        <v>-4</v>
      </c>
      <c r="Y20">
        <f t="shared" si="11"/>
        <v>-0.66666666666666663</v>
      </c>
      <c r="AA20" s="2">
        <v>0.38552631578947366</v>
      </c>
      <c r="AB20" s="2">
        <v>-0.66666666666666663</v>
      </c>
      <c r="AC20" s="2">
        <v>-0.12</v>
      </c>
      <c r="AD20" s="2">
        <v>-0.11764705882352941</v>
      </c>
      <c r="AE20">
        <f t="shared" si="0"/>
        <v>-0.12969685242518059</v>
      </c>
      <c r="AF20">
        <f t="shared" si="1"/>
        <v>0.42974051121751755</v>
      </c>
    </row>
    <row r="21" spans="3:32">
      <c r="C21">
        <v>5</v>
      </c>
      <c r="D21">
        <v>-0.22907314241486065</v>
      </c>
      <c r="E21">
        <v>0.5259432332078684</v>
      </c>
      <c r="G21">
        <v>31</v>
      </c>
      <c r="H21">
        <f t="shared" si="2"/>
        <v>-5</v>
      </c>
      <c r="I21">
        <f t="shared" si="3"/>
        <v>-0.1388888888888889</v>
      </c>
      <c r="J21" s="2">
        <v>-0.1388888888888889</v>
      </c>
      <c r="K21">
        <v>17.237500000000001</v>
      </c>
      <c r="L21">
        <f t="shared" si="4"/>
        <v>-1.7624999999999993</v>
      </c>
      <c r="M21">
        <f t="shared" si="5"/>
        <v>-9.2763157894736811E-2</v>
      </c>
      <c r="N21" s="2">
        <v>-9.2763157894736811E-2</v>
      </c>
      <c r="O21">
        <v>25</v>
      </c>
      <c r="P21">
        <f t="shared" si="6"/>
        <v>0</v>
      </c>
      <c r="Q21">
        <f t="shared" si="7"/>
        <v>0</v>
      </c>
      <c r="R21" s="2">
        <v>0</v>
      </c>
      <c r="S21">
        <v>20</v>
      </c>
      <c r="T21">
        <f t="shared" si="8"/>
        <v>3</v>
      </c>
      <c r="U21">
        <f t="shared" si="9"/>
        <v>0.17647058823529413</v>
      </c>
      <c r="V21" s="2">
        <v>0.17647058823529413</v>
      </c>
      <c r="W21">
        <v>0</v>
      </c>
      <c r="X21">
        <f t="shared" si="10"/>
        <v>-6</v>
      </c>
      <c r="Y21">
        <f t="shared" si="11"/>
        <v>-1</v>
      </c>
      <c r="AA21" s="2">
        <v>-9.2763157894736811E-2</v>
      </c>
      <c r="AB21" s="2">
        <v>-1</v>
      </c>
      <c r="AC21" s="2">
        <v>0</v>
      </c>
      <c r="AD21" s="2">
        <v>0.17647058823529413</v>
      </c>
      <c r="AE21">
        <f t="shared" si="0"/>
        <v>-0.22907314241486065</v>
      </c>
      <c r="AF21">
        <f t="shared" si="1"/>
        <v>0.5259432332078684</v>
      </c>
    </row>
    <row r="22" spans="3:32">
      <c r="C22">
        <v>5.25</v>
      </c>
      <c r="D22">
        <v>-0.35965944272445821</v>
      </c>
      <c r="E22">
        <v>0.25441336543400972</v>
      </c>
      <c r="G22">
        <v>36</v>
      </c>
      <c r="H22">
        <f t="shared" si="2"/>
        <v>0</v>
      </c>
      <c r="I22">
        <f t="shared" si="3"/>
        <v>0</v>
      </c>
      <c r="J22" s="2">
        <v>0</v>
      </c>
      <c r="K22">
        <v>16.5</v>
      </c>
      <c r="L22">
        <f t="shared" si="4"/>
        <v>-2.5</v>
      </c>
      <c r="M22">
        <f t="shared" si="5"/>
        <v>-0.13157894736842105</v>
      </c>
      <c r="N22" s="2">
        <v>-0.13157894736842105</v>
      </c>
      <c r="O22">
        <v>21</v>
      </c>
      <c r="P22">
        <f t="shared" si="6"/>
        <v>-4</v>
      </c>
      <c r="Q22">
        <f t="shared" si="7"/>
        <v>-0.16</v>
      </c>
      <c r="R22" s="2">
        <v>-0.16</v>
      </c>
      <c r="S22">
        <v>6</v>
      </c>
      <c r="T22">
        <f t="shared" si="8"/>
        <v>-11</v>
      </c>
      <c r="U22">
        <f t="shared" si="9"/>
        <v>-0.6470588235294118</v>
      </c>
      <c r="V22" s="2">
        <v>-0.6470588235294118</v>
      </c>
      <c r="W22">
        <v>3</v>
      </c>
      <c r="X22">
        <f t="shared" si="10"/>
        <v>-3</v>
      </c>
      <c r="Y22">
        <f t="shared" si="11"/>
        <v>-0.5</v>
      </c>
      <c r="AA22" s="2">
        <v>-0.13157894736842105</v>
      </c>
      <c r="AB22" s="2">
        <v>-0.5</v>
      </c>
      <c r="AC22" s="2">
        <v>-0.16</v>
      </c>
      <c r="AD22" s="2">
        <v>-0.6470588235294118</v>
      </c>
      <c r="AE22">
        <f t="shared" si="0"/>
        <v>-0.35965944272445821</v>
      </c>
      <c r="AF22">
        <f t="shared" si="1"/>
        <v>0.25441336543400972</v>
      </c>
    </row>
    <row r="23" spans="3:32">
      <c r="C23">
        <v>5.5</v>
      </c>
      <c r="D23">
        <v>-0.4184087977296182</v>
      </c>
      <c r="E23">
        <v>0.36261863471350825</v>
      </c>
      <c r="G23">
        <v>40</v>
      </c>
      <c r="H23">
        <f t="shared" si="2"/>
        <v>4</v>
      </c>
      <c r="I23">
        <f t="shared" si="3"/>
        <v>0.1111111111111111</v>
      </c>
      <c r="J23" s="2">
        <v>0.1111111111111111</v>
      </c>
      <c r="K23">
        <v>19.262499999999999</v>
      </c>
      <c r="L23">
        <f t="shared" si="4"/>
        <v>0.26249999999999929</v>
      </c>
      <c r="M23">
        <f t="shared" si="5"/>
        <v>1.3815789473684174E-2</v>
      </c>
      <c r="N23" s="2">
        <v>1.3815789473684174E-2</v>
      </c>
      <c r="O23">
        <v>11</v>
      </c>
      <c r="P23">
        <f t="shared" si="6"/>
        <v>-14</v>
      </c>
      <c r="Q23">
        <f t="shared" si="7"/>
        <v>-0.56000000000000005</v>
      </c>
      <c r="R23" s="2">
        <v>-0.56000000000000005</v>
      </c>
      <c r="S23">
        <v>12</v>
      </c>
      <c r="T23">
        <f t="shared" si="8"/>
        <v>-5</v>
      </c>
      <c r="U23">
        <f t="shared" si="9"/>
        <v>-0.29411764705882354</v>
      </c>
      <c r="V23" s="2">
        <v>-0.29411764705882354</v>
      </c>
      <c r="W23">
        <v>1</v>
      </c>
      <c r="X23">
        <f t="shared" si="10"/>
        <v>-5</v>
      </c>
      <c r="Y23">
        <f t="shared" si="11"/>
        <v>-0.83333333333333337</v>
      </c>
      <c r="AA23" s="2">
        <v>1.3815789473684174E-2</v>
      </c>
      <c r="AB23" s="2">
        <v>-0.83333333333333337</v>
      </c>
      <c r="AC23" s="2">
        <v>-0.56000000000000005</v>
      </c>
      <c r="AD23" s="2">
        <v>-0.29411764705882354</v>
      </c>
      <c r="AE23">
        <f t="shared" si="0"/>
        <v>-0.4184087977296182</v>
      </c>
      <c r="AF23">
        <f t="shared" si="1"/>
        <v>0.36261863471350825</v>
      </c>
    </row>
    <row r="24" spans="3:32">
      <c r="C24">
        <v>5.75</v>
      </c>
      <c r="D24">
        <v>-0.28718351393188857</v>
      </c>
      <c r="E24">
        <v>0.49182734678321632</v>
      </c>
      <c r="G24">
        <v>32</v>
      </c>
      <c r="H24">
        <f t="shared" si="2"/>
        <v>-4</v>
      </c>
      <c r="I24">
        <f t="shared" si="3"/>
        <v>-0.1111111111111111</v>
      </c>
      <c r="J24" s="2">
        <v>-0.1111111111111111</v>
      </c>
      <c r="K24">
        <v>21.091699999999999</v>
      </c>
      <c r="L24">
        <f t="shared" si="4"/>
        <v>2.0916999999999994</v>
      </c>
      <c r="M24">
        <f t="shared" si="5"/>
        <v>0.1100894736842105</v>
      </c>
      <c r="N24" s="2">
        <v>0.1100894736842105</v>
      </c>
      <c r="O24">
        <v>20</v>
      </c>
      <c r="P24">
        <f t="shared" si="6"/>
        <v>-5</v>
      </c>
      <c r="Q24">
        <f t="shared" si="7"/>
        <v>-0.2</v>
      </c>
      <c r="R24" s="2">
        <v>-0.2</v>
      </c>
      <c r="S24">
        <v>16</v>
      </c>
      <c r="T24">
        <f t="shared" si="8"/>
        <v>-1</v>
      </c>
      <c r="U24">
        <f t="shared" si="9"/>
        <v>-5.8823529411764705E-2</v>
      </c>
      <c r="V24" s="2">
        <v>-5.8823529411764705E-2</v>
      </c>
      <c r="W24">
        <v>0</v>
      </c>
      <c r="X24">
        <f t="shared" si="10"/>
        <v>-6</v>
      </c>
      <c r="Y24">
        <f t="shared" si="11"/>
        <v>-1</v>
      </c>
      <c r="AA24" s="2">
        <v>0.1100894736842105</v>
      </c>
      <c r="AB24" s="2">
        <v>-1</v>
      </c>
      <c r="AC24" s="2">
        <v>-0.2</v>
      </c>
      <c r="AD24" s="2">
        <v>-5.8823529411764705E-2</v>
      </c>
      <c r="AE24">
        <f t="shared" si="0"/>
        <v>-0.28718351393188857</v>
      </c>
      <c r="AF24">
        <f t="shared" si="1"/>
        <v>0.49182734678321632</v>
      </c>
    </row>
    <row r="25" spans="3:32">
      <c r="C25">
        <v>6</v>
      </c>
      <c r="D25">
        <v>-0.24491981424148607</v>
      </c>
      <c r="E25">
        <v>0.51009743188150747</v>
      </c>
      <c r="G25">
        <v>33</v>
      </c>
      <c r="H25">
        <f t="shared" si="2"/>
        <v>-3</v>
      </c>
      <c r="I25">
        <f t="shared" si="3"/>
        <v>-8.3333333333333329E-2</v>
      </c>
      <c r="J25" s="2">
        <v>-8.3333333333333329E-2</v>
      </c>
      <c r="K25">
        <v>18.6708</v>
      </c>
      <c r="L25">
        <f t="shared" si="4"/>
        <v>-0.32920000000000016</v>
      </c>
      <c r="M25">
        <f t="shared" si="5"/>
        <v>-1.7326315789473693E-2</v>
      </c>
      <c r="N25" s="2">
        <v>-1.7326315789473693E-2</v>
      </c>
      <c r="O25">
        <v>23</v>
      </c>
      <c r="P25">
        <f t="shared" si="6"/>
        <v>-2</v>
      </c>
      <c r="Q25">
        <f t="shared" si="7"/>
        <v>-0.08</v>
      </c>
      <c r="R25" s="2">
        <v>-0.08</v>
      </c>
      <c r="S25">
        <v>19</v>
      </c>
      <c r="T25">
        <f t="shared" si="8"/>
        <v>2</v>
      </c>
      <c r="U25">
        <f t="shared" si="9"/>
        <v>0.11764705882352941</v>
      </c>
      <c r="V25" s="2">
        <v>0.11764705882352941</v>
      </c>
      <c r="W25">
        <v>0</v>
      </c>
      <c r="X25">
        <f t="shared" si="10"/>
        <v>-6</v>
      </c>
      <c r="Y25">
        <f t="shared" si="11"/>
        <v>-1</v>
      </c>
      <c r="AA25" s="2">
        <v>-1.7326315789473693E-2</v>
      </c>
      <c r="AB25" s="2">
        <v>-1</v>
      </c>
      <c r="AC25" s="2">
        <v>-0.08</v>
      </c>
      <c r="AD25" s="2">
        <v>0.11764705882352941</v>
      </c>
      <c r="AE25">
        <f t="shared" si="0"/>
        <v>-0.24491981424148607</v>
      </c>
      <c r="AF25">
        <f t="shared" si="1"/>
        <v>0.51009743188150747</v>
      </c>
    </row>
    <row r="26" spans="3:32">
      <c r="C26">
        <v>6.25</v>
      </c>
      <c r="D26">
        <v>-0.19279669762641899</v>
      </c>
      <c r="E26">
        <v>0.19213226850863505</v>
      </c>
      <c r="G26">
        <v>26</v>
      </c>
      <c r="H26">
        <f t="shared" si="2"/>
        <v>-10</v>
      </c>
      <c r="I26">
        <f t="shared" si="3"/>
        <v>-0.27777777777777779</v>
      </c>
      <c r="J26" s="2">
        <v>-0.27777777777777779</v>
      </c>
      <c r="K26">
        <v>20.3</v>
      </c>
      <c r="L26">
        <f t="shared" si="4"/>
        <v>1.3000000000000007</v>
      </c>
      <c r="M26">
        <f t="shared" si="5"/>
        <v>6.842105263157898E-2</v>
      </c>
      <c r="N26" s="2">
        <v>6.842105263157898E-2</v>
      </c>
      <c r="O26">
        <v>17</v>
      </c>
      <c r="P26">
        <f t="shared" si="6"/>
        <v>-8</v>
      </c>
      <c r="Q26">
        <f t="shared" si="7"/>
        <v>-0.32</v>
      </c>
      <c r="R26" s="2">
        <v>-0.32</v>
      </c>
      <c r="S26">
        <v>11</v>
      </c>
      <c r="T26">
        <f t="shared" si="8"/>
        <v>-6</v>
      </c>
      <c r="U26">
        <f t="shared" si="9"/>
        <v>-0.35294117647058826</v>
      </c>
      <c r="V26" s="2">
        <v>-0.35294117647058826</v>
      </c>
      <c r="W26">
        <v>5</v>
      </c>
      <c r="X26">
        <f t="shared" si="10"/>
        <v>-1</v>
      </c>
      <c r="Y26">
        <f t="shared" si="11"/>
        <v>-0.16666666666666666</v>
      </c>
      <c r="AA26" s="2">
        <v>6.842105263157898E-2</v>
      </c>
      <c r="AB26" s="2">
        <v>-0.16666666666666666</v>
      </c>
      <c r="AC26" s="2">
        <v>-0.32</v>
      </c>
      <c r="AD26" s="2">
        <v>-0.35294117647058826</v>
      </c>
      <c r="AE26">
        <f t="shared" si="0"/>
        <v>-0.19279669762641899</v>
      </c>
      <c r="AF26">
        <f t="shared" si="1"/>
        <v>0.19213226850863505</v>
      </c>
    </row>
    <row r="27" spans="3:32">
      <c r="C27">
        <v>6.5</v>
      </c>
      <c r="D27">
        <v>-0.39928018575851393</v>
      </c>
      <c r="E27">
        <v>0.43638680671989682</v>
      </c>
      <c r="G27">
        <v>29</v>
      </c>
      <c r="H27">
        <f t="shared" si="2"/>
        <v>-7</v>
      </c>
      <c r="I27">
        <f t="shared" si="3"/>
        <v>-0.19444444444444445</v>
      </c>
      <c r="J27" s="2">
        <v>-0.19444444444444445</v>
      </c>
      <c r="K27">
        <v>18.25</v>
      </c>
      <c r="L27">
        <f t="shared" si="4"/>
        <v>-0.75</v>
      </c>
      <c r="M27">
        <f t="shared" si="5"/>
        <v>-3.9473684210526314E-2</v>
      </c>
      <c r="N27" s="2">
        <v>-3.9473684210526314E-2</v>
      </c>
      <c r="O27">
        <v>14</v>
      </c>
      <c r="P27">
        <f t="shared" si="6"/>
        <v>-11</v>
      </c>
      <c r="Q27">
        <f t="shared" si="7"/>
        <v>-0.44</v>
      </c>
      <c r="R27" s="2">
        <v>-0.44</v>
      </c>
      <c r="S27">
        <v>15</v>
      </c>
      <c r="T27">
        <f t="shared" si="8"/>
        <v>-2</v>
      </c>
      <c r="U27">
        <f t="shared" si="9"/>
        <v>-0.11764705882352941</v>
      </c>
      <c r="V27" s="2">
        <v>-0.11764705882352941</v>
      </c>
      <c r="W27">
        <v>0</v>
      </c>
      <c r="X27">
        <f t="shared" si="10"/>
        <v>-6</v>
      </c>
      <c r="Y27">
        <f t="shared" si="11"/>
        <v>-1</v>
      </c>
      <c r="AA27" s="2">
        <v>-3.9473684210526314E-2</v>
      </c>
      <c r="AB27" s="2">
        <v>-1</v>
      </c>
      <c r="AC27" s="2">
        <v>-0.44</v>
      </c>
      <c r="AD27" s="2">
        <v>-0.11764705882352941</v>
      </c>
      <c r="AE27">
        <f t="shared" si="0"/>
        <v>-0.39928018575851393</v>
      </c>
      <c r="AF27">
        <f t="shared" si="1"/>
        <v>0.43638680671989682</v>
      </c>
    </row>
    <row r="28" spans="3:32">
      <c r="C28">
        <v>6.75</v>
      </c>
      <c r="D28">
        <v>-0.16310028379772962</v>
      </c>
      <c r="E28">
        <v>0.14953890550290946</v>
      </c>
      <c r="G28">
        <v>39</v>
      </c>
      <c r="H28">
        <f t="shared" si="2"/>
        <v>3</v>
      </c>
      <c r="I28">
        <f t="shared" si="3"/>
        <v>8.3333333333333329E-2</v>
      </c>
      <c r="J28" s="2">
        <v>8.3333333333333329E-2</v>
      </c>
      <c r="K28">
        <v>17.408300000000001</v>
      </c>
      <c r="L28">
        <f t="shared" si="4"/>
        <v>-1.5916999999999994</v>
      </c>
      <c r="M28">
        <f t="shared" si="5"/>
        <v>-8.3773684210526292E-2</v>
      </c>
      <c r="N28" s="2">
        <v>-8.3773684210526292E-2</v>
      </c>
      <c r="O28">
        <v>25</v>
      </c>
      <c r="P28">
        <f t="shared" si="6"/>
        <v>0</v>
      </c>
      <c r="Q28">
        <f t="shared" si="7"/>
        <v>0</v>
      </c>
      <c r="R28" s="2">
        <v>0</v>
      </c>
      <c r="S28">
        <v>13</v>
      </c>
      <c r="T28">
        <f t="shared" si="8"/>
        <v>-4</v>
      </c>
      <c r="U28">
        <f t="shared" si="9"/>
        <v>-0.23529411764705882</v>
      </c>
      <c r="V28" s="2">
        <v>-0.23529411764705882</v>
      </c>
      <c r="W28">
        <v>4</v>
      </c>
      <c r="X28">
        <f t="shared" si="10"/>
        <v>-2</v>
      </c>
      <c r="Y28">
        <f t="shared" si="11"/>
        <v>-0.33333333333333331</v>
      </c>
      <c r="AA28" s="2">
        <v>-8.3773684210526292E-2</v>
      </c>
      <c r="AB28" s="2">
        <v>-0.33333333333333331</v>
      </c>
      <c r="AC28" s="2">
        <v>0</v>
      </c>
      <c r="AD28" s="2">
        <v>-0.23529411764705882</v>
      </c>
      <c r="AE28">
        <f t="shared" si="0"/>
        <v>-0.16310028379772962</v>
      </c>
      <c r="AF28">
        <f t="shared" si="1"/>
        <v>0.14953890550290946</v>
      </c>
    </row>
    <row r="29" spans="3:32">
      <c r="C29">
        <v>7</v>
      </c>
      <c r="D29">
        <v>-6.5029669762641892E-2</v>
      </c>
      <c r="E29">
        <v>0.34055902172403124</v>
      </c>
      <c r="G29">
        <v>46</v>
      </c>
      <c r="H29">
        <f t="shared" si="2"/>
        <v>10</v>
      </c>
      <c r="I29">
        <f t="shared" si="3"/>
        <v>0.27777777777777779</v>
      </c>
      <c r="J29" s="2">
        <v>0.27777777777777779</v>
      </c>
      <c r="K29">
        <v>10.675000000000001</v>
      </c>
      <c r="L29">
        <f t="shared" si="4"/>
        <v>-8.3249999999999993</v>
      </c>
      <c r="M29">
        <f t="shared" si="5"/>
        <v>-0.43815789473684208</v>
      </c>
      <c r="N29" s="2">
        <v>-0.43815789473684208</v>
      </c>
      <c r="O29">
        <v>27</v>
      </c>
      <c r="P29">
        <f t="shared" si="6"/>
        <v>2</v>
      </c>
      <c r="Q29">
        <f t="shared" si="7"/>
        <v>0.08</v>
      </c>
      <c r="R29" s="2">
        <v>0.08</v>
      </c>
      <c r="S29">
        <v>13</v>
      </c>
      <c r="T29">
        <f t="shared" si="8"/>
        <v>-4</v>
      </c>
      <c r="U29">
        <f t="shared" si="9"/>
        <v>-0.23529411764705882</v>
      </c>
      <c r="V29" s="2">
        <v>-0.23529411764705882</v>
      </c>
      <c r="W29">
        <v>8</v>
      </c>
      <c r="X29">
        <f t="shared" si="10"/>
        <v>2</v>
      </c>
      <c r="Y29">
        <f t="shared" si="11"/>
        <v>0.33333333333333331</v>
      </c>
      <c r="AA29" s="2">
        <v>-0.43815789473684208</v>
      </c>
      <c r="AB29" s="2">
        <v>0.33333333333333331</v>
      </c>
      <c r="AC29" s="2">
        <v>0.08</v>
      </c>
      <c r="AD29" s="2">
        <v>-0.23529411764705882</v>
      </c>
      <c r="AE29">
        <f t="shared" si="0"/>
        <v>-6.5029669762641892E-2</v>
      </c>
      <c r="AF29">
        <f t="shared" si="1"/>
        <v>0.34055902172403124</v>
      </c>
    </row>
    <row r="30" spans="3:32">
      <c r="C30">
        <v>7.25</v>
      </c>
      <c r="D30">
        <v>-0.39575379256965948</v>
      </c>
      <c r="E30">
        <v>0.43152050434662931</v>
      </c>
      <c r="G30">
        <v>41</v>
      </c>
      <c r="H30">
        <f t="shared" si="2"/>
        <v>5</v>
      </c>
      <c r="I30">
        <f t="shared" si="3"/>
        <v>0.1388888888888889</v>
      </c>
      <c r="J30" s="2">
        <v>0.1388888888888889</v>
      </c>
      <c r="K30">
        <v>19.2333</v>
      </c>
      <c r="L30">
        <f t="shared" si="4"/>
        <v>0.23329999999999984</v>
      </c>
      <c r="M30">
        <f t="shared" si="5"/>
        <v>1.2278947368421044E-2</v>
      </c>
      <c r="N30" s="2">
        <v>1.2278947368421044E-2</v>
      </c>
      <c r="O30">
        <v>16</v>
      </c>
      <c r="P30">
        <f t="shared" si="6"/>
        <v>-9</v>
      </c>
      <c r="Q30">
        <f t="shared" si="7"/>
        <v>-0.36</v>
      </c>
      <c r="R30" s="2">
        <v>-0.36</v>
      </c>
      <c r="S30">
        <v>13</v>
      </c>
      <c r="T30">
        <f t="shared" si="8"/>
        <v>-4</v>
      </c>
      <c r="U30">
        <f t="shared" si="9"/>
        <v>-0.23529411764705882</v>
      </c>
      <c r="V30" s="2">
        <v>-0.23529411764705882</v>
      </c>
      <c r="W30">
        <v>0</v>
      </c>
      <c r="X30">
        <f t="shared" si="10"/>
        <v>-6</v>
      </c>
      <c r="Y30">
        <f t="shared" si="11"/>
        <v>-1</v>
      </c>
      <c r="AA30" s="2">
        <v>1.2278947368421044E-2</v>
      </c>
      <c r="AB30" s="2">
        <v>-1</v>
      </c>
      <c r="AC30" s="2">
        <v>-0.36</v>
      </c>
      <c r="AD30" s="2">
        <v>-0.23529411764705882</v>
      </c>
      <c r="AE30">
        <f t="shared" si="0"/>
        <v>-0.39575379256965948</v>
      </c>
      <c r="AF30">
        <f t="shared" si="1"/>
        <v>0.43152050434662931</v>
      </c>
    </row>
    <row r="31" spans="3:32">
      <c r="C31">
        <v>7.5</v>
      </c>
      <c r="D31">
        <v>-0.4257051857585139</v>
      </c>
      <c r="E31">
        <v>0.40972210432207229</v>
      </c>
      <c r="G31">
        <v>36</v>
      </c>
      <c r="H31">
        <f t="shared" si="2"/>
        <v>0</v>
      </c>
      <c r="I31">
        <f t="shared" si="3"/>
        <v>0</v>
      </c>
      <c r="J31" s="2">
        <v>0</v>
      </c>
      <c r="K31">
        <v>16.241700000000002</v>
      </c>
      <c r="L31">
        <f t="shared" si="4"/>
        <v>-2.7582999999999984</v>
      </c>
      <c r="M31">
        <f t="shared" si="5"/>
        <v>-0.14517368421052623</v>
      </c>
      <c r="N31" s="2">
        <v>-0.14517368421052623</v>
      </c>
      <c r="O31">
        <v>14</v>
      </c>
      <c r="P31">
        <f t="shared" si="6"/>
        <v>-11</v>
      </c>
      <c r="Q31">
        <f t="shared" si="7"/>
        <v>-0.44</v>
      </c>
      <c r="R31" s="2">
        <v>-0.44</v>
      </c>
      <c r="S31">
        <v>15</v>
      </c>
      <c r="T31">
        <f t="shared" si="8"/>
        <v>-2</v>
      </c>
      <c r="U31">
        <f t="shared" si="9"/>
        <v>-0.11764705882352941</v>
      </c>
      <c r="V31" s="2">
        <v>-0.11764705882352941</v>
      </c>
      <c r="W31">
        <v>0</v>
      </c>
      <c r="X31">
        <f t="shared" si="10"/>
        <v>-6</v>
      </c>
      <c r="Y31">
        <f t="shared" si="11"/>
        <v>-1</v>
      </c>
      <c r="AA31" s="2">
        <v>-0.14517368421052623</v>
      </c>
      <c r="AB31" s="2">
        <v>-1</v>
      </c>
      <c r="AC31" s="2">
        <v>-0.44</v>
      </c>
      <c r="AD31" s="2">
        <v>-0.11764705882352941</v>
      </c>
      <c r="AE31">
        <f t="shared" si="0"/>
        <v>-0.4257051857585139</v>
      </c>
      <c r="AF31">
        <f t="shared" si="1"/>
        <v>0.40972210432207229</v>
      </c>
    </row>
    <row r="32" spans="3:32">
      <c r="C32">
        <v>7.75</v>
      </c>
      <c r="D32">
        <v>-0.47744582043343659</v>
      </c>
      <c r="E32">
        <v>0.35177815503358467</v>
      </c>
      <c r="G32">
        <v>31</v>
      </c>
      <c r="H32">
        <f t="shared" si="2"/>
        <v>-5</v>
      </c>
      <c r="I32">
        <f t="shared" si="3"/>
        <v>-0.1388888888888889</v>
      </c>
      <c r="J32" s="2">
        <v>-0.1388888888888889</v>
      </c>
      <c r="K32">
        <v>14.5</v>
      </c>
      <c r="L32">
        <f t="shared" si="4"/>
        <v>-4.5</v>
      </c>
      <c r="M32">
        <f t="shared" si="5"/>
        <v>-0.23684210526315788</v>
      </c>
      <c r="N32" s="2">
        <v>-0.23684210526315788</v>
      </c>
      <c r="O32">
        <v>17</v>
      </c>
      <c r="P32">
        <f t="shared" si="6"/>
        <v>-8</v>
      </c>
      <c r="Q32">
        <f t="shared" si="7"/>
        <v>-0.32</v>
      </c>
      <c r="R32" s="2">
        <v>-0.32</v>
      </c>
      <c r="S32">
        <v>11</v>
      </c>
      <c r="T32">
        <f t="shared" si="8"/>
        <v>-6</v>
      </c>
      <c r="U32">
        <f t="shared" si="9"/>
        <v>-0.35294117647058826</v>
      </c>
      <c r="V32" s="2">
        <v>-0.35294117647058826</v>
      </c>
      <c r="W32">
        <v>0</v>
      </c>
      <c r="X32">
        <f t="shared" si="10"/>
        <v>-6</v>
      </c>
      <c r="Y32">
        <f t="shared" si="11"/>
        <v>-1</v>
      </c>
      <c r="AA32" s="2">
        <v>-0.23684210526315788</v>
      </c>
      <c r="AB32" s="2">
        <v>-1</v>
      </c>
      <c r="AC32" s="2">
        <v>-0.32</v>
      </c>
      <c r="AD32" s="2">
        <v>-0.35294117647058826</v>
      </c>
      <c r="AE32">
        <f t="shared" si="0"/>
        <v>-0.47744582043343659</v>
      </c>
      <c r="AF32">
        <f t="shared" si="1"/>
        <v>0.35177815503358467</v>
      </c>
    </row>
    <row r="33" spans="3:32">
      <c r="C33">
        <v>8</v>
      </c>
      <c r="D33">
        <v>-0.66535131578947371</v>
      </c>
      <c r="E33">
        <v>0.39053946361219904</v>
      </c>
      <c r="G33">
        <v>26</v>
      </c>
      <c r="H33">
        <f t="shared" si="2"/>
        <v>-10</v>
      </c>
      <c r="I33">
        <f t="shared" si="3"/>
        <v>-0.27777777777777779</v>
      </c>
      <c r="J33" s="2">
        <v>-0.27777777777777779</v>
      </c>
      <c r="K33">
        <v>14.033300000000001</v>
      </c>
      <c r="L33">
        <f t="shared" si="4"/>
        <v>-4.9666999999999994</v>
      </c>
      <c r="M33">
        <f t="shared" si="5"/>
        <v>-0.2614052631578947</v>
      </c>
      <c r="N33" s="2">
        <v>-0.2614052631578947</v>
      </c>
      <c r="O33">
        <v>15</v>
      </c>
      <c r="P33">
        <f t="shared" si="6"/>
        <v>-10</v>
      </c>
      <c r="Q33">
        <f t="shared" si="7"/>
        <v>-0.4</v>
      </c>
      <c r="R33" s="2">
        <v>-0.4</v>
      </c>
      <c r="S33">
        <v>0</v>
      </c>
      <c r="T33">
        <f t="shared" si="8"/>
        <v>-17</v>
      </c>
      <c r="U33">
        <f t="shared" si="9"/>
        <v>-1</v>
      </c>
      <c r="V33" s="2">
        <v>-1</v>
      </c>
      <c r="W33">
        <v>0</v>
      </c>
      <c r="X33">
        <f t="shared" si="10"/>
        <v>-6</v>
      </c>
      <c r="Y33">
        <f t="shared" si="11"/>
        <v>-1</v>
      </c>
      <c r="AA33" s="2">
        <v>-0.2614052631578947</v>
      </c>
      <c r="AB33" s="2">
        <v>-1</v>
      </c>
      <c r="AC33" s="2">
        <v>-0.4</v>
      </c>
      <c r="AD33" s="2">
        <v>-1</v>
      </c>
      <c r="AE33">
        <f t="shared" si="0"/>
        <v>-0.66535131578947371</v>
      </c>
      <c r="AF33">
        <f t="shared" si="1"/>
        <v>0.39053946361219904</v>
      </c>
    </row>
    <row r="34" spans="3:32">
      <c r="C34">
        <v>8.25</v>
      </c>
      <c r="D34">
        <v>-0.30809125386996905</v>
      </c>
      <c r="E34">
        <v>0.53400342012998381</v>
      </c>
      <c r="G34">
        <v>31</v>
      </c>
      <c r="H34">
        <f t="shared" si="2"/>
        <v>-5</v>
      </c>
      <c r="I34">
        <f t="shared" si="3"/>
        <v>-0.1388888888888889</v>
      </c>
      <c r="J34" s="2">
        <v>-0.1388888888888889</v>
      </c>
      <c r="K34">
        <v>24.7333</v>
      </c>
      <c r="L34">
        <f t="shared" si="4"/>
        <v>5.7332999999999998</v>
      </c>
      <c r="M34">
        <f t="shared" si="5"/>
        <v>0.30175263157894738</v>
      </c>
      <c r="N34" s="2">
        <v>0.30175263157894738</v>
      </c>
      <c r="O34">
        <v>19</v>
      </c>
      <c r="P34">
        <f t="shared" si="6"/>
        <v>-6</v>
      </c>
      <c r="Q34">
        <f t="shared" si="7"/>
        <v>-0.24</v>
      </c>
      <c r="R34" s="2">
        <v>-0.24</v>
      </c>
      <c r="S34">
        <v>12</v>
      </c>
      <c r="T34">
        <f t="shared" si="8"/>
        <v>-5</v>
      </c>
      <c r="U34">
        <f t="shared" si="9"/>
        <v>-0.29411764705882354</v>
      </c>
      <c r="V34" s="2">
        <v>-0.29411764705882354</v>
      </c>
      <c r="W34">
        <v>0</v>
      </c>
      <c r="X34">
        <f t="shared" si="10"/>
        <v>-6</v>
      </c>
      <c r="Y34">
        <f t="shared" si="11"/>
        <v>-1</v>
      </c>
      <c r="AA34" s="2">
        <v>0.30175263157894738</v>
      </c>
      <c r="AB34" s="2">
        <v>-1</v>
      </c>
      <c r="AC34" s="2">
        <v>-0.24</v>
      </c>
      <c r="AD34" s="2">
        <v>-0.29411764705882354</v>
      </c>
      <c r="AE34">
        <f t="shared" si="0"/>
        <v>-0.30809125386996905</v>
      </c>
      <c r="AF34">
        <f t="shared" si="1"/>
        <v>0.53400342012998381</v>
      </c>
    </row>
    <row r="35" spans="3:32">
      <c r="C35">
        <v>8.5</v>
      </c>
      <c r="D35">
        <v>-0.10380288957688336</v>
      </c>
      <c r="E35">
        <v>0.74599542375670169</v>
      </c>
      <c r="G35">
        <v>33</v>
      </c>
      <c r="H35">
        <f t="shared" si="2"/>
        <v>-3</v>
      </c>
      <c r="I35">
        <f t="shared" si="3"/>
        <v>-8.3333333333333329E-2</v>
      </c>
      <c r="J35" s="2">
        <v>-8.3333333333333329E-2</v>
      </c>
      <c r="K35">
        <v>20</v>
      </c>
      <c r="L35">
        <f t="shared" si="4"/>
        <v>1</v>
      </c>
      <c r="M35">
        <f t="shared" si="5"/>
        <v>5.2631578947368418E-2</v>
      </c>
      <c r="N35" s="2">
        <v>5.2631578947368418E-2</v>
      </c>
      <c r="O35">
        <v>16</v>
      </c>
      <c r="P35">
        <f t="shared" si="6"/>
        <v>-9</v>
      </c>
      <c r="Q35">
        <f t="shared" si="7"/>
        <v>-0.36</v>
      </c>
      <c r="R35" s="2">
        <v>-0.36</v>
      </c>
      <c r="S35">
        <v>1</v>
      </c>
      <c r="T35">
        <f t="shared" si="8"/>
        <v>-16</v>
      </c>
      <c r="U35">
        <f t="shared" si="9"/>
        <v>-0.94117647058823528</v>
      </c>
      <c r="V35" s="2">
        <v>-0.94117647058823528</v>
      </c>
      <c r="W35">
        <v>11</v>
      </c>
      <c r="X35">
        <f t="shared" si="10"/>
        <v>5</v>
      </c>
      <c r="Y35">
        <f t="shared" si="11"/>
        <v>0.83333333333333337</v>
      </c>
      <c r="AA35" s="2">
        <v>5.2631578947368418E-2</v>
      </c>
      <c r="AB35" s="2">
        <v>0.83333333333333337</v>
      </c>
      <c r="AC35" s="2">
        <v>-0.36</v>
      </c>
      <c r="AD35" s="2">
        <v>-0.94117647058823528</v>
      </c>
      <c r="AE35">
        <f t="shared" si="0"/>
        <v>-0.10380288957688336</v>
      </c>
      <c r="AF35">
        <f t="shared" si="1"/>
        <v>0.74599542375670169</v>
      </c>
    </row>
    <row r="36" spans="3:32">
      <c r="C36">
        <v>8.75</v>
      </c>
      <c r="D36">
        <v>-0.47897747678018576</v>
      </c>
      <c r="E36">
        <v>0.39405321020509171</v>
      </c>
      <c r="G36">
        <v>35</v>
      </c>
      <c r="H36">
        <f t="shared" si="2"/>
        <v>-1</v>
      </c>
      <c r="I36">
        <f t="shared" si="3"/>
        <v>-2.7777777777777776E-2</v>
      </c>
      <c r="J36" s="2">
        <v>-2.7777777777777776E-2</v>
      </c>
      <c r="K36">
        <v>16.708300000000001</v>
      </c>
      <c r="L36">
        <f t="shared" si="4"/>
        <v>-2.2916999999999987</v>
      </c>
      <c r="M36">
        <f t="shared" si="5"/>
        <v>-0.12061578947368415</v>
      </c>
      <c r="N36" s="2">
        <v>-0.12061578947368415</v>
      </c>
      <c r="O36">
        <v>11</v>
      </c>
      <c r="P36">
        <f t="shared" si="6"/>
        <v>-14</v>
      </c>
      <c r="Q36">
        <f t="shared" si="7"/>
        <v>-0.56000000000000005</v>
      </c>
      <c r="R36" s="2">
        <v>-0.56000000000000005</v>
      </c>
      <c r="S36">
        <v>13</v>
      </c>
      <c r="T36">
        <f t="shared" si="8"/>
        <v>-4</v>
      </c>
      <c r="U36">
        <f t="shared" si="9"/>
        <v>-0.23529411764705882</v>
      </c>
      <c r="V36" s="2">
        <v>-0.23529411764705882</v>
      </c>
      <c r="W36">
        <v>0</v>
      </c>
      <c r="X36">
        <f t="shared" si="10"/>
        <v>-6</v>
      </c>
      <c r="Y36">
        <f t="shared" si="11"/>
        <v>-1</v>
      </c>
      <c r="AA36" s="2">
        <v>-0.12061578947368415</v>
      </c>
      <c r="AB36" s="2">
        <v>-1</v>
      </c>
      <c r="AC36" s="2">
        <v>-0.56000000000000005</v>
      </c>
      <c r="AD36" s="2">
        <v>-0.23529411764705882</v>
      </c>
      <c r="AE36">
        <f t="shared" si="0"/>
        <v>-0.47897747678018576</v>
      </c>
      <c r="AF36">
        <f t="shared" si="1"/>
        <v>0.39405321020509171</v>
      </c>
    </row>
    <row r="37" spans="3:32">
      <c r="C37">
        <v>9</v>
      </c>
      <c r="D37">
        <v>-0.34746537667698663</v>
      </c>
      <c r="E37">
        <v>0.38172616195937442</v>
      </c>
      <c r="G37">
        <v>29</v>
      </c>
      <c r="H37">
        <f t="shared" si="2"/>
        <v>-7</v>
      </c>
      <c r="I37">
        <f t="shared" si="3"/>
        <v>-0.19444444444444445</v>
      </c>
      <c r="J37" s="2">
        <v>-0.19444444444444445</v>
      </c>
      <c r="K37">
        <v>20.854199999999999</v>
      </c>
      <c r="L37">
        <f t="shared" si="4"/>
        <v>1.8541999999999987</v>
      </c>
      <c r="M37">
        <f t="shared" si="5"/>
        <v>9.7589473684210462E-2</v>
      </c>
      <c r="N37" s="2">
        <v>9.7589473684210462E-2</v>
      </c>
      <c r="O37">
        <v>16</v>
      </c>
      <c r="P37">
        <f t="shared" si="6"/>
        <v>-9</v>
      </c>
      <c r="Q37">
        <f t="shared" si="7"/>
        <v>-0.36</v>
      </c>
      <c r="R37" s="2">
        <v>-0.36</v>
      </c>
      <c r="S37">
        <v>12</v>
      </c>
      <c r="T37">
        <f t="shared" si="8"/>
        <v>-5</v>
      </c>
      <c r="U37">
        <f t="shared" si="9"/>
        <v>-0.29411764705882354</v>
      </c>
      <c r="V37" s="2">
        <v>-0.29411764705882354</v>
      </c>
      <c r="W37">
        <v>1</v>
      </c>
      <c r="X37">
        <f t="shared" si="10"/>
        <v>-5</v>
      </c>
      <c r="Y37">
        <f t="shared" si="11"/>
        <v>-0.83333333333333337</v>
      </c>
      <c r="AA37" s="2">
        <v>9.7589473684210462E-2</v>
      </c>
      <c r="AB37" s="2">
        <v>-0.83333333333333337</v>
      </c>
      <c r="AC37" s="2">
        <v>-0.36</v>
      </c>
      <c r="AD37" s="2">
        <v>-0.29411764705882354</v>
      </c>
      <c r="AE37">
        <f t="shared" si="0"/>
        <v>-0.34746537667698663</v>
      </c>
      <c r="AF37">
        <f t="shared" si="1"/>
        <v>0.38172616195937442</v>
      </c>
    </row>
    <row r="38" spans="3:32">
      <c r="C38">
        <v>9.25</v>
      </c>
      <c r="D38">
        <v>-0.28061661506707947</v>
      </c>
      <c r="E38">
        <v>0.13361531216263164</v>
      </c>
      <c r="G38">
        <v>29</v>
      </c>
      <c r="H38">
        <f t="shared" si="2"/>
        <v>-7</v>
      </c>
      <c r="I38">
        <f t="shared" si="3"/>
        <v>-0.19444444444444445</v>
      </c>
      <c r="J38" s="2">
        <v>-0.19444444444444445</v>
      </c>
      <c r="K38">
        <v>17.149999999999999</v>
      </c>
      <c r="L38">
        <f t="shared" si="4"/>
        <v>-1.8500000000000014</v>
      </c>
      <c r="M38">
        <f t="shared" si="5"/>
        <v>-9.736842105263166E-2</v>
      </c>
      <c r="N38" s="2">
        <v>-9.736842105263166E-2</v>
      </c>
      <c r="O38">
        <v>18</v>
      </c>
      <c r="P38">
        <f t="shared" si="6"/>
        <v>-7</v>
      </c>
      <c r="Q38">
        <f t="shared" si="7"/>
        <v>-0.28000000000000003</v>
      </c>
      <c r="R38" s="2">
        <v>-0.28000000000000003</v>
      </c>
      <c r="S38">
        <v>10</v>
      </c>
      <c r="T38">
        <f t="shared" si="8"/>
        <v>-7</v>
      </c>
      <c r="U38">
        <f t="shared" si="9"/>
        <v>-0.41176470588235292</v>
      </c>
      <c r="V38" s="2">
        <v>-0.41176470588235292</v>
      </c>
      <c r="W38">
        <v>4</v>
      </c>
      <c r="X38">
        <f t="shared" si="10"/>
        <v>-2</v>
      </c>
      <c r="Y38">
        <f t="shared" si="11"/>
        <v>-0.33333333333333331</v>
      </c>
      <c r="AA38" s="2">
        <v>-9.736842105263166E-2</v>
      </c>
      <c r="AB38" s="2">
        <v>-0.33333333333333331</v>
      </c>
      <c r="AC38" s="2">
        <v>-0.28000000000000003</v>
      </c>
      <c r="AD38" s="2">
        <v>-0.41176470588235292</v>
      </c>
      <c r="AE38">
        <f t="shared" si="0"/>
        <v>-0.28061661506707947</v>
      </c>
      <c r="AF38">
        <f t="shared" si="1"/>
        <v>0.13361531216263164</v>
      </c>
    </row>
    <row r="39" spans="3:32">
      <c r="C39">
        <v>9.5</v>
      </c>
      <c r="D39">
        <v>-0.47341416408668735</v>
      </c>
      <c r="E39">
        <v>0.44898594453237028</v>
      </c>
      <c r="G39">
        <v>35</v>
      </c>
      <c r="H39">
        <f t="shared" si="2"/>
        <v>-1</v>
      </c>
      <c r="I39">
        <f t="shared" si="3"/>
        <v>-2.7777777777777776E-2</v>
      </c>
      <c r="J39" s="2">
        <v>-2.7777777777777776E-2</v>
      </c>
      <c r="K39">
        <v>20.841699999999999</v>
      </c>
      <c r="L39">
        <f t="shared" si="4"/>
        <v>1.8416999999999994</v>
      </c>
      <c r="M39">
        <f t="shared" si="5"/>
        <v>9.6931578947368396E-2</v>
      </c>
      <c r="N39" s="2">
        <v>9.6931578947368396E-2</v>
      </c>
      <c r="O39">
        <v>12</v>
      </c>
      <c r="P39">
        <f t="shared" si="6"/>
        <v>-13</v>
      </c>
      <c r="Q39">
        <f t="shared" si="7"/>
        <v>-0.52</v>
      </c>
      <c r="R39" s="2">
        <v>-0.52</v>
      </c>
      <c r="S39">
        <v>9</v>
      </c>
      <c r="T39">
        <f t="shared" si="8"/>
        <v>-8</v>
      </c>
      <c r="U39">
        <f t="shared" si="9"/>
        <v>-0.47058823529411764</v>
      </c>
      <c r="V39" s="2">
        <v>-0.47058823529411764</v>
      </c>
      <c r="W39">
        <v>0</v>
      </c>
      <c r="X39">
        <f t="shared" si="10"/>
        <v>-6</v>
      </c>
      <c r="Y39">
        <f t="shared" si="11"/>
        <v>-1</v>
      </c>
      <c r="AA39" s="2">
        <v>9.6931578947368396E-2</v>
      </c>
      <c r="AB39" s="2">
        <v>-1</v>
      </c>
      <c r="AC39" s="2">
        <v>-0.52</v>
      </c>
      <c r="AD39" s="2">
        <v>-0.47058823529411764</v>
      </c>
      <c r="AE39">
        <f t="shared" si="0"/>
        <v>-0.47341416408668735</v>
      </c>
      <c r="AF39">
        <f t="shared" si="1"/>
        <v>0.44898594453237028</v>
      </c>
    </row>
    <row r="40" spans="3:32">
      <c r="C40">
        <v>9.75</v>
      </c>
      <c r="D40">
        <v>-0.42858359133126939</v>
      </c>
      <c r="E40">
        <v>0.45744249790455105</v>
      </c>
      <c r="G40">
        <v>29</v>
      </c>
      <c r="H40">
        <f t="shared" si="2"/>
        <v>-7</v>
      </c>
      <c r="I40">
        <f t="shared" si="3"/>
        <v>-0.19444444444444445</v>
      </c>
      <c r="J40" s="2">
        <v>-0.19444444444444445</v>
      </c>
      <c r="K40">
        <v>14.95</v>
      </c>
      <c r="L40">
        <f t="shared" si="4"/>
        <v>-4.0500000000000007</v>
      </c>
      <c r="M40">
        <f t="shared" si="5"/>
        <v>-0.21315789473684213</v>
      </c>
      <c r="N40" s="2">
        <v>-0.21315789473684213</v>
      </c>
      <c r="O40">
        <v>11</v>
      </c>
      <c r="P40">
        <f t="shared" si="6"/>
        <v>-14</v>
      </c>
      <c r="Q40">
        <f t="shared" si="7"/>
        <v>-0.56000000000000005</v>
      </c>
      <c r="R40" s="2">
        <v>-0.56000000000000005</v>
      </c>
      <c r="S40">
        <v>18</v>
      </c>
      <c r="T40">
        <f t="shared" si="8"/>
        <v>1</v>
      </c>
      <c r="U40">
        <f t="shared" si="9"/>
        <v>5.8823529411764705E-2</v>
      </c>
      <c r="V40" s="2">
        <v>5.8823529411764705E-2</v>
      </c>
      <c r="W40">
        <v>0</v>
      </c>
      <c r="X40">
        <f t="shared" si="10"/>
        <v>-6</v>
      </c>
      <c r="Y40">
        <f t="shared" si="11"/>
        <v>-1</v>
      </c>
      <c r="AA40" s="2">
        <v>-0.21315789473684213</v>
      </c>
      <c r="AB40" s="2">
        <v>-1</v>
      </c>
      <c r="AC40" s="2">
        <v>-0.56000000000000005</v>
      </c>
      <c r="AD40" s="2">
        <v>5.8823529411764705E-2</v>
      </c>
      <c r="AE40">
        <f t="shared" si="0"/>
        <v>-0.42858359133126939</v>
      </c>
      <c r="AF40">
        <f t="shared" si="1"/>
        <v>0.45744249790455105</v>
      </c>
    </row>
    <row r="41" spans="3:32">
      <c r="C41">
        <v>10</v>
      </c>
      <c r="D41">
        <v>-0.44382739938080495</v>
      </c>
      <c r="E41">
        <v>0.41433944030887759</v>
      </c>
      <c r="G41">
        <v>31</v>
      </c>
      <c r="H41">
        <f t="shared" si="2"/>
        <v>-5</v>
      </c>
      <c r="I41">
        <f t="shared" si="3"/>
        <v>-0.1388888888888889</v>
      </c>
      <c r="J41" s="2">
        <v>-0.1388888888888889</v>
      </c>
      <c r="K41">
        <v>10.975</v>
      </c>
      <c r="L41">
        <f t="shared" si="4"/>
        <v>-8.0250000000000004</v>
      </c>
      <c r="M41">
        <f t="shared" si="5"/>
        <v>-0.42236842105263162</v>
      </c>
      <c r="N41" s="2">
        <v>-0.42236842105263162</v>
      </c>
      <c r="O41">
        <v>25</v>
      </c>
      <c r="P41">
        <f t="shared" si="6"/>
        <v>0</v>
      </c>
      <c r="Q41">
        <f t="shared" si="7"/>
        <v>0</v>
      </c>
      <c r="R41" s="2">
        <v>0</v>
      </c>
      <c r="S41">
        <v>11</v>
      </c>
      <c r="T41">
        <f t="shared" si="8"/>
        <v>-6</v>
      </c>
      <c r="U41">
        <f t="shared" si="9"/>
        <v>-0.35294117647058826</v>
      </c>
      <c r="V41" s="2">
        <v>-0.35294117647058826</v>
      </c>
      <c r="W41">
        <v>0</v>
      </c>
      <c r="X41">
        <f t="shared" si="10"/>
        <v>-6</v>
      </c>
      <c r="Y41">
        <f t="shared" si="11"/>
        <v>-1</v>
      </c>
      <c r="AA41" s="2">
        <v>-0.42236842105263162</v>
      </c>
      <c r="AB41" s="2">
        <v>-1</v>
      </c>
      <c r="AC41" s="2">
        <v>0</v>
      </c>
      <c r="AD41" s="2">
        <v>-0.35294117647058826</v>
      </c>
      <c r="AE41">
        <f t="shared" si="0"/>
        <v>-0.44382739938080495</v>
      </c>
      <c r="AF41">
        <f t="shared" si="1"/>
        <v>0.41433944030887759</v>
      </c>
    </row>
    <row r="42" spans="3:32">
      <c r="C42">
        <v>10.25</v>
      </c>
      <c r="D42">
        <v>-0.47995828173374611</v>
      </c>
      <c r="E42">
        <v>0.35521147169565576</v>
      </c>
      <c r="G42">
        <v>40</v>
      </c>
      <c r="H42">
        <f t="shared" si="2"/>
        <v>4</v>
      </c>
      <c r="I42">
        <f t="shared" si="3"/>
        <v>0.1111111111111111</v>
      </c>
      <c r="J42" s="2">
        <v>0.1111111111111111</v>
      </c>
      <c r="K42">
        <v>14.666700000000001</v>
      </c>
      <c r="L42">
        <f t="shared" si="4"/>
        <v>-4.3332999999999995</v>
      </c>
      <c r="M42">
        <f t="shared" si="5"/>
        <v>-0.22806842105263156</v>
      </c>
      <c r="N42" s="2">
        <v>-0.22806842105263156</v>
      </c>
      <c r="O42">
        <v>18</v>
      </c>
      <c r="P42">
        <f t="shared" si="6"/>
        <v>-7</v>
      </c>
      <c r="Q42">
        <f t="shared" si="7"/>
        <v>-0.28000000000000003</v>
      </c>
      <c r="R42" s="2">
        <v>-0.28000000000000003</v>
      </c>
      <c r="S42">
        <v>10</v>
      </c>
      <c r="T42">
        <f t="shared" si="8"/>
        <v>-7</v>
      </c>
      <c r="U42">
        <f t="shared" si="9"/>
        <v>-0.41176470588235292</v>
      </c>
      <c r="V42" s="2">
        <v>-0.41176470588235292</v>
      </c>
      <c r="W42">
        <v>0</v>
      </c>
      <c r="X42">
        <f t="shared" si="10"/>
        <v>-6</v>
      </c>
      <c r="Y42">
        <f t="shared" si="11"/>
        <v>-1</v>
      </c>
      <c r="AA42" s="2">
        <v>-0.22806842105263156</v>
      </c>
      <c r="AB42" s="2">
        <v>-1</v>
      </c>
      <c r="AC42" s="2">
        <v>-0.28000000000000003</v>
      </c>
      <c r="AD42" s="2">
        <v>-0.41176470588235292</v>
      </c>
      <c r="AE42">
        <f t="shared" si="0"/>
        <v>-0.47995828173374611</v>
      </c>
      <c r="AF42">
        <f t="shared" si="1"/>
        <v>0.35521147169565576</v>
      </c>
    </row>
    <row r="43" spans="3:32">
      <c r="C43">
        <v>10.5</v>
      </c>
      <c r="D43">
        <v>-0.53432662538699682</v>
      </c>
      <c r="E43">
        <v>0.33738072846850664</v>
      </c>
      <c r="G43">
        <v>37</v>
      </c>
      <c r="H43">
        <f t="shared" si="2"/>
        <v>1</v>
      </c>
      <c r="I43">
        <f t="shared" si="3"/>
        <v>2.7777777777777776E-2</v>
      </c>
      <c r="J43" s="2">
        <v>2.7777777777777776E-2</v>
      </c>
      <c r="K43">
        <v>15.05</v>
      </c>
      <c r="L43">
        <f t="shared" si="4"/>
        <v>-3.9499999999999993</v>
      </c>
      <c r="M43">
        <f t="shared" si="5"/>
        <v>-0.20789473684210522</v>
      </c>
      <c r="N43" s="2">
        <v>-0.20789473684210522</v>
      </c>
      <c r="O43">
        <v>15</v>
      </c>
      <c r="P43">
        <f t="shared" si="6"/>
        <v>-10</v>
      </c>
      <c r="Q43">
        <f t="shared" si="7"/>
        <v>-0.4</v>
      </c>
      <c r="R43" s="2">
        <v>-0.4</v>
      </c>
      <c r="S43">
        <v>8</v>
      </c>
      <c r="T43">
        <f t="shared" si="8"/>
        <v>-9</v>
      </c>
      <c r="U43">
        <f t="shared" si="9"/>
        <v>-0.52941176470588236</v>
      </c>
      <c r="V43" s="2">
        <v>-0.52941176470588236</v>
      </c>
      <c r="W43">
        <v>0</v>
      </c>
      <c r="X43">
        <f t="shared" si="10"/>
        <v>-6</v>
      </c>
      <c r="Y43">
        <f t="shared" si="11"/>
        <v>-1</v>
      </c>
      <c r="AA43" s="2">
        <v>-0.20789473684210522</v>
      </c>
      <c r="AB43" s="2">
        <v>-1</v>
      </c>
      <c r="AC43" s="2">
        <v>-0.4</v>
      </c>
      <c r="AD43" s="2">
        <v>-0.52941176470588236</v>
      </c>
      <c r="AE43">
        <f t="shared" si="0"/>
        <v>-0.53432662538699682</v>
      </c>
      <c r="AF43">
        <f t="shared" si="1"/>
        <v>0.33738072846850664</v>
      </c>
    </row>
    <row r="44" spans="3:32">
      <c r="C44">
        <v>10.75</v>
      </c>
      <c r="D44">
        <v>-0.54705495356037148</v>
      </c>
      <c r="E44">
        <v>0.3215113909569548</v>
      </c>
      <c r="G44">
        <v>21</v>
      </c>
      <c r="H44">
        <f t="shared" si="2"/>
        <v>-15</v>
      </c>
      <c r="I44">
        <f t="shared" si="3"/>
        <v>-0.41666666666666669</v>
      </c>
      <c r="J44" s="2">
        <v>-0.41666666666666669</v>
      </c>
      <c r="K44">
        <v>9.9250000000000007</v>
      </c>
      <c r="L44">
        <f t="shared" si="4"/>
        <v>-9.0749999999999993</v>
      </c>
      <c r="M44">
        <f t="shared" si="5"/>
        <v>-0.47763157894736841</v>
      </c>
      <c r="N44" s="2">
        <v>-0.47763157894736841</v>
      </c>
      <c r="O44">
        <v>19</v>
      </c>
      <c r="P44">
        <f t="shared" si="6"/>
        <v>-6</v>
      </c>
      <c r="Q44">
        <f t="shared" si="7"/>
        <v>-0.24</v>
      </c>
      <c r="R44" s="2">
        <v>-0.24</v>
      </c>
      <c r="S44">
        <v>9</v>
      </c>
      <c r="T44">
        <f t="shared" si="8"/>
        <v>-8</v>
      </c>
      <c r="U44">
        <f t="shared" si="9"/>
        <v>-0.47058823529411764</v>
      </c>
      <c r="V44" s="2">
        <v>-0.47058823529411764</v>
      </c>
      <c r="W44">
        <v>0</v>
      </c>
      <c r="X44">
        <f t="shared" si="10"/>
        <v>-6</v>
      </c>
      <c r="Y44">
        <f t="shared" si="11"/>
        <v>-1</v>
      </c>
      <c r="AA44" s="2">
        <v>-0.47763157894736841</v>
      </c>
      <c r="AB44" s="2">
        <v>-1</v>
      </c>
      <c r="AC44" s="2">
        <v>-0.24</v>
      </c>
      <c r="AD44" s="2">
        <v>-0.47058823529411764</v>
      </c>
      <c r="AE44">
        <f t="shared" si="0"/>
        <v>-0.54705495356037148</v>
      </c>
      <c r="AF44">
        <f t="shared" si="1"/>
        <v>0.3215113909569548</v>
      </c>
    </row>
    <row r="45" spans="3:32">
      <c r="C45">
        <v>11</v>
      </c>
      <c r="D45">
        <v>0.40991228070175439</v>
      </c>
      <c r="E45">
        <v>0.35484289632328669</v>
      </c>
      <c r="G45">
        <v>40</v>
      </c>
      <c r="H45">
        <f t="shared" si="2"/>
        <v>4</v>
      </c>
      <c r="I45">
        <f t="shared" si="3"/>
        <v>0.1111111111111111</v>
      </c>
      <c r="J45" s="2">
        <v>0.1111111111111111</v>
      </c>
      <c r="K45">
        <v>29</v>
      </c>
      <c r="L45">
        <f t="shared" si="4"/>
        <v>10</v>
      </c>
      <c r="M45">
        <f t="shared" si="5"/>
        <v>0.52631578947368418</v>
      </c>
      <c r="N45" s="2">
        <v>0.52631578947368418</v>
      </c>
      <c r="O45">
        <v>32</v>
      </c>
      <c r="P45">
        <f t="shared" si="6"/>
        <v>7</v>
      </c>
      <c r="Q45">
        <f t="shared" si="7"/>
        <v>0.28000000000000003</v>
      </c>
      <c r="R45" s="2">
        <v>0.28000000000000003</v>
      </c>
      <c r="S45">
        <v>17</v>
      </c>
      <c r="T45">
        <f t="shared" si="8"/>
        <v>0</v>
      </c>
      <c r="U45">
        <f t="shared" si="9"/>
        <v>0</v>
      </c>
      <c r="V45" s="2">
        <v>0</v>
      </c>
      <c r="W45">
        <v>11</v>
      </c>
      <c r="X45">
        <f t="shared" si="10"/>
        <v>5</v>
      </c>
      <c r="Y45">
        <f t="shared" si="11"/>
        <v>0.83333333333333337</v>
      </c>
      <c r="AA45" s="2">
        <v>0.52631578947368418</v>
      </c>
      <c r="AB45" s="2">
        <v>0.83333333333333337</v>
      </c>
      <c r="AC45" s="2">
        <v>0.28000000000000003</v>
      </c>
      <c r="AD45" s="2">
        <v>0</v>
      </c>
      <c r="AE45">
        <f t="shared" si="0"/>
        <v>0.40991228070175439</v>
      </c>
      <c r="AF45">
        <f t="shared" si="1"/>
        <v>0.35484289632328669</v>
      </c>
    </row>
    <row r="46" spans="3:32">
      <c r="C46">
        <v>11.25</v>
      </c>
      <c r="D46">
        <v>2.3024995614035086</v>
      </c>
      <c r="E46">
        <v>2.2482808578534499</v>
      </c>
      <c r="G46">
        <v>61</v>
      </c>
      <c r="H46">
        <f t="shared" si="2"/>
        <v>25</v>
      </c>
      <c r="I46">
        <f t="shared" si="3"/>
        <v>0.69444444444444442</v>
      </c>
      <c r="J46" s="2">
        <v>0.69444444444444442</v>
      </c>
      <c r="K46">
        <v>45.283299999999997</v>
      </c>
      <c r="L46">
        <f t="shared" si="4"/>
        <v>26.283299999999997</v>
      </c>
      <c r="M46">
        <f t="shared" si="5"/>
        <v>1.3833315789473684</v>
      </c>
      <c r="N46" s="2">
        <v>1.3833315789473684</v>
      </c>
      <c r="O46">
        <v>54</v>
      </c>
      <c r="P46">
        <f t="shared" si="6"/>
        <v>29</v>
      </c>
      <c r="Q46">
        <f t="shared" si="7"/>
        <v>1.1599999999999999</v>
      </c>
      <c r="R46" s="2">
        <v>1.1599999999999999</v>
      </c>
      <c r="S46">
        <v>34</v>
      </c>
      <c r="T46">
        <f t="shared" si="8"/>
        <v>17</v>
      </c>
      <c r="U46">
        <f t="shared" si="9"/>
        <v>1</v>
      </c>
      <c r="V46" s="2">
        <v>1</v>
      </c>
      <c r="W46">
        <v>40</v>
      </c>
      <c r="X46">
        <f t="shared" si="10"/>
        <v>34</v>
      </c>
      <c r="Y46">
        <f t="shared" si="11"/>
        <v>5.666666666666667</v>
      </c>
      <c r="AA46" s="2">
        <v>1.3833315789473684</v>
      </c>
      <c r="AB46" s="2">
        <v>5.666666666666667</v>
      </c>
      <c r="AC46" s="2">
        <v>1.1599999999999999</v>
      </c>
      <c r="AD46" s="2">
        <v>1</v>
      </c>
      <c r="AE46">
        <f t="shared" si="0"/>
        <v>2.3024995614035086</v>
      </c>
      <c r="AF46">
        <f t="shared" si="1"/>
        <v>2.2482808578534499</v>
      </c>
    </row>
    <row r="47" spans="3:32">
      <c r="C47">
        <v>11.5</v>
      </c>
      <c r="D47">
        <v>2.4111932404540761</v>
      </c>
      <c r="E47">
        <v>2.0298283801618959</v>
      </c>
      <c r="G47">
        <v>56</v>
      </c>
      <c r="H47">
        <f t="shared" si="2"/>
        <v>20</v>
      </c>
      <c r="I47">
        <f t="shared" si="3"/>
        <v>0.55555555555555558</v>
      </c>
      <c r="J47" s="2">
        <v>0.55555555555555558</v>
      </c>
      <c r="K47">
        <v>51.875</v>
      </c>
      <c r="L47">
        <f t="shared" si="4"/>
        <v>32.875</v>
      </c>
      <c r="M47">
        <f t="shared" si="5"/>
        <v>1.7302631578947369</v>
      </c>
      <c r="N47" s="2">
        <v>1.7302631578947369</v>
      </c>
      <c r="O47">
        <v>41</v>
      </c>
      <c r="P47">
        <f t="shared" si="6"/>
        <v>16</v>
      </c>
      <c r="Q47">
        <f t="shared" si="7"/>
        <v>0.64</v>
      </c>
      <c r="R47" s="2">
        <v>0.64</v>
      </c>
      <c r="S47">
        <v>50</v>
      </c>
      <c r="T47">
        <f t="shared" si="8"/>
        <v>33</v>
      </c>
      <c r="U47">
        <f t="shared" si="9"/>
        <v>1.9411764705882353</v>
      </c>
      <c r="V47" s="2">
        <v>1.9411764705882353</v>
      </c>
      <c r="W47">
        <v>38</v>
      </c>
      <c r="X47">
        <f t="shared" si="10"/>
        <v>32</v>
      </c>
      <c r="Y47">
        <f t="shared" si="11"/>
        <v>5.333333333333333</v>
      </c>
      <c r="AA47" s="2">
        <v>1.7302631578947369</v>
      </c>
      <c r="AB47" s="2">
        <v>5.333333333333333</v>
      </c>
      <c r="AC47" s="2">
        <v>0.64</v>
      </c>
      <c r="AD47" s="2">
        <v>1.9411764705882353</v>
      </c>
      <c r="AE47">
        <f t="shared" si="0"/>
        <v>2.4111932404540761</v>
      </c>
      <c r="AF47">
        <f t="shared" si="1"/>
        <v>2.0298283801618959</v>
      </c>
    </row>
    <row r="48" spans="3:32">
      <c r="C48">
        <v>11.75</v>
      </c>
      <c r="D48">
        <v>2.2059580237358101</v>
      </c>
      <c r="E48">
        <v>1.8171780690406225</v>
      </c>
      <c r="G48">
        <v>58</v>
      </c>
      <c r="H48">
        <f t="shared" si="2"/>
        <v>22</v>
      </c>
      <c r="I48">
        <f t="shared" si="3"/>
        <v>0.61111111111111116</v>
      </c>
      <c r="J48" s="2">
        <v>0.61111111111111116</v>
      </c>
      <c r="K48">
        <v>53.958300000000001</v>
      </c>
      <c r="L48">
        <f t="shared" si="4"/>
        <v>34.958300000000001</v>
      </c>
      <c r="M48">
        <f t="shared" si="5"/>
        <v>1.8399105263157896</v>
      </c>
      <c r="N48" s="2">
        <v>1.8399105263157896</v>
      </c>
      <c r="O48">
        <v>42</v>
      </c>
      <c r="P48">
        <f t="shared" si="6"/>
        <v>17</v>
      </c>
      <c r="Q48">
        <f t="shared" si="7"/>
        <v>0.68</v>
      </c>
      <c r="R48" s="2">
        <v>0.68</v>
      </c>
      <c r="S48">
        <v>42</v>
      </c>
      <c r="T48">
        <f t="shared" si="8"/>
        <v>25</v>
      </c>
      <c r="U48">
        <f t="shared" si="9"/>
        <v>1.4705882352941178</v>
      </c>
      <c r="V48" s="2">
        <v>1.4705882352941178</v>
      </c>
      <c r="W48">
        <v>35</v>
      </c>
      <c r="X48">
        <f t="shared" si="10"/>
        <v>29</v>
      </c>
      <c r="Y48">
        <f t="shared" si="11"/>
        <v>4.833333333333333</v>
      </c>
      <c r="AA48" s="2">
        <v>1.8399105263157896</v>
      </c>
      <c r="AB48" s="2">
        <v>4.833333333333333</v>
      </c>
      <c r="AC48" s="2">
        <v>0.68</v>
      </c>
      <c r="AD48" s="2">
        <v>1.4705882352941178</v>
      </c>
      <c r="AE48">
        <f t="shared" si="0"/>
        <v>2.2059580237358101</v>
      </c>
      <c r="AF48">
        <f t="shared" si="1"/>
        <v>1.8171780690406225</v>
      </c>
    </row>
    <row r="49" spans="3:32">
      <c r="C49">
        <v>12</v>
      </c>
      <c r="D49">
        <v>2.6901339525283796</v>
      </c>
      <c r="E49">
        <v>2.1357238142484638</v>
      </c>
      <c r="G49">
        <v>69</v>
      </c>
      <c r="H49">
        <f t="shared" si="2"/>
        <v>33</v>
      </c>
      <c r="I49">
        <f t="shared" si="3"/>
        <v>0.91666666666666663</v>
      </c>
      <c r="J49" s="2">
        <v>0.91666666666666663</v>
      </c>
      <c r="K49">
        <v>52.979199999999999</v>
      </c>
      <c r="L49">
        <f t="shared" si="4"/>
        <v>33.979199999999999</v>
      </c>
      <c r="M49">
        <f t="shared" si="5"/>
        <v>1.7883789473684211</v>
      </c>
      <c r="N49" s="2">
        <v>1.7883789473684211</v>
      </c>
      <c r="O49">
        <v>52</v>
      </c>
      <c r="P49">
        <f t="shared" si="6"/>
        <v>27</v>
      </c>
      <c r="Q49">
        <f t="shared" si="7"/>
        <v>1.08</v>
      </c>
      <c r="R49" s="2">
        <v>1.08</v>
      </c>
      <c r="S49">
        <v>52</v>
      </c>
      <c r="T49">
        <f t="shared" si="8"/>
        <v>35</v>
      </c>
      <c r="U49">
        <f t="shared" si="9"/>
        <v>2.0588235294117645</v>
      </c>
      <c r="V49" s="2">
        <v>2.0588235294117645</v>
      </c>
      <c r="W49">
        <v>41</v>
      </c>
      <c r="X49">
        <f t="shared" si="10"/>
        <v>35</v>
      </c>
      <c r="Y49">
        <f t="shared" si="11"/>
        <v>5.833333333333333</v>
      </c>
      <c r="AA49" s="2">
        <v>1.7883789473684211</v>
      </c>
      <c r="AB49" s="2">
        <v>5.833333333333333</v>
      </c>
      <c r="AC49" s="2">
        <v>1.08</v>
      </c>
      <c r="AD49" s="2">
        <v>2.0588235294117645</v>
      </c>
      <c r="AE49">
        <f t="shared" si="0"/>
        <v>2.6901339525283796</v>
      </c>
      <c r="AF49">
        <f t="shared" si="1"/>
        <v>2.1357238142484638</v>
      </c>
    </row>
    <row r="50" spans="3:32">
      <c r="C50">
        <v>12.25</v>
      </c>
      <c r="D50">
        <v>2.7493292053663572</v>
      </c>
      <c r="E50">
        <v>1.9897929454263412</v>
      </c>
      <c r="G50">
        <v>73</v>
      </c>
      <c r="H50">
        <f t="shared" si="2"/>
        <v>37</v>
      </c>
      <c r="I50">
        <f t="shared" si="3"/>
        <v>1.0277777777777777</v>
      </c>
      <c r="J50" s="2">
        <v>1.0277777777777777</v>
      </c>
      <c r="K50">
        <v>60.6</v>
      </c>
      <c r="L50">
        <f t="shared" si="4"/>
        <v>41.6</v>
      </c>
      <c r="M50">
        <f t="shared" si="5"/>
        <v>2.1894736842105265</v>
      </c>
      <c r="N50" s="2">
        <v>2.1894736842105265</v>
      </c>
      <c r="O50">
        <v>55</v>
      </c>
      <c r="P50">
        <f t="shared" si="6"/>
        <v>30</v>
      </c>
      <c r="Q50">
        <f t="shared" si="7"/>
        <v>1.2</v>
      </c>
      <c r="R50" s="2">
        <v>1.2</v>
      </c>
      <c r="S50">
        <v>50</v>
      </c>
      <c r="T50">
        <f t="shared" si="8"/>
        <v>33</v>
      </c>
      <c r="U50">
        <f t="shared" si="9"/>
        <v>1.9411764705882353</v>
      </c>
      <c r="V50" s="2">
        <v>1.9411764705882353</v>
      </c>
      <c r="W50">
        <v>40</v>
      </c>
      <c r="X50">
        <f t="shared" si="10"/>
        <v>34</v>
      </c>
      <c r="Y50">
        <f t="shared" si="11"/>
        <v>5.666666666666667</v>
      </c>
      <c r="AA50" s="2">
        <v>2.1894736842105265</v>
      </c>
      <c r="AB50" s="2">
        <v>5.666666666666667</v>
      </c>
      <c r="AC50" s="2">
        <v>1.2</v>
      </c>
      <c r="AD50" s="2">
        <v>1.9411764705882353</v>
      </c>
      <c r="AE50">
        <f t="shared" si="0"/>
        <v>2.7493292053663572</v>
      </c>
      <c r="AF50">
        <f t="shared" si="1"/>
        <v>1.9897929454263412</v>
      </c>
    </row>
    <row r="51" spans="3:32">
      <c r="C51">
        <v>12.5</v>
      </c>
      <c r="D51">
        <v>2.6104899896800826</v>
      </c>
      <c r="E51">
        <v>1.8398773825603065</v>
      </c>
      <c r="G51">
        <v>63</v>
      </c>
      <c r="H51">
        <f t="shared" si="2"/>
        <v>27</v>
      </c>
      <c r="I51">
        <f t="shared" si="3"/>
        <v>0.75</v>
      </c>
      <c r="J51" s="2">
        <v>0.75</v>
      </c>
      <c r="K51">
        <v>55.979199999999999</v>
      </c>
      <c r="L51">
        <f t="shared" si="4"/>
        <v>36.979199999999999</v>
      </c>
      <c r="M51">
        <f t="shared" si="5"/>
        <v>1.9462736842105262</v>
      </c>
      <c r="N51" s="2">
        <v>1.9462736842105262</v>
      </c>
      <c r="O51">
        <v>57</v>
      </c>
      <c r="P51">
        <f t="shared" si="6"/>
        <v>32</v>
      </c>
      <c r="Q51">
        <f t="shared" si="7"/>
        <v>1.28</v>
      </c>
      <c r="R51" s="2">
        <v>1.28</v>
      </c>
      <c r="S51">
        <v>49</v>
      </c>
      <c r="T51">
        <f t="shared" si="8"/>
        <v>32</v>
      </c>
      <c r="U51">
        <f t="shared" si="9"/>
        <v>1.8823529411764706</v>
      </c>
      <c r="V51" s="2">
        <v>1.8823529411764706</v>
      </c>
      <c r="W51">
        <v>38</v>
      </c>
      <c r="X51">
        <f t="shared" si="10"/>
        <v>32</v>
      </c>
      <c r="Y51">
        <f t="shared" si="11"/>
        <v>5.333333333333333</v>
      </c>
      <c r="AA51" s="2">
        <v>1.9462736842105262</v>
      </c>
      <c r="AB51" s="2">
        <v>5.333333333333333</v>
      </c>
      <c r="AC51" s="2">
        <v>1.28</v>
      </c>
      <c r="AD51" s="2">
        <v>1.8823529411764706</v>
      </c>
      <c r="AE51">
        <f t="shared" si="0"/>
        <v>2.6104899896800826</v>
      </c>
      <c r="AF51">
        <f t="shared" si="1"/>
        <v>1.8398773825603065</v>
      </c>
    </row>
    <row r="52" spans="3:32">
      <c r="C52">
        <v>12.75</v>
      </c>
      <c r="D52">
        <v>2.9371985810113519</v>
      </c>
      <c r="E52">
        <v>2.2972375953827626</v>
      </c>
      <c r="G52">
        <v>71</v>
      </c>
      <c r="H52">
        <f t="shared" si="2"/>
        <v>35</v>
      </c>
      <c r="I52">
        <f t="shared" si="3"/>
        <v>0.97222222222222221</v>
      </c>
      <c r="J52" s="2">
        <v>0.97222222222222221</v>
      </c>
      <c r="K52">
        <v>62.166699999999999</v>
      </c>
      <c r="L52">
        <f t="shared" si="4"/>
        <v>43.166699999999999</v>
      </c>
      <c r="M52">
        <f t="shared" si="5"/>
        <v>2.2719315789473682</v>
      </c>
      <c r="N52" s="2">
        <v>2.2719315789473682</v>
      </c>
      <c r="O52">
        <v>58</v>
      </c>
      <c r="P52">
        <f t="shared" si="6"/>
        <v>33</v>
      </c>
      <c r="Q52">
        <f t="shared" si="7"/>
        <v>1.32</v>
      </c>
      <c r="R52" s="2">
        <v>1.32</v>
      </c>
      <c r="S52">
        <v>48</v>
      </c>
      <c r="T52">
        <f t="shared" si="8"/>
        <v>31</v>
      </c>
      <c r="U52">
        <f t="shared" si="9"/>
        <v>1.8235294117647058</v>
      </c>
      <c r="V52" s="2">
        <v>1.8235294117647058</v>
      </c>
      <c r="W52">
        <v>44</v>
      </c>
      <c r="X52">
        <f t="shared" si="10"/>
        <v>38</v>
      </c>
      <c r="Y52">
        <f t="shared" si="11"/>
        <v>6.333333333333333</v>
      </c>
      <c r="AA52" s="2">
        <v>2.2719315789473682</v>
      </c>
      <c r="AB52" s="2">
        <v>6.333333333333333</v>
      </c>
      <c r="AC52" s="2">
        <v>1.32</v>
      </c>
      <c r="AD52" s="2">
        <v>1.8235294117647058</v>
      </c>
      <c r="AE52">
        <f t="shared" si="0"/>
        <v>2.9371985810113519</v>
      </c>
      <c r="AF52">
        <f t="shared" si="1"/>
        <v>2.2972375953827626</v>
      </c>
    </row>
    <row r="53" spans="3:32">
      <c r="C53">
        <v>13</v>
      </c>
      <c r="D53">
        <v>2.6728882868937047</v>
      </c>
      <c r="E53">
        <v>1.793893638719023</v>
      </c>
      <c r="G53">
        <v>74</v>
      </c>
      <c r="H53">
        <f t="shared" si="2"/>
        <v>38</v>
      </c>
      <c r="I53">
        <f t="shared" si="3"/>
        <v>1.0555555555555556</v>
      </c>
      <c r="J53" s="2">
        <v>1.0555555555555556</v>
      </c>
      <c r="K53">
        <v>59.424999999999997</v>
      </c>
      <c r="L53">
        <f t="shared" si="4"/>
        <v>40.424999999999997</v>
      </c>
      <c r="M53">
        <f t="shared" si="5"/>
        <v>2.1276315789473683</v>
      </c>
      <c r="N53" s="2">
        <v>2.1276315789473683</v>
      </c>
      <c r="O53">
        <v>69</v>
      </c>
      <c r="P53">
        <f t="shared" si="6"/>
        <v>44</v>
      </c>
      <c r="Q53">
        <f t="shared" si="7"/>
        <v>1.76</v>
      </c>
      <c r="R53" s="2">
        <v>1.76</v>
      </c>
      <c r="S53">
        <v>42</v>
      </c>
      <c r="T53">
        <f t="shared" si="8"/>
        <v>25</v>
      </c>
      <c r="U53">
        <f t="shared" si="9"/>
        <v>1.4705882352941178</v>
      </c>
      <c r="V53" s="2">
        <v>1.4705882352941178</v>
      </c>
      <c r="W53">
        <v>38</v>
      </c>
      <c r="X53">
        <f t="shared" si="10"/>
        <v>32</v>
      </c>
      <c r="Y53">
        <f t="shared" si="11"/>
        <v>5.333333333333333</v>
      </c>
      <c r="AA53" s="2">
        <v>2.1276315789473683</v>
      </c>
      <c r="AB53" s="2">
        <v>5.333333333333333</v>
      </c>
      <c r="AC53" s="2">
        <v>1.76</v>
      </c>
      <c r="AD53" s="2">
        <v>1.4705882352941178</v>
      </c>
      <c r="AE53">
        <f t="shared" si="0"/>
        <v>2.6728882868937047</v>
      </c>
      <c r="AF53">
        <f t="shared" si="1"/>
        <v>1.793893638719023</v>
      </c>
    </row>
    <row r="54" spans="3:32">
      <c r="C54">
        <v>13.25</v>
      </c>
      <c r="D54">
        <v>2.5886295923632612</v>
      </c>
      <c r="E54">
        <v>1.8202606299039634</v>
      </c>
      <c r="G54">
        <v>72</v>
      </c>
      <c r="H54">
        <f t="shared" si="2"/>
        <v>36</v>
      </c>
      <c r="I54">
        <f t="shared" si="3"/>
        <v>1</v>
      </c>
      <c r="J54" s="2">
        <v>1</v>
      </c>
      <c r="K54">
        <v>55.383299999999998</v>
      </c>
      <c r="L54">
        <f t="shared" si="4"/>
        <v>36.383299999999998</v>
      </c>
      <c r="M54">
        <f t="shared" si="5"/>
        <v>1.9149105263157893</v>
      </c>
      <c r="N54" s="2">
        <v>1.9149105263157893</v>
      </c>
      <c r="O54">
        <v>48</v>
      </c>
      <c r="P54">
        <f t="shared" si="6"/>
        <v>23</v>
      </c>
      <c r="Q54">
        <f t="shared" si="7"/>
        <v>0.92</v>
      </c>
      <c r="R54" s="2">
        <v>0.92</v>
      </c>
      <c r="S54">
        <v>57</v>
      </c>
      <c r="T54">
        <f t="shared" si="8"/>
        <v>40</v>
      </c>
      <c r="U54">
        <f t="shared" si="9"/>
        <v>2.3529411764705883</v>
      </c>
      <c r="V54" s="2">
        <v>2.3529411764705883</v>
      </c>
      <c r="W54">
        <v>37</v>
      </c>
      <c r="X54">
        <f t="shared" si="10"/>
        <v>31</v>
      </c>
      <c r="Y54">
        <f t="shared" si="11"/>
        <v>5.166666666666667</v>
      </c>
      <c r="AA54" s="2">
        <v>1.9149105263157893</v>
      </c>
      <c r="AB54" s="2">
        <v>5.166666666666667</v>
      </c>
      <c r="AC54" s="2">
        <v>0.92</v>
      </c>
      <c r="AD54" s="2">
        <v>2.3529411764705883</v>
      </c>
      <c r="AE54">
        <f t="shared" si="0"/>
        <v>2.5886295923632612</v>
      </c>
      <c r="AF54">
        <f t="shared" si="1"/>
        <v>1.8202606299039634</v>
      </c>
    </row>
    <row r="55" spans="3:32">
      <c r="C55">
        <v>13.5</v>
      </c>
      <c r="D55">
        <v>2.5629340815273478</v>
      </c>
      <c r="E55">
        <v>2.1356946026250183</v>
      </c>
      <c r="G55">
        <v>68</v>
      </c>
      <c r="H55">
        <f t="shared" si="2"/>
        <v>32</v>
      </c>
      <c r="I55">
        <f t="shared" si="3"/>
        <v>0.88888888888888884</v>
      </c>
      <c r="J55" s="2">
        <v>0.88888888888888884</v>
      </c>
      <c r="K55">
        <v>60.337499999999999</v>
      </c>
      <c r="L55">
        <f t="shared" si="4"/>
        <v>41.337499999999999</v>
      </c>
      <c r="M55">
        <f t="shared" si="5"/>
        <v>2.1756578947368421</v>
      </c>
      <c r="N55" s="2">
        <v>2.1756578947368421</v>
      </c>
      <c r="O55">
        <v>47</v>
      </c>
      <c r="P55">
        <f t="shared" si="6"/>
        <v>22</v>
      </c>
      <c r="Q55">
        <f t="shared" si="7"/>
        <v>0.88</v>
      </c>
      <c r="R55" s="2">
        <v>0.88</v>
      </c>
      <c r="S55">
        <v>43</v>
      </c>
      <c r="T55">
        <f t="shared" si="8"/>
        <v>26</v>
      </c>
      <c r="U55">
        <f t="shared" si="9"/>
        <v>1.5294117647058822</v>
      </c>
      <c r="V55" s="2">
        <v>1.5294117647058822</v>
      </c>
      <c r="W55">
        <v>40</v>
      </c>
      <c r="X55">
        <f t="shared" si="10"/>
        <v>34</v>
      </c>
      <c r="Y55">
        <f t="shared" si="11"/>
        <v>5.666666666666667</v>
      </c>
      <c r="AA55" s="2">
        <v>2.1756578947368421</v>
      </c>
      <c r="AB55" s="2">
        <v>5.666666666666667</v>
      </c>
      <c r="AC55" s="2">
        <v>0.88</v>
      </c>
      <c r="AD55" s="2">
        <v>1.5294117647058822</v>
      </c>
      <c r="AE55">
        <f t="shared" si="0"/>
        <v>2.5629340815273478</v>
      </c>
      <c r="AF55">
        <f t="shared" si="1"/>
        <v>2.1356946026250183</v>
      </c>
    </row>
    <row r="56" spans="3:32">
      <c r="C56">
        <v>13.75</v>
      </c>
      <c r="D56">
        <v>3.0806720846233233</v>
      </c>
      <c r="E56">
        <v>2.1505793055069184</v>
      </c>
      <c r="G56">
        <v>73</v>
      </c>
      <c r="H56">
        <f t="shared" si="2"/>
        <v>37</v>
      </c>
      <c r="I56">
        <f t="shared" si="3"/>
        <v>1.0277777777777777</v>
      </c>
      <c r="J56" s="2">
        <v>1.0277777777777777</v>
      </c>
      <c r="K56">
        <v>59.875</v>
      </c>
      <c r="L56">
        <f t="shared" si="4"/>
        <v>40.875</v>
      </c>
      <c r="M56">
        <f t="shared" si="5"/>
        <v>2.1513157894736841</v>
      </c>
      <c r="N56" s="2">
        <v>2.1513157894736841</v>
      </c>
      <c r="O56">
        <v>56</v>
      </c>
      <c r="P56">
        <f t="shared" si="6"/>
        <v>31</v>
      </c>
      <c r="Q56">
        <f t="shared" si="7"/>
        <v>1.24</v>
      </c>
      <c r="R56" s="2">
        <v>1.24</v>
      </c>
      <c r="S56">
        <v>64</v>
      </c>
      <c r="T56">
        <f t="shared" si="8"/>
        <v>47</v>
      </c>
      <c r="U56">
        <f t="shared" si="9"/>
        <v>2.7647058823529411</v>
      </c>
      <c r="V56" s="2">
        <v>2.7647058823529411</v>
      </c>
      <c r="W56">
        <v>43</v>
      </c>
      <c r="X56">
        <f t="shared" si="10"/>
        <v>37</v>
      </c>
      <c r="Y56">
        <f t="shared" si="11"/>
        <v>6.166666666666667</v>
      </c>
      <c r="AA56" s="2">
        <v>2.1513157894736841</v>
      </c>
      <c r="AB56" s="2">
        <v>6.166666666666667</v>
      </c>
      <c r="AC56" s="2">
        <v>1.24</v>
      </c>
      <c r="AD56" s="2">
        <v>2.7647058823529411</v>
      </c>
      <c r="AE56">
        <f t="shared" si="0"/>
        <v>3.0806720846233233</v>
      </c>
      <c r="AF56">
        <f t="shared" si="1"/>
        <v>2.1505793055069184</v>
      </c>
    </row>
    <row r="57" spans="3:32">
      <c r="C57">
        <v>14</v>
      </c>
      <c r="D57">
        <v>2.4217270897832819</v>
      </c>
      <c r="E57">
        <v>1.7390649449784399</v>
      </c>
      <c r="G57">
        <v>63</v>
      </c>
      <c r="H57">
        <f t="shared" si="2"/>
        <v>27</v>
      </c>
      <c r="I57">
        <f t="shared" si="3"/>
        <v>0.75</v>
      </c>
      <c r="J57" s="2">
        <v>0.75</v>
      </c>
      <c r="K57">
        <v>50.604199999999999</v>
      </c>
      <c r="L57">
        <f t="shared" si="4"/>
        <v>31.604199999999999</v>
      </c>
      <c r="M57">
        <f t="shared" si="5"/>
        <v>1.6633789473684211</v>
      </c>
      <c r="N57" s="2">
        <v>1.6633789473684211</v>
      </c>
      <c r="O57">
        <v>55</v>
      </c>
      <c r="P57">
        <f t="shared" si="6"/>
        <v>30</v>
      </c>
      <c r="Q57">
        <f t="shared" si="7"/>
        <v>1.2</v>
      </c>
      <c r="R57" s="2">
        <v>1.2</v>
      </c>
      <c r="S57">
        <v>48</v>
      </c>
      <c r="T57">
        <f t="shared" si="8"/>
        <v>31</v>
      </c>
      <c r="U57">
        <f t="shared" si="9"/>
        <v>1.8235294117647058</v>
      </c>
      <c r="V57" s="2">
        <v>1.8235294117647058</v>
      </c>
      <c r="W57">
        <v>36</v>
      </c>
      <c r="X57">
        <f t="shared" si="10"/>
        <v>30</v>
      </c>
      <c r="Y57">
        <f t="shared" si="11"/>
        <v>5</v>
      </c>
      <c r="AA57" s="2">
        <v>1.6633789473684211</v>
      </c>
      <c r="AB57" s="2">
        <v>5</v>
      </c>
      <c r="AC57" s="2">
        <v>1.2</v>
      </c>
      <c r="AD57" s="2">
        <v>1.8235294117647058</v>
      </c>
      <c r="AE57">
        <f t="shared" si="0"/>
        <v>2.4217270897832819</v>
      </c>
      <c r="AF57">
        <f t="shared" si="1"/>
        <v>1.7390649449784399</v>
      </c>
    </row>
    <row r="58" spans="3:32">
      <c r="C58">
        <v>14.25</v>
      </c>
      <c r="D58">
        <v>1.9697630804953561</v>
      </c>
      <c r="E58">
        <v>1.3942521383698858</v>
      </c>
      <c r="G58">
        <v>65</v>
      </c>
      <c r="H58">
        <f t="shared" si="2"/>
        <v>29</v>
      </c>
      <c r="I58">
        <f t="shared" si="3"/>
        <v>0.80555555555555558</v>
      </c>
      <c r="J58" s="2">
        <v>0.80555555555555558</v>
      </c>
      <c r="K58">
        <v>52.466700000000003</v>
      </c>
      <c r="L58">
        <f t="shared" si="4"/>
        <v>33.466700000000003</v>
      </c>
      <c r="M58">
        <f t="shared" si="5"/>
        <v>1.7614052631578949</v>
      </c>
      <c r="N58" s="2">
        <v>1.7614052631578949</v>
      </c>
      <c r="O58">
        <v>50</v>
      </c>
      <c r="P58">
        <f t="shared" si="6"/>
        <v>25</v>
      </c>
      <c r="Q58">
        <f t="shared" si="7"/>
        <v>1</v>
      </c>
      <c r="R58" s="2">
        <v>1</v>
      </c>
      <c r="S58">
        <v>36</v>
      </c>
      <c r="T58">
        <f t="shared" si="8"/>
        <v>19</v>
      </c>
      <c r="U58">
        <f t="shared" si="9"/>
        <v>1.1176470588235294</v>
      </c>
      <c r="V58" s="2">
        <v>1.1176470588235294</v>
      </c>
      <c r="W58">
        <v>30</v>
      </c>
      <c r="X58">
        <f t="shared" si="10"/>
        <v>24</v>
      </c>
      <c r="Y58">
        <f t="shared" si="11"/>
        <v>4</v>
      </c>
      <c r="AA58" s="2">
        <v>1.7614052631578949</v>
      </c>
      <c r="AB58" s="2">
        <v>4</v>
      </c>
      <c r="AC58" s="2">
        <v>1</v>
      </c>
      <c r="AD58" s="2">
        <v>1.1176470588235294</v>
      </c>
      <c r="AE58">
        <f t="shared" si="0"/>
        <v>1.9697630804953561</v>
      </c>
      <c r="AF58">
        <f t="shared" si="1"/>
        <v>1.3942521383698858</v>
      </c>
    </row>
    <row r="59" spans="3:32">
      <c r="C59">
        <v>14.5</v>
      </c>
      <c r="D59">
        <v>2.5496555727554182</v>
      </c>
      <c r="E59">
        <v>2.3222924600889829</v>
      </c>
      <c r="G59">
        <v>65</v>
      </c>
      <c r="H59">
        <f t="shared" si="2"/>
        <v>29</v>
      </c>
      <c r="I59">
        <f t="shared" si="3"/>
        <v>0.80555555555555558</v>
      </c>
      <c r="J59" s="2">
        <v>0.80555555555555558</v>
      </c>
      <c r="K59">
        <v>51.475000000000001</v>
      </c>
      <c r="L59">
        <f t="shared" si="4"/>
        <v>32.475000000000001</v>
      </c>
      <c r="M59">
        <f t="shared" si="5"/>
        <v>1.7092105263157895</v>
      </c>
      <c r="N59" s="2">
        <v>1.7092105263157895</v>
      </c>
      <c r="O59">
        <v>49</v>
      </c>
      <c r="P59">
        <f t="shared" si="6"/>
        <v>24</v>
      </c>
      <c r="Q59">
        <f t="shared" si="7"/>
        <v>0.96</v>
      </c>
      <c r="R59" s="2">
        <v>0.96</v>
      </c>
      <c r="S59">
        <v>43</v>
      </c>
      <c r="T59">
        <f t="shared" si="8"/>
        <v>26</v>
      </c>
      <c r="U59">
        <f t="shared" si="9"/>
        <v>1.5294117647058822</v>
      </c>
      <c r="V59" s="2">
        <v>1.5294117647058822</v>
      </c>
      <c r="W59">
        <v>42</v>
      </c>
      <c r="X59">
        <f t="shared" si="10"/>
        <v>36</v>
      </c>
      <c r="Y59">
        <f t="shared" si="11"/>
        <v>6</v>
      </c>
      <c r="AA59" s="2">
        <v>1.7092105263157895</v>
      </c>
      <c r="AB59" s="2">
        <v>6</v>
      </c>
      <c r="AC59" s="2">
        <v>0.96</v>
      </c>
      <c r="AD59" s="2">
        <v>1.5294117647058822</v>
      </c>
      <c r="AE59">
        <f t="shared" si="0"/>
        <v>2.5496555727554182</v>
      </c>
      <c r="AF59">
        <f t="shared" si="1"/>
        <v>2.3222924600889829</v>
      </c>
    </row>
    <row r="60" spans="3:32">
      <c r="C60">
        <v>14.75</v>
      </c>
      <c r="D60">
        <v>2.098410294117647</v>
      </c>
      <c r="E60">
        <v>1.6214560603722794</v>
      </c>
      <c r="G60">
        <v>74</v>
      </c>
      <c r="H60">
        <f t="shared" si="2"/>
        <v>38</v>
      </c>
      <c r="I60">
        <f t="shared" si="3"/>
        <v>1.0555555555555556</v>
      </c>
      <c r="J60" s="2">
        <v>1.0555555555555556</v>
      </c>
      <c r="K60">
        <v>49.033299999999997</v>
      </c>
      <c r="L60">
        <f t="shared" si="4"/>
        <v>30.033299999999997</v>
      </c>
      <c r="M60">
        <f t="shared" si="5"/>
        <v>1.5806999999999998</v>
      </c>
      <c r="N60" s="2">
        <v>1.5806999999999998</v>
      </c>
      <c r="O60">
        <v>49</v>
      </c>
      <c r="P60">
        <f t="shared" si="6"/>
        <v>24</v>
      </c>
      <c r="Q60">
        <f t="shared" si="7"/>
        <v>0.96</v>
      </c>
      <c r="R60" s="2">
        <v>0.96</v>
      </c>
      <c r="S60">
        <v>40</v>
      </c>
      <c r="T60">
        <f t="shared" si="8"/>
        <v>23</v>
      </c>
      <c r="U60">
        <f t="shared" si="9"/>
        <v>1.3529411764705883</v>
      </c>
      <c r="V60" s="2">
        <v>1.3529411764705883</v>
      </c>
      <c r="W60">
        <v>33</v>
      </c>
      <c r="X60">
        <f t="shared" si="10"/>
        <v>27</v>
      </c>
      <c r="Y60">
        <f t="shared" si="11"/>
        <v>4.5</v>
      </c>
      <c r="AA60" s="2">
        <v>1.5806999999999998</v>
      </c>
      <c r="AB60" s="2">
        <v>4.5</v>
      </c>
      <c r="AC60" s="2">
        <v>0.96</v>
      </c>
      <c r="AD60" s="2">
        <v>1.3529411764705883</v>
      </c>
      <c r="AE60">
        <f t="shared" si="0"/>
        <v>2.098410294117647</v>
      </c>
      <c r="AF60">
        <f t="shared" si="1"/>
        <v>1.6214560603722794</v>
      </c>
    </row>
    <row r="61" spans="3:32">
      <c r="C61">
        <v>15</v>
      </c>
      <c r="D61">
        <v>2.5435685500515994</v>
      </c>
      <c r="E61">
        <v>2.2123295569541264</v>
      </c>
      <c r="G61">
        <v>67</v>
      </c>
      <c r="H61">
        <f t="shared" si="2"/>
        <v>31</v>
      </c>
      <c r="I61">
        <f t="shared" si="3"/>
        <v>0.86111111111111116</v>
      </c>
      <c r="J61" s="2">
        <v>0.86111111111111116</v>
      </c>
      <c r="K61">
        <v>53.0167</v>
      </c>
      <c r="L61">
        <f t="shared" si="4"/>
        <v>34.0167</v>
      </c>
      <c r="M61">
        <f t="shared" si="5"/>
        <v>1.7903526315789473</v>
      </c>
      <c r="N61" s="2">
        <v>1.7903526315789473</v>
      </c>
      <c r="O61">
        <v>52</v>
      </c>
      <c r="P61">
        <f t="shared" si="6"/>
        <v>27</v>
      </c>
      <c r="Q61">
        <f t="shared" si="7"/>
        <v>1.08</v>
      </c>
      <c r="R61" s="2">
        <v>1.08</v>
      </c>
      <c r="S61">
        <v>42</v>
      </c>
      <c r="T61">
        <f t="shared" si="8"/>
        <v>25</v>
      </c>
      <c r="U61">
        <f t="shared" si="9"/>
        <v>1.4705882352941178</v>
      </c>
      <c r="V61" s="2">
        <v>1.4705882352941178</v>
      </c>
      <c r="W61">
        <v>41</v>
      </c>
      <c r="X61">
        <f t="shared" si="10"/>
        <v>35</v>
      </c>
      <c r="Y61">
        <f t="shared" si="11"/>
        <v>5.833333333333333</v>
      </c>
      <c r="AA61" s="2">
        <v>1.7903526315789473</v>
      </c>
      <c r="AB61" s="2">
        <v>5.833333333333333</v>
      </c>
      <c r="AC61" s="2">
        <v>1.08</v>
      </c>
      <c r="AD61" s="2">
        <v>1.4705882352941178</v>
      </c>
      <c r="AE61">
        <f t="shared" si="0"/>
        <v>2.5435685500515994</v>
      </c>
      <c r="AF61">
        <f t="shared" si="1"/>
        <v>2.2123295569541264</v>
      </c>
    </row>
    <row r="62" spans="3:32">
      <c r="C62">
        <v>15.25</v>
      </c>
      <c r="D62">
        <v>2.4033746130030957</v>
      </c>
      <c r="E62">
        <v>1.7977936655577549</v>
      </c>
      <c r="G62">
        <v>66</v>
      </c>
      <c r="H62">
        <f t="shared" si="2"/>
        <v>30</v>
      </c>
      <c r="I62">
        <f t="shared" si="3"/>
        <v>0.83333333333333337</v>
      </c>
      <c r="J62" s="2">
        <v>0.83333333333333337</v>
      </c>
      <c r="K62">
        <v>59</v>
      </c>
      <c r="L62">
        <f t="shared" si="4"/>
        <v>40</v>
      </c>
      <c r="M62">
        <f t="shared" si="5"/>
        <v>2.1052631578947367</v>
      </c>
      <c r="N62" s="2">
        <v>2.1052631578947367</v>
      </c>
      <c r="O62">
        <v>48</v>
      </c>
      <c r="P62">
        <f t="shared" si="6"/>
        <v>23</v>
      </c>
      <c r="Q62">
        <f t="shared" si="7"/>
        <v>0.92</v>
      </c>
      <c r="R62" s="2">
        <v>0.92</v>
      </c>
      <c r="S62">
        <v>44</v>
      </c>
      <c r="T62">
        <f t="shared" si="8"/>
        <v>27</v>
      </c>
      <c r="U62">
        <f t="shared" si="9"/>
        <v>1.588235294117647</v>
      </c>
      <c r="V62" s="2">
        <v>1.588235294117647</v>
      </c>
      <c r="W62">
        <v>36</v>
      </c>
      <c r="X62">
        <f t="shared" si="10"/>
        <v>30</v>
      </c>
      <c r="Y62">
        <f t="shared" si="11"/>
        <v>5</v>
      </c>
      <c r="AA62" s="2">
        <v>2.1052631578947367</v>
      </c>
      <c r="AB62" s="2">
        <v>5</v>
      </c>
      <c r="AC62" s="2">
        <v>0.92</v>
      </c>
      <c r="AD62" s="2">
        <v>1.588235294117647</v>
      </c>
      <c r="AE62">
        <f t="shared" si="0"/>
        <v>2.4033746130030957</v>
      </c>
      <c r="AF62">
        <f t="shared" si="1"/>
        <v>1.7977936655577549</v>
      </c>
    </row>
    <row r="63" spans="3:32">
      <c r="C63">
        <v>15.5</v>
      </c>
      <c r="D63">
        <v>2.0098595975232199</v>
      </c>
      <c r="E63">
        <v>1.6916345526313818</v>
      </c>
      <c r="G63">
        <v>62</v>
      </c>
      <c r="H63">
        <f>G63-36</f>
        <v>26</v>
      </c>
      <c r="I63">
        <f>H63/36</f>
        <v>0.72222222222222221</v>
      </c>
      <c r="J63" s="2">
        <v>0.72222222222222221</v>
      </c>
      <c r="K63">
        <v>45.745800000000003</v>
      </c>
      <c r="L63">
        <f t="shared" si="4"/>
        <v>26.745800000000003</v>
      </c>
      <c r="M63">
        <f t="shared" si="5"/>
        <v>1.4076736842105264</v>
      </c>
      <c r="N63" s="2">
        <v>1.4076736842105264</v>
      </c>
      <c r="O63">
        <v>43</v>
      </c>
      <c r="P63">
        <f t="shared" si="6"/>
        <v>18</v>
      </c>
      <c r="Q63">
        <f t="shared" si="7"/>
        <v>0.72</v>
      </c>
      <c r="R63" s="2">
        <v>0.72</v>
      </c>
      <c r="S63">
        <v>41</v>
      </c>
      <c r="T63">
        <f t="shared" si="8"/>
        <v>24</v>
      </c>
      <c r="U63">
        <f t="shared" si="9"/>
        <v>1.411764705882353</v>
      </c>
      <c r="V63" s="2">
        <v>1.411764705882353</v>
      </c>
      <c r="W63">
        <v>33</v>
      </c>
      <c r="X63">
        <f t="shared" si="10"/>
        <v>27</v>
      </c>
      <c r="Y63">
        <f t="shared" si="11"/>
        <v>4.5</v>
      </c>
      <c r="AA63" s="2">
        <v>1.4076736842105264</v>
      </c>
      <c r="AB63" s="2">
        <v>4.5</v>
      </c>
      <c r="AC63" s="2">
        <v>0.72</v>
      </c>
      <c r="AD63" s="2">
        <v>1.411764705882353</v>
      </c>
      <c r="AE63">
        <f t="shared" si="0"/>
        <v>2.0098595975232199</v>
      </c>
      <c r="AF63">
        <f t="shared" si="1"/>
        <v>1.6916345526313818</v>
      </c>
    </row>
    <row r="64" spans="3:32">
      <c r="C64">
        <v>15.75</v>
      </c>
      <c r="D64">
        <v>2.1446826625386994</v>
      </c>
      <c r="E64">
        <v>1.6043074726484785</v>
      </c>
      <c r="G64">
        <v>74</v>
      </c>
      <c r="H64">
        <f t="shared" si="2"/>
        <v>38</v>
      </c>
      <c r="I64">
        <f t="shared" si="3"/>
        <v>1.0555555555555556</v>
      </c>
      <c r="J64" s="2">
        <v>1.0555555555555556</v>
      </c>
      <c r="K64">
        <v>52.55</v>
      </c>
      <c r="L64">
        <f t="shared" si="4"/>
        <v>33.549999999999997</v>
      </c>
      <c r="M64">
        <f t="shared" si="5"/>
        <v>1.7657894736842104</v>
      </c>
      <c r="N64" s="2">
        <v>1.7657894736842104</v>
      </c>
      <c r="O64">
        <v>49</v>
      </c>
      <c r="P64">
        <f t="shared" si="6"/>
        <v>24</v>
      </c>
      <c r="Q64">
        <f t="shared" si="7"/>
        <v>0.96</v>
      </c>
      <c r="R64" s="2">
        <v>0.96</v>
      </c>
      <c r="S64">
        <v>40</v>
      </c>
      <c r="T64">
        <f t="shared" si="8"/>
        <v>23</v>
      </c>
      <c r="U64">
        <f t="shared" si="9"/>
        <v>1.3529411764705883</v>
      </c>
      <c r="V64" s="2">
        <v>1.3529411764705883</v>
      </c>
      <c r="W64">
        <v>33</v>
      </c>
      <c r="X64">
        <f t="shared" si="10"/>
        <v>27</v>
      </c>
      <c r="Y64">
        <f t="shared" si="11"/>
        <v>4.5</v>
      </c>
      <c r="AA64" s="2">
        <v>1.7657894736842104</v>
      </c>
      <c r="AB64" s="2">
        <v>4.5</v>
      </c>
      <c r="AC64" s="2">
        <v>0.96</v>
      </c>
      <c r="AD64" s="2">
        <v>1.3529411764705883</v>
      </c>
      <c r="AE64">
        <f t="shared" si="0"/>
        <v>2.1446826625386994</v>
      </c>
      <c r="AF64">
        <f t="shared" si="1"/>
        <v>1.6043074726484785</v>
      </c>
    </row>
    <row r="65" spans="3:32">
      <c r="C65">
        <v>16</v>
      </c>
      <c r="D65">
        <v>2.0593995098039213</v>
      </c>
      <c r="E65">
        <v>1.5240197121024317</v>
      </c>
      <c r="G65">
        <v>58</v>
      </c>
      <c r="H65">
        <f t="shared" si="2"/>
        <v>22</v>
      </c>
      <c r="I65">
        <f t="shared" si="3"/>
        <v>0.61111111111111116</v>
      </c>
      <c r="J65" s="2">
        <v>0.61111111111111116</v>
      </c>
      <c r="K65">
        <v>45.837499999999999</v>
      </c>
      <c r="L65">
        <f t="shared" si="4"/>
        <v>26.837499999999999</v>
      </c>
      <c r="M65">
        <f t="shared" si="5"/>
        <v>1.4124999999999999</v>
      </c>
      <c r="N65" s="2">
        <v>1.4124999999999999</v>
      </c>
      <c r="O65">
        <v>52</v>
      </c>
      <c r="P65">
        <f t="shared" si="6"/>
        <v>27</v>
      </c>
      <c r="Q65">
        <f t="shared" si="7"/>
        <v>1.08</v>
      </c>
      <c r="R65" s="2">
        <v>1.08</v>
      </c>
      <c r="S65">
        <v>41</v>
      </c>
      <c r="T65">
        <f t="shared" si="8"/>
        <v>24</v>
      </c>
      <c r="U65">
        <f t="shared" si="9"/>
        <v>1.411764705882353</v>
      </c>
      <c r="V65" s="2">
        <v>1.411764705882353</v>
      </c>
      <c r="W65">
        <v>32</v>
      </c>
      <c r="X65">
        <f t="shared" si="10"/>
        <v>26</v>
      </c>
      <c r="Y65">
        <f t="shared" si="11"/>
        <v>4.333333333333333</v>
      </c>
      <c r="AA65" s="2">
        <v>1.4124999999999999</v>
      </c>
      <c r="AB65" s="2">
        <v>4.333333333333333</v>
      </c>
      <c r="AC65" s="2">
        <v>1.08</v>
      </c>
      <c r="AD65" s="2">
        <v>1.411764705882353</v>
      </c>
      <c r="AE65">
        <f t="shared" si="0"/>
        <v>2.0593995098039213</v>
      </c>
      <c r="AF65">
        <f t="shared" si="1"/>
        <v>1.5240197121024317</v>
      </c>
    </row>
    <row r="66" spans="3:32">
      <c r="C66">
        <v>16.25</v>
      </c>
      <c r="D66">
        <v>1.9674875386996906</v>
      </c>
      <c r="E66">
        <v>2.4068702253837628</v>
      </c>
      <c r="G66">
        <v>65</v>
      </c>
      <c r="H66">
        <f t="shared" si="2"/>
        <v>29</v>
      </c>
      <c r="I66">
        <f t="shared" si="3"/>
        <v>0.80555555555555558</v>
      </c>
      <c r="J66" s="2">
        <v>0.80555555555555558</v>
      </c>
      <c r="K66">
        <v>43.866700000000002</v>
      </c>
      <c r="L66">
        <f t="shared" si="4"/>
        <v>24.866700000000002</v>
      </c>
      <c r="M66">
        <f t="shared" si="5"/>
        <v>1.3087736842105264</v>
      </c>
      <c r="N66" s="2">
        <v>1.3087736842105264</v>
      </c>
      <c r="O66">
        <v>28</v>
      </c>
      <c r="P66">
        <f t="shared" si="6"/>
        <v>3</v>
      </c>
      <c r="Q66">
        <f t="shared" si="7"/>
        <v>0.12</v>
      </c>
      <c r="R66" s="2">
        <v>0.12</v>
      </c>
      <c r="S66">
        <v>33</v>
      </c>
      <c r="T66">
        <f t="shared" si="8"/>
        <v>16</v>
      </c>
      <c r="U66">
        <f t="shared" si="9"/>
        <v>0.94117647058823528</v>
      </c>
      <c r="V66" s="2">
        <v>0.94117647058823528</v>
      </c>
      <c r="W66">
        <v>39</v>
      </c>
      <c r="X66">
        <f t="shared" si="10"/>
        <v>33</v>
      </c>
      <c r="Y66">
        <f t="shared" si="11"/>
        <v>5.5</v>
      </c>
      <c r="AA66" s="2">
        <v>1.3087736842105264</v>
      </c>
      <c r="AB66" s="2">
        <v>5.5</v>
      </c>
      <c r="AC66" s="2">
        <v>0.12</v>
      </c>
      <c r="AD66" s="2">
        <v>0.94117647058823528</v>
      </c>
      <c r="AE66">
        <f t="shared" ref="AE66:AE129" si="12">AVERAGE(AA66:AD66)</f>
        <v>1.9674875386996906</v>
      </c>
      <c r="AF66">
        <f t="shared" ref="AF66:AF129" si="13">STDEV(AA66:AD66)</f>
        <v>2.4068702253837628</v>
      </c>
    </row>
    <row r="67" spans="3:32">
      <c r="C67">
        <v>16.5</v>
      </c>
      <c r="D67">
        <v>2.1350997678018575</v>
      </c>
      <c r="E67">
        <v>1.5912433960555536</v>
      </c>
      <c r="G67">
        <v>66</v>
      </c>
      <c r="H67">
        <f t="shared" ref="H67:H83" si="14">G67-36</f>
        <v>30</v>
      </c>
      <c r="I67">
        <f t="shared" ref="I67:I83" si="15">H67/36</f>
        <v>0.83333333333333337</v>
      </c>
      <c r="J67" s="2">
        <v>0.83333333333333337</v>
      </c>
      <c r="K67">
        <v>49.541699999999999</v>
      </c>
      <c r="L67">
        <f t="shared" ref="L67:L130" si="16">K67-19</f>
        <v>30.541699999999999</v>
      </c>
      <c r="M67">
        <f t="shared" ref="M67:M130" si="17">L67/19</f>
        <v>1.6074578947368421</v>
      </c>
      <c r="N67" s="2">
        <v>1.6074578947368421</v>
      </c>
      <c r="O67">
        <v>52</v>
      </c>
      <c r="P67">
        <f t="shared" ref="P67:P130" si="18">O67-25</f>
        <v>27</v>
      </c>
      <c r="Q67">
        <f t="shared" ref="Q67:Q130" si="19">P67/25</f>
        <v>1.08</v>
      </c>
      <c r="R67" s="2">
        <v>1.08</v>
      </c>
      <c r="S67">
        <v>40</v>
      </c>
      <c r="T67">
        <f t="shared" ref="T67:T69" si="20">S67-17</f>
        <v>23</v>
      </c>
      <c r="U67">
        <f t="shared" ref="U67:U69" si="21">T67/17</f>
        <v>1.3529411764705883</v>
      </c>
      <c r="V67" s="2">
        <v>1.3529411764705883</v>
      </c>
      <c r="W67">
        <v>33</v>
      </c>
      <c r="X67">
        <f t="shared" ref="X67:X130" si="22">W67-6</f>
        <v>27</v>
      </c>
      <c r="Y67">
        <f t="shared" ref="Y67:Y130" si="23">X67/6</f>
        <v>4.5</v>
      </c>
      <c r="AA67" s="2">
        <v>1.6074578947368421</v>
      </c>
      <c r="AB67" s="2">
        <v>4.5</v>
      </c>
      <c r="AC67" s="2">
        <v>1.08</v>
      </c>
      <c r="AD67" s="2">
        <v>1.3529411764705883</v>
      </c>
      <c r="AE67">
        <f t="shared" si="12"/>
        <v>2.1350997678018575</v>
      </c>
      <c r="AF67">
        <f t="shared" si="13"/>
        <v>1.5912433960555536</v>
      </c>
    </row>
    <row r="68" spans="3:32">
      <c r="C68">
        <v>16.75</v>
      </c>
      <c r="D68">
        <v>2.0523258513931886</v>
      </c>
      <c r="E68">
        <v>1.6768586618055046</v>
      </c>
      <c r="G68">
        <v>60</v>
      </c>
      <c r="H68">
        <f t="shared" si="14"/>
        <v>24</v>
      </c>
      <c r="I68">
        <f t="shared" si="15"/>
        <v>0.66666666666666663</v>
      </c>
      <c r="J68" s="2">
        <v>0.66666666666666663</v>
      </c>
      <c r="K68">
        <v>42.625</v>
      </c>
      <c r="L68">
        <f t="shared" si="16"/>
        <v>23.625</v>
      </c>
      <c r="M68">
        <f t="shared" si="17"/>
        <v>1.243421052631579</v>
      </c>
      <c r="N68" s="2">
        <v>1.243421052631579</v>
      </c>
      <c r="O68">
        <v>44</v>
      </c>
      <c r="P68">
        <f t="shared" si="18"/>
        <v>19</v>
      </c>
      <c r="Q68">
        <f t="shared" si="19"/>
        <v>0.76</v>
      </c>
      <c r="R68" s="2">
        <v>0.76</v>
      </c>
      <c r="S68">
        <v>46</v>
      </c>
      <c r="T68">
        <f t="shared" si="20"/>
        <v>29</v>
      </c>
      <c r="U68">
        <f t="shared" si="21"/>
        <v>1.7058823529411764</v>
      </c>
      <c r="V68" s="2">
        <v>1.7058823529411764</v>
      </c>
      <c r="W68">
        <v>33</v>
      </c>
      <c r="X68">
        <f t="shared" si="22"/>
        <v>27</v>
      </c>
      <c r="Y68">
        <f t="shared" si="23"/>
        <v>4.5</v>
      </c>
      <c r="AA68" s="2">
        <v>1.243421052631579</v>
      </c>
      <c r="AB68" s="2">
        <v>4.5</v>
      </c>
      <c r="AC68" s="2">
        <v>0.76</v>
      </c>
      <c r="AD68" s="2">
        <v>1.7058823529411764</v>
      </c>
      <c r="AE68">
        <f t="shared" si="12"/>
        <v>2.0523258513931886</v>
      </c>
      <c r="AF68">
        <f t="shared" si="13"/>
        <v>1.6768586618055046</v>
      </c>
    </row>
    <row r="69" spans="3:32">
      <c r="C69">
        <v>17</v>
      </c>
      <c r="D69">
        <v>1.8660898348813211</v>
      </c>
      <c r="E69">
        <v>2.036831299773334</v>
      </c>
      <c r="G69">
        <v>59</v>
      </c>
      <c r="H69">
        <f t="shared" si="14"/>
        <v>23</v>
      </c>
      <c r="I69">
        <f t="shared" si="15"/>
        <v>0.63888888888888884</v>
      </c>
      <c r="J69" s="2">
        <v>0.63888888888888884</v>
      </c>
      <c r="K69">
        <v>43.9542</v>
      </c>
      <c r="L69">
        <f t="shared" si="16"/>
        <v>24.9542</v>
      </c>
      <c r="M69">
        <f t="shared" si="17"/>
        <v>1.313378947368421</v>
      </c>
      <c r="N69" s="2">
        <v>1.313378947368421</v>
      </c>
      <c r="O69">
        <v>30</v>
      </c>
      <c r="P69">
        <f t="shared" si="18"/>
        <v>5</v>
      </c>
      <c r="Q69">
        <f t="shared" si="19"/>
        <v>0.2</v>
      </c>
      <c r="R69" s="2">
        <v>0.2</v>
      </c>
      <c r="S69">
        <v>36</v>
      </c>
      <c r="T69">
        <f t="shared" si="20"/>
        <v>19</v>
      </c>
      <c r="U69">
        <f t="shared" si="21"/>
        <v>1.1176470588235294</v>
      </c>
      <c r="V69" s="2">
        <v>1.1176470588235294</v>
      </c>
      <c r="W69">
        <v>35</v>
      </c>
      <c r="X69">
        <f t="shared" si="22"/>
        <v>29</v>
      </c>
      <c r="Y69">
        <f t="shared" si="23"/>
        <v>4.833333333333333</v>
      </c>
      <c r="AA69" s="2">
        <v>1.313378947368421</v>
      </c>
      <c r="AB69" s="2">
        <v>4.833333333333333</v>
      </c>
      <c r="AC69" s="2">
        <v>0.2</v>
      </c>
      <c r="AD69" s="2">
        <v>1.1176470588235294</v>
      </c>
      <c r="AE69">
        <f t="shared" si="12"/>
        <v>1.8660898348813211</v>
      </c>
      <c r="AF69">
        <f t="shared" si="13"/>
        <v>2.036831299773334</v>
      </c>
    </row>
    <row r="70" spans="3:32">
      <c r="C70">
        <v>17.25</v>
      </c>
      <c r="D70">
        <v>2.12656346749226</v>
      </c>
      <c r="E70">
        <v>1.9533525398942861</v>
      </c>
      <c r="G70">
        <v>56</v>
      </c>
      <c r="H70">
        <f t="shared" si="14"/>
        <v>20</v>
      </c>
      <c r="I70">
        <f t="shared" si="15"/>
        <v>0.55555555555555558</v>
      </c>
      <c r="J70" s="2">
        <v>0.55555555555555558</v>
      </c>
      <c r="K70">
        <v>44.4</v>
      </c>
      <c r="L70">
        <f t="shared" si="16"/>
        <v>25.4</v>
      </c>
      <c r="M70">
        <f t="shared" si="17"/>
        <v>1.3368421052631578</v>
      </c>
      <c r="N70" s="2">
        <v>1.3368421052631578</v>
      </c>
      <c r="O70">
        <v>41</v>
      </c>
      <c r="P70">
        <f t="shared" si="18"/>
        <v>16</v>
      </c>
      <c r="Q70">
        <f t="shared" si="19"/>
        <v>0.64</v>
      </c>
      <c r="R70" s="2">
        <v>0.64</v>
      </c>
      <c r="S70">
        <v>43</v>
      </c>
      <c r="T70">
        <f>S70-17</f>
        <v>26</v>
      </c>
      <c r="U70">
        <f>T70/17</f>
        <v>1.5294117647058822</v>
      </c>
      <c r="V70" s="2">
        <v>1.5294117647058822</v>
      </c>
      <c r="W70">
        <v>36</v>
      </c>
      <c r="X70">
        <f t="shared" si="22"/>
        <v>30</v>
      </c>
      <c r="Y70">
        <f t="shared" si="23"/>
        <v>5</v>
      </c>
      <c r="AA70" s="2">
        <v>1.3368421052631578</v>
      </c>
      <c r="AB70" s="2">
        <v>5</v>
      </c>
      <c r="AC70" s="2">
        <v>0.64</v>
      </c>
      <c r="AD70" s="2">
        <v>1.5294117647058822</v>
      </c>
      <c r="AE70">
        <f t="shared" si="12"/>
        <v>2.12656346749226</v>
      </c>
      <c r="AF70">
        <f t="shared" si="13"/>
        <v>1.9533525398942861</v>
      </c>
    </row>
    <row r="71" spans="3:32">
      <c r="C71">
        <v>17.5</v>
      </c>
      <c r="D71">
        <v>1.764311145510836</v>
      </c>
      <c r="E71">
        <v>1.4921828779406643</v>
      </c>
      <c r="G71">
        <v>65</v>
      </c>
      <c r="H71">
        <f t="shared" si="14"/>
        <v>29</v>
      </c>
      <c r="I71">
        <f t="shared" si="15"/>
        <v>0.80555555555555558</v>
      </c>
      <c r="J71" s="2">
        <v>0.80555555555555558</v>
      </c>
      <c r="K71">
        <v>36.450000000000003</v>
      </c>
      <c r="L71">
        <f t="shared" si="16"/>
        <v>17.450000000000003</v>
      </c>
      <c r="M71">
        <f t="shared" si="17"/>
        <v>0.91842105263157914</v>
      </c>
      <c r="N71" s="2">
        <v>0.91842105263157914</v>
      </c>
      <c r="O71">
        <v>52</v>
      </c>
      <c r="P71">
        <f t="shared" si="18"/>
        <v>27</v>
      </c>
      <c r="Q71">
        <f t="shared" si="19"/>
        <v>1.08</v>
      </c>
      <c r="R71" s="2">
        <v>1.08</v>
      </c>
      <c r="S71">
        <v>35</v>
      </c>
      <c r="T71">
        <f t="shared" ref="T71:T99" si="24">S71-17</f>
        <v>18</v>
      </c>
      <c r="U71">
        <f t="shared" ref="U71:U99" si="25">T71/17</f>
        <v>1.0588235294117647</v>
      </c>
      <c r="V71" s="2">
        <v>1.0588235294117647</v>
      </c>
      <c r="W71">
        <v>30</v>
      </c>
      <c r="X71">
        <f t="shared" si="22"/>
        <v>24</v>
      </c>
      <c r="Y71">
        <f t="shared" si="23"/>
        <v>4</v>
      </c>
      <c r="AA71" s="2">
        <v>0.91842105263157914</v>
      </c>
      <c r="AB71" s="2">
        <v>4</v>
      </c>
      <c r="AC71" s="2">
        <v>1.08</v>
      </c>
      <c r="AD71" s="2">
        <v>1.0588235294117647</v>
      </c>
      <c r="AE71">
        <f t="shared" si="12"/>
        <v>1.764311145510836</v>
      </c>
      <c r="AF71">
        <f t="shared" si="13"/>
        <v>1.4921828779406643</v>
      </c>
    </row>
    <row r="72" spans="3:32">
      <c r="C72">
        <v>17.75</v>
      </c>
      <c r="D72">
        <v>1.5187792311661508</v>
      </c>
      <c r="E72">
        <v>1.3227414913555289</v>
      </c>
      <c r="G72">
        <v>59</v>
      </c>
      <c r="H72">
        <f t="shared" si="14"/>
        <v>23</v>
      </c>
      <c r="I72">
        <f t="shared" si="15"/>
        <v>0.63888888888888884</v>
      </c>
      <c r="J72" s="2">
        <v>0.63888888888888884</v>
      </c>
      <c r="K72">
        <v>44.583300000000001</v>
      </c>
      <c r="L72">
        <f t="shared" si="16"/>
        <v>25.583300000000001</v>
      </c>
      <c r="M72">
        <f t="shared" si="17"/>
        <v>1.3464894736842106</v>
      </c>
      <c r="N72" s="2">
        <v>1.3464894736842106</v>
      </c>
      <c r="O72">
        <v>29</v>
      </c>
      <c r="P72">
        <f t="shared" si="18"/>
        <v>4</v>
      </c>
      <c r="Q72">
        <f t="shared" si="19"/>
        <v>0.16</v>
      </c>
      <c r="R72" s="2">
        <v>0.16</v>
      </c>
      <c r="S72">
        <v>38</v>
      </c>
      <c r="T72">
        <f t="shared" si="24"/>
        <v>21</v>
      </c>
      <c r="U72">
        <f t="shared" si="25"/>
        <v>1.2352941176470589</v>
      </c>
      <c r="V72" s="2">
        <v>1.2352941176470589</v>
      </c>
      <c r="W72">
        <v>26</v>
      </c>
      <c r="X72">
        <f t="shared" si="22"/>
        <v>20</v>
      </c>
      <c r="Y72">
        <f t="shared" si="23"/>
        <v>3.3333333333333335</v>
      </c>
      <c r="AA72" s="2">
        <v>1.3464894736842106</v>
      </c>
      <c r="AB72" s="2">
        <v>3.3333333333333335</v>
      </c>
      <c r="AC72" s="2">
        <v>0.16</v>
      </c>
      <c r="AD72" s="2">
        <v>1.2352941176470589</v>
      </c>
      <c r="AE72">
        <f t="shared" si="12"/>
        <v>1.5187792311661508</v>
      </c>
      <c r="AF72">
        <f t="shared" si="13"/>
        <v>1.3227414913555289</v>
      </c>
    </row>
    <row r="73" spans="3:32">
      <c r="C73">
        <v>18</v>
      </c>
      <c r="D73">
        <v>1.5986369195046439</v>
      </c>
      <c r="E73">
        <v>1.3201586097765539</v>
      </c>
      <c r="G73">
        <v>55</v>
      </c>
      <c r="H73">
        <f t="shared" si="14"/>
        <v>19</v>
      </c>
      <c r="I73">
        <f t="shared" si="15"/>
        <v>0.52777777777777779</v>
      </c>
      <c r="J73" s="2">
        <v>0.52777777777777779</v>
      </c>
      <c r="K73">
        <v>46.591700000000003</v>
      </c>
      <c r="L73">
        <f t="shared" si="16"/>
        <v>27.591700000000003</v>
      </c>
      <c r="M73">
        <f t="shared" si="17"/>
        <v>1.4521947368421053</v>
      </c>
      <c r="N73" s="2">
        <v>1.4521947368421053</v>
      </c>
      <c r="O73">
        <v>39</v>
      </c>
      <c r="P73">
        <f t="shared" si="18"/>
        <v>14</v>
      </c>
      <c r="Q73">
        <f t="shared" si="19"/>
        <v>0.56000000000000005</v>
      </c>
      <c r="R73" s="2">
        <v>0.56000000000000005</v>
      </c>
      <c r="S73">
        <v>32</v>
      </c>
      <c r="T73">
        <f t="shared" si="24"/>
        <v>15</v>
      </c>
      <c r="U73">
        <f t="shared" si="25"/>
        <v>0.88235294117647056</v>
      </c>
      <c r="V73" s="2">
        <v>0.88235294117647056</v>
      </c>
      <c r="W73">
        <v>27</v>
      </c>
      <c r="X73">
        <f t="shared" si="22"/>
        <v>21</v>
      </c>
      <c r="Y73">
        <f t="shared" si="23"/>
        <v>3.5</v>
      </c>
      <c r="AA73" s="2">
        <v>1.4521947368421053</v>
      </c>
      <c r="AB73" s="2">
        <v>3.5</v>
      </c>
      <c r="AC73" s="2">
        <v>0.56000000000000005</v>
      </c>
      <c r="AD73" s="2">
        <v>0.88235294117647056</v>
      </c>
      <c r="AE73">
        <f t="shared" si="12"/>
        <v>1.5986369195046439</v>
      </c>
      <c r="AF73">
        <f t="shared" si="13"/>
        <v>1.3201586097765539</v>
      </c>
    </row>
    <row r="74" spans="3:32">
      <c r="C74">
        <v>18.25</v>
      </c>
      <c r="D74">
        <v>1.9486532507739935</v>
      </c>
      <c r="E74">
        <v>1.731870571372625</v>
      </c>
      <c r="G74">
        <v>65</v>
      </c>
      <c r="H74">
        <f t="shared" si="14"/>
        <v>29</v>
      </c>
      <c r="I74">
        <f t="shared" si="15"/>
        <v>0.80555555555555558</v>
      </c>
      <c r="J74" s="2">
        <v>0.80555555555555558</v>
      </c>
      <c r="K74">
        <v>47.8</v>
      </c>
      <c r="L74">
        <f t="shared" si="16"/>
        <v>28.799999999999997</v>
      </c>
      <c r="M74">
        <f t="shared" si="17"/>
        <v>1.5157894736842104</v>
      </c>
      <c r="N74" s="2">
        <v>1.5157894736842104</v>
      </c>
      <c r="O74">
        <v>43</v>
      </c>
      <c r="P74">
        <f t="shared" si="18"/>
        <v>18</v>
      </c>
      <c r="Q74">
        <f t="shared" si="19"/>
        <v>0.72</v>
      </c>
      <c r="R74" s="2">
        <v>0.72</v>
      </c>
      <c r="S74">
        <v>35</v>
      </c>
      <c r="T74">
        <f t="shared" si="24"/>
        <v>18</v>
      </c>
      <c r="U74">
        <f t="shared" si="25"/>
        <v>1.0588235294117647</v>
      </c>
      <c r="V74" s="2">
        <v>1.0588235294117647</v>
      </c>
      <c r="W74">
        <v>33</v>
      </c>
      <c r="X74">
        <f t="shared" si="22"/>
        <v>27</v>
      </c>
      <c r="Y74">
        <f t="shared" si="23"/>
        <v>4.5</v>
      </c>
      <c r="AA74" s="2">
        <v>1.5157894736842104</v>
      </c>
      <c r="AB74" s="2">
        <v>4.5</v>
      </c>
      <c r="AC74" s="2">
        <v>0.72</v>
      </c>
      <c r="AD74" s="2">
        <v>1.0588235294117647</v>
      </c>
      <c r="AE74">
        <f t="shared" si="12"/>
        <v>1.9486532507739935</v>
      </c>
      <c r="AF74">
        <f t="shared" si="13"/>
        <v>1.731870571372625</v>
      </c>
    </row>
    <row r="75" spans="3:32">
      <c r="C75">
        <v>18.5</v>
      </c>
      <c r="D75">
        <v>1.4350759029927762</v>
      </c>
      <c r="E75">
        <v>1.3221784159753673</v>
      </c>
      <c r="G75">
        <v>65</v>
      </c>
      <c r="H75">
        <f t="shared" si="14"/>
        <v>29</v>
      </c>
      <c r="I75">
        <f t="shared" si="15"/>
        <v>0.80555555555555558</v>
      </c>
      <c r="J75" s="2">
        <v>0.80555555555555558</v>
      </c>
      <c r="K75">
        <v>33.304200000000002</v>
      </c>
      <c r="L75">
        <f t="shared" si="16"/>
        <v>14.304200000000002</v>
      </c>
      <c r="M75">
        <f t="shared" si="17"/>
        <v>0.75285263157894744</v>
      </c>
      <c r="N75" s="2">
        <v>0.75285263157894744</v>
      </c>
      <c r="O75">
        <v>34</v>
      </c>
      <c r="P75">
        <f t="shared" si="18"/>
        <v>9</v>
      </c>
      <c r="Q75">
        <f t="shared" si="19"/>
        <v>0.36</v>
      </c>
      <c r="R75" s="2">
        <v>0.36</v>
      </c>
      <c r="S75">
        <v>39</v>
      </c>
      <c r="T75">
        <f t="shared" si="24"/>
        <v>22</v>
      </c>
      <c r="U75">
        <f t="shared" si="25"/>
        <v>1.2941176470588236</v>
      </c>
      <c r="V75" s="2">
        <v>1.2941176470588236</v>
      </c>
      <c r="W75">
        <v>26</v>
      </c>
      <c r="X75">
        <f t="shared" si="22"/>
        <v>20</v>
      </c>
      <c r="Y75">
        <f t="shared" si="23"/>
        <v>3.3333333333333335</v>
      </c>
      <c r="AA75" s="2">
        <v>0.75285263157894744</v>
      </c>
      <c r="AB75" s="2">
        <v>3.3333333333333335</v>
      </c>
      <c r="AC75" s="2">
        <v>0.36</v>
      </c>
      <c r="AD75" s="2">
        <v>1.2941176470588236</v>
      </c>
      <c r="AE75">
        <f t="shared" si="12"/>
        <v>1.4350759029927762</v>
      </c>
      <c r="AF75">
        <f t="shared" si="13"/>
        <v>1.3221784159753673</v>
      </c>
    </row>
    <row r="76" spans="3:32">
      <c r="C76">
        <v>18.75</v>
      </c>
      <c r="D76">
        <v>1.4113101909184727</v>
      </c>
      <c r="E76">
        <v>1.3546322218064399</v>
      </c>
      <c r="G76">
        <v>60</v>
      </c>
      <c r="H76">
        <f t="shared" si="14"/>
        <v>24</v>
      </c>
      <c r="I76">
        <f t="shared" si="15"/>
        <v>0.66666666666666663</v>
      </c>
      <c r="J76" s="2">
        <v>0.66666666666666663</v>
      </c>
      <c r="K76">
        <v>37.533299999999997</v>
      </c>
      <c r="L76">
        <f t="shared" si="16"/>
        <v>18.533299999999997</v>
      </c>
      <c r="M76">
        <f t="shared" si="17"/>
        <v>0.97543684210526305</v>
      </c>
      <c r="N76" s="2">
        <v>0.97543684210526305</v>
      </c>
      <c r="O76">
        <v>29</v>
      </c>
      <c r="P76">
        <f t="shared" si="18"/>
        <v>4</v>
      </c>
      <c r="Q76">
        <f t="shared" si="19"/>
        <v>0.16</v>
      </c>
      <c r="R76" s="2">
        <v>0.16</v>
      </c>
      <c r="S76">
        <v>37</v>
      </c>
      <c r="T76">
        <f t="shared" si="24"/>
        <v>20</v>
      </c>
      <c r="U76">
        <f t="shared" si="25"/>
        <v>1.1764705882352942</v>
      </c>
      <c r="V76" s="2">
        <v>1.1764705882352942</v>
      </c>
      <c r="W76">
        <v>26</v>
      </c>
      <c r="X76">
        <f t="shared" si="22"/>
        <v>20</v>
      </c>
      <c r="Y76">
        <f t="shared" si="23"/>
        <v>3.3333333333333335</v>
      </c>
      <c r="AA76" s="2">
        <v>0.97543684210526305</v>
      </c>
      <c r="AB76" s="2">
        <v>3.3333333333333335</v>
      </c>
      <c r="AC76" s="2">
        <v>0.16</v>
      </c>
      <c r="AD76" s="2">
        <v>1.1764705882352942</v>
      </c>
      <c r="AE76">
        <f t="shared" si="12"/>
        <v>1.4113101909184727</v>
      </c>
      <c r="AF76">
        <f t="shared" si="13"/>
        <v>1.3546322218064399</v>
      </c>
    </row>
    <row r="77" spans="3:32">
      <c r="C77">
        <v>19</v>
      </c>
      <c r="D77">
        <v>1.0644175696594427</v>
      </c>
      <c r="E77">
        <v>1.0003902436880043</v>
      </c>
      <c r="G77">
        <v>61</v>
      </c>
      <c r="H77">
        <f t="shared" si="14"/>
        <v>25</v>
      </c>
      <c r="I77">
        <f t="shared" si="15"/>
        <v>0.69444444444444442</v>
      </c>
      <c r="J77" s="2">
        <v>0.69444444444444442</v>
      </c>
      <c r="K77">
        <v>37.6875</v>
      </c>
      <c r="L77">
        <f t="shared" si="16"/>
        <v>18.6875</v>
      </c>
      <c r="M77">
        <f t="shared" si="17"/>
        <v>0.98355263157894735</v>
      </c>
      <c r="N77" s="2">
        <v>0.98355263157894735</v>
      </c>
      <c r="O77">
        <v>37</v>
      </c>
      <c r="P77">
        <f t="shared" si="18"/>
        <v>12</v>
      </c>
      <c r="Q77">
        <f t="shared" si="19"/>
        <v>0.48</v>
      </c>
      <c r="R77" s="2">
        <v>0.48</v>
      </c>
      <c r="S77">
        <v>22</v>
      </c>
      <c r="T77">
        <f t="shared" si="24"/>
        <v>5</v>
      </c>
      <c r="U77">
        <f t="shared" si="25"/>
        <v>0.29411764705882354</v>
      </c>
      <c r="V77" s="2">
        <v>0.29411764705882354</v>
      </c>
      <c r="W77">
        <v>21</v>
      </c>
      <c r="X77">
        <f t="shared" si="22"/>
        <v>15</v>
      </c>
      <c r="Y77">
        <f t="shared" si="23"/>
        <v>2.5</v>
      </c>
      <c r="AA77" s="2">
        <v>0.98355263157894735</v>
      </c>
      <c r="AB77" s="2">
        <v>2.5</v>
      </c>
      <c r="AC77" s="2">
        <v>0.48</v>
      </c>
      <c r="AD77" s="2">
        <v>0.29411764705882354</v>
      </c>
      <c r="AE77">
        <f t="shared" si="12"/>
        <v>1.0644175696594427</v>
      </c>
      <c r="AF77">
        <f t="shared" si="13"/>
        <v>1.0003902436880043</v>
      </c>
    </row>
    <row r="78" spans="3:32">
      <c r="C78">
        <v>19.25</v>
      </c>
      <c r="D78">
        <v>1.385890092879257</v>
      </c>
      <c r="E78">
        <v>1.1140641719285533</v>
      </c>
      <c r="G78">
        <v>56</v>
      </c>
      <c r="H78">
        <f t="shared" si="14"/>
        <v>20</v>
      </c>
      <c r="I78">
        <f t="shared" si="15"/>
        <v>0.55555555555555558</v>
      </c>
      <c r="J78" s="2">
        <v>0.55555555555555558</v>
      </c>
      <c r="K78">
        <v>38.85</v>
      </c>
      <c r="L78">
        <f t="shared" si="16"/>
        <v>19.850000000000001</v>
      </c>
      <c r="M78">
        <f t="shared" si="17"/>
        <v>1.0447368421052632</v>
      </c>
      <c r="N78" s="2">
        <v>1.0447368421052632</v>
      </c>
      <c r="O78">
        <v>36</v>
      </c>
      <c r="P78">
        <f t="shared" si="18"/>
        <v>11</v>
      </c>
      <c r="Q78">
        <f t="shared" si="19"/>
        <v>0.44</v>
      </c>
      <c r="R78" s="2">
        <v>0.44</v>
      </c>
      <c r="S78">
        <v>35</v>
      </c>
      <c r="T78">
        <f t="shared" si="24"/>
        <v>18</v>
      </c>
      <c r="U78">
        <f t="shared" si="25"/>
        <v>1.0588235294117647</v>
      </c>
      <c r="V78" s="2">
        <v>1.0588235294117647</v>
      </c>
      <c r="W78">
        <v>24</v>
      </c>
      <c r="X78">
        <f t="shared" si="22"/>
        <v>18</v>
      </c>
      <c r="Y78">
        <f t="shared" si="23"/>
        <v>3</v>
      </c>
      <c r="AA78" s="2">
        <v>1.0447368421052632</v>
      </c>
      <c r="AB78" s="2">
        <v>3</v>
      </c>
      <c r="AC78" s="2">
        <v>0.44</v>
      </c>
      <c r="AD78" s="2">
        <v>1.0588235294117647</v>
      </c>
      <c r="AE78">
        <f t="shared" si="12"/>
        <v>1.385890092879257</v>
      </c>
      <c r="AF78">
        <f t="shared" si="13"/>
        <v>1.1140641719285533</v>
      </c>
    </row>
    <row r="79" spans="3:32">
      <c r="C79">
        <v>19.5</v>
      </c>
      <c r="D79">
        <v>1.3448447626418989</v>
      </c>
      <c r="E79">
        <v>1.642635662772471</v>
      </c>
      <c r="G79">
        <v>54</v>
      </c>
      <c r="H79">
        <f t="shared" si="14"/>
        <v>18</v>
      </c>
      <c r="I79">
        <f t="shared" si="15"/>
        <v>0.5</v>
      </c>
      <c r="J79" s="2">
        <v>0.5</v>
      </c>
      <c r="K79">
        <v>44.433300000000003</v>
      </c>
      <c r="L79">
        <f t="shared" si="16"/>
        <v>25.433300000000003</v>
      </c>
      <c r="M79">
        <f t="shared" si="17"/>
        <v>1.3385947368421054</v>
      </c>
      <c r="N79" s="2">
        <v>1.3385947368421054</v>
      </c>
      <c r="O79">
        <v>27</v>
      </c>
      <c r="P79">
        <f t="shared" si="18"/>
        <v>2</v>
      </c>
      <c r="Q79">
        <f t="shared" si="19"/>
        <v>0.08</v>
      </c>
      <c r="R79" s="2">
        <v>0.08</v>
      </c>
      <c r="S79">
        <v>22</v>
      </c>
      <c r="T79">
        <f t="shared" si="24"/>
        <v>5</v>
      </c>
      <c r="U79">
        <f t="shared" si="25"/>
        <v>0.29411764705882354</v>
      </c>
      <c r="V79" s="2">
        <v>0.29411764705882354</v>
      </c>
      <c r="W79">
        <v>28</v>
      </c>
      <c r="X79">
        <f t="shared" si="22"/>
        <v>22</v>
      </c>
      <c r="Y79">
        <f t="shared" si="23"/>
        <v>3.6666666666666665</v>
      </c>
      <c r="AA79" s="2">
        <v>1.3385947368421054</v>
      </c>
      <c r="AB79" s="2">
        <v>3.6666666666666665</v>
      </c>
      <c r="AC79" s="2">
        <v>0.08</v>
      </c>
      <c r="AD79" s="2">
        <v>0.29411764705882354</v>
      </c>
      <c r="AE79">
        <f t="shared" si="12"/>
        <v>1.3448447626418989</v>
      </c>
      <c r="AF79">
        <f t="shared" si="13"/>
        <v>1.642635662772471</v>
      </c>
    </row>
    <row r="80" spans="3:32">
      <c r="C80">
        <v>19.75</v>
      </c>
      <c r="D80">
        <v>1.1442401960784314</v>
      </c>
      <c r="E80">
        <v>0.74696686589866912</v>
      </c>
      <c r="G80">
        <v>60</v>
      </c>
      <c r="H80">
        <f t="shared" si="14"/>
        <v>24</v>
      </c>
      <c r="I80">
        <f t="shared" si="15"/>
        <v>0.66666666666666663</v>
      </c>
      <c r="J80" s="2">
        <v>0.66666666666666663</v>
      </c>
      <c r="K80">
        <v>29.925000000000001</v>
      </c>
      <c r="L80">
        <f t="shared" si="16"/>
        <v>10.925000000000001</v>
      </c>
      <c r="M80">
        <f t="shared" si="17"/>
        <v>0.57500000000000007</v>
      </c>
      <c r="N80" s="2">
        <v>0.57500000000000007</v>
      </c>
      <c r="O80">
        <v>40</v>
      </c>
      <c r="P80">
        <f t="shared" si="18"/>
        <v>15</v>
      </c>
      <c r="Q80">
        <f t="shared" si="19"/>
        <v>0.6</v>
      </c>
      <c r="R80" s="2">
        <v>0.6</v>
      </c>
      <c r="S80">
        <v>38</v>
      </c>
      <c r="T80">
        <f t="shared" si="24"/>
        <v>21</v>
      </c>
      <c r="U80">
        <f t="shared" si="25"/>
        <v>1.2352941176470589</v>
      </c>
      <c r="V80" s="2">
        <v>1.2352941176470589</v>
      </c>
      <c r="W80">
        <v>19</v>
      </c>
      <c r="X80">
        <f t="shared" si="22"/>
        <v>13</v>
      </c>
      <c r="Y80">
        <f t="shared" si="23"/>
        <v>2.1666666666666665</v>
      </c>
      <c r="AA80" s="2">
        <v>0.57500000000000007</v>
      </c>
      <c r="AB80" s="2">
        <v>2.1666666666666665</v>
      </c>
      <c r="AC80" s="2">
        <v>0.6</v>
      </c>
      <c r="AD80" s="2">
        <v>1.2352941176470589</v>
      </c>
      <c r="AE80">
        <f t="shared" si="12"/>
        <v>1.1442401960784314</v>
      </c>
      <c r="AF80">
        <f t="shared" si="13"/>
        <v>0.74696686589866912</v>
      </c>
    </row>
    <row r="81" spans="3:32">
      <c r="C81">
        <v>20</v>
      </c>
      <c r="D81">
        <v>1.3997596233230134</v>
      </c>
      <c r="E81">
        <v>1.2210481385044505</v>
      </c>
      <c r="G81">
        <v>47</v>
      </c>
      <c r="H81">
        <f t="shared" si="14"/>
        <v>11</v>
      </c>
      <c r="I81">
        <f t="shared" si="15"/>
        <v>0.30555555555555558</v>
      </c>
      <c r="J81" s="2">
        <v>0.30555555555555558</v>
      </c>
      <c r="K81">
        <v>42.683300000000003</v>
      </c>
      <c r="L81">
        <f t="shared" si="16"/>
        <v>23.683300000000003</v>
      </c>
      <c r="M81">
        <f t="shared" si="17"/>
        <v>1.2464894736842107</v>
      </c>
      <c r="N81" s="2">
        <v>1.2464894736842107</v>
      </c>
      <c r="O81">
        <v>37</v>
      </c>
      <c r="P81">
        <f t="shared" si="18"/>
        <v>12</v>
      </c>
      <c r="Q81">
        <f t="shared" si="19"/>
        <v>0.48</v>
      </c>
      <c r="R81" s="2">
        <v>0.48</v>
      </c>
      <c r="S81">
        <v>29</v>
      </c>
      <c r="T81">
        <f t="shared" si="24"/>
        <v>12</v>
      </c>
      <c r="U81">
        <f t="shared" si="25"/>
        <v>0.70588235294117652</v>
      </c>
      <c r="V81" s="2">
        <v>0.70588235294117652</v>
      </c>
      <c r="W81">
        <v>25</v>
      </c>
      <c r="X81">
        <f t="shared" si="22"/>
        <v>19</v>
      </c>
      <c r="Y81">
        <f t="shared" si="23"/>
        <v>3.1666666666666665</v>
      </c>
      <c r="AA81" s="2">
        <v>1.2464894736842107</v>
      </c>
      <c r="AB81" s="2">
        <v>3.1666666666666665</v>
      </c>
      <c r="AC81" s="2">
        <v>0.48</v>
      </c>
      <c r="AD81" s="2">
        <v>0.70588235294117652</v>
      </c>
      <c r="AE81">
        <f t="shared" si="12"/>
        <v>1.3997596233230134</v>
      </c>
      <c r="AF81">
        <f t="shared" si="13"/>
        <v>1.2210481385044505</v>
      </c>
    </row>
    <row r="82" spans="3:32">
      <c r="C82">
        <v>20.25</v>
      </c>
      <c r="D82">
        <v>1.0787254901960783</v>
      </c>
      <c r="E82">
        <v>0.75265540430643296</v>
      </c>
      <c r="G82">
        <v>45</v>
      </c>
      <c r="H82">
        <f t="shared" si="14"/>
        <v>9</v>
      </c>
      <c r="I82">
        <f t="shared" si="15"/>
        <v>0.25</v>
      </c>
      <c r="J82" s="2">
        <v>0.25</v>
      </c>
      <c r="K82">
        <v>38</v>
      </c>
      <c r="L82">
        <f t="shared" si="16"/>
        <v>19</v>
      </c>
      <c r="M82">
        <f t="shared" si="17"/>
        <v>1</v>
      </c>
      <c r="N82" s="2">
        <v>1</v>
      </c>
      <c r="O82">
        <v>39</v>
      </c>
      <c r="P82">
        <f t="shared" si="18"/>
        <v>14</v>
      </c>
      <c r="Q82">
        <f t="shared" si="19"/>
        <v>0.56000000000000005</v>
      </c>
      <c r="R82" s="2">
        <v>0.56000000000000005</v>
      </c>
      <c r="S82">
        <v>27</v>
      </c>
      <c r="T82">
        <f t="shared" si="24"/>
        <v>10</v>
      </c>
      <c r="U82">
        <f t="shared" si="25"/>
        <v>0.58823529411764708</v>
      </c>
      <c r="V82" s="2">
        <v>0.58823529411764708</v>
      </c>
      <c r="W82">
        <v>19</v>
      </c>
      <c r="X82">
        <f t="shared" si="22"/>
        <v>13</v>
      </c>
      <c r="Y82">
        <f t="shared" si="23"/>
        <v>2.1666666666666665</v>
      </c>
      <c r="AA82" s="2">
        <v>1</v>
      </c>
      <c r="AB82" s="2">
        <v>2.1666666666666665</v>
      </c>
      <c r="AC82" s="2">
        <v>0.56000000000000005</v>
      </c>
      <c r="AD82" s="2">
        <v>0.58823529411764708</v>
      </c>
      <c r="AE82">
        <f t="shared" si="12"/>
        <v>1.0787254901960783</v>
      </c>
      <c r="AF82">
        <f t="shared" si="13"/>
        <v>0.75265540430643296</v>
      </c>
    </row>
    <row r="83" spans="3:32">
      <c r="C83">
        <v>20.5</v>
      </c>
      <c r="D83">
        <v>1.1701876934984519</v>
      </c>
      <c r="E83">
        <v>0.9193232280732081</v>
      </c>
      <c r="G83">
        <v>52</v>
      </c>
      <c r="H83">
        <f t="shared" si="14"/>
        <v>16</v>
      </c>
      <c r="I83">
        <f t="shared" si="15"/>
        <v>0.44444444444444442</v>
      </c>
      <c r="J83" s="2">
        <v>0.44444444444444442</v>
      </c>
      <c r="K83">
        <v>38.662500000000001</v>
      </c>
      <c r="L83">
        <f t="shared" si="16"/>
        <v>19.662500000000001</v>
      </c>
      <c r="M83">
        <f t="shared" si="17"/>
        <v>1.0348684210526315</v>
      </c>
      <c r="N83" s="2">
        <v>1.0348684210526315</v>
      </c>
      <c r="O83">
        <v>36</v>
      </c>
      <c r="P83">
        <f t="shared" si="18"/>
        <v>11</v>
      </c>
      <c r="Q83">
        <f t="shared" si="19"/>
        <v>0.44</v>
      </c>
      <c r="R83" s="2">
        <v>0.44</v>
      </c>
      <c r="S83">
        <v>29</v>
      </c>
      <c r="T83">
        <f t="shared" si="24"/>
        <v>12</v>
      </c>
      <c r="U83">
        <f t="shared" si="25"/>
        <v>0.70588235294117652</v>
      </c>
      <c r="V83" s="2">
        <v>0.70588235294117652</v>
      </c>
      <c r="W83">
        <v>21</v>
      </c>
      <c r="X83">
        <f t="shared" si="22"/>
        <v>15</v>
      </c>
      <c r="Y83">
        <f t="shared" si="23"/>
        <v>2.5</v>
      </c>
      <c r="AA83" s="2">
        <v>1.0348684210526315</v>
      </c>
      <c r="AB83" s="2">
        <v>2.5</v>
      </c>
      <c r="AC83" s="2">
        <v>0.44</v>
      </c>
      <c r="AD83" s="2">
        <v>0.70588235294117652</v>
      </c>
      <c r="AE83">
        <f t="shared" si="12"/>
        <v>1.1701876934984519</v>
      </c>
      <c r="AF83">
        <f t="shared" si="13"/>
        <v>0.9193232280732081</v>
      </c>
    </row>
    <row r="84" spans="3:32">
      <c r="C84">
        <v>20.75</v>
      </c>
      <c r="D84">
        <v>0.97086945304437566</v>
      </c>
      <c r="E84">
        <v>0.48361647525639045</v>
      </c>
      <c r="G84">
        <v>57</v>
      </c>
      <c r="H84">
        <f>G84-36</f>
        <v>21</v>
      </c>
      <c r="I84">
        <f>H84/36</f>
        <v>0.58333333333333337</v>
      </c>
      <c r="J84" s="2">
        <v>0.58333333333333337</v>
      </c>
      <c r="K84">
        <v>35.950000000000003</v>
      </c>
      <c r="L84">
        <f t="shared" si="16"/>
        <v>16.950000000000003</v>
      </c>
      <c r="M84">
        <f t="shared" si="17"/>
        <v>0.89210526315789485</v>
      </c>
      <c r="N84" s="2">
        <v>0.89210526315789485</v>
      </c>
      <c r="O84">
        <v>39</v>
      </c>
      <c r="P84">
        <f t="shared" si="18"/>
        <v>14</v>
      </c>
      <c r="Q84">
        <f t="shared" si="19"/>
        <v>0.56000000000000005</v>
      </c>
      <c r="R84" s="2">
        <v>0.56000000000000005</v>
      </c>
      <c r="S84">
        <v>30</v>
      </c>
      <c r="T84">
        <f t="shared" si="24"/>
        <v>13</v>
      </c>
      <c r="U84">
        <f t="shared" si="25"/>
        <v>0.76470588235294112</v>
      </c>
      <c r="V84" s="2">
        <v>0.76470588235294112</v>
      </c>
      <c r="W84">
        <v>16</v>
      </c>
      <c r="X84">
        <f t="shared" si="22"/>
        <v>10</v>
      </c>
      <c r="Y84">
        <f t="shared" si="23"/>
        <v>1.6666666666666667</v>
      </c>
      <c r="AA84" s="2">
        <v>0.89210526315789485</v>
      </c>
      <c r="AB84" s="2">
        <v>1.6666666666666667</v>
      </c>
      <c r="AC84" s="2">
        <v>0.56000000000000005</v>
      </c>
      <c r="AD84" s="2">
        <v>0.76470588235294112</v>
      </c>
      <c r="AE84">
        <f t="shared" si="12"/>
        <v>0.97086945304437566</v>
      </c>
      <c r="AF84">
        <f t="shared" si="13"/>
        <v>0.48361647525639045</v>
      </c>
    </row>
    <row r="85" spans="3:32">
      <c r="C85">
        <v>21</v>
      </c>
      <c r="D85">
        <v>0.7899142156862744</v>
      </c>
      <c r="E85">
        <v>0.23822264677354707</v>
      </c>
      <c r="G85">
        <v>56</v>
      </c>
      <c r="H85">
        <f t="shared" ref="H85:H114" si="26">G85-36</f>
        <v>20</v>
      </c>
      <c r="I85">
        <f t="shared" ref="I85:I114" si="27">H85/36</f>
        <v>0.55555555555555558</v>
      </c>
      <c r="J85" s="2">
        <v>0.55555555555555558</v>
      </c>
      <c r="K85">
        <v>33.962499999999999</v>
      </c>
      <c r="L85">
        <f t="shared" si="16"/>
        <v>14.962499999999999</v>
      </c>
      <c r="M85">
        <f t="shared" si="17"/>
        <v>0.78749999999999998</v>
      </c>
      <c r="N85" s="2">
        <v>0.78749999999999998</v>
      </c>
      <c r="O85">
        <v>37</v>
      </c>
      <c r="P85">
        <f t="shared" si="18"/>
        <v>12</v>
      </c>
      <c r="Q85">
        <f t="shared" si="19"/>
        <v>0.48</v>
      </c>
      <c r="R85" s="2">
        <v>0.48</v>
      </c>
      <c r="S85">
        <v>35</v>
      </c>
      <c r="T85">
        <f t="shared" si="24"/>
        <v>18</v>
      </c>
      <c r="U85">
        <f t="shared" si="25"/>
        <v>1.0588235294117647</v>
      </c>
      <c r="V85" s="2">
        <v>1.0588235294117647</v>
      </c>
      <c r="W85">
        <v>11</v>
      </c>
      <c r="X85">
        <f t="shared" si="22"/>
        <v>5</v>
      </c>
      <c r="Y85">
        <f t="shared" si="23"/>
        <v>0.83333333333333337</v>
      </c>
      <c r="AA85" s="2">
        <v>0.78749999999999998</v>
      </c>
      <c r="AB85" s="2">
        <v>0.83333333333333337</v>
      </c>
      <c r="AC85" s="2">
        <v>0.48</v>
      </c>
      <c r="AD85" s="2">
        <v>1.0588235294117647</v>
      </c>
      <c r="AE85">
        <f t="shared" si="12"/>
        <v>0.7899142156862744</v>
      </c>
      <c r="AF85">
        <f t="shared" si="13"/>
        <v>0.23822264677354707</v>
      </c>
    </row>
    <row r="86" spans="3:32">
      <c r="C86">
        <v>21.25</v>
      </c>
      <c r="D86">
        <v>1.2799535603715169</v>
      </c>
      <c r="E86">
        <v>1.5027108659709134</v>
      </c>
      <c r="G86">
        <v>52</v>
      </c>
      <c r="H86">
        <f t="shared" si="26"/>
        <v>16</v>
      </c>
      <c r="I86">
        <f t="shared" si="27"/>
        <v>0.44444444444444442</v>
      </c>
      <c r="J86" s="2">
        <v>0.44444444444444442</v>
      </c>
      <c r="K86">
        <v>34.799999999999997</v>
      </c>
      <c r="L86">
        <f t="shared" si="16"/>
        <v>15.799999999999997</v>
      </c>
      <c r="M86">
        <f t="shared" si="17"/>
        <v>0.83157894736842086</v>
      </c>
      <c r="N86" s="2">
        <v>0.83157894736842086</v>
      </c>
      <c r="O86">
        <v>30</v>
      </c>
      <c r="P86">
        <f t="shared" si="18"/>
        <v>5</v>
      </c>
      <c r="Q86">
        <f t="shared" si="19"/>
        <v>0.2</v>
      </c>
      <c r="R86" s="2">
        <v>0.2</v>
      </c>
      <c r="S86">
        <v>27</v>
      </c>
      <c r="T86">
        <f t="shared" si="24"/>
        <v>10</v>
      </c>
      <c r="U86">
        <f t="shared" si="25"/>
        <v>0.58823529411764708</v>
      </c>
      <c r="V86" s="2">
        <v>0.58823529411764708</v>
      </c>
      <c r="W86">
        <v>27</v>
      </c>
      <c r="X86">
        <f t="shared" si="22"/>
        <v>21</v>
      </c>
      <c r="Y86">
        <f t="shared" si="23"/>
        <v>3.5</v>
      </c>
      <c r="AA86" s="2">
        <v>0.83157894736842086</v>
      </c>
      <c r="AB86" s="2">
        <v>3.5</v>
      </c>
      <c r="AC86" s="2">
        <v>0.2</v>
      </c>
      <c r="AD86" s="2">
        <v>0.58823529411764708</v>
      </c>
      <c r="AE86">
        <f t="shared" si="12"/>
        <v>1.2799535603715169</v>
      </c>
      <c r="AF86">
        <f t="shared" si="13"/>
        <v>1.5027108659709134</v>
      </c>
    </row>
    <row r="87" spans="3:32">
      <c r="C87">
        <v>21.5</v>
      </c>
      <c r="D87">
        <v>1.099301031991744</v>
      </c>
      <c r="E87">
        <v>0.78754862336878406</v>
      </c>
      <c r="G87">
        <v>44</v>
      </c>
      <c r="H87">
        <f t="shared" si="26"/>
        <v>8</v>
      </c>
      <c r="I87">
        <f t="shared" si="27"/>
        <v>0.22222222222222221</v>
      </c>
      <c r="J87" s="2">
        <v>0.22222222222222221</v>
      </c>
      <c r="K87">
        <v>40.770800000000001</v>
      </c>
      <c r="L87">
        <f t="shared" si="16"/>
        <v>21.770800000000001</v>
      </c>
      <c r="M87">
        <f t="shared" si="17"/>
        <v>1.1458315789473685</v>
      </c>
      <c r="N87" s="2">
        <v>1.1458315789473685</v>
      </c>
      <c r="O87">
        <v>33</v>
      </c>
      <c r="P87">
        <f t="shared" si="18"/>
        <v>8</v>
      </c>
      <c r="Q87">
        <f t="shared" si="19"/>
        <v>0.32</v>
      </c>
      <c r="R87" s="2">
        <v>0.32</v>
      </c>
      <c r="S87">
        <v>30</v>
      </c>
      <c r="T87">
        <f t="shared" si="24"/>
        <v>13</v>
      </c>
      <c r="U87">
        <f t="shared" si="25"/>
        <v>0.76470588235294112</v>
      </c>
      <c r="V87" s="2">
        <v>0.76470588235294112</v>
      </c>
      <c r="W87">
        <v>19</v>
      </c>
      <c r="X87">
        <f t="shared" si="22"/>
        <v>13</v>
      </c>
      <c r="Y87">
        <f t="shared" si="23"/>
        <v>2.1666666666666665</v>
      </c>
      <c r="AA87" s="2">
        <v>1.1458315789473685</v>
      </c>
      <c r="AB87" s="2">
        <v>2.1666666666666665</v>
      </c>
      <c r="AC87" s="2">
        <v>0.32</v>
      </c>
      <c r="AD87" s="2">
        <v>0.76470588235294112</v>
      </c>
      <c r="AE87">
        <f t="shared" si="12"/>
        <v>1.099301031991744</v>
      </c>
      <c r="AF87">
        <f t="shared" si="13"/>
        <v>0.78754862336878406</v>
      </c>
    </row>
    <row r="88" spans="3:32">
      <c r="C88">
        <v>21.75</v>
      </c>
      <c r="D88">
        <v>1.053107585139319</v>
      </c>
      <c r="E88">
        <v>1.0632635329098312</v>
      </c>
      <c r="G88">
        <v>53</v>
      </c>
      <c r="H88">
        <f t="shared" si="26"/>
        <v>17</v>
      </c>
      <c r="I88">
        <f t="shared" si="27"/>
        <v>0.47222222222222221</v>
      </c>
      <c r="J88" s="2">
        <v>0.47222222222222221</v>
      </c>
      <c r="K88">
        <v>41.075000000000003</v>
      </c>
      <c r="L88">
        <f t="shared" si="16"/>
        <v>22.075000000000003</v>
      </c>
      <c r="M88">
        <f t="shared" si="17"/>
        <v>1.161842105263158</v>
      </c>
      <c r="N88" s="2">
        <v>1.161842105263158</v>
      </c>
      <c r="O88">
        <v>27</v>
      </c>
      <c r="P88">
        <f t="shared" si="18"/>
        <v>2</v>
      </c>
      <c r="Q88">
        <f t="shared" si="19"/>
        <v>0.08</v>
      </c>
      <c r="R88" s="2">
        <v>0.08</v>
      </c>
      <c r="S88">
        <v>25</v>
      </c>
      <c r="T88">
        <f t="shared" si="24"/>
        <v>8</v>
      </c>
      <c r="U88">
        <f t="shared" si="25"/>
        <v>0.47058823529411764</v>
      </c>
      <c r="V88" s="2">
        <v>0.47058823529411764</v>
      </c>
      <c r="W88">
        <v>21</v>
      </c>
      <c r="X88">
        <f t="shared" si="22"/>
        <v>15</v>
      </c>
      <c r="Y88">
        <f t="shared" si="23"/>
        <v>2.5</v>
      </c>
      <c r="AA88" s="2">
        <v>1.161842105263158</v>
      </c>
      <c r="AB88" s="2">
        <v>2.5</v>
      </c>
      <c r="AC88" s="2">
        <v>0.08</v>
      </c>
      <c r="AD88" s="2">
        <v>0.47058823529411764</v>
      </c>
      <c r="AE88">
        <f t="shared" si="12"/>
        <v>1.053107585139319</v>
      </c>
      <c r="AF88">
        <f t="shared" si="13"/>
        <v>1.0632635329098312</v>
      </c>
    </row>
    <row r="89" spans="3:32">
      <c r="C89">
        <v>22</v>
      </c>
      <c r="D89">
        <v>0.79690789473684209</v>
      </c>
      <c r="E89">
        <v>0.30239337497994823</v>
      </c>
      <c r="G89">
        <v>60</v>
      </c>
      <c r="H89">
        <f t="shared" si="26"/>
        <v>24</v>
      </c>
      <c r="I89">
        <f t="shared" si="27"/>
        <v>0.66666666666666663</v>
      </c>
      <c r="J89" s="2">
        <v>0.66666666666666663</v>
      </c>
      <c r="K89">
        <v>34.725000000000001</v>
      </c>
      <c r="L89">
        <f t="shared" si="16"/>
        <v>15.725000000000001</v>
      </c>
      <c r="M89">
        <f t="shared" si="17"/>
        <v>0.8276315789473685</v>
      </c>
      <c r="N89" s="2">
        <v>0.8276315789473685</v>
      </c>
      <c r="O89">
        <v>34</v>
      </c>
      <c r="P89">
        <f t="shared" si="18"/>
        <v>9</v>
      </c>
      <c r="Q89">
        <f t="shared" si="19"/>
        <v>0.36</v>
      </c>
      <c r="R89" s="2">
        <v>0.36</v>
      </c>
      <c r="S89">
        <v>34</v>
      </c>
      <c r="T89">
        <f t="shared" si="24"/>
        <v>17</v>
      </c>
      <c r="U89">
        <f t="shared" si="25"/>
        <v>1</v>
      </c>
      <c r="V89" s="2">
        <v>1</v>
      </c>
      <c r="W89">
        <v>12</v>
      </c>
      <c r="X89">
        <f t="shared" si="22"/>
        <v>6</v>
      </c>
      <c r="Y89">
        <f t="shared" si="23"/>
        <v>1</v>
      </c>
      <c r="AA89" s="2">
        <v>0.8276315789473685</v>
      </c>
      <c r="AB89" s="2">
        <v>1</v>
      </c>
      <c r="AC89" s="2">
        <v>0.36</v>
      </c>
      <c r="AD89" s="2">
        <v>1</v>
      </c>
      <c r="AE89">
        <f t="shared" si="12"/>
        <v>0.79690789473684209</v>
      </c>
      <c r="AF89">
        <f t="shared" si="13"/>
        <v>0.30239337497994823</v>
      </c>
    </row>
    <row r="90" spans="3:32">
      <c r="C90">
        <v>22.25</v>
      </c>
      <c r="D90">
        <v>0.83950464396284841</v>
      </c>
      <c r="E90">
        <v>0.58407923805748774</v>
      </c>
      <c r="G90">
        <v>46</v>
      </c>
      <c r="H90">
        <f t="shared" si="26"/>
        <v>10</v>
      </c>
      <c r="I90">
        <f t="shared" si="27"/>
        <v>0.27777777777777779</v>
      </c>
      <c r="J90" s="2">
        <v>0.27777777777777779</v>
      </c>
      <c r="K90">
        <v>34.9</v>
      </c>
      <c r="L90">
        <f t="shared" si="16"/>
        <v>15.899999999999999</v>
      </c>
      <c r="M90">
        <f t="shared" si="17"/>
        <v>0.83684210526315783</v>
      </c>
      <c r="N90" s="2">
        <v>0.83684210526315783</v>
      </c>
      <c r="O90">
        <v>27</v>
      </c>
      <c r="P90">
        <f t="shared" si="18"/>
        <v>2</v>
      </c>
      <c r="Q90">
        <f t="shared" si="19"/>
        <v>0.08</v>
      </c>
      <c r="R90" s="2">
        <v>0.08</v>
      </c>
      <c r="S90">
        <v>33</v>
      </c>
      <c r="T90">
        <f t="shared" si="24"/>
        <v>16</v>
      </c>
      <c r="U90">
        <f t="shared" si="25"/>
        <v>0.94117647058823528</v>
      </c>
      <c r="V90" s="2">
        <v>0.94117647058823528</v>
      </c>
      <c r="W90">
        <v>15</v>
      </c>
      <c r="X90">
        <f t="shared" si="22"/>
        <v>9</v>
      </c>
      <c r="Y90">
        <f t="shared" si="23"/>
        <v>1.5</v>
      </c>
      <c r="AA90" s="2">
        <v>0.83684210526315783</v>
      </c>
      <c r="AB90" s="2">
        <v>1.5</v>
      </c>
      <c r="AC90" s="2">
        <v>0.08</v>
      </c>
      <c r="AD90" s="2">
        <v>0.94117647058823528</v>
      </c>
      <c r="AE90">
        <f t="shared" si="12"/>
        <v>0.83950464396284841</v>
      </c>
      <c r="AF90">
        <f t="shared" si="13"/>
        <v>0.58407923805748774</v>
      </c>
    </row>
    <row r="91" spans="3:32">
      <c r="C91">
        <v>22.5</v>
      </c>
      <c r="D91">
        <v>1.1812527863777089</v>
      </c>
      <c r="E91">
        <v>0.91970824292002495</v>
      </c>
      <c r="G91">
        <v>47</v>
      </c>
      <c r="H91">
        <f t="shared" si="26"/>
        <v>11</v>
      </c>
      <c r="I91">
        <f t="shared" si="27"/>
        <v>0.30555555555555558</v>
      </c>
      <c r="J91" s="2">
        <v>0.30555555555555558</v>
      </c>
      <c r="K91">
        <v>39.145800000000001</v>
      </c>
      <c r="L91">
        <f t="shared" si="16"/>
        <v>20.145800000000001</v>
      </c>
      <c r="M91">
        <f t="shared" si="17"/>
        <v>1.0603052631578949</v>
      </c>
      <c r="N91" s="2">
        <v>1.0603052631578949</v>
      </c>
      <c r="O91">
        <v>35</v>
      </c>
      <c r="P91">
        <f t="shared" si="18"/>
        <v>10</v>
      </c>
      <c r="Q91">
        <f t="shared" si="19"/>
        <v>0.4</v>
      </c>
      <c r="R91" s="2">
        <v>0.4</v>
      </c>
      <c r="S91">
        <v>30</v>
      </c>
      <c r="T91">
        <f t="shared" si="24"/>
        <v>13</v>
      </c>
      <c r="U91">
        <f t="shared" si="25"/>
        <v>0.76470588235294112</v>
      </c>
      <c r="V91" s="2">
        <v>0.76470588235294112</v>
      </c>
      <c r="W91">
        <v>21</v>
      </c>
      <c r="X91">
        <f t="shared" si="22"/>
        <v>15</v>
      </c>
      <c r="Y91">
        <f t="shared" si="23"/>
        <v>2.5</v>
      </c>
      <c r="AA91" s="2">
        <v>1.0603052631578949</v>
      </c>
      <c r="AB91" s="2">
        <v>2.5</v>
      </c>
      <c r="AC91" s="2">
        <v>0.4</v>
      </c>
      <c r="AD91" s="2">
        <v>0.76470588235294112</v>
      </c>
      <c r="AE91">
        <f t="shared" si="12"/>
        <v>1.1812527863777089</v>
      </c>
      <c r="AF91">
        <f t="shared" si="13"/>
        <v>0.91970824292002495</v>
      </c>
    </row>
    <row r="92" spans="3:32">
      <c r="C92">
        <v>22.75</v>
      </c>
      <c r="D92">
        <v>0.52717750257997931</v>
      </c>
      <c r="E92">
        <v>0.38036095071135945</v>
      </c>
      <c r="G92">
        <v>48</v>
      </c>
      <c r="H92">
        <f t="shared" si="26"/>
        <v>12</v>
      </c>
      <c r="I92">
        <f t="shared" si="27"/>
        <v>0.33333333333333331</v>
      </c>
      <c r="J92" s="2">
        <v>0.33333333333333331</v>
      </c>
      <c r="K92">
        <v>39</v>
      </c>
      <c r="L92">
        <f t="shared" si="16"/>
        <v>20</v>
      </c>
      <c r="M92">
        <f t="shared" si="17"/>
        <v>1.0526315789473684</v>
      </c>
      <c r="N92" s="2">
        <v>1.0526315789473684</v>
      </c>
      <c r="O92">
        <v>34</v>
      </c>
      <c r="P92">
        <f t="shared" si="18"/>
        <v>9</v>
      </c>
      <c r="Q92">
        <f t="shared" si="19"/>
        <v>0.36</v>
      </c>
      <c r="R92" s="2">
        <v>0.36</v>
      </c>
      <c r="S92">
        <v>26</v>
      </c>
      <c r="T92">
        <f t="shared" si="24"/>
        <v>9</v>
      </c>
      <c r="U92">
        <f t="shared" si="25"/>
        <v>0.52941176470588236</v>
      </c>
      <c r="V92" s="2">
        <v>0.52941176470588236</v>
      </c>
      <c r="W92">
        <v>7</v>
      </c>
      <c r="X92">
        <f t="shared" si="22"/>
        <v>1</v>
      </c>
      <c r="Y92">
        <f t="shared" si="23"/>
        <v>0.16666666666666666</v>
      </c>
      <c r="AA92" s="2">
        <v>1.0526315789473684</v>
      </c>
      <c r="AB92" s="2">
        <v>0.16666666666666666</v>
      </c>
      <c r="AC92" s="2">
        <v>0.36</v>
      </c>
      <c r="AD92" s="2">
        <v>0.52941176470588236</v>
      </c>
      <c r="AE92">
        <f t="shared" si="12"/>
        <v>0.52717750257997931</v>
      </c>
      <c r="AF92">
        <f t="shared" si="13"/>
        <v>0.38036095071135945</v>
      </c>
    </row>
    <row r="93" spans="3:32">
      <c r="C93">
        <v>23</v>
      </c>
      <c r="D93">
        <v>1.0361044375644994</v>
      </c>
      <c r="E93">
        <v>1.1209574479647155</v>
      </c>
      <c r="G93">
        <v>59</v>
      </c>
      <c r="H93">
        <f t="shared" si="26"/>
        <v>23</v>
      </c>
      <c r="I93">
        <f t="shared" si="27"/>
        <v>0.63888888888888884</v>
      </c>
      <c r="J93" s="2">
        <v>0.63888888888888884</v>
      </c>
      <c r="K93">
        <v>33.620800000000003</v>
      </c>
      <c r="L93">
        <f t="shared" si="16"/>
        <v>14.620800000000003</v>
      </c>
      <c r="M93">
        <f t="shared" si="17"/>
        <v>0.76951578947368438</v>
      </c>
      <c r="N93" s="2">
        <v>0.76951578947368438</v>
      </c>
      <c r="O93">
        <v>28</v>
      </c>
      <c r="P93">
        <f t="shared" si="18"/>
        <v>3</v>
      </c>
      <c r="Q93">
        <f t="shared" si="19"/>
        <v>0.12</v>
      </c>
      <c r="R93" s="2">
        <v>0.12</v>
      </c>
      <c r="S93">
        <v>27</v>
      </c>
      <c r="T93">
        <f t="shared" si="24"/>
        <v>10</v>
      </c>
      <c r="U93">
        <f t="shared" si="25"/>
        <v>0.58823529411764708</v>
      </c>
      <c r="V93" s="2">
        <v>0.58823529411764708</v>
      </c>
      <c r="W93">
        <v>22</v>
      </c>
      <c r="X93">
        <f t="shared" si="22"/>
        <v>16</v>
      </c>
      <c r="Y93">
        <f t="shared" si="23"/>
        <v>2.6666666666666665</v>
      </c>
      <c r="AA93" s="2">
        <v>0.76951578947368438</v>
      </c>
      <c r="AB93" s="2">
        <v>2.6666666666666665</v>
      </c>
      <c r="AC93" s="2">
        <v>0.12</v>
      </c>
      <c r="AD93" s="2">
        <v>0.58823529411764708</v>
      </c>
      <c r="AE93">
        <f t="shared" si="12"/>
        <v>1.0361044375644994</v>
      </c>
      <c r="AF93">
        <f t="shared" si="13"/>
        <v>1.1209574479647155</v>
      </c>
    </row>
    <row r="94" spans="3:32">
      <c r="C94">
        <v>23.25</v>
      </c>
      <c r="D94">
        <v>0.3165505675954593</v>
      </c>
      <c r="E94">
        <v>0.45574540292298105</v>
      </c>
      <c r="G94">
        <v>48</v>
      </c>
      <c r="H94">
        <f t="shared" si="26"/>
        <v>12</v>
      </c>
      <c r="I94">
        <f t="shared" si="27"/>
        <v>0.33333333333333331</v>
      </c>
      <c r="J94" s="2">
        <v>0.33333333333333331</v>
      </c>
      <c r="K94">
        <v>32.85</v>
      </c>
      <c r="L94">
        <f t="shared" si="16"/>
        <v>13.850000000000001</v>
      </c>
      <c r="M94">
        <f t="shared" si="17"/>
        <v>0.72894736842105268</v>
      </c>
      <c r="N94" s="2">
        <v>0.72894736842105268</v>
      </c>
      <c r="O94">
        <v>35</v>
      </c>
      <c r="P94">
        <f t="shared" si="18"/>
        <v>10</v>
      </c>
      <c r="Q94">
        <f t="shared" si="19"/>
        <v>0.4</v>
      </c>
      <c r="R94" s="2">
        <v>0.4</v>
      </c>
      <c r="S94">
        <v>25</v>
      </c>
      <c r="T94">
        <f t="shared" si="24"/>
        <v>8</v>
      </c>
      <c r="U94">
        <f t="shared" si="25"/>
        <v>0.47058823529411764</v>
      </c>
      <c r="V94" s="2">
        <v>0.47058823529411764</v>
      </c>
      <c r="W94">
        <v>4</v>
      </c>
      <c r="X94">
        <f t="shared" si="22"/>
        <v>-2</v>
      </c>
      <c r="Y94">
        <f t="shared" si="23"/>
        <v>-0.33333333333333331</v>
      </c>
      <c r="AA94" s="2">
        <v>0.72894736842105268</v>
      </c>
      <c r="AB94" s="2">
        <v>-0.33333333333333331</v>
      </c>
      <c r="AC94" s="2">
        <v>0.4</v>
      </c>
      <c r="AD94" s="2">
        <v>0.47058823529411764</v>
      </c>
      <c r="AE94">
        <f t="shared" si="12"/>
        <v>0.3165505675954593</v>
      </c>
      <c r="AF94">
        <f t="shared" si="13"/>
        <v>0.45574540292298105</v>
      </c>
    </row>
    <row r="95" spans="3:32">
      <c r="C95">
        <v>23.5</v>
      </c>
      <c r="D95">
        <v>0.29856424148606814</v>
      </c>
      <c r="E95">
        <v>0.24979039716143225</v>
      </c>
      <c r="G95">
        <v>56</v>
      </c>
      <c r="H95">
        <f t="shared" si="26"/>
        <v>20</v>
      </c>
      <c r="I95">
        <f t="shared" si="27"/>
        <v>0.55555555555555558</v>
      </c>
      <c r="J95" s="2">
        <v>0.55555555555555558</v>
      </c>
      <c r="K95">
        <v>30.425000000000001</v>
      </c>
      <c r="L95">
        <f t="shared" si="16"/>
        <v>11.425000000000001</v>
      </c>
      <c r="M95">
        <f t="shared" si="17"/>
        <v>0.60131578947368425</v>
      </c>
      <c r="N95" s="2">
        <v>0.60131578947368425</v>
      </c>
      <c r="O95">
        <v>31</v>
      </c>
      <c r="P95">
        <f t="shared" si="18"/>
        <v>6</v>
      </c>
      <c r="Q95">
        <f t="shared" si="19"/>
        <v>0.24</v>
      </c>
      <c r="R95" s="2">
        <v>0.24</v>
      </c>
      <c r="S95">
        <v>23</v>
      </c>
      <c r="T95">
        <f t="shared" si="24"/>
        <v>6</v>
      </c>
      <c r="U95">
        <f t="shared" si="25"/>
        <v>0.35294117647058826</v>
      </c>
      <c r="V95" s="2">
        <v>0.35294117647058826</v>
      </c>
      <c r="W95">
        <v>6</v>
      </c>
      <c r="X95">
        <f t="shared" si="22"/>
        <v>0</v>
      </c>
      <c r="Y95">
        <f t="shared" si="23"/>
        <v>0</v>
      </c>
      <c r="AA95" s="2">
        <v>0.60131578947368425</v>
      </c>
      <c r="AB95" s="2">
        <v>0</v>
      </c>
      <c r="AC95" s="2">
        <v>0.24</v>
      </c>
      <c r="AD95" s="2">
        <v>0.35294117647058826</v>
      </c>
      <c r="AE95">
        <f t="shared" si="12"/>
        <v>0.29856424148606814</v>
      </c>
      <c r="AF95">
        <f t="shared" si="13"/>
        <v>0.24979039716143225</v>
      </c>
    </row>
    <row r="96" spans="3:32">
      <c r="C96">
        <v>23.75</v>
      </c>
      <c r="D96">
        <v>0.75446937564499483</v>
      </c>
      <c r="E96">
        <v>1.0103681807553861</v>
      </c>
      <c r="G96">
        <v>47</v>
      </c>
      <c r="H96">
        <f t="shared" si="26"/>
        <v>11</v>
      </c>
      <c r="I96">
        <f t="shared" si="27"/>
        <v>0.30555555555555558</v>
      </c>
      <c r="J96" s="2">
        <v>0.30555555555555558</v>
      </c>
      <c r="K96">
        <v>33.6083</v>
      </c>
      <c r="L96">
        <f t="shared" si="16"/>
        <v>14.6083</v>
      </c>
      <c r="M96">
        <f t="shared" si="17"/>
        <v>0.76885789473684207</v>
      </c>
      <c r="N96" s="2">
        <v>0.76885789473684207</v>
      </c>
      <c r="O96">
        <v>30</v>
      </c>
      <c r="P96">
        <f t="shared" si="18"/>
        <v>5</v>
      </c>
      <c r="Q96">
        <f t="shared" si="19"/>
        <v>0.2</v>
      </c>
      <c r="R96" s="2">
        <v>0.2</v>
      </c>
      <c r="S96">
        <v>15</v>
      </c>
      <c r="T96">
        <f t="shared" si="24"/>
        <v>-2</v>
      </c>
      <c r="U96">
        <f t="shared" si="25"/>
        <v>-0.11764705882352941</v>
      </c>
      <c r="V96" s="2">
        <v>-0.11764705882352941</v>
      </c>
      <c r="W96">
        <v>19</v>
      </c>
      <c r="X96">
        <f t="shared" si="22"/>
        <v>13</v>
      </c>
      <c r="Y96">
        <f t="shared" si="23"/>
        <v>2.1666666666666665</v>
      </c>
      <c r="AA96" s="2">
        <v>0.76885789473684207</v>
      </c>
      <c r="AB96" s="2">
        <v>2.1666666666666665</v>
      </c>
      <c r="AC96" s="2">
        <v>0.2</v>
      </c>
      <c r="AD96" s="2">
        <v>-0.11764705882352941</v>
      </c>
      <c r="AE96">
        <f t="shared" si="12"/>
        <v>0.75446937564499483</v>
      </c>
      <c r="AF96">
        <f t="shared" si="13"/>
        <v>1.0103681807553861</v>
      </c>
    </row>
    <row r="97" spans="3:32">
      <c r="C97">
        <v>24</v>
      </c>
      <c r="D97">
        <v>0.37645188338493285</v>
      </c>
      <c r="E97">
        <v>0.419114127268093</v>
      </c>
      <c r="G97">
        <v>42</v>
      </c>
      <c r="H97">
        <f t="shared" si="26"/>
        <v>6</v>
      </c>
      <c r="I97">
        <f t="shared" si="27"/>
        <v>0.16666666666666666</v>
      </c>
      <c r="J97" s="2">
        <v>0.16666666666666666</v>
      </c>
      <c r="K97">
        <v>30.5625</v>
      </c>
      <c r="L97">
        <f t="shared" si="16"/>
        <v>11.5625</v>
      </c>
      <c r="M97">
        <f t="shared" si="17"/>
        <v>0.60855263157894735</v>
      </c>
      <c r="N97" s="2">
        <v>0.60855263157894735</v>
      </c>
      <c r="O97">
        <v>19</v>
      </c>
      <c r="P97">
        <f t="shared" si="18"/>
        <v>-6</v>
      </c>
      <c r="Q97">
        <f t="shared" si="19"/>
        <v>-0.24</v>
      </c>
      <c r="R97" s="2">
        <v>-0.24</v>
      </c>
      <c r="S97">
        <v>25</v>
      </c>
      <c r="T97">
        <f t="shared" si="24"/>
        <v>8</v>
      </c>
      <c r="U97">
        <f t="shared" si="25"/>
        <v>0.47058823529411764</v>
      </c>
      <c r="V97" s="2">
        <v>0.47058823529411764</v>
      </c>
      <c r="W97">
        <v>10</v>
      </c>
      <c r="X97">
        <f t="shared" si="22"/>
        <v>4</v>
      </c>
      <c r="Y97">
        <f t="shared" si="23"/>
        <v>0.66666666666666663</v>
      </c>
      <c r="AA97" s="2">
        <v>0.60855263157894735</v>
      </c>
      <c r="AB97" s="2">
        <v>0.66666666666666663</v>
      </c>
      <c r="AC97" s="2">
        <v>-0.24</v>
      </c>
      <c r="AD97" s="2">
        <v>0.47058823529411764</v>
      </c>
      <c r="AE97">
        <f t="shared" si="12"/>
        <v>0.37645188338493285</v>
      </c>
      <c r="AF97">
        <f t="shared" si="13"/>
        <v>0.419114127268093</v>
      </c>
    </row>
    <row r="98" spans="3:32">
      <c r="C98">
        <v>24.25</v>
      </c>
      <c r="D98">
        <v>0.46589267285861713</v>
      </c>
      <c r="E98">
        <v>0.1955182100620452</v>
      </c>
      <c r="G98">
        <v>54</v>
      </c>
      <c r="H98">
        <f t="shared" si="26"/>
        <v>18</v>
      </c>
      <c r="I98">
        <f t="shared" si="27"/>
        <v>0.5</v>
      </c>
      <c r="J98" s="2">
        <v>0.5</v>
      </c>
      <c r="K98">
        <v>29</v>
      </c>
      <c r="L98">
        <f t="shared" si="16"/>
        <v>10</v>
      </c>
      <c r="M98">
        <f t="shared" si="17"/>
        <v>0.52631578947368418</v>
      </c>
      <c r="N98" s="2">
        <v>0.52631578947368418</v>
      </c>
      <c r="O98">
        <v>30</v>
      </c>
      <c r="P98">
        <f t="shared" si="18"/>
        <v>5</v>
      </c>
      <c r="Q98">
        <f t="shared" si="19"/>
        <v>0.2</v>
      </c>
      <c r="R98" s="2">
        <v>0.2</v>
      </c>
      <c r="S98">
        <v>25</v>
      </c>
      <c r="T98">
        <f t="shared" si="24"/>
        <v>8</v>
      </c>
      <c r="U98">
        <f t="shared" si="25"/>
        <v>0.47058823529411764</v>
      </c>
      <c r="V98" s="2">
        <v>0.47058823529411764</v>
      </c>
      <c r="W98">
        <v>10</v>
      </c>
      <c r="X98">
        <f t="shared" si="22"/>
        <v>4</v>
      </c>
      <c r="Y98">
        <f t="shared" si="23"/>
        <v>0.66666666666666663</v>
      </c>
      <c r="AA98" s="2">
        <v>0.52631578947368418</v>
      </c>
      <c r="AB98" s="2">
        <v>0.66666666666666663</v>
      </c>
      <c r="AC98" s="2">
        <v>0.2</v>
      </c>
      <c r="AD98" s="2">
        <v>0.47058823529411764</v>
      </c>
      <c r="AE98">
        <f t="shared" si="12"/>
        <v>0.46589267285861713</v>
      </c>
      <c r="AF98">
        <f t="shared" si="13"/>
        <v>0.1955182100620452</v>
      </c>
    </row>
    <row r="99" spans="3:32">
      <c r="C99">
        <v>24.5</v>
      </c>
      <c r="D99">
        <v>0.32456140350877194</v>
      </c>
      <c r="E99">
        <v>0.37504488291985871</v>
      </c>
      <c r="G99">
        <v>57</v>
      </c>
      <c r="H99">
        <f t="shared" si="26"/>
        <v>21</v>
      </c>
      <c r="I99">
        <f t="shared" si="27"/>
        <v>0.58333333333333337</v>
      </c>
      <c r="J99" s="2">
        <v>0.58333333333333337</v>
      </c>
      <c r="K99">
        <v>31</v>
      </c>
      <c r="L99">
        <f t="shared" si="16"/>
        <v>12</v>
      </c>
      <c r="M99">
        <f t="shared" si="17"/>
        <v>0.63157894736842102</v>
      </c>
      <c r="N99" s="2">
        <v>0.63157894736842102</v>
      </c>
      <c r="O99">
        <v>25</v>
      </c>
      <c r="P99">
        <f t="shared" si="18"/>
        <v>0</v>
      </c>
      <c r="Q99">
        <f t="shared" si="19"/>
        <v>0</v>
      </c>
      <c r="R99" s="2">
        <v>0</v>
      </c>
      <c r="S99">
        <v>17</v>
      </c>
      <c r="T99">
        <f t="shared" si="24"/>
        <v>0</v>
      </c>
      <c r="U99">
        <f t="shared" si="25"/>
        <v>0</v>
      </c>
      <c r="V99" s="2">
        <v>0</v>
      </c>
      <c r="W99">
        <v>10</v>
      </c>
      <c r="X99">
        <f t="shared" si="22"/>
        <v>4</v>
      </c>
      <c r="Y99">
        <f t="shared" si="23"/>
        <v>0.66666666666666663</v>
      </c>
      <c r="AA99" s="2">
        <v>0.63157894736842102</v>
      </c>
      <c r="AB99" s="2">
        <v>0.66666666666666663</v>
      </c>
      <c r="AC99" s="2">
        <v>0</v>
      </c>
      <c r="AD99" s="2">
        <v>0</v>
      </c>
      <c r="AE99">
        <f t="shared" si="12"/>
        <v>0.32456140350877194</v>
      </c>
      <c r="AF99">
        <f t="shared" si="13"/>
        <v>0.37504488291985871</v>
      </c>
    </row>
    <row r="100" spans="3:32">
      <c r="C100">
        <v>24.75</v>
      </c>
      <c r="D100">
        <v>0.62042396800825594</v>
      </c>
      <c r="E100">
        <v>0.88710562978151186</v>
      </c>
      <c r="G100">
        <v>43</v>
      </c>
      <c r="H100">
        <f t="shared" si="26"/>
        <v>7</v>
      </c>
      <c r="I100">
        <f t="shared" si="27"/>
        <v>0.19444444444444445</v>
      </c>
      <c r="J100" s="2">
        <v>0.19444444444444445</v>
      </c>
      <c r="K100">
        <v>31.408300000000001</v>
      </c>
      <c r="L100">
        <f t="shared" si="16"/>
        <v>12.408300000000001</v>
      </c>
      <c r="M100">
        <f t="shared" si="17"/>
        <v>0.65306842105263163</v>
      </c>
      <c r="N100" s="2">
        <v>0.65306842105263163</v>
      </c>
      <c r="O100">
        <v>19</v>
      </c>
      <c r="P100">
        <f t="shared" si="18"/>
        <v>-6</v>
      </c>
      <c r="Q100">
        <f t="shared" si="19"/>
        <v>-0.24</v>
      </c>
      <c r="R100" s="2">
        <v>-0.24</v>
      </c>
      <c r="S100">
        <v>21</v>
      </c>
      <c r="T100">
        <f>S100-17</f>
        <v>4</v>
      </c>
      <c r="U100">
        <f>T100/17</f>
        <v>0.23529411764705882</v>
      </c>
      <c r="V100" s="2">
        <v>0.23529411764705882</v>
      </c>
      <c r="W100">
        <v>17</v>
      </c>
      <c r="X100">
        <f t="shared" si="22"/>
        <v>11</v>
      </c>
      <c r="Y100">
        <f t="shared" si="23"/>
        <v>1.8333333333333333</v>
      </c>
      <c r="AA100" s="2">
        <v>0.65306842105263163</v>
      </c>
      <c r="AB100" s="2">
        <v>1.8333333333333333</v>
      </c>
      <c r="AC100" s="2">
        <v>-0.24</v>
      </c>
      <c r="AD100" s="2">
        <v>0.23529411764705882</v>
      </c>
      <c r="AE100">
        <f t="shared" si="12"/>
        <v>0.62042396800825594</v>
      </c>
      <c r="AF100">
        <f t="shared" si="13"/>
        <v>0.88710562978151186</v>
      </c>
    </row>
    <row r="101" spans="3:32">
      <c r="C101">
        <v>25</v>
      </c>
      <c r="D101">
        <v>8.3746130030959764E-2</v>
      </c>
      <c r="E101">
        <v>0.25209953029809823</v>
      </c>
      <c r="G101">
        <v>41</v>
      </c>
      <c r="H101">
        <f t="shared" si="26"/>
        <v>5</v>
      </c>
      <c r="I101">
        <f t="shared" si="27"/>
        <v>0.1388888888888889</v>
      </c>
      <c r="J101" s="2">
        <v>0.1388888888888889</v>
      </c>
      <c r="K101">
        <v>27.6</v>
      </c>
      <c r="L101">
        <f t="shared" si="16"/>
        <v>8.6000000000000014</v>
      </c>
      <c r="M101">
        <f t="shared" si="17"/>
        <v>0.4526315789473685</v>
      </c>
      <c r="N101" s="2">
        <v>0.4526315789473685</v>
      </c>
      <c r="O101">
        <v>25</v>
      </c>
      <c r="P101">
        <f t="shared" si="18"/>
        <v>0</v>
      </c>
      <c r="Q101">
        <f t="shared" si="19"/>
        <v>0</v>
      </c>
      <c r="R101" s="2">
        <v>0</v>
      </c>
      <c r="S101">
        <v>15</v>
      </c>
      <c r="T101">
        <f t="shared" ref="T101:T128" si="28">S101-17</f>
        <v>-2</v>
      </c>
      <c r="U101">
        <f t="shared" ref="U101:U128" si="29">T101/17</f>
        <v>-0.11764705882352941</v>
      </c>
      <c r="V101" s="2">
        <v>-0.11764705882352941</v>
      </c>
      <c r="W101">
        <v>6</v>
      </c>
      <c r="X101">
        <f t="shared" si="22"/>
        <v>0</v>
      </c>
      <c r="Y101">
        <f t="shared" si="23"/>
        <v>0</v>
      </c>
      <c r="AA101" s="2">
        <v>0.4526315789473685</v>
      </c>
      <c r="AB101" s="2">
        <v>0</v>
      </c>
      <c r="AC101" s="2">
        <v>0</v>
      </c>
      <c r="AD101" s="2">
        <v>-0.11764705882352941</v>
      </c>
      <c r="AE101">
        <f t="shared" si="12"/>
        <v>8.3746130030959764E-2</v>
      </c>
      <c r="AF101">
        <f t="shared" si="13"/>
        <v>0.25209953029809823</v>
      </c>
    </row>
    <row r="102" spans="3:32">
      <c r="C102">
        <v>25.25</v>
      </c>
      <c r="D102">
        <v>0.42326927244582041</v>
      </c>
      <c r="E102">
        <v>0.54554282454774639</v>
      </c>
      <c r="G102">
        <v>35</v>
      </c>
      <c r="H102">
        <f t="shared" si="26"/>
        <v>-1</v>
      </c>
      <c r="I102">
        <f t="shared" si="27"/>
        <v>-2.7777777777777776E-2</v>
      </c>
      <c r="J102" s="2">
        <v>-2.7777777777777776E-2</v>
      </c>
      <c r="K102">
        <v>30.916699999999999</v>
      </c>
      <c r="L102">
        <f t="shared" si="16"/>
        <v>11.916699999999999</v>
      </c>
      <c r="M102">
        <f t="shared" si="17"/>
        <v>0.62719473684210525</v>
      </c>
      <c r="N102" s="2">
        <v>0.62719473684210525</v>
      </c>
      <c r="O102">
        <v>34</v>
      </c>
      <c r="P102">
        <f t="shared" si="18"/>
        <v>9</v>
      </c>
      <c r="Q102">
        <f t="shared" si="19"/>
        <v>0.36</v>
      </c>
      <c r="R102" s="2">
        <v>0.36</v>
      </c>
      <c r="S102">
        <v>12</v>
      </c>
      <c r="T102">
        <f t="shared" si="28"/>
        <v>-5</v>
      </c>
      <c r="U102">
        <f t="shared" si="29"/>
        <v>-0.29411764705882354</v>
      </c>
      <c r="V102" s="2">
        <v>-0.29411764705882354</v>
      </c>
      <c r="W102">
        <v>12</v>
      </c>
      <c r="X102">
        <f t="shared" si="22"/>
        <v>6</v>
      </c>
      <c r="Y102">
        <f t="shared" si="23"/>
        <v>1</v>
      </c>
      <c r="AA102" s="2">
        <v>0.62719473684210525</v>
      </c>
      <c r="AB102" s="2">
        <v>1</v>
      </c>
      <c r="AC102" s="2">
        <v>0.36</v>
      </c>
      <c r="AD102" s="2">
        <v>-0.29411764705882354</v>
      </c>
      <c r="AE102">
        <f t="shared" si="12"/>
        <v>0.42326927244582041</v>
      </c>
      <c r="AF102">
        <f t="shared" si="13"/>
        <v>0.54554282454774639</v>
      </c>
    </row>
    <row r="103" spans="3:32">
      <c r="C103">
        <v>25.5</v>
      </c>
      <c r="D103">
        <v>0.56491078431372554</v>
      </c>
      <c r="E103">
        <v>0.77501665540263076</v>
      </c>
      <c r="G103">
        <v>49</v>
      </c>
      <c r="H103">
        <f t="shared" si="26"/>
        <v>13</v>
      </c>
      <c r="I103">
        <f t="shared" si="27"/>
        <v>0.3611111111111111</v>
      </c>
      <c r="J103" s="2">
        <v>0.3611111111111111</v>
      </c>
      <c r="K103">
        <v>29.104199999999999</v>
      </c>
      <c r="L103">
        <f t="shared" si="16"/>
        <v>10.104199999999999</v>
      </c>
      <c r="M103">
        <f t="shared" si="17"/>
        <v>0.53179999999999994</v>
      </c>
      <c r="N103" s="2">
        <v>0.53179999999999994</v>
      </c>
      <c r="O103">
        <v>28</v>
      </c>
      <c r="P103">
        <f t="shared" si="18"/>
        <v>3</v>
      </c>
      <c r="Q103">
        <f t="shared" si="19"/>
        <v>0.12</v>
      </c>
      <c r="R103" s="2">
        <v>0.12</v>
      </c>
      <c r="S103">
        <v>16</v>
      </c>
      <c r="T103">
        <f t="shared" si="28"/>
        <v>-1</v>
      </c>
      <c r="U103">
        <f t="shared" si="29"/>
        <v>-5.8823529411764705E-2</v>
      </c>
      <c r="V103" s="2">
        <v>-5.8823529411764705E-2</v>
      </c>
      <c r="W103">
        <v>16</v>
      </c>
      <c r="X103">
        <f t="shared" si="22"/>
        <v>10</v>
      </c>
      <c r="Y103">
        <f t="shared" si="23"/>
        <v>1.6666666666666667</v>
      </c>
      <c r="AA103" s="2">
        <v>0.53179999999999994</v>
      </c>
      <c r="AB103" s="2">
        <v>1.6666666666666667</v>
      </c>
      <c r="AC103" s="2">
        <v>0.12</v>
      </c>
      <c r="AD103" s="2">
        <v>-5.8823529411764705E-2</v>
      </c>
      <c r="AE103">
        <f t="shared" si="12"/>
        <v>0.56491078431372554</v>
      </c>
      <c r="AF103">
        <f t="shared" si="13"/>
        <v>0.77501665540263076</v>
      </c>
    </row>
    <row r="104" spans="3:32">
      <c r="C104">
        <v>25.75</v>
      </c>
      <c r="D104">
        <v>0.45853715170278642</v>
      </c>
      <c r="E104">
        <v>0.20859620818705124</v>
      </c>
      <c r="G104">
        <v>49</v>
      </c>
      <c r="H104">
        <f t="shared" si="26"/>
        <v>13</v>
      </c>
      <c r="I104">
        <f t="shared" si="27"/>
        <v>0.3611111111111111</v>
      </c>
      <c r="J104" s="2">
        <v>0.3611111111111111</v>
      </c>
      <c r="K104">
        <v>31.25</v>
      </c>
      <c r="L104">
        <f t="shared" si="16"/>
        <v>12.25</v>
      </c>
      <c r="M104">
        <f t="shared" si="17"/>
        <v>0.64473684210526316</v>
      </c>
      <c r="N104" s="2">
        <v>0.64473684210526316</v>
      </c>
      <c r="O104">
        <v>29</v>
      </c>
      <c r="P104">
        <f t="shared" si="18"/>
        <v>4</v>
      </c>
      <c r="Q104">
        <f t="shared" si="19"/>
        <v>0.16</v>
      </c>
      <c r="R104" s="2">
        <v>0.16</v>
      </c>
      <c r="S104">
        <v>26</v>
      </c>
      <c r="T104">
        <f t="shared" si="28"/>
        <v>9</v>
      </c>
      <c r="U104">
        <f t="shared" si="29"/>
        <v>0.52941176470588236</v>
      </c>
      <c r="V104" s="2">
        <v>0.52941176470588236</v>
      </c>
      <c r="W104">
        <v>9</v>
      </c>
      <c r="X104">
        <f t="shared" si="22"/>
        <v>3</v>
      </c>
      <c r="Y104">
        <f t="shared" si="23"/>
        <v>0.5</v>
      </c>
      <c r="AA104" s="2">
        <v>0.64473684210526316</v>
      </c>
      <c r="AB104" s="2">
        <v>0.5</v>
      </c>
      <c r="AC104" s="2">
        <v>0.16</v>
      </c>
      <c r="AD104" s="2">
        <v>0.52941176470588236</v>
      </c>
      <c r="AE104">
        <f t="shared" si="12"/>
        <v>0.45853715170278642</v>
      </c>
      <c r="AF104">
        <f t="shared" si="13"/>
        <v>0.20859620818705124</v>
      </c>
    </row>
    <row r="105" spans="3:32">
      <c r="C105">
        <v>26</v>
      </c>
      <c r="D105">
        <v>-0.29760750773993805</v>
      </c>
      <c r="E105">
        <v>0.31161178630594766</v>
      </c>
      <c r="G105">
        <v>48</v>
      </c>
      <c r="H105">
        <f t="shared" si="26"/>
        <v>12</v>
      </c>
      <c r="I105">
        <f t="shared" si="27"/>
        <v>0.33333333333333331</v>
      </c>
      <c r="J105" s="2">
        <v>0.33333333333333331</v>
      </c>
      <c r="K105">
        <v>20.8583</v>
      </c>
      <c r="L105">
        <f t="shared" si="16"/>
        <v>1.8582999999999998</v>
      </c>
      <c r="M105">
        <f t="shared" si="17"/>
        <v>9.7805263157894728E-2</v>
      </c>
      <c r="N105" s="2">
        <v>9.7805263157894728E-2</v>
      </c>
      <c r="O105">
        <v>20</v>
      </c>
      <c r="P105">
        <f t="shared" si="18"/>
        <v>-5</v>
      </c>
      <c r="Q105">
        <f t="shared" si="19"/>
        <v>-0.2</v>
      </c>
      <c r="R105" s="2">
        <v>-0.2</v>
      </c>
      <c r="S105">
        <v>7</v>
      </c>
      <c r="T105">
        <f t="shared" si="28"/>
        <v>-10</v>
      </c>
      <c r="U105">
        <f t="shared" si="29"/>
        <v>-0.58823529411764708</v>
      </c>
      <c r="V105" s="2">
        <v>-0.58823529411764708</v>
      </c>
      <c r="W105">
        <v>3</v>
      </c>
      <c r="X105">
        <f t="shared" si="22"/>
        <v>-3</v>
      </c>
      <c r="Y105">
        <f t="shared" si="23"/>
        <v>-0.5</v>
      </c>
      <c r="AA105" s="2">
        <v>9.7805263157894728E-2</v>
      </c>
      <c r="AB105" s="2">
        <v>-0.5</v>
      </c>
      <c r="AC105" s="2">
        <v>-0.2</v>
      </c>
      <c r="AD105" s="2">
        <v>-0.58823529411764708</v>
      </c>
      <c r="AE105">
        <f t="shared" si="12"/>
        <v>-0.29760750773993805</v>
      </c>
      <c r="AF105">
        <f t="shared" si="13"/>
        <v>0.31161178630594766</v>
      </c>
    </row>
    <row r="106" spans="3:32">
      <c r="C106">
        <v>26.25</v>
      </c>
      <c r="D106">
        <v>-2.3219814241486079E-2</v>
      </c>
      <c r="E106">
        <v>0.68292591490168775</v>
      </c>
      <c r="G106">
        <v>41</v>
      </c>
      <c r="H106">
        <f t="shared" si="26"/>
        <v>5</v>
      </c>
      <c r="I106">
        <f t="shared" si="27"/>
        <v>0.1388888888888889</v>
      </c>
      <c r="J106" s="2">
        <v>0.1388888888888889</v>
      </c>
      <c r="K106">
        <v>30.2</v>
      </c>
      <c r="L106">
        <f t="shared" si="16"/>
        <v>11.2</v>
      </c>
      <c r="M106">
        <f t="shared" si="17"/>
        <v>0.58947368421052626</v>
      </c>
      <c r="N106" s="2">
        <v>0.58947368421052626</v>
      </c>
      <c r="O106">
        <v>30</v>
      </c>
      <c r="P106">
        <f t="shared" si="18"/>
        <v>5</v>
      </c>
      <c r="Q106">
        <f t="shared" si="19"/>
        <v>0.2</v>
      </c>
      <c r="R106" s="2">
        <v>0.2</v>
      </c>
      <c r="S106">
        <v>19</v>
      </c>
      <c r="T106">
        <f t="shared" si="28"/>
        <v>2</v>
      </c>
      <c r="U106">
        <f t="shared" si="29"/>
        <v>0.11764705882352941</v>
      </c>
      <c r="V106" s="2">
        <v>0.11764705882352941</v>
      </c>
      <c r="W106">
        <v>0</v>
      </c>
      <c r="X106">
        <f t="shared" si="22"/>
        <v>-6</v>
      </c>
      <c r="Y106">
        <f t="shared" si="23"/>
        <v>-1</v>
      </c>
      <c r="AA106" s="2">
        <v>0.58947368421052626</v>
      </c>
      <c r="AB106" s="2">
        <v>-1</v>
      </c>
      <c r="AC106" s="2">
        <v>0.2</v>
      </c>
      <c r="AD106" s="2">
        <v>0.11764705882352941</v>
      </c>
      <c r="AE106">
        <f t="shared" si="12"/>
        <v>-2.3219814241486079E-2</v>
      </c>
      <c r="AF106">
        <f t="shared" si="13"/>
        <v>0.68292591490168775</v>
      </c>
    </row>
    <row r="107" spans="3:32">
      <c r="C107">
        <v>26.5</v>
      </c>
      <c r="D107">
        <v>0.36145188338493295</v>
      </c>
      <c r="E107">
        <v>0.21368006798842273</v>
      </c>
      <c r="G107">
        <v>50</v>
      </c>
      <c r="H107">
        <f t="shared" si="26"/>
        <v>14</v>
      </c>
      <c r="I107">
        <f t="shared" si="27"/>
        <v>0.3888888888888889</v>
      </c>
      <c r="J107" s="2">
        <v>0.3888888888888889</v>
      </c>
      <c r="K107">
        <v>30.5625</v>
      </c>
      <c r="L107">
        <f t="shared" si="16"/>
        <v>11.5625</v>
      </c>
      <c r="M107">
        <f t="shared" si="17"/>
        <v>0.60855263157894735</v>
      </c>
      <c r="N107" s="2">
        <v>0.60855263157894735</v>
      </c>
      <c r="O107">
        <v>30</v>
      </c>
      <c r="P107">
        <f t="shared" si="18"/>
        <v>5</v>
      </c>
      <c r="Q107">
        <f t="shared" si="19"/>
        <v>0.2</v>
      </c>
      <c r="R107" s="2">
        <v>0.2</v>
      </c>
      <c r="S107">
        <v>25</v>
      </c>
      <c r="T107">
        <f t="shared" si="28"/>
        <v>8</v>
      </c>
      <c r="U107">
        <f t="shared" si="29"/>
        <v>0.47058823529411764</v>
      </c>
      <c r="V107" s="2">
        <v>0.47058823529411764</v>
      </c>
      <c r="W107">
        <v>7</v>
      </c>
      <c r="X107">
        <f t="shared" si="22"/>
        <v>1</v>
      </c>
      <c r="Y107">
        <f t="shared" si="23"/>
        <v>0.16666666666666666</v>
      </c>
      <c r="AA107" s="2">
        <v>0.60855263157894735</v>
      </c>
      <c r="AB107" s="2">
        <v>0.16666666666666666</v>
      </c>
      <c r="AC107" s="2">
        <v>0.2</v>
      </c>
      <c r="AD107" s="2">
        <v>0.47058823529411764</v>
      </c>
      <c r="AE107">
        <f t="shared" si="12"/>
        <v>0.36145188338493295</v>
      </c>
      <c r="AF107">
        <f t="shared" si="13"/>
        <v>0.21368006798842273</v>
      </c>
    </row>
    <row r="108" spans="3:32">
      <c r="C108">
        <v>26.75</v>
      </c>
      <c r="D108">
        <v>0.1154734262125903</v>
      </c>
      <c r="E108">
        <v>0.38379142378358533</v>
      </c>
      <c r="G108">
        <v>42</v>
      </c>
      <c r="H108">
        <f t="shared" si="26"/>
        <v>6</v>
      </c>
      <c r="I108">
        <f t="shared" si="27"/>
        <v>0.16666666666666666</v>
      </c>
      <c r="J108" s="2">
        <v>0.16666666666666666</v>
      </c>
      <c r="K108">
        <v>27.925000000000001</v>
      </c>
      <c r="L108">
        <f t="shared" si="16"/>
        <v>8.9250000000000007</v>
      </c>
      <c r="M108">
        <f t="shared" si="17"/>
        <v>0.46973684210526317</v>
      </c>
      <c r="N108" s="2">
        <v>0.46973684210526317</v>
      </c>
      <c r="O108">
        <v>15</v>
      </c>
      <c r="P108">
        <f t="shared" si="18"/>
        <v>-10</v>
      </c>
      <c r="Q108">
        <f t="shared" si="19"/>
        <v>-0.4</v>
      </c>
      <c r="R108" s="2">
        <v>-0.4</v>
      </c>
      <c r="S108">
        <v>18</v>
      </c>
      <c r="T108">
        <f t="shared" si="28"/>
        <v>1</v>
      </c>
      <c r="U108">
        <f t="shared" si="29"/>
        <v>5.8823529411764705E-2</v>
      </c>
      <c r="V108" s="2">
        <v>5.8823529411764705E-2</v>
      </c>
      <c r="W108">
        <v>8</v>
      </c>
      <c r="X108">
        <f t="shared" si="22"/>
        <v>2</v>
      </c>
      <c r="Y108">
        <f t="shared" si="23"/>
        <v>0.33333333333333331</v>
      </c>
      <c r="AA108" s="2">
        <v>0.46973684210526317</v>
      </c>
      <c r="AB108" s="2">
        <v>0.33333333333333331</v>
      </c>
      <c r="AC108" s="2">
        <v>-0.4</v>
      </c>
      <c r="AD108" s="2">
        <v>5.8823529411764705E-2</v>
      </c>
      <c r="AE108">
        <f t="shared" si="12"/>
        <v>0.1154734262125903</v>
      </c>
      <c r="AF108">
        <f t="shared" si="13"/>
        <v>0.38379142378358533</v>
      </c>
    </row>
    <row r="109" spans="3:32">
      <c r="C109">
        <v>27</v>
      </c>
      <c r="D109">
        <v>0.29547579979360167</v>
      </c>
      <c r="E109">
        <v>0.29840625072993171</v>
      </c>
      <c r="G109">
        <v>58</v>
      </c>
      <c r="H109">
        <f t="shared" si="26"/>
        <v>22</v>
      </c>
      <c r="I109">
        <f t="shared" si="27"/>
        <v>0.61111111111111116</v>
      </c>
      <c r="J109" s="2">
        <v>0.61111111111111116</v>
      </c>
      <c r="K109">
        <v>26.554200000000002</v>
      </c>
      <c r="L109">
        <f t="shared" si="16"/>
        <v>7.5542000000000016</v>
      </c>
      <c r="M109">
        <f t="shared" si="17"/>
        <v>0.3975894736842106</v>
      </c>
      <c r="N109" s="2">
        <v>0.3975894736842106</v>
      </c>
      <c r="O109">
        <v>25</v>
      </c>
      <c r="P109">
        <f t="shared" si="18"/>
        <v>0</v>
      </c>
      <c r="Q109">
        <f t="shared" si="19"/>
        <v>0</v>
      </c>
      <c r="R109" s="2">
        <v>0</v>
      </c>
      <c r="S109">
        <v>19</v>
      </c>
      <c r="T109">
        <f t="shared" si="28"/>
        <v>2</v>
      </c>
      <c r="U109">
        <f t="shared" si="29"/>
        <v>0.11764705882352941</v>
      </c>
      <c r="V109" s="2">
        <v>0.11764705882352941</v>
      </c>
      <c r="W109">
        <v>10</v>
      </c>
      <c r="X109">
        <f t="shared" si="22"/>
        <v>4</v>
      </c>
      <c r="Y109">
        <f t="shared" si="23"/>
        <v>0.66666666666666663</v>
      </c>
      <c r="AA109" s="2">
        <v>0.3975894736842106</v>
      </c>
      <c r="AB109" s="2">
        <v>0.66666666666666663</v>
      </c>
      <c r="AC109" s="2">
        <v>0</v>
      </c>
      <c r="AD109" s="2">
        <v>0.11764705882352941</v>
      </c>
      <c r="AE109">
        <f t="shared" si="12"/>
        <v>0.29547579979360167</v>
      </c>
      <c r="AF109">
        <f t="shared" si="13"/>
        <v>0.29840625072993171</v>
      </c>
    </row>
    <row r="110" spans="3:32">
      <c r="C110">
        <v>27.25</v>
      </c>
      <c r="D110">
        <v>0.4496852425180598</v>
      </c>
      <c r="E110">
        <v>0.48916191394796432</v>
      </c>
      <c r="G110">
        <v>46</v>
      </c>
      <c r="H110">
        <f t="shared" si="26"/>
        <v>10</v>
      </c>
      <c r="I110">
        <f t="shared" si="27"/>
        <v>0.27777777777777779</v>
      </c>
      <c r="J110" s="2">
        <v>0.27777777777777779</v>
      </c>
      <c r="K110">
        <v>31.3</v>
      </c>
      <c r="L110">
        <f t="shared" si="16"/>
        <v>12.3</v>
      </c>
      <c r="M110">
        <f t="shared" si="17"/>
        <v>0.64736842105263159</v>
      </c>
      <c r="N110" s="2">
        <v>0.64736842105263159</v>
      </c>
      <c r="O110">
        <v>18</v>
      </c>
      <c r="P110">
        <f t="shared" si="18"/>
        <v>-7</v>
      </c>
      <c r="Q110">
        <f t="shared" si="19"/>
        <v>-0.28000000000000003</v>
      </c>
      <c r="R110" s="2">
        <v>-0.28000000000000003</v>
      </c>
      <c r="S110">
        <v>30</v>
      </c>
      <c r="T110">
        <f t="shared" si="28"/>
        <v>13</v>
      </c>
      <c r="U110">
        <f t="shared" si="29"/>
        <v>0.76470588235294112</v>
      </c>
      <c r="V110" s="2">
        <v>0.76470588235294112</v>
      </c>
      <c r="W110">
        <v>10</v>
      </c>
      <c r="X110">
        <f t="shared" si="22"/>
        <v>4</v>
      </c>
      <c r="Y110">
        <f t="shared" si="23"/>
        <v>0.66666666666666663</v>
      </c>
      <c r="AA110" s="2">
        <v>0.64736842105263159</v>
      </c>
      <c r="AB110" s="2">
        <v>0.66666666666666663</v>
      </c>
      <c r="AC110" s="2">
        <v>-0.28000000000000003</v>
      </c>
      <c r="AD110" s="2">
        <v>0.76470588235294112</v>
      </c>
      <c r="AE110">
        <f t="shared" si="12"/>
        <v>0.4496852425180598</v>
      </c>
      <c r="AF110">
        <f t="shared" si="13"/>
        <v>0.48916191394796432</v>
      </c>
    </row>
    <row r="111" spans="3:32">
      <c r="C111">
        <v>27.5</v>
      </c>
      <c r="D111">
        <v>-0.17734024767801859</v>
      </c>
      <c r="E111">
        <v>0.60232297128064138</v>
      </c>
      <c r="G111">
        <v>42</v>
      </c>
      <c r="H111">
        <f t="shared" si="26"/>
        <v>6</v>
      </c>
      <c r="I111">
        <f t="shared" si="27"/>
        <v>0.16666666666666666</v>
      </c>
      <c r="J111" s="2">
        <v>0.16666666666666666</v>
      </c>
      <c r="K111">
        <v>25.729199999999999</v>
      </c>
      <c r="L111">
        <f t="shared" si="16"/>
        <v>6.7291999999999987</v>
      </c>
      <c r="M111">
        <f t="shared" si="17"/>
        <v>0.35416842105263152</v>
      </c>
      <c r="N111" s="2">
        <v>0.35416842105263152</v>
      </c>
      <c r="O111">
        <v>19</v>
      </c>
      <c r="P111">
        <f t="shared" si="18"/>
        <v>-6</v>
      </c>
      <c r="Q111">
        <f t="shared" si="19"/>
        <v>-0.24</v>
      </c>
      <c r="R111" s="2">
        <v>-0.24</v>
      </c>
      <c r="S111">
        <v>20</v>
      </c>
      <c r="T111">
        <f t="shared" si="28"/>
        <v>3</v>
      </c>
      <c r="U111">
        <f t="shared" si="29"/>
        <v>0.17647058823529413</v>
      </c>
      <c r="V111" s="2">
        <v>0.17647058823529413</v>
      </c>
      <c r="W111">
        <v>0</v>
      </c>
      <c r="X111">
        <f t="shared" si="22"/>
        <v>-6</v>
      </c>
      <c r="Y111">
        <f t="shared" si="23"/>
        <v>-1</v>
      </c>
      <c r="AA111" s="2">
        <v>0.35416842105263152</v>
      </c>
      <c r="AB111" s="2">
        <v>-1</v>
      </c>
      <c r="AC111" s="2">
        <v>-0.24</v>
      </c>
      <c r="AD111" s="2">
        <v>0.17647058823529413</v>
      </c>
      <c r="AE111">
        <f t="shared" si="12"/>
        <v>-0.17734024767801859</v>
      </c>
      <c r="AF111">
        <f t="shared" si="13"/>
        <v>0.60232297128064138</v>
      </c>
    </row>
    <row r="112" spans="3:32">
      <c r="C112">
        <v>27.75</v>
      </c>
      <c r="D112">
        <v>0.17989809081527347</v>
      </c>
      <c r="E112">
        <v>0.42091465950837986</v>
      </c>
      <c r="G112">
        <v>47</v>
      </c>
      <c r="H112">
        <f t="shared" si="26"/>
        <v>11</v>
      </c>
      <c r="I112">
        <f t="shared" si="27"/>
        <v>0.30555555555555558</v>
      </c>
      <c r="J112" s="2">
        <v>0.30555555555555558</v>
      </c>
      <c r="K112">
        <v>22.375</v>
      </c>
      <c r="L112">
        <f t="shared" si="16"/>
        <v>3.375</v>
      </c>
      <c r="M112">
        <f t="shared" si="17"/>
        <v>0.17763157894736842</v>
      </c>
      <c r="N112" s="2">
        <v>0.17763157894736842</v>
      </c>
      <c r="O112">
        <v>16</v>
      </c>
      <c r="P112">
        <f t="shared" si="18"/>
        <v>-9</v>
      </c>
      <c r="Q112">
        <f t="shared" si="19"/>
        <v>-0.36</v>
      </c>
      <c r="R112" s="2">
        <v>-0.36</v>
      </c>
      <c r="S112">
        <v>21</v>
      </c>
      <c r="T112">
        <f t="shared" si="28"/>
        <v>4</v>
      </c>
      <c r="U112">
        <f t="shared" si="29"/>
        <v>0.23529411764705882</v>
      </c>
      <c r="V112" s="2">
        <v>0.23529411764705882</v>
      </c>
      <c r="W112">
        <v>10</v>
      </c>
      <c r="X112">
        <f t="shared" si="22"/>
        <v>4</v>
      </c>
      <c r="Y112">
        <f t="shared" si="23"/>
        <v>0.66666666666666663</v>
      </c>
      <c r="AA112" s="2">
        <v>0.17763157894736842</v>
      </c>
      <c r="AB112" s="2">
        <v>0.66666666666666663</v>
      </c>
      <c r="AC112" s="2">
        <v>-0.36</v>
      </c>
      <c r="AD112" s="2">
        <v>0.23529411764705882</v>
      </c>
      <c r="AE112">
        <f t="shared" si="12"/>
        <v>0.17989809081527347</v>
      </c>
      <c r="AF112">
        <f t="shared" si="13"/>
        <v>0.42091465950837986</v>
      </c>
    </row>
    <row r="113" spans="3:32">
      <c r="C113">
        <v>28</v>
      </c>
      <c r="D113">
        <v>0.47038183694530444</v>
      </c>
      <c r="E113">
        <v>0.84864174352903821</v>
      </c>
      <c r="G113">
        <v>46</v>
      </c>
      <c r="H113">
        <f t="shared" si="26"/>
        <v>10</v>
      </c>
      <c r="I113">
        <f t="shared" si="27"/>
        <v>0.27777777777777779</v>
      </c>
      <c r="J113" s="2">
        <v>0.27777777777777779</v>
      </c>
      <c r="K113">
        <v>28</v>
      </c>
      <c r="L113">
        <f t="shared" si="16"/>
        <v>9</v>
      </c>
      <c r="M113">
        <f t="shared" si="17"/>
        <v>0.47368421052631576</v>
      </c>
      <c r="N113" s="2">
        <v>0.47368421052631576</v>
      </c>
      <c r="O113">
        <v>20</v>
      </c>
      <c r="P113">
        <f t="shared" si="18"/>
        <v>-5</v>
      </c>
      <c r="Q113">
        <f t="shared" si="19"/>
        <v>-0.2</v>
      </c>
      <c r="R113" s="2">
        <v>-0.2</v>
      </c>
      <c r="S113">
        <v>16</v>
      </c>
      <c r="T113">
        <f t="shared" si="28"/>
        <v>-1</v>
      </c>
      <c r="U113">
        <f t="shared" si="29"/>
        <v>-5.8823529411764705E-2</v>
      </c>
      <c r="V113" s="2">
        <v>-5.8823529411764705E-2</v>
      </c>
      <c r="W113">
        <v>16</v>
      </c>
      <c r="X113">
        <f t="shared" si="22"/>
        <v>10</v>
      </c>
      <c r="Y113">
        <f t="shared" si="23"/>
        <v>1.6666666666666667</v>
      </c>
      <c r="AA113" s="2">
        <v>0.47368421052631576</v>
      </c>
      <c r="AB113" s="2">
        <v>1.6666666666666667</v>
      </c>
      <c r="AC113" s="2">
        <v>-0.2</v>
      </c>
      <c r="AD113" s="2">
        <v>-5.8823529411764705E-2</v>
      </c>
      <c r="AE113">
        <f t="shared" si="12"/>
        <v>0.47038183694530444</v>
      </c>
      <c r="AF113">
        <f t="shared" si="13"/>
        <v>0.84864174352903821</v>
      </c>
    </row>
    <row r="114" spans="3:32">
      <c r="C114">
        <v>28.25</v>
      </c>
      <c r="D114">
        <v>-6.0573529411764374E-3</v>
      </c>
      <c r="E114">
        <v>0.67800383293250266</v>
      </c>
      <c r="G114">
        <v>42</v>
      </c>
      <c r="H114">
        <f t="shared" si="26"/>
        <v>6</v>
      </c>
      <c r="I114">
        <f t="shared" si="27"/>
        <v>0.16666666666666666</v>
      </c>
      <c r="J114" s="2">
        <v>0.16666666666666666</v>
      </c>
      <c r="K114">
        <v>28.866700000000002</v>
      </c>
      <c r="L114">
        <f t="shared" si="16"/>
        <v>9.8667000000000016</v>
      </c>
      <c r="M114">
        <f t="shared" si="17"/>
        <v>0.51930000000000009</v>
      </c>
      <c r="N114" s="2">
        <v>0.51930000000000009</v>
      </c>
      <c r="O114">
        <v>32</v>
      </c>
      <c r="P114">
        <f t="shared" si="18"/>
        <v>7</v>
      </c>
      <c r="Q114">
        <f t="shared" si="19"/>
        <v>0.28000000000000003</v>
      </c>
      <c r="R114" s="2">
        <v>0.28000000000000003</v>
      </c>
      <c r="S114">
        <v>20</v>
      </c>
      <c r="T114">
        <f t="shared" si="28"/>
        <v>3</v>
      </c>
      <c r="U114">
        <f t="shared" si="29"/>
        <v>0.17647058823529413</v>
      </c>
      <c r="V114" s="2">
        <v>0.17647058823529413</v>
      </c>
      <c r="W114">
        <v>0</v>
      </c>
      <c r="X114">
        <f t="shared" si="22"/>
        <v>-6</v>
      </c>
      <c r="Y114">
        <f t="shared" si="23"/>
        <v>-1</v>
      </c>
      <c r="AA114" s="2">
        <v>0.51930000000000009</v>
      </c>
      <c r="AB114" s="2">
        <v>-1</v>
      </c>
      <c r="AC114" s="2">
        <v>0.28000000000000003</v>
      </c>
      <c r="AD114" s="2">
        <v>0.17647058823529413</v>
      </c>
      <c r="AE114">
        <f t="shared" si="12"/>
        <v>-6.0573529411764374E-3</v>
      </c>
      <c r="AF114">
        <f t="shared" si="13"/>
        <v>0.67800383293250266</v>
      </c>
    </row>
    <row r="115" spans="3:32">
      <c r="C115">
        <v>28.5</v>
      </c>
      <c r="D115">
        <v>0.32099264705882352</v>
      </c>
      <c r="E115">
        <v>0.34061366220827027</v>
      </c>
      <c r="G115">
        <v>36</v>
      </c>
      <c r="H115">
        <f>G115-36</f>
        <v>0</v>
      </c>
      <c r="I115">
        <f>H115/36</f>
        <v>0</v>
      </c>
      <c r="J115" s="2">
        <v>0</v>
      </c>
      <c r="K115">
        <v>32.0625</v>
      </c>
      <c r="L115">
        <f t="shared" si="16"/>
        <v>13.0625</v>
      </c>
      <c r="M115">
        <f t="shared" si="17"/>
        <v>0.6875</v>
      </c>
      <c r="N115" s="2">
        <v>0.6875</v>
      </c>
      <c r="O115">
        <v>23</v>
      </c>
      <c r="P115">
        <f t="shared" si="18"/>
        <v>-2</v>
      </c>
      <c r="Q115">
        <f t="shared" si="19"/>
        <v>-0.08</v>
      </c>
      <c r="R115" s="2">
        <v>-0.08</v>
      </c>
      <c r="S115">
        <v>20</v>
      </c>
      <c r="T115">
        <f t="shared" si="28"/>
        <v>3</v>
      </c>
      <c r="U115">
        <f t="shared" si="29"/>
        <v>0.17647058823529413</v>
      </c>
      <c r="V115" s="2">
        <v>0.17647058823529413</v>
      </c>
      <c r="W115">
        <v>9</v>
      </c>
      <c r="X115">
        <f t="shared" si="22"/>
        <v>3</v>
      </c>
      <c r="Y115">
        <f t="shared" si="23"/>
        <v>0.5</v>
      </c>
      <c r="AA115" s="2">
        <v>0.6875</v>
      </c>
      <c r="AB115" s="2">
        <v>0.5</v>
      </c>
      <c r="AC115" s="2">
        <v>-0.08</v>
      </c>
      <c r="AD115" s="2">
        <v>0.17647058823529413</v>
      </c>
      <c r="AE115">
        <f t="shared" si="12"/>
        <v>0.32099264705882352</v>
      </c>
      <c r="AF115">
        <f t="shared" si="13"/>
        <v>0.34061366220827027</v>
      </c>
    </row>
    <row r="116" spans="3:32">
      <c r="C116">
        <v>28.75</v>
      </c>
      <c r="D116">
        <v>-0.19111455108359132</v>
      </c>
      <c r="E116">
        <v>0.59257359221325867</v>
      </c>
      <c r="G116">
        <v>37</v>
      </c>
      <c r="H116">
        <f t="shared" ref="H116:H146" si="30">G116-36</f>
        <v>1</v>
      </c>
      <c r="I116">
        <f t="shared" ref="I116:I146" si="31">H116/36</f>
        <v>2.7777777777777776E-2</v>
      </c>
      <c r="J116" s="2">
        <v>2.7777777777777776E-2</v>
      </c>
      <c r="K116">
        <v>25.8</v>
      </c>
      <c r="L116">
        <f t="shared" si="16"/>
        <v>6.8000000000000007</v>
      </c>
      <c r="M116">
        <f t="shared" si="17"/>
        <v>0.35789473684210532</v>
      </c>
      <c r="N116" s="2">
        <v>0.35789473684210532</v>
      </c>
      <c r="O116">
        <v>19</v>
      </c>
      <c r="P116">
        <f t="shared" si="18"/>
        <v>-6</v>
      </c>
      <c r="Q116">
        <f t="shared" si="19"/>
        <v>-0.24</v>
      </c>
      <c r="R116" s="2">
        <v>-0.24</v>
      </c>
      <c r="S116">
        <v>19</v>
      </c>
      <c r="T116">
        <f t="shared" si="28"/>
        <v>2</v>
      </c>
      <c r="U116">
        <f t="shared" si="29"/>
        <v>0.11764705882352941</v>
      </c>
      <c r="V116" s="2">
        <v>0.11764705882352941</v>
      </c>
      <c r="W116">
        <v>0</v>
      </c>
      <c r="X116">
        <f t="shared" si="22"/>
        <v>-6</v>
      </c>
      <c r="Y116">
        <f t="shared" si="23"/>
        <v>-1</v>
      </c>
      <c r="AA116" s="2">
        <v>0.35789473684210532</v>
      </c>
      <c r="AB116" s="2">
        <v>-1</v>
      </c>
      <c r="AC116" s="2">
        <v>-0.24</v>
      </c>
      <c r="AD116" s="2">
        <v>0.11764705882352941</v>
      </c>
      <c r="AE116">
        <f t="shared" si="12"/>
        <v>-0.19111455108359132</v>
      </c>
      <c r="AF116">
        <f t="shared" si="13"/>
        <v>0.59257359221325867</v>
      </c>
    </row>
    <row r="117" spans="3:32">
      <c r="C117">
        <v>29</v>
      </c>
      <c r="D117">
        <v>-0.22846640866873066</v>
      </c>
      <c r="E117">
        <v>0.64592355458122086</v>
      </c>
      <c r="G117">
        <v>43</v>
      </c>
      <c r="H117">
        <f t="shared" si="30"/>
        <v>7</v>
      </c>
      <c r="I117">
        <f t="shared" si="31"/>
        <v>0.19444444444444445</v>
      </c>
      <c r="J117" s="2">
        <v>0.19444444444444445</v>
      </c>
      <c r="K117">
        <v>29.354199999999999</v>
      </c>
      <c r="L117">
        <f t="shared" si="16"/>
        <v>10.354199999999999</v>
      </c>
      <c r="M117">
        <f t="shared" si="17"/>
        <v>0.54495789473684209</v>
      </c>
      <c r="N117" s="2">
        <v>0.54495789473684209</v>
      </c>
      <c r="O117">
        <v>15</v>
      </c>
      <c r="P117">
        <f t="shared" si="18"/>
        <v>-10</v>
      </c>
      <c r="Q117">
        <f t="shared" si="19"/>
        <v>-0.4</v>
      </c>
      <c r="R117" s="2">
        <v>-0.4</v>
      </c>
      <c r="S117">
        <v>16</v>
      </c>
      <c r="T117">
        <f t="shared" si="28"/>
        <v>-1</v>
      </c>
      <c r="U117">
        <f t="shared" si="29"/>
        <v>-5.8823529411764705E-2</v>
      </c>
      <c r="V117" s="2">
        <v>-5.8823529411764705E-2</v>
      </c>
      <c r="W117">
        <v>0</v>
      </c>
      <c r="X117">
        <f t="shared" si="22"/>
        <v>-6</v>
      </c>
      <c r="Y117">
        <f t="shared" si="23"/>
        <v>-1</v>
      </c>
      <c r="AA117" s="2">
        <v>0.54495789473684209</v>
      </c>
      <c r="AB117" s="2">
        <v>-1</v>
      </c>
      <c r="AC117" s="2">
        <v>-0.4</v>
      </c>
      <c r="AD117" s="2">
        <v>-5.8823529411764705E-2</v>
      </c>
      <c r="AE117">
        <f t="shared" si="12"/>
        <v>-0.22846640866873066</v>
      </c>
      <c r="AF117">
        <f t="shared" si="13"/>
        <v>0.64592355458122086</v>
      </c>
    </row>
    <row r="118" spans="3:32">
      <c r="C118">
        <v>29.25</v>
      </c>
      <c r="D118">
        <v>0.18334925180598557</v>
      </c>
      <c r="E118">
        <v>0.26202547618656824</v>
      </c>
      <c r="G118">
        <v>42</v>
      </c>
      <c r="H118">
        <f t="shared" si="30"/>
        <v>6</v>
      </c>
      <c r="I118">
        <f t="shared" si="31"/>
        <v>0.16666666666666666</v>
      </c>
      <c r="J118" s="2">
        <v>0.16666666666666666</v>
      </c>
      <c r="K118">
        <v>23.866700000000002</v>
      </c>
      <c r="L118">
        <f t="shared" si="16"/>
        <v>4.8667000000000016</v>
      </c>
      <c r="M118">
        <f t="shared" si="17"/>
        <v>0.256142105263158</v>
      </c>
      <c r="N118" s="2">
        <v>0.256142105263158</v>
      </c>
      <c r="O118">
        <v>21</v>
      </c>
      <c r="P118">
        <f t="shared" si="18"/>
        <v>-4</v>
      </c>
      <c r="Q118">
        <f t="shared" si="19"/>
        <v>-0.16</v>
      </c>
      <c r="R118" s="2">
        <v>-0.16</v>
      </c>
      <c r="S118">
        <v>25</v>
      </c>
      <c r="T118">
        <f t="shared" si="28"/>
        <v>8</v>
      </c>
      <c r="U118">
        <f t="shared" si="29"/>
        <v>0.47058823529411764</v>
      </c>
      <c r="V118" s="2">
        <v>0.47058823529411764</v>
      </c>
      <c r="W118">
        <v>7</v>
      </c>
      <c r="X118">
        <f t="shared" si="22"/>
        <v>1</v>
      </c>
      <c r="Y118">
        <f t="shared" si="23"/>
        <v>0.16666666666666666</v>
      </c>
      <c r="AA118" s="2">
        <v>0.256142105263158</v>
      </c>
      <c r="AB118" s="2">
        <v>0.16666666666666666</v>
      </c>
      <c r="AC118" s="2">
        <v>-0.16</v>
      </c>
      <c r="AD118" s="2">
        <v>0.47058823529411764</v>
      </c>
      <c r="AE118">
        <f t="shared" si="12"/>
        <v>0.18334925180598557</v>
      </c>
      <c r="AF118">
        <f t="shared" si="13"/>
        <v>0.26202547618656824</v>
      </c>
    </row>
    <row r="119" spans="3:32">
      <c r="C119">
        <v>29.5</v>
      </c>
      <c r="D119">
        <v>-0.18205495356037152</v>
      </c>
      <c r="E119">
        <v>0.47963389859585448</v>
      </c>
      <c r="G119">
        <v>37</v>
      </c>
      <c r="H119">
        <f t="shared" si="30"/>
        <v>1</v>
      </c>
      <c r="I119">
        <f t="shared" si="31"/>
        <v>2.7777777777777776E-2</v>
      </c>
      <c r="J119" s="2">
        <v>2.7777777777777776E-2</v>
      </c>
      <c r="K119">
        <v>28.925000000000001</v>
      </c>
      <c r="L119">
        <f t="shared" si="16"/>
        <v>9.9250000000000007</v>
      </c>
      <c r="M119">
        <f t="shared" si="17"/>
        <v>0.52236842105263159</v>
      </c>
      <c r="N119" s="2">
        <v>0.52236842105263159</v>
      </c>
      <c r="O119">
        <v>18</v>
      </c>
      <c r="P119">
        <f t="shared" si="18"/>
        <v>-7</v>
      </c>
      <c r="Q119">
        <f t="shared" si="19"/>
        <v>-0.28000000000000003</v>
      </c>
      <c r="R119" s="2">
        <v>-0.28000000000000003</v>
      </c>
      <c r="S119">
        <v>9</v>
      </c>
      <c r="T119">
        <f t="shared" si="28"/>
        <v>-8</v>
      </c>
      <c r="U119">
        <f t="shared" si="29"/>
        <v>-0.47058823529411764</v>
      </c>
      <c r="V119" s="2">
        <v>-0.47058823529411764</v>
      </c>
      <c r="W119">
        <v>3</v>
      </c>
      <c r="X119">
        <f t="shared" si="22"/>
        <v>-3</v>
      </c>
      <c r="Y119">
        <f t="shared" si="23"/>
        <v>-0.5</v>
      </c>
      <c r="AA119" s="2">
        <v>0.52236842105263159</v>
      </c>
      <c r="AB119" s="2">
        <v>-0.5</v>
      </c>
      <c r="AC119" s="2">
        <v>-0.28000000000000003</v>
      </c>
      <c r="AD119" s="2">
        <v>-0.47058823529411764</v>
      </c>
      <c r="AE119">
        <f t="shared" si="12"/>
        <v>-0.18205495356037152</v>
      </c>
      <c r="AF119">
        <f t="shared" si="13"/>
        <v>0.47963389859585448</v>
      </c>
    </row>
    <row r="120" spans="3:32">
      <c r="C120">
        <v>29.75</v>
      </c>
      <c r="D120">
        <v>-0.42772143962848297</v>
      </c>
      <c r="E120">
        <v>0.4501644941430088</v>
      </c>
      <c r="G120">
        <v>31</v>
      </c>
      <c r="H120">
        <f t="shared" si="30"/>
        <v>-5</v>
      </c>
      <c r="I120">
        <f t="shared" si="31"/>
        <v>-0.1388888888888889</v>
      </c>
      <c r="J120" s="2">
        <v>-0.1388888888888889</v>
      </c>
      <c r="K120">
        <v>20.916699999999999</v>
      </c>
      <c r="L120">
        <f t="shared" si="16"/>
        <v>1.9166999999999987</v>
      </c>
      <c r="M120">
        <f t="shared" si="17"/>
        <v>0.10087894736842098</v>
      </c>
      <c r="N120" s="2">
        <v>0.10087894736842098</v>
      </c>
      <c r="O120">
        <v>15</v>
      </c>
      <c r="P120">
        <f t="shared" si="18"/>
        <v>-10</v>
      </c>
      <c r="Q120">
        <f t="shared" si="19"/>
        <v>-0.4</v>
      </c>
      <c r="R120" s="2">
        <v>-0.4</v>
      </c>
      <c r="S120">
        <v>10</v>
      </c>
      <c r="T120">
        <f t="shared" si="28"/>
        <v>-7</v>
      </c>
      <c r="U120">
        <f t="shared" si="29"/>
        <v>-0.41176470588235292</v>
      </c>
      <c r="V120" s="2">
        <v>-0.41176470588235292</v>
      </c>
      <c r="W120">
        <v>0</v>
      </c>
      <c r="X120">
        <f t="shared" si="22"/>
        <v>-6</v>
      </c>
      <c r="Y120">
        <f t="shared" si="23"/>
        <v>-1</v>
      </c>
      <c r="AA120" s="2">
        <v>0.10087894736842098</v>
      </c>
      <c r="AB120" s="2">
        <v>-1</v>
      </c>
      <c r="AC120" s="2">
        <v>-0.4</v>
      </c>
      <c r="AD120" s="2">
        <v>-0.41176470588235292</v>
      </c>
      <c r="AE120">
        <f t="shared" si="12"/>
        <v>-0.42772143962848297</v>
      </c>
      <c r="AF120">
        <f t="shared" si="13"/>
        <v>0.4501644941430088</v>
      </c>
    </row>
    <row r="121" spans="3:32">
      <c r="C121">
        <v>30</v>
      </c>
      <c r="D121">
        <v>-0.28025755933952534</v>
      </c>
      <c r="E121">
        <v>0.43104352676870178</v>
      </c>
      <c r="G121">
        <v>34</v>
      </c>
      <c r="H121">
        <f t="shared" si="30"/>
        <v>-2</v>
      </c>
      <c r="I121">
        <f t="shared" si="31"/>
        <v>-5.5555555555555552E-2</v>
      </c>
      <c r="J121" s="2">
        <v>-5.5555555555555552E-2</v>
      </c>
      <c r="K121">
        <v>22.966699999999999</v>
      </c>
      <c r="L121">
        <f t="shared" si="16"/>
        <v>3.9666999999999994</v>
      </c>
      <c r="M121">
        <f t="shared" si="17"/>
        <v>0.20877368421052628</v>
      </c>
      <c r="N121" s="2">
        <v>0.20877368421052628</v>
      </c>
      <c r="O121">
        <v>17</v>
      </c>
      <c r="P121">
        <f t="shared" si="18"/>
        <v>-8</v>
      </c>
      <c r="Q121">
        <f t="shared" si="19"/>
        <v>-0.32</v>
      </c>
      <c r="R121" s="2">
        <v>-0.32</v>
      </c>
      <c r="S121">
        <v>14</v>
      </c>
      <c r="T121">
        <f t="shared" si="28"/>
        <v>-3</v>
      </c>
      <c r="U121">
        <f t="shared" si="29"/>
        <v>-0.17647058823529413</v>
      </c>
      <c r="V121" s="2">
        <v>-0.17647058823529413</v>
      </c>
      <c r="W121">
        <v>1</v>
      </c>
      <c r="X121">
        <f t="shared" si="22"/>
        <v>-5</v>
      </c>
      <c r="Y121">
        <f t="shared" si="23"/>
        <v>-0.83333333333333337</v>
      </c>
      <c r="AA121" s="2">
        <v>0.20877368421052628</v>
      </c>
      <c r="AB121" s="2">
        <v>-0.83333333333333337</v>
      </c>
      <c r="AC121" s="2">
        <v>-0.32</v>
      </c>
      <c r="AD121" s="2">
        <v>-0.17647058823529413</v>
      </c>
      <c r="AE121">
        <f t="shared" si="12"/>
        <v>-0.28025755933952534</v>
      </c>
      <c r="AF121">
        <f t="shared" si="13"/>
        <v>0.43104352676870178</v>
      </c>
    </row>
    <row r="122" spans="3:32">
      <c r="C122">
        <v>30.25</v>
      </c>
      <c r="D122">
        <v>-0.10353457172342623</v>
      </c>
      <c r="E122">
        <v>0.24369960622222986</v>
      </c>
      <c r="G122">
        <v>41</v>
      </c>
      <c r="H122">
        <f t="shared" si="30"/>
        <v>5</v>
      </c>
      <c r="I122">
        <f t="shared" si="31"/>
        <v>0.1388888888888889</v>
      </c>
      <c r="J122" s="2">
        <v>0.1388888888888889</v>
      </c>
      <c r="K122">
        <v>23.5</v>
      </c>
      <c r="L122">
        <f t="shared" si="16"/>
        <v>4.5</v>
      </c>
      <c r="M122">
        <f t="shared" si="17"/>
        <v>0.23684210526315788</v>
      </c>
      <c r="N122" s="2">
        <v>0.23684210526315788</v>
      </c>
      <c r="O122">
        <v>20</v>
      </c>
      <c r="P122">
        <f t="shared" si="18"/>
        <v>-5</v>
      </c>
      <c r="Q122">
        <f t="shared" si="19"/>
        <v>-0.2</v>
      </c>
      <c r="R122" s="2">
        <v>-0.2</v>
      </c>
      <c r="S122">
        <v>15</v>
      </c>
      <c r="T122">
        <f t="shared" si="28"/>
        <v>-2</v>
      </c>
      <c r="U122">
        <f t="shared" si="29"/>
        <v>-0.11764705882352941</v>
      </c>
      <c r="V122" s="2">
        <v>-0.11764705882352941</v>
      </c>
      <c r="W122">
        <v>4</v>
      </c>
      <c r="X122">
        <f t="shared" si="22"/>
        <v>-2</v>
      </c>
      <c r="Y122">
        <f t="shared" si="23"/>
        <v>-0.33333333333333331</v>
      </c>
      <c r="AA122" s="2">
        <v>0.23684210526315788</v>
      </c>
      <c r="AB122" s="2">
        <v>-0.33333333333333331</v>
      </c>
      <c r="AC122" s="2">
        <v>-0.2</v>
      </c>
      <c r="AD122" s="2">
        <v>-0.11764705882352941</v>
      </c>
      <c r="AE122">
        <f t="shared" si="12"/>
        <v>-0.10353457172342623</v>
      </c>
      <c r="AF122">
        <f t="shared" si="13"/>
        <v>0.24369960622222986</v>
      </c>
    </row>
    <row r="123" spans="3:32">
      <c r="C123">
        <v>30.5</v>
      </c>
      <c r="D123">
        <v>-8.6456398348813232E-2</v>
      </c>
      <c r="E123">
        <v>0.30241938891642256</v>
      </c>
      <c r="G123">
        <v>38</v>
      </c>
      <c r="H123">
        <f t="shared" si="30"/>
        <v>2</v>
      </c>
      <c r="I123">
        <f t="shared" si="31"/>
        <v>5.5555555555555552E-2</v>
      </c>
      <c r="J123" s="2">
        <v>5.5555555555555552E-2</v>
      </c>
      <c r="K123">
        <v>18.024999999999999</v>
      </c>
      <c r="L123">
        <f t="shared" si="16"/>
        <v>-0.97500000000000142</v>
      </c>
      <c r="M123">
        <f t="shared" si="17"/>
        <v>-5.1315789473684287E-2</v>
      </c>
      <c r="N123" s="2">
        <v>-5.1315789473684287E-2</v>
      </c>
      <c r="O123">
        <v>12</v>
      </c>
      <c r="P123">
        <f t="shared" si="18"/>
        <v>-13</v>
      </c>
      <c r="Q123">
        <f t="shared" si="19"/>
        <v>-0.52</v>
      </c>
      <c r="R123" s="2">
        <v>-0.52</v>
      </c>
      <c r="S123">
        <v>18</v>
      </c>
      <c r="T123">
        <f t="shared" si="28"/>
        <v>1</v>
      </c>
      <c r="U123">
        <f t="shared" si="29"/>
        <v>5.8823529411764705E-2</v>
      </c>
      <c r="V123" s="2">
        <v>5.8823529411764705E-2</v>
      </c>
      <c r="W123">
        <v>7</v>
      </c>
      <c r="X123">
        <f t="shared" si="22"/>
        <v>1</v>
      </c>
      <c r="Y123">
        <f t="shared" si="23"/>
        <v>0.16666666666666666</v>
      </c>
      <c r="AA123" s="2">
        <v>-5.1315789473684287E-2</v>
      </c>
      <c r="AB123" s="2">
        <v>0.16666666666666666</v>
      </c>
      <c r="AC123" s="2">
        <v>-0.52</v>
      </c>
      <c r="AD123" s="2">
        <v>5.8823529411764705E-2</v>
      </c>
      <c r="AE123">
        <f t="shared" si="12"/>
        <v>-8.6456398348813232E-2</v>
      </c>
      <c r="AF123">
        <f t="shared" si="13"/>
        <v>0.30241938891642256</v>
      </c>
    </row>
    <row r="124" spans="3:32">
      <c r="C124">
        <v>30.75</v>
      </c>
      <c r="D124">
        <v>-0.23076710526315791</v>
      </c>
      <c r="E124">
        <v>0.68646764489387957</v>
      </c>
      <c r="G124">
        <v>38</v>
      </c>
      <c r="H124">
        <f t="shared" si="30"/>
        <v>2</v>
      </c>
      <c r="I124">
        <f t="shared" si="31"/>
        <v>5.5555555555555552E-2</v>
      </c>
      <c r="J124" s="2">
        <v>5.5555555555555552E-2</v>
      </c>
      <c r="K124">
        <v>30.341699999999999</v>
      </c>
      <c r="L124">
        <f t="shared" si="16"/>
        <v>11.341699999999999</v>
      </c>
      <c r="M124">
        <f t="shared" si="17"/>
        <v>0.59693157894736837</v>
      </c>
      <c r="N124" s="2">
        <v>0.59693157894736837</v>
      </c>
      <c r="O124">
        <v>12</v>
      </c>
      <c r="P124">
        <f t="shared" si="18"/>
        <v>-13</v>
      </c>
      <c r="Q124">
        <f t="shared" si="19"/>
        <v>-0.52</v>
      </c>
      <c r="R124" s="2">
        <v>-0.52</v>
      </c>
      <c r="S124">
        <v>17</v>
      </c>
      <c r="T124">
        <f t="shared" si="28"/>
        <v>0</v>
      </c>
      <c r="U124">
        <f t="shared" si="29"/>
        <v>0</v>
      </c>
      <c r="V124" s="2">
        <v>0</v>
      </c>
      <c r="W124">
        <v>0</v>
      </c>
      <c r="X124">
        <f t="shared" si="22"/>
        <v>-6</v>
      </c>
      <c r="Y124">
        <f t="shared" si="23"/>
        <v>-1</v>
      </c>
      <c r="AA124" s="2">
        <v>0.59693157894736837</v>
      </c>
      <c r="AB124" s="2">
        <v>-1</v>
      </c>
      <c r="AC124" s="2">
        <v>-0.52</v>
      </c>
      <c r="AD124" s="2">
        <v>0</v>
      </c>
      <c r="AE124">
        <f t="shared" si="12"/>
        <v>-0.23076710526315791</v>
      </c>
      <c r="AF124">
        <f t="shared" si="13"/>
        <v>0.68646764489387957</v>
      </c>
    </row>
    <row r="125" spans="3:32">
      <c r="C125">
        <v>31</v>
      </c>
      <c r="D125">
        <v>-0.60495743034055727</v>
      </c>
      <c r="E125">
        <v>0.35198282076475379</v>
      </c>
      <c r="G125">
        <v>41</v>
      </c>
      <c r="H125">
        <f t="shared" si="30"/>
        <v>5</v>
      </c>
      <c r="I125">
        <f t="shared" si="31"/>
        <v>0.1388888888888889</v>
      </c>
      <c r="J125" s="2">
        <v>0.1388888888888889</v>
      </c>
      <c r="K125">
        <v>16.074999999999999</v>
      </c>
      <c r="L125">
        <f t="shared" si="16"/>
        <v>-2.9250000000000007</v>
      </c>
      <c r="M125">
        <f t="shared" si="17"/>
        <v>-0.15394736842105267</v>
      </c>
      <c r="N125" s="2">
        <v>-0.15394736842105267</v>
      </c>
      <c r="O125">
        <v>11</v>
      </c>
      <c r="P125">
        <f t="shared" si="18"/>
        <v>-14</v>
      </c>
      <c r="Q125">
        <f t="shared" si="19"/>
        <v>-0.56000000000000005</v>
      </c>
      <c r="R125" s="2">
        <v>-0.56000000000000005</v>
      </c>
      <c r="S125">
        <v>5</v>
      </c>
      <c r="T125">
        <f t="shared" si="28"/>
        <v>-12</v>
      </c>
      <c r="U125">
        <f t="shared" si="29"/>
        <v>-0.70588235294117652</v>
      </c>
      <c r="V125" s="2">
        <v>-0.70588235294117652</v>
      </c>
      <c r="W125">
        <v>0</v>
      </c>
      <c r="X125">
        <f t="shared" si="22"/>
        <v>-6</v>
      </c>
      <c r="Y125">
        <f t="shared" si="23"/>
        <v>-1</v>
      </c>
      <c r="AA125" s="2">
        <v>-0.15394736842105267</v>
      </c>
      <c r="AB125" s="2">
        <v>-1</v>
      </c>
      <c r="AC125" s="2">
        <v>-0.56000000000000005</v>
      </c>
      <c r="AD125" s="2">
        <v>-0.70588235294117652</v>
      </c>
      <c r="AE125">
        <f t="shared" si="12"/>
        <v>-0.60495743034055727</v>
      </c>
      <c r="AF125">
        <f t="shared" si="13"/>
        <v>0.35198282076475379</v>
      </c>
    </row>
    <row r="126" spans="3:32">
      <c r="C126">
        <v>31.25</v>
      </c>
      <c r="D126">
        <v>-0.28881578947368425</v>
      </c>
      <c r="E126">
        <v>0.54351874573205128</v>
      </c>
      <c r="G126">
        <v>39</v>
      </c>
      <c r="H126">
        <f t="shared" si="30"/>
        <v>3</v>
      </c>
      <c r="I126">
        <f t="shared" si="31"/>
        <v>8.3333333333333329E-2</v>
      </c>
      <c r="J126" s="2">
        <v>8.3333333333333329E-2</v>
      </c>
      <c r="K126">
        <v>23.65</v>
      </c>
      <c r="L126">
        <f t="shared" si="16"/>
        <v>4.6499999999999986</v>
      </c>
      <c r="M126">
        <f t="shared" si="17"/>
        <v>0.24473684210526309</v>
      </c>
      <c r="N126" s="2">
        <v>0.24473684210526309</v>
      </c>
      <c r="O126">
        <v>15</v>
      </c>
      <c r="P126">
        <f t="shared" si="18"/>
        <v>-10</v>
      </c>
      <c r="Q126">
        <f t="shared" si="19"/>
        <v>-0.4</v>
      </c>
      <c r="R126" s="2">
        <v>-0.4</v>
      </c>
      <c r="S126">
        <v>17</v>
      </c>
      <c r="T126">
        <f t="shared" si="28"/>
        <v>0</v>
      </c>
      <c r="U126">
        <f t="shared" si="29"/>
        <v>0</v>
      </c>
      <c r="V126" s="2">
        <v>0</v>
      </c>
      <c r="W126">
        <v>0</v>
      </c>
      <c r="X126">
        <f t="shared" si="22"/>
        <v>-6</v>
      </c>
      <c r="Y126">
        <f t="shared" si="23"/>
        <v>-1</v>
      </c>
      <c r="AA126" s="2">
        <v>0.24473684210526309</v>
      </c>
      <c r="AB126" s="2">
        <v>-1</v>
      </c>
      <c r="AC126" s="2">
        <v>-0.4</v>
      </c>
      <c r="AD126" s="2">
        <v>0</v>
      </c>
      <c r="AE126">
        <f t="shared" si="12"/>
        <v>-0.28881578947368425</v>
      </c>
      <c r="AF126">
        <f t="shared" si="13"/>
        <v>0.54351874573205128</v>
      </c>
    </row>
    <row r="127" spans="3:32">
      <c r="C127">
        <v>31.5</v>
      </c>
      <c r="D127">
        <v>-0.14651509287925696</v>
      </c>
      <c r="E127">
        <v>0.34433693986524605</v>
      </c>
      <c r="G127">
        <v>38</v>
      </c>
      <c r="H127">
        <f t="shared" si="30"/>
        <v>2</v>
      </c>
      <c r="I127">
        <f t="shared" si="31"/>
        <v>5.5555555555555552E-2</v>
      </c>
      <c r="J127" s="2">
        <v>5.5555555555555552E-2</v>
      </c>
      <c r="K127">
        <v>24.5625</v>
      </c>
      <c r="L127">
        <f t="shared" si="16"/>
        <v>5.5625</v>
      </c>
      <c r="M127">
        <f t="shared" si="17"/>
        <v>0.29276315789473684</v>
      </c>
      <c r="N127" s="2">
        <v>0.29276315789473684</v>
      </c>
      <c r="O127">
        <v>17</v>
      </c>
      <c r="P127">
        <f t="shared" si="18"/>
        <v>-8</v>
      </c>
      <c r="Q127">
        <f t="shared" si="19"/>
        <v>-0.32</v>
      </c>
      <c r="R127" s="2">
        <v>-0.32</v>
      </c>
      <c r="S127">
        <v>16</v>
      </c>
      <c r="T127">
        <f t="shared" si="28"/>
        <v>-1</v>
      </c>
      <c r="U127">
        <f t="shared" si="29"/>
        <v>-5.8823529411764705E-2</v>
      </c>
      <c r="V127" s="2">
        <v>-5.8823529411764705E-2</v>
      </c>
      <c r="W127">
        <v>3</v>
      </c>
      <c r="X127">
        <f t="shared" si="22"/>
        <v>-3</v>
      </c>
      <c r="Y127">
        <f t="shared" si="23"/>
        <v>-0.5</v>
      </c>
      <c r="AA127" s="2">
        <v>0.29276315789473684</v>
      </c>
      <c r="AB127" s="2">
        <v>-0.5</v>
      </c>
      <c r="AC127" s="2">
        <v>-0.32</v>
      </c>
      <c r="AD127" s="2">
        <v>-5.8823529411764705E-2</v>
      </c>
      <c r="AE127">
        <f t="shared" si="12"/>
        <v>-0.14651509287925696</v>
      </c>
      <c r="AF127">
        <f t="shared" si="13"/>
        <v>0.34433693986524605</v>
      </c>
    </row>
    <row r="128" spans="3:32">
      <c r="C128">
        <v>31.75</v>
      </c>
      <c r="D128">
        <v>-0.33854102167182665</v>
      </c>
      <c r="E128">
        <v>0.60006402352124522</v>
      </c>
      <c r="G128">
        <v>38</v>
      </c>
      <c r="H128">
        <f t="shared" si="30"/>
        <v>2</v>
      </c>
      <c r="I128">
        <f t="shared" si="31"/>
        <v>5.5555555555555552E-2</v>
      </c>
      <c r="J128" s="2">
        <v>5.5555555555555552E-2</v>
      </c>
      <c r="K128">
        <v>17.725000000000001</v>
      </c>
      <c r="L128">
        <f t="shared" si="16"/>
        <v>-1.2749999999999986</v>
      </c>
      <c r="M128">
        <f t="shared" si="17"/>
        <v>-6.7105263157894668E-2</v>
      </c>
      <c r="N128" s="2">
        <v>-6.7105263157894668E-2</v>
      </c>
      <c r="O128">
        <v>9</v>
      </c>
      <c r="P128">
        <f t="shared" si="18"/>
        <v>-16</v>
      </c>
      <c r="Q128">
        <f t="shared" si="19"/>
        <v>-0.64</v>
      </c>
      <c r="R128" s="2">
        <v>-0.64</v>
      </c>
      <c r="S128">
        <v>23</v>
      </c>
      <c r="T128">
        <f t="shared" si="28"/>
        <v>6</v>
      </c>
      <c r="U128">
        <f t="shared" si="29"/>
        <v>0.35294117647058826</v>
      </c>
      <c r="V128" s="2">
        <v>0.35294117647058826</v>
      </c>
      <c r="W128">
        <v>0</v>
      </c>
      <c r="X128">
        <f t="shared" si="22"/>
        <v>-6</v>
      </c>
      <c r="Y128">
        <f t="shared" si="23"/>
        <v>-1</v>
      </c>
      <c r="AA128" s="2">
        <v>-6.7105263157894668E-2</v>
      </c>
      <c r="AB128" s="2">
        <v>-1</v>
      </c>
      <c r="AC128" s="2">
        <v>-0.64</v>
      </c>
      <c r="AD128" s="2">
        <v>0.35294117647058826</v>
      </c>
      <c r="AE128">
        <f t="shared" si="12"/>
        <v>-0.33854102167182665</v>
      </c>
      <c r="AF128">
        <f t="shared" si="13"/>
        <v>0.60006402352124522</v>
      </c>
    </row>
    <row r="129" spans="3:32">
      <c r="C129">
        <v>32</v>
      </c>
      <c r="D129">
        <v>-0.16758792569659442</v>
      </c>
      <c r="E129">
        <v>0.15897275686500653</v>
      </c>
      <c r="G129">
        <v>31</v>
      </c>
      <c r="H129">
        <f t="shared" si="30"/>
        <v>-5</v>
      </c>
      <c r="I129">
        <f t="shared" si="31"/>
        <v>-0.1388888888888889</v>
      </c>
      <c r="J129" s="2">
        <v>-0.1388888888888889</v>
      </c>
      <c r="K129">
        <v>17.529199999999999</v>
      </c>
      <c r="L129">
        <f t="shared" si="16"/>
        <v>-1.4708000000000006</v>
      </c>
      <c r="M129">
        <f t="shared" si="17"/>
        <v>-7.7410526315789499E-2</v>
      </c>
      <c r="N129" s="2">
        <v>-7.7410526315789499E-2</v>
      </c>
      <c r="O129">
        <v>19</v>
      </c>
      <c r="P129">
        <f t="shared" si="18"/>
        <v>-6</v>
      </c>
      <c r="Q129">
        <f t="shared" si="19"/>
        <v>-0.24</v>
      </c>
      <c r="R129" s="2">
        <v>-0.24</v>
      </c>
      <c r="S129">
        <v>11</v>
      </c>
      <c r="T129">
        <f>S129-17</f>
        <v>-6</v>
      </c>
      <c r="U129">
        <f>T129/17</f>
        <v>-0.35294117647058826</v>
      </c>
      <c r="V129" s="2">
        <v>-0.35294117647058826</v>
      </c>
      <c r="W129">
        <v>6</v>
      </c>
      <c r="X129">
        <f t="shared" si="22"/>
        <v>0</v>
      </c>
      <c r="Y129">
        <f t="shared" si="23"/>
        <v>0</v>
      </c>
      <c r="AA129" s="2">
        <v>-7.7410526315789499E-2</v>
      </c>
      <c r="AB129" s="2">
        <v>0</v>
      </c>
      <c r="AC129" s="2">
        <v>-0.24</v>
      </c>
      <c r="AD129" s="2">
        <v>-0.35294117647058826</v>
      </c>
      <c r="AE129">
        <f t="shared" si="12"/>
        <v>-0.16758792569659442</v>
      </c>
      <c r="AF129">
        <f t="shared" si="13"/>
        <v>0.15897275686500653</v>
      </c>
    </row>
    <row r="130" spans="3:32">
      <c r="C130">
        <v>32.25</v>
      </c>
      <c r="D130">
        <v>-0.41607886996904025</v>
      </c>
      <c r="E130">
        <v>0.51689187659044367</v>
      </c>
      <c r="G130">
        <v>32</v>
      </c>
      <c r="H130">
        <f t="shared" si="30"/>
        <v>-4</v>
      </c>
      <c r="I130">
        <f t="shared" si="31"/>
        <v>-0.1111111111111111</v>
      </c>
      <c r="J130" s="2">
        <v>-0.1111111111111111</v>
      </c>
      <c r="K130">
        <v>21.533300000000001</v>
      </c>
      <c r="L130">
        <f t="shared" si="16"/>
        <v>2.5333000000000006</v>
      </c>
      <c r="M130">
        <f t="shared" si="17"/>
        <v>0.13333157894736844</v>
      </c>
      <c r="N130" s="2">
        <v>0.13333157894736844</v>
      </c>
      <c r="O130">
        <v>8</v>
      </c>
      <c r="P130">
        <f t="shared" si="18"/>
        <v>-17</v>
      </c>
      <c r="Q130">
        <f t="shared" si="19"/>
        <v>-0.68</v>
      </c>
      <c r="R130" s="2">
        <v>-0.68</v>
      </c>
      <c r="S130">
        <v>15</v>
      </c>
      <c r="T130">
        <f t="shared" ref="T130:T160" si="32">S130-17</f>
        <v>-2</v>
      </c>
      <c r="U130">
        <f t="shared" ref="U130:U160" si="33">T130/17</f>
        <v>-0.11764705882352941</v>
      </c>
      <c r="V130" s="2">
        <v>-0.11764705882352941</v>
      </c>
      <c r="W130">
        <v>0</v>
      </c>
      <c r="X130">
        <f t="shared" si="22"/>
        <v>-6</v>
      </c>
      <c r="Y130">
        <f t="shared" si="23"/>
        <v>-1</v>
      </c>
      <c r="AA130" s="2">
        <v>0.13333157894736844</v>
      </c>
      <c r="AB130" s="2">
        <v>-1</v>
      </c>
      <c r="AC130" s="2">
        <v>-0.68</v>
      </c>
      <c r="AD130" s="2">
        <v>-0.11764705882352941</v>
      </c>
      <c r="AE130">
        <f t="shared" ref="AE130:AE193" si="34">AVERAGE(AA130:AD130)</f>
        <v>-0.41607886996904025</v>
      </c>
      <c r="AF130">
        <f t="shared" ref="AF130:AF193" si="35">STDEV(AA130:AD130)</f>
        <v>0.51689187659044367</v>
      </c>
    </row>
    <row r="131" spans="3:32">
      <c r="C131">
        <v>32.5</v>
      </c>
      <c r="D131">
        <v>-0.29288828689370483</v>
      </c>
      <c r="E131">
        <v>0.25051107246046511</v>
      </c>
      <c r="G131">
        <v>29</v>
      </c>
      <c r="H131">
        <f t="shared" si="30"/>
        <v>-7</v>
      </c>
      <c r="I131">
        <f t="shared" si="31"/>
        <v>-0.19444444444444445</v>
      </c>
      <c r="J131" s="2">
        <v>-0.19444444444444445</v>
      </c>
      <c r="K131">
        <v>20.375</v>
      </c>
      <c r="L131">
        <f t="shared" ref="L131:L194" si="36">K131-19</f>
        <v>1.375</v>
      </c>
      <c r="M131">
        <f t="shared" ref="M131:M194" si="37">L131/19</f>
        <v>7.2368421052631582E-2</v>
      </c>
      <c r="N131" s="2">
        <v>7.2368421052631582E-2</v>
      </c>
      <c r="O131">
        <v>14</v>
      </c>
      <c r="P131">
        <f t="shared" ref="P131:P194" si="38">O131-25</f>
        <v>-11</v>
      </c>
      <c r="Q131">
        <f t="shared" ref="Q131:Q194" si="39">P131/25</f>
        <v>-0.44</v>
      </c>
      <c r="R131" s="2">
        <v>-0.44</v>
      </c>
      <c r="S131">
        <v>9</v>
      </c>
      <c r="T131">
        <f t="shared" si="32"/>
        <v>-8</v>
      </c>
      <c r="U131">
        <f t="shared" si="33"/>
        <v>-0.47058823529411764</v>
      </c>
      <c r="V131" s="2">
        <v>-0.47058823529411764</v>
      </c>
      <c r="W131">
        <v>4</v>
      </c>
      <c r="X131">
        <f t="shared" ref="X131:X194" si="40">W131-6</f>
        <v>-2</v>
      </c>
      <c r="Y131">
        <f t="shared" ref="Y131:Y194" si="41">X131/6</f>
        <v>-0.33333333333333331</v>
      </c>
      <c r="AA131" s="2">
        <v>7.2368421052631582E-2</v>
      </c>
      <c r="AB131" s="2">
        <v>-0.33333333333333331</v>
      </c>
      <c r="AC131" s="2">
        <v>-0.44</v>
      </c>
      <c r="AD131" s="2">
        <v>-0.47058823529411764</v>
      </c>
      <c r="AE131">
        <f t="shared" si="34"/>
        <v>-0.29288828689370483</v>
      </c>
      <c r="AF131">
        <f t="shared" si="35"/>
        <v>0.25051107246046511</v>
      </c>
    </row>
    <row r="132" spans="3:32">
      <c r="C132">
        <v>32.75</v>
      </c>
      <c r="D132">
        <v>-0.33307747678018579</v>
      </c>
      <c r="E132">
        <v>0.45330332004652052</v>
      </c>
      <c r="G132">
        <v>32</v>
      </c>
      <c r="H132">
        <f t="shared" si="30"/>
        <v>-4</v>
      </c>
      <c r="I132">
        <f t="shared" si="31"/>
        <v>-0.1111111111111111</v>
      </c>
      <c r="J132" s="2">
        <v>-0.1111111111111111</v>
      </c>
      <c r="K132">
        <v>17.916699999999999</v>
      </c>
      <c r="L132">
        <f t="shared" si="36"/>
        <v>-1.0833000000000013</v>
      </c>
      <c r="M132">
        <f t="shared" si="37"/>
        <v>-5.7015789473684277E-2</v>
      </c>
      <c r="N132" s="2">
        <v>-5.7015789473684277E-2</v>
      </c>
      <c r="O132">
        <v>24</v>
      </c>
      <c r="P132">
        <f t="shared" si="38"/>
        <v>-1</v>
      </c>
      <c r="Q132">
        <f t="shared" si="39"/>
        <v>-0.04</v>
      </c>
      <c r="R132" s="2">
        <v>-0.04</v>
      </c>
      <c r="S132">
        <v>13</v>
      </c>
      <c r="T132">
        <f t="shared" si="32"/>
        <v>-4</v>
      </c>
      <c r="U132">
        <f t="shared" si="33"/>
        <v>-0.23529411764705882</v>
      </c>
      <c r="V132" s="2">
        <v>-0.23529411764705882</v>
      </c>
      <c r="W132">
        <v>0</v>
      </c>
      <c r="X132">
        <f t="shared" si="40"/>
        <v>-6</v>
      </c>
      <c r="Y132">
        <f t="shared" si="41"/>
        <v>-1</v>
      </c>
      <c r="AA132" s="2">
        <v>-5.7015789473684277E-2</v>
      </c>
      <c r="AB132" s="2">
        <v>-1</v>
      </c>
      <c r="AC132" s="2">
        <v>-0.04</v>
      </c>
      <c r="AD132" s="2">
        <v>-0.23529411764705882</v>
      </c>
      <c r="AE132">
        <f t="shared" si="34"/>
        <v>-0.33307747678018579</v>
      </c>
      <c r="AF132">
        <f t="shared" si="35"/>
        <v>0.45330332004652052</v>
      </c>
    </row>
    <row r="133" spans="3:32">
      <c r="C133">
        <v>33</v>
      </c>
      <c r="D133">
        <v>-0.43549063467492261</v>
      </c>
      <c r="E133">
        <v>0.40611969853180441</v>
      </c>
      <c r="G133">
        <v>45</v>
      </c>
      <c r="H133">
        <f t="shared" si="30"/>
        <v>9</v>
      </c>
      <c r="I133">
        <f t="shared" si="31"/>
        <v>0.25</v>
      </c>
      <c r="J133" s="2">
        <v>0.25</v>
      </c>
      <c r="K133">
        <v>17.7333</v>
      </c>
      <c r="L133">
        <f t="shared" si="36"/>
        <v>-1.2667000000000002</v>
      </c>
      <c r="M133">
        <f t="shared" si="37"/>
        <v>-6.6668421052631585E-2</v>
      </c>
      <c r="N133" s="2">
        <v>-6.6668421052631585E-2</v>
      </c>
      <c r="O133">
        <v>14</v>
      </c>
      <c r="P133">
        <f t="shared" si="38"/>
        <v>-11</v>
      </c>
      <c r="Q133">
        <f t="shared" si="39"/>
        <v>-0.44</v>
      </c>
      <c r="R133" s="2">
        <v>-0.44</v>
      </c>
      <c r="S133">
        <v>13</v>
      </c>
      <c r="T133">
        <f t="shared" si="32"/>
        <v>-4</v>
      </c>
      <c r="U133">
        <f t="shared" si="33"/>
        <v>-0.23529411764705882</v>
      </c>
      <c r="V133" s="2">
        <v>-0.23529411764705882</v>
      </c>
      <c r="W133">
        <v>0</v>
      </c>
      <c r="X133">
        <f t="shared" si="40"/>
        <v>-6</v>
      </c>
      <c r="Y133">
        <f t="shared" si="41"/>
        <v>-1</v>
      </c>
      <c r="AA133" s="2">
        <v>-6.6668421052631585E-2</v>
      </c>
      <c r="AB133" s="2">
        <v>-1</v>
      </c>
      <c r="AC133" s="2">
        <v>-0.44</v>
      </c>
      <c r="AD133" s="2">
        <v>-0.23529411764705882</v>
      </c>
      <c r="AE133">
        <f t="shared" si="34"/>
        <v>-0.43549063467492261</v>
      </c>
      <c r="AF133">
        <f t="shared" si="35"/>
        <v>0.40611969853180441</v>
      </c>
    </row>
    <row r="134" spans="3:32">
      <c r="C134">
        <v>33.25</v>
      </c>
      <c r="D134">
        <v>-0.35561661506707942</v>
      </c>
      <c r="E134">
        <v>0.38603762804722619</v>
      </c>
      <c r="G134">
        <v>37</v>
      </c>
      <c r="H134">
        <f t="shared" si="30"/>
        <v>1</v>
      </c>
      <c r="I134">
        <f t="shared" si="31"/>
        <v>2.7777777777777776E-2</v>
      </c>
      <c r="J134" s="2">
        <v>2.7777777777777776E-2</v>
      </c>
      <c r="K134">
        <v>20.95</v>
      </c>
      <c r="L134">
        <f t="shared" si="36"/>
        <v>1.9499999999999993</v>
      </c>
      <c r="M134">
        <f t="shared" si="37"/>
        <v>0.10263157894736838</v>
      </c>
      <c r="N134" s="2">
        <v>0.10263157894736838</v>
      </c>
      <c r="O134">
        <v>18</v>
      </c>
      <c r="P134">
        <f t="shared" si="38"/>
        <v>-7</v>
      </c>
      <c r="Q134">
        <f t="shared" si="39"/>
        <v>-0.28000000000000003</v>
      </c>
      <c r="R134" s="2">
        <v>-0.28000000000000003</v>
      </c>
      <c r="S134">
        <v>10</v>
      </c>
      <c r="T134">
        <f t="shared" si="32"/>
        <v>-7</v>
      </c>
      <c r="U134">
        <f t="shared" si="33"/>
        <v>-0.41176470588235292</v>
      </c>
      <c r="V134" s="2">
        <v>-0.41176470588235292</v>
      </c>
      <c r="W134">
        <v>1</v>
      </c>
      <c r="X134">
        <f t="shared" si="40"/>
        <v>-5</v>
      </c>
      <c r="Y134">
        <f t="shared" si="41"/>
        <v>-0.83333333333333337</v>
      </c>
      <c r="AA134" s="2">
        <v>0.10263157894736838</v>
      </c>
      <c r="AB134" s="2">
        <v>-0.83333333333333337</v>
      </c>
      <c r="AC134" s="2">
        <v>-0.28000000000000003</v>
      </c>
      <c r="AD134" s="2">
        <v>-0.41176470588235292</v>
      </c>
      <c r="AE134">
        <f t="shared" si="34"/>
        <v>-0.35561661506707942</v>
      </c>
      <c r="AF134">
        <f t="shared" si="35"/>
        <v>0.38603762804722619</v>
      </c>
    </row>
    <row r="135" spans="3:32">
      <c r="C135">
        <v>33.5</v>
      </c>
      <c r="D135">
        <v>-0.19992538699690404</v>
      </c>
      <c r="E135">
        <v>0.23791808907361836</v>
      </c>
      <c r="G135">
        <v>30</v>
      </c>
      <c r="H135">
        <f t="shared" si="30"/>
        <v>-6</v>
      </c>
      <c r="I135">
        <f t="shared" si="31"/>
        <v>-0.16666666666666666</v>
      </c>
      <c r="J135" s="2">
        <v>-0.16666666666666666</v>
      </c>
      <c r="K135">
        <v>19.229199999999999</v>
      </c>
      <c r="L135">
        <f t="shared" si="36"/>
        <v>0.22919999999999874</v>
      </c>
      <c r="M135">
        <f t="shared" si="37"/>
        <v>1.2063157894736776E-2</v>
      </c>
      <c r="N135" s="2">
        <v>1.2063157894736776E-2</v>
      </c>
      <c r="O135">
        <v>15</v>
      </c>
      <c r="P135">
        <f t="shared" si="38"/>
        <v>-10</v>
      </c>
      <c r="Q135">
        <f t="shared" si="39"/>
        <v>-0.4</v>
      </c>
      <c r="R135" s="2">
        <v>-0.4</v>
      </c>
      <c r="S135">
        <v>10</v>
      </c>
      <c r="T135">
        <f t="shared" si="32"/>
        <v>-7</v>
      </c>
      <c r="U135">
        <f t="shared" si="33"/>
        <v>-0.41176470588235292</v>
      </c>
      <c r="V135" s="2">
        <v>-0.41176470588235292</v>
      </c>
      <c r="W135">
        <v>6</v>
      </c>
      <c r="X135">
        <f t="shared" si="40"/>
        <v>0</v>
      </c>
      <c r="Y135">
        <f t="shared" si="41"/>
        <v>0</v>
      </c>
      <c r="AA135" s="2">
        <v>1.2063157894736776E-2</v>
      </c>
      <c r="AB135" s="2">
        <v>0</v>
      </c>
      <c r="AC135" s="2">
        <v>-0.4</v>
      </c>
      <c r="AD135" s="2">
        <v>-0.41176470588235292</v>
      </c>
      <c r="AE135">
        <f t="shared" si="34"/>
        <v>-0.19992538699690404</v>
      </c>
      <c r="AF135">
        <f t="shared" si="35"/>
        <v>0.23791808907361836</v>
      </c>
    </row>
    <row r="136" spans="3:32">
      <c r="C136">
        <v>33.75</v>
      </c>
      <c r="D136">
        <v>-0.32243421052631582</v>
      </c>
      <c r="E136">
        <v>0.5500199515813774</v>
      </c>
      <c r="G136">
        <v>29</v>
      </c>
      <c r="H136">
        <f t="shared" si="30"/>
        <v>-7</v>
      </c>
      <c r="I136">
        <f t="shared" si="31"/>
        <v>-0.19444444444444445</v>
      </c>
      <c r="J136" s="2">
        <v>-0.19444444444444445</v>
      </c>
      <c r="K136">
        <v>23.375</v>
      </c>
      <c r="L136">
        <f t="shared" si="36"/>
        <v>4.375</v>
      </c>
      <c r="M136">
        <f t="shared" si="37"/>
        <v>0.23026315789473684</v>
      </c>
      <c r="N136" s="2">
        <v>0.23026315789473684</v>
      </c>
      <c r="O136">
        <v>12</v>
      </c>
      <c r="P136">
        <f t="shared" si="38"/>
        <v>-13</v>
      </c>
      <c r="Q136">
        <f t="shared" si="39"/>
        <v>-0.52</v>
      </c>
      <c r="R136" s="2">
        <v>-0.52</v>
      </c>
      <c r="S136">
        <v>17</v>
      </c>
      <c r="T136">
        <f t="shared" si="32"/>
        <v>0</v>
      </c>
      <c r="U136">
        <f t="shared" si="33"/>
        <v>0</v>
      </c>
      <c r="V136" s="2">
        <v>0</v>
      </c>
      <c r="W136">
        <v>0</v>
      </c>
      <c r="X136">
        <f t="shared" si="40"/>
        <v>-6</v>
      </c>
      <c r="Y136">
        <f t="shared" si="41"/>
        <v>-1</v>
      </c>
      <c r="AA136" s="2">
        <v>0.23026315789473684</v>
      </c>
      <c r="AB136" s="2">
        <v>-1</v>
      </c>
      <c r="AC136" s="2">
        <v>-0.52</v>
      </c>
      <c r="AD136" s="2">
        <v>0</v>
      </c>
      <c r="AE136">
        <f t="shared" si="34"/>
        <v>-0.32243421052631582</v>
      </c>
      <c r="AF136">
        <f t="shared" si="35"/>
        <v>0.5500199515813774</v>
      </c>
    </row>
    <row r="137" spans="3:32">
      <c r="C137">
        <v>34</v>
      </c>
      <c r="D137">
        <v>-2.7565144478844159E-2</v>
      </c>
      <c r="E137">
        <v>0.28701720165236783</v>
      </c>
      <c r="G137">
        <v>34</v>
      </c>
      <c r="H137">
        <f t="shared" si="30"/>
        <v>-2</v>
      </c>
      <c r="I137">
        <f t="shared" si="31"/>
        <v>-5.5555555555555552E-2</v>
      </c>
      <c r="J137" s="2">
        <v>-5.5555555555555552E-2</v>
      </c>
      <c r="K137">
        <v>18.8125</v>
      </c>
      <c r="L137">
        <f t="shared" si="36"/>
        <v>-0.1875</v>
      </c>
      <c r="M137">
        <f t="shared" si="37"/>
        <v>-9.8684210526315784E-3</v>
      </c>
      <c r="N137" s="2">
        <v>-9.8684210526315784E-3</v>
      </c>
      <c r="O137">
        <v>22</v>
      </c>
      <c r="P137">
        <f t="shared" si="38"/>
        <v>-3</v>
      </c>
      <c r="Q137">
        <f t="shared" si="39"/>
        <v>-0.12</v>
      </c>
      <c r="R137" s="2">
        <v>-0.12</v>
      </c>
      <c r="S137">
        <v>23</v>
      </c>
      <c r="T137">
        <f t="shared" si="32"/>
        <v>6</v>
      </c>
      <c r="U137">
        <f t="shared" si="33"/>
        <v>0.35294117647058826</v>
      </c>
      <c r="V137" s="2">
        <v>0.35294117647058826</v>
      </c>
      <c r="W137">
        <v>4</v>
      </c>
      <c r="X137">
        <f t="shared" si="40"/>
        <v>-2</v>
      </c>
      <c r="Y137">
        <f t="shared" si="41"/>
        <v>-0.33333333333333331</v>
      </c>
      <c r="AA137" s="2">
        <v>-9.8684210526315784E-3</v>
      </c>
      <c r="AB137" s="2">
        <v>-0.33333333333333331</v>
      </c>
      <c r="AC137" s="2">
        <v>-0.12</v>
      </c>
      <c r="AD137" s="2">
        <v>0.35294117647058826</v>
      </c>
      <c r="AE137">
        <f t="shared" si="34"/>
        <v>-2.7565144478844159E-2</v>
      </c>
      <c r="AF137">
        <f t="shared" si="35"/>
        <v>0.28701720165236783</v>
      </c>
    </row>
    <row r="138" spans="3:32">
      <c r="C138">
        <v>34.25</v>
      </c>
      <c r="D138">
        <v>-0.15332345201238393</v>
      </c>
      <c r="E138">
        <v>0.35040543480775982</v>
      </c>
      <c r="G138">
        <v>40</v>
      </c>
      <c r="H138">
        <f t="shared" si="30"/>
        <v>4</v>
      </c>
      <c r="I138">
        <f t="shared" si="31"/>
        <v>0.1111111111111111</v>
      </c>
      <c r="J138" s="2">
        <v>0.1111111111111111</v>
      </c>
      <c r="K138">
        <v>23.933299999999999</v>
      </c>
      <c r="L138">
        <f t="shared" si="36"/>
        <v>4.9332999999999991</v>
      </c>
      <c r="M138">
        <f t="shared" si="37"/>
        <v>0.25964736842105257</v>
      </c>
      <c r="N138" s="2">
        <v>0.25964736842105257</v>
      </c>
      <c r="O138">
        <v>12</v>
      </c>
      <c r="P138">
        <f t="shared" si="38"/>
        <v>-13</v>
      </c>
      <c r="Q138">
        <f t="shared" si="39"/>
        <v>-0.52</v>
      </c>
      <c r="R138" s="2">
        <v>-0.52</v>
      </c>
      <c r="S138">
        <v>11</v>
      </c>
      <c r="T138">
        <f t="shared" si="32"/>
        <v>-6</v>
      </c>
      <c r="U138">
        <f t="shared" si="33"/>
        <v>-0.35294117647058826</v>
      </c>
      <c r="V138" s="2">
        <v>-0.35294117647058826</v>
      </c>
      <c r="W138">
        <v>6</v>
      </c>
      <c r="X138">
        <f t="shared" si="40"/>
        <v>0</v>
      </c>
      <c r="Y138">
        <f t="shared" si="41"/>
        <v>0</v>
      </c>
      <c r="AA138" s="2">
        <v>0.25964736842105257</v>
      </c>
      <c r="AB138" s="2">
        <v>0</v>
      </c>
      <c r="AC138" s="2">
        <v>-0.52</v>
      </c>
      <c r="AD138" s="2">
        <v>-0.35294117647058826</v>
      </c>
      <c r="AE138">
        <f t="shared" si="34"/>
        <v>-0.15332345201238393</v>
      </c>
      <c r="AF138">
        <f t="shared" si="35"/>
        <v>0.35040543480775982</v>
      </c>
    </row>
    <row r="139" spans="3:32">
      <c r="C139">
        <v>34.5</v>
      </c>
      <c r="D139">
        <v>-0.33897167182662541</v>
      </c>
      <c r="E139">
        <v>0.55575438620101325</v>
      </c>
      <c r="G139">
        <v>40</v>
      </c>
      <c r="H139">
        <f t="shared" si="30"/>
        <v>4</v>
      </c>
      <c r="I139">
        <f t="shared" si="31"/>
        <v>0.1111111111111111</v>
      </c>
      <c r="J139" s="2">
        <v>0.1111111111111111</v>
      </c>
      <c r="K139">
        <v>23.995799999999999</v>
      </c>
      <c r="L139">
        <f t="shared" si="36"/>
        <v>4.9957999999999991</v>
      </c>
      <c r="M139">
        <f t="shared" si="37"/>
        <v>0.26293684210526314</v>
      </c>
      <c r="N139" s="2">
        <v>0.26293684210526314</v>
      </c>
      <c r="O139">
        <v>11</v>
      </c>
      <c r="P139">
        <f t="shared" si="38"/>
        <v>-14</v>
      </c>
      <c r="Q139">
        <f t="shared" si="39"/>
        <v>-0.56000000000000005</v>
      </c>
      <c r="R139" s="2">
        <v>-0.56000000000000005</v>
      </c>
      <c r="S139">
        <v>16</v>
      </c>
      <c r="T139">
        <f t="shared" si="32"/>
        <v>-1</v>
      </c>
      <c r="U139">
        <f t="shared" si="33"/>
        <v>-5.8823529411764705E-2</v>
      </c>
      <c r="V139" s="2">
        <v>-5.8823529411764705E-2</v>
      </c>
      <c r="W139">
        <v>0</v>
      </c>
      <c r="X139">
        <f t="shared" si="40"/>
        <v>-6</v>
      </c>
      <c r="Y139">
        <f t="shared" si="41"/>
        <v>-1</v>
      </c>
      <c r="AA139" s="2">
        <v>0.26293684210526314</v>
      </c>
      <c r="AB139" s="2">
        <v>-1</v>
      </c>
      <c r="AC139" s="2">
        <v>-0.56000000000000005</v>
      </c>
      <c r="AD139" s="2">
        <v>-5.8823529411764705E-2</v>
      </c>
      <c r="AE139">
        <f t="shared" si="34"/>
        <v>-0.33897167182662541</v>
      </c>
      <c r="AF139">
        <f t="shared" si="35"/>
        <v>0.55575438620101325</v>
      </c>
    </row>
    <row r="140" spans="3:32">
      <c r="C140">
        <v>34.75</v>
      </c>
      <c r="D140">
        <v>-0.36758771929824563</v>
      </c>
      <c r="E140">
        <v>0.47755824030579169</v>
      </c>
      <c r="G140">
        <v>33</v>
      </c>
      <c r="H140">
        <f t="shared" si="30"/>
        <v>-3</v>
      </c>
      <c r="I140">
        <f t="shared" si="31"/>
        <v>-8.3333333333333329E-2</v>
      </c>
      <c r="J140" s="2">
        <v>-8.3333333333333329E-2</v>
      </c>
      <c r="K140">
        <v>20.45</v>
      </c>
      <c r="L140">
        <f t="shared" si="36"/>
        <v>1.4499999999999993</v>
      </c>
      <c r="M140">
        <f t="shared" si="37"/>
        <v>7.631578947368417E-2</v>
      </c>
      <c r="N140" s="2">
        <v>7.631578947368417E-2</v>
      </c>
      <c r="O140">
        <v>3</v>
      </c>
      <c r="P140">
        <f t="shared" si="38"/>
        <v>-22</v>
      </c>
      <c r="Q140">
        <f t="shared" si="39"/>
        <v>-0.88</v>
      </c>
      <c r="R140" s="2">
        <v>-0.88</v>
      </c>
      <c r="S140">
        <v>17</v>
      </c>
      <c r="T140">
        <f t="shared" si="32"/>
        <v>0</v>
      </c>
      <c r="U140">
        <f t="shared" si="33"/>
        <v>0</v>
      </c>
      <c r="V140" s="2">
        <v>0</v>
      </c>
      <c r="W140">
        <v>2</v>
      </c>
      <c r="X140">
        <f t="shared" si="40"/>
        <v>-4</v>
      </c>
      <c r="Y140">
        <f t="shared" si="41"/>
        <v>-0.66666666666666663</v>
      </c>
      <c r="AA140" s="2">
        <v>7.631578947368417E-2</v>
      </c>
      <c r="AB140" s="2">
        <v>-0.66666666666666663</v>
      </c>
      <c r="AC140" s="2">
        <v>-0.88</v>
      </c>
      <c r="AD140" s="2">
        <v>0</v>
      </c>
      <c r="AE140">
        <f t="shared" si="34"/>
        <v>-0.36758771929824563</v>
      </c>
      <c r="AF140">
        <f t="shared" si="35"/>
        <v>0.47755824030579169</v>
      </c>
    </row>
    <row r="141" spans="3:32">
      <c r="C141">
        <v>35</v>
      </c>
      <c r="D141">
        <v>-0.44340835913312698</v>
      </c>
      <c r="E141">
        <v>0.45465701602377684</v>
      </c>
      <c r="G141">
        <v>41</v>
      </c>
      <c r="H141">
        <f t="shared" si="30"/>
        <v>5</v>
      </c>
      <c r="I141">
        <f t="shared" si="31"/>
        <v>0.1388888888888889</v>
      </c>
      <c r="J141" s="2">
        <v>0.1388888888888889</v>
      </c>
      <c r="K141">
        <v>20.529199999999999</v>
      </c>
      <c r="L141">
        <f t="shared" si="36"/>
        <v>1.5291999999999994</v>
      </c>
      <c r="M141">
        <f t="shared" si="37"/>
        <v>8.0484210526315755E-2</v>
      </c>
      <c r="N141" s="2">
        <v>8.0484210526315755E-2</v>
      </c>
      <c r="O141">
        <v>11</v>
      </c>
      <c r="P141">
        <f t="shared" si="38"/>
        <v>-14</v>
      </c>
      <c r="Q141">
        <f t="shared" si="39"/>
        <v>-0.56000000000000005</v>
      </c>
      <c r="R141" s="2">
        <v>-0.56000000000000005</v>
      </c>
      <c r="S141">
        <v>12</v>
      </c>
      <c r="T141">
        <f t="shared" si="32"/>
        <v>-5</v>
      </c>
      <c r="U141">
        <f t="shared" si="33"/>
        <v>-0.29411764705882354</v>
      </c>
      <c r="V141" s="2">
        <v>-0.29411764705882354</v>
      </c>
      <c r="W141">
        <v>0</v>
      </c>
      <c r="X141">
        <f t="shared" si="40"/>
        <v>-6</v>
      </c>
      <c r="Y141">
        <f t="shared" si="41"/>
        <v>-1</v>
      </c>
      <c r="AA141" s="2">
        <v>8.0484210526315755E-2</v>
      </c>
      <c r="AB141" s="2">
        <v>-1</v>
      </c>
      <c r="AC141" s="2">
        <v>-0.56000000000000005</v>
      </c>
      <c r="AD141" s="2">
        <v>-0.29411764705882354</v>
      </c>
      <c r="AE141">
        <f t="shared" si="34"/>
        <v>-0.44340835913312698</v>
      </c>
      <c r="AF141">
        <f t="shared" si="35"/>
        <v>0.45465701602377684</v>
      </c>
    </row>
    <row r="142" spans="3:32">
      <c r="C142">
        <v>35.25</v>
      </c>
      <c r="D142">
        <v>-0.42985595975232199</v>
      </c>
      <c r="E142">
        <v>0.44109980572964075</v>
      </c>
      <c r="G142">
        <v>26</v>
      </c>
      <c r="H142">
        <f t="shared" si="30"/>
        <v>-10</v>
      </c>
      <c r="I142">
        <f t="shared" si="31"/>
        <v>-0.27777777777777779</v>
      </c>
      <c r="J142" s="2">
        <v>-0.27777777777777779</v>
      </c>
      <c r="K142">
        <v>13.333299999999999</v>
      </c>
      <c r="L142">
        <f t="shared" si="36"/>
        <v>-5.6667000000000005</v>
      </c>
      <c r="M142">
        <f t="shared" si="37"/>
        <v>-0.29824736842105265</v>
      </c>
      <c r="N142" s="2">
        <v>-0.29824736842105265</v>
      </c>
      <c r="O142">
        <v>13</v>
      </c>
      <c r="P142">
        <f t="shared" si="38"/>
        <v>-12</v>
      </c>
      <c r="Q142">
        <f t="shared" si="39"/>
        <v>-0.48</v>
      </c>
      <c r="R142" s="2">
        <v>-0.48</v>
      </c>
      <c r="S142">
        <v>18</v>
      </c>
      <c r="T142">
        <f t="shared" si="32"/>
        <v>1</v>
      </c>
      <c r="U142">
        <f t="shared" si="33"/>
        <v>5.8823529411764705E-2</v>
      </c>
      <c r="V142" s="2">
        <v>5.8823529411764705E-2</v>
      </c>
      <c r="W142">
        <v>0</v>
      </c>
      <c r="X142">
        <f t="shared" si="40"/>
        <v>-6</v>
      </c>
      <c r="Y142">
        <f t="shared" si="41"/>
        <v>-1</v>
      </c>
      <c r="AA142" s="2">
        <v>-0.29824736842105265</v>
      </c>
      <c r="AB142" s="2">
        <v>-1</v>
      </c>
      <c r="AC142" s="2">
        <v>-0.48</v>
      </c>
      <c r="AD142" s="2">
        <v>5.8823529411764705E-2</v>
      </c>
      <c r="AE142">
        <f t="shared" si="34"/>
        <v>-0.42985595975232199</v>
      </c>
      <c r="AF142">
        <f t="shared" si="35"/>
        <v>0.44109980572964075</v>
      </c>
    </row>
    <row r="143" spans="3:32">
      <c r="C143">
        <v>35.5</v>
      </c>
      <c r="D143">
        <v>-0.47833591331269343</v>
      </c>
      <c r="E143">
        <v>0.41835731312347568</v>
      </c>
      <c r="G143">
        <v>39</v>
      </c>
      <c r="H143">
        <f t="shared" si="30"/>
        <v>3</v>
      </c>
      <c r="I143">
        <f t="shared" si="31"/>
        <v>8.3333333333333329E-2</v>
      </c>
      <c r="J143" s="2">
        <v>8.3333333333333329E-2</v>
      </c>
      <c r="K143">
        <v>19.350000000000001</v>
      </c>
      <c r="L143">
        <f t="shared" si="36"/>
        <v>0.35000000000000142</v>
      </c>
      <c r="M143">
        <f t="shared" si="37"/>
        <v>1.8421052631579022E-2</v>
      </c>
      <c r="N143" s="2">
        <v>1.8421052631579022E-2</v>
      </c>
      <c r="O143">
        <v>12</v>
      </c>
      <c r="P143">
        <f t="shared" si="38"/>
        <v>-13</v>
      </c>
      <c r="Q143">
        <f t="shared" si="39"/>
        <v>-0.52</v>
      </c>
      <c r="R143" s="2">
        <v>-0.52</v>
      </c>
      <c r="S143">
        <v>10</v>
      </c>
      <c r="T143">
        <f t="shared" si="32"/>
        <v>-7</v>
      </c>
      <c r="U143">
        <f t="shared" si="33"/>
        <v>-0.41176470588235292</v>
      </c>
      <c r="V143" s="2">
        <v>-0.41176470588235292</v>
      </c>
      <c r="W143">
        <v>0</v>
      </c>
      <c r="X143">
        <f t="shared" si="40"/>
        <v>-6</v>
      </c>
      <c r="Y143">
        <f t="shared" si="41"/>
        <v>-1</v>
      </c>
      <c r="AA143" s="2">
        <v>1.8421052631579022E-2</v>
      </c>
      <c r="AB143" s="2">
        <v>-1</v>
      </c>
      <c r="AC143" s="2">
        <v>-0.52</v>
      </c>
      <c r="AD143" s="2">
        <v>-0.41176470588235292</v>
      </c>
      <c r="AE143">
        <f t="shared" si="34"/>
        <v>-0.47833591331269343</v>
      </c>
      <c r="AF143">
        <f t="shared" si="35"/>
        <v>0.41835731312347568</v>
      </c>
    </row>
    <row r="144" spans="3:32">
      <c r="C144">
        <v>35.75</v>
      </c>
      <c r="D144">
        <v>-0.63496215170278636</v>
      </c>
      <c r="E144">
        <v>0.32035797274950811</v>
      </c>
      <c r="G144">
        <v>41</v>
      </c>
      <c r="H144">
        <f t="shared" si="30"/>
        <v>5</v>
      </c>
      <c r="I144">
        <f t="shared" si="31"/>
        <v>0.1388888888888889</v>
      </c>
      <c r="J144" s="2">
        <v>0.1388888888888889</v>
      </c>
      <c r="K144">
        <v>14.2417</v>
      </c>
      <c r="L144">
        <f t="shared" si="36"/>
        <v>-4.7583000000000002</v>
      </c>
      <c r="M144">
        <f t="shared" si="37"/>
        <v>-0.25043684210526318</v>
      </c>
      <c r="N144" s="2">
        <v>-0.25043684210526318</v>
      </c>
      <c r="O144">
        <v>6</v>
      </c>
      <c r="P144">
        <f t="shared" si="38"/>
        <v>-19</v>
      </c>
      <c r="Q144">
        <f t="shared" si="39"/>
        <v>-0.76</v>
      </c>
      <c r="R144" s="2">
        <v>-0.76</v>
      </c>
      <c r="S144">
        <v>8</v>
      </c>
      <c r="T144">
        <f t="shared" si="32"/>
        <v>-9</v>
      </c>
      <c r="U144">
        <f t="shared" si="33"/>
        <v>-0.52941176470588236</v>
      </c>
      <c r="V144" s="2">
        <v>-0.52941176470588236</v>
      </c>
      <c r="W144">
        <v>0</v>
      </c>
      <c r="X144">
        <f t="shared" si="40"/>
        <v>-6</v>
      </c>
      <c r="Y144">
        <f t="shared" si="41"/>
        <v>-1</v>
      </c>
      <c r="AA144" s="2">
        <v>-0.25043684210526318</v>
      </c>
      <c r="AB144" s="2">
        <v>-1</v>
      </c>
      <c r="AC144" s="2">
        <v>-0.76</v>
      </c>
      <c r="AD144" s="2">
        <v>-0.52941176470588236</v>
      </c>
      <c r="AE144">
        <f t="shared" si="34"/>
        <v>-0.63496215170278636</v>
      </c>
      <c r="AF144">
        <f t="shared" si="35"/>
        <v>0.32035797274950811</v>
      </c>
    </row>
    <row r="145" spans="3:32">
      <c r="C145">
        <v>36</v>
      </c>
      <c r="D145">
        <v>-0.4176025541795666</v>
      </c>
      <c r="E145">
        <v>0.55881432997206903</v>
      </c>
      <c r="G145">
        <v>40</v>
      </c>
      <c r="H145">
        <f t="shared" si="30"/>
        <v>4</v>
      </c>
      <c r="I145">
        <f t="shared" si="31"/>
        <v>0.1111111111111111</v>
      </c>
      <c r="J145" s="2">
        <v>0.1111111111111111</v>
      </c>
      <c r="K145">
        <v>22.9375</v>
      </c>
      <c r="L145">
        <f t="shared" si="36"/>
        <v>3.9375</v>
      </c>
      <c r="M145">
        <f t="shared" si="37"/>
        <v>0.20723684210526316</v>
      </c>
      <c r="N145" s="2">
        <v>0.20723684210526316</v>
      </c>
      <c r="O145">
        <v>6</v>
      </c>
      <c r="P145">
        <f t="shared" si="38"/>
        <v>-19</v>
      </c>
      <c r="Q145">
        <f t="shared" si="39"/>
        <v>-0.76</v>
      </c>
      <c r="R145" s="2">
        <v>-0.76</v>
      </c>
      <c r="S145">
        <v>15</v>
      </c>
      <c r="T145">
        <f t="shared" si="32"/>
        <v>-2</v>
      </c>
      <c r="U145">
        <f t="shared" si="33"/>
        <v>-0.11764705882352941</v>
      </c>
      <c r="V145" s="2">
        <v>-0.11764705882352941</v>
      </c>
      <c r="W145">
        <v>0</v>
      </c>
      <c r="X145">
        <f t="shared" si="40"/>
        <v>-6</v>
      </c>
      <c r="Y145">
        <f t="shared" si="41"/>
        <v>-1</v>
      </c>
      <c r="AA145" s="2">
        <v>0.20723684210526316</v>
      </c>
      <c r="AB145" s="2">
        <v>-1</v>
      </c>
      <c r="AC145" s="2">
        <v>-0.76</v>
      </c>
      <c r="AD145" s="2">
        <v>-0.11764705882352941</v>
      </c>
      <c r="AE145">
        <f t="shared" si="34"/>
        <v>-0.4176025541795666</v>
      </c>
      <c r="AF145">
        <f t="shared" si="35"/>
        <v>0.55881432997206903</v>
      </c>
    </row>
    <row r="146" spans="3:32">
      <c r="C146">
        <v>36.25</v>
      </c>
      <c r="D146">
        <v>-0.62337461300309593</v>
      </c>
      <c r="E146">
        <v>0.38415164588506295</v>
      </c>
      <c r="G146">
        <v>32</v>
      </c>
      <c r="H146">
        <f t="shared" si="30"/>
        <v>-4</v>
      </c>
      <c r="I146">
        <f t="shared" si="31"/>
        <v>-0.1111111111111111</v>
      </c>
      <c r="J146" s="2">
        <v>-0.1111111111111111</v>
      </c>
      <c r="K146">
        <v>17</v>
      </c>
      <c r="L146">
        <f t="shared" si="36"/>
        <v>-2</v>
      </c>
      <c r="M146">
        <f t="shared" si="37"/>
        <v>-0.10526315789473684</v>
      </c>
      <c r="N146" s="2">
        <v>-0.10526315789473684</v>
      </c>
      <c r="O146">
        <v>5</v>
      </c>
      <c r="P146">
        <f t="shared" si="38"/>
        <v>-20</v>
      </c>
      <c r="Q146">
        <f t="shared" si="39"/>
        <v>-0.8</v>
      </c>
      <c r="R146" s="2">
        <v>-0.8</v>
      </c>
      <c r="S146">
        <v>7</v>
      </c>
      <c r="T146">
        <f t="shared" si="32"/>
        <v>-10</v>
      </c>
      <c r="U146">
        <f t="shared" si="33"/>
        <v>-0.58823529411764708</v>
      </c>
      <c r="V146" s="2">
        <v>-0.58823529411764708</v>
      </c>
      <c r="W146">
        <v>0</v>
      </c>
      <c r="X146">
        <f t="shared" si="40"/>
        <v>-6</v>
      </c>
      <c r="Y146">
        <f t="shared" si="41"/>
        <v>-1</v>
      </c>
      <c r="AA146" s="2">
        <v>-0.10526315789473684</v>
      </c>
      <c r="AB146" s="2">
        <v>-1</v>
      </c>
      <c r="AC146" s="2">
        <v>-0.8</v>
      </c>
      <c r="AD146" s="2">
        <v>-0.58823529411764708</v>
      </c>
      <c r="AE146">
        <f t="shared" si="34"/>
        <v>-0.62337461300309593</v>
      </c>
      <c r="AF146">
        <f t="shared" si="35"/>
        <v>0.38415164588506295</v>
      </c>
    </row>
    <row r="147" spans="3:32">
      <c r="C147">
        <v>36.5</v>
      </c>
      <c r="D147">
        <v>-0.5483544117647059</v>
      </c>
      <c r="E147">
        <v>0.36250399386496523</v>
      </c>
      <c r="G147">
        <v>28</v>
      </c>
      <c r="H147">
        <f>G147-36</f>
        <v>-8</v>
      </c>
      <c r="I147">
        <f>H147/36</f>
        <v>-0.22222222222222221</v>
      </c>
      <c r="J147" s="2">
        <v>-0.22222222222222221</v>
      </c>
      <c r="K147">
        <v>14.833299999999999</v>
      </c>
      <c r="L147">
        <f t="shared" si="36"/>
        <v>-4.1667000000000005</v>
      </c>
      <c r="M147">
        <f t="shared" si="37"/>
        <v>-0.21930000000000002</v>
      </c>
      <c r="N147" s="2">
        <v>-0.21930000000000002</v>
      </c>
      <c r="O147">
        <v>8</v>
      </c>
      <c r="P147">
        <f t="shared" si="38"/>
        <v>-17</v>
      </c>
      <c r="Q147">
        <f t="shared" si="39"/>
        <v>-0.68</v>
      </c>
      <c r="R147" s="2">
        <v>-0.68</v>
      </c>
      <c r="S147">
        <v>12</v>
      </c>
      <c r="T147">
        <f t="shared" si="32"/>
        <v>-5</v>
      </c>
      <c r="U147">
        <f t="shared" si="33"/>
        <v>-0.29411764705882354</v>
      </c>
      <c r="V147" s="2">
        <v>-0.29411764705882354</v>
      </c>
      <c r="W147">
        <v>0</v>
      </c>
      <c r="X147">
        <f t="shared" si="40"/>
        <v>-6</v>
      </c>
      <c r="Y147">
        <f t="shared" si="41"/>
        <v>-1</v>
      </c>
      <c r="AA147" s="2">
        <v>-0.21930000000000002</v>
      </c>
      <c r="AB147" s="2">
        <v>-1</v>
      </c>
      <c r="AC147" s="2">
        <v>-0.68</v>
      </c>
      <c r="AD147" s="2">
        <v>-0.29411764705882354</v>
      </c>
      <c r="AE147">
        <f t="shared" si="34"/>
        <v>-0.5483544117647059</v>
      </c>
      <c r="AF147">
        <f t="shared" si="35"/>
        <v>0.36250399386496523</v>
      </c>
    </row>
    <row r="148" spans="3:32">
      <c r="C148">
        <v>36.75</v>
      </c>
      <c r="D148">
        <v>-0.58123839009287925</v>
      </c>
      <c r="E148">
        <v>0.34768932711002015</v>
      </c>
      <c r="G148">
        <v>36</v>
      </c>
      <c r="H148">
        <f t="shared" ref="H148:H176" si="42">G148-36</f>
        <v>0</v>
      </c>
      <c r="I148">
        <f t="shared" ref="I148:I176" si="43">H148/36</f>
        <v>0</v>
      </c>
      <c r="J148" s="2">
        <v>0</v>
      </c>
      <c r="K148">
        <v>16</v>
      </c>
      <c r="L148">
        <f t="shared" si="36"/>
        <v>-3</v>
      </c>
      <c r="M148">
        <f t="shared" si="37"/>
        <v>-0.15789473684210525</v>
      </c>
      <c r="N148" s="2">
        <v>-0.15789473684210525</v>
      </c>
      <c r="O148">
        <v>12</v>
      </c>
      <c r="P148">
        <f t="shared" si="38"/>
        <v>-13</v>
      </c>
      <c r="Q148">
        <f t="shared" si="39"/>
        <v>-0.52</v>
      </c>
      <c r="R148" s="2">
        <v>-0.52</v>
      </c>
      <c r="S148">
        <v>6</v>
      </c>
      <c r="T148">
        <f t="shared" si="32"/>
        <v>-11</v>
      </c>
      <c r="U148">
        <f t="shared" si="33"/>
        <v>-0.6470588235294118</v>
      </c>
      <c r="V148" s="2">
        <v>-0.6470588235294118</v>
      </c>
      <c r="W148">
        <v>0</v>
      </c>
      <c r="X148">
        <f t="shared" si="40"/>
        <v>-6</v>
      </c>
      <c r="Y148">
        <f t="shared" si="41"/>
        <v>-1</v>
      </c>
      <c r="AA148" s="2">
        <v>-0.15789473684210525</v>
      </c>
      <c r="AB148" s="2">
        <v>-1</v>
      </c>
      <c r="AC148" s="2">
        <v>-0.52</v>
      </c>
      <c r="AD148" s="2">
        <v>-0.6470588235294118</v>
      </c>
      <c r="AE148">
        <f t="shared" si="34"/>
        <v>-0.58123839009287925</v>
      </c>
      <c r="AF148">
        <f t="shared" si="35"/>
        <v>0.34768932711002015</v>
      </c>
    </row>
    <row r="149" spans="3:32">
      <c r="C149">
        <v>37</v>
      </c>
      <c r="D149">
        <v>-0.57104102167182669</v>
      </c>
      <c r="E149">
        <v>0.36443900726026013</v>
      </c>
      <c r="G149">
        <v>32</v>
      </c>
      <c r="H149">
        <f t="shared" si="42"/>
        <v>-4</v>
      </c>
      <c r="I149">
        <f t="shared" si="43"/>
        <v>-0.1111111111111111</v>
      </c>
      <c r="J149" s="2">
        <v>-0.1111111111111111</v>
      </c>
      <c r="K149">
        <v>16.774999999999999</v>
      </c>
      <c r="L149">
        <f t="shared" si="36"/>
        <v>-2.2250000000000014</v>
      </c>
      <c r="M149">
        <f t="shared" si="37"/>
        <v>-0.11710526315789481</v>
      </c>
      <c r="N149" s="2">
        <v>-0.11710526315789481</v>
      </c>
      <c r="O149">
        <v>12</v>
      </c>
      <c r="P149">
        <f t="shared" si="38"/>
        <v>-13</v>
      </c>
      <c r="Q149">
        <f t="shared" si="39"/>
        <v>-0.52</v>
      </c>
      <c r="R149" s="2">
        <v>-0.52</v>
      </c>
      <c r="S149">
        <v>6</v>
      </c>
      <c r="T149">
        <f t="shared" si="32"/>
        <v>-11</v>
      </c>
      <c r="U149">
        <f t="shared" si="33"/>
        <v>-0.6470588235294118</v>
      </c>
      <c r="V149" s="2">
        <v>-0.6470588235294118</v>
      </c>
      <c r="W149">
        <v>0</v>
      </c>
      <c r="X149">
        <f t="shared" si="40"/>
        <v>-6</v>
      </c>
      <c r="Y149">
        <f t="shared" si="41"/>
        <v>-1</v>
      </c>
      <c r="AA149" s="2">
        <v>-0.11710526315789481</v>
      </c>
      <c r="AB149" s="2">
        <v>-1</v>
      </c>
      <c r="AC149" s="2">
        <v>-0.52</v>
      </c>
      <c r="AD149" s="2">
        <v>-0.6470588235294118</v>
      </c>
      <c r="AE149">
        <f t="shared" si="34"/>
        <v>-0.57104102167182669</v>
      </c>
      <c r="AF149">
        <f t="shared" si="35"/>
        <v>0.36443900726026013</v>
      </c>
    </row>
    <row r="150" spans="3:32">
      <c r="C150">
        <v>37.25</v>
      </c>
      <c r="D150">
        <v>-0.47094899380804955</v>
      </c>
      <c r="E150">
        <v>0.43018825250621273</v>
      </c>
      <c r="G150">
        <v>36</v>
      </c>
      <c r="H150">
        <f t="shared" si="42"/>
        <v>0</v>
      </c>
      <c r="I150">
        <f t="shared" si="43"/>
        <v>0</v>
      </c>
      <c r="J150" s="2">
        <v>0</v>
      </c>
      <c r="K150">
        <v>19.866700000000002</v>
      </c>
      <c r="L150">
        <f t="shared" si="36"/>
        <v>0.86670000000000158</v>
      </c>
      <c r="M150">
        <f t="shared" si="37"/>
        <v>4.5615789473684297E-2</v>
      </c>
      <c r="N150" s="2">
        <v>4.5615789473684297E-2</v>
      </c>
      <c r="O150">
        <v>15</v>
      </c>
      <c r="P150">
        <f t="shared" si="38"/>
        <v>-10</v>
      </c>
      <c r="Q150">
        <f t="shared" si="39"/>
        <v>-0.4</v>
      </c>
      <c r="R150" s="2">
        <v>-0.4</v>
      </c>
      <c r="S150">
        <v>8</v>
      </c>
      <c r="T150">
        <f t="shared" si="32"/>
        <v>-9</v>
      </c>
      <c r="U150">
        <f t="shared" si="33"/>
        <v>-0.52941176470588236</v>
      </c>
      <c r="V150" s="2">
        <v>-0.52941176470588236</v>
      </c>
      <c r="W150">
        <v>0</v>
      </c>
      <c r="X150">
        <f t="shared" si="40"/>
        <v>-6</v>
      </c>
      <c r="Y150">
        <f t="shared" si="41"/>
        <v>-1</v>
      </c>
      <c r="AA150" s="2">
        <v>4.5615789473684297E-2</v>
      </c>
      <c r="AB150" s="2">
        <v>-1</v>
      </c>
      <c r="AC150" s="2">
        <v>-0.4</v>
      </c>
      <c r="AD150" s="2">
        <v>-0.52941176470588236</v>
      </c>
      <c r="AE150">
        <f t="shared" si="34"/>
        <v>-0.47094899380804955</v>
      </c>
      <c r="AF150">
        <f t="shared" si="35"/>
        <v>0.43018825250621273</v>
      </c>
    </row>
    <row r="151" spans="3:32">
      <c r="C151">
        <v>37.5</v>
      </c>
      <c r="D151">
        <v>-0.55180577915376672</v>
      </c>
      <c r="E151">
        <v>0.60057174370960953</v>
      </c>
      <c r="G151">
        <v>41</v>
      </c>
      <c r="H151">
        <f t="shared" si="42"/>
        <v>5</v>
      </c>
      <c r="I151">
        <f t="shared" si="43"/>
        <v>0.1388888888888889</v>
      </c>
      <c r="J151" s="2">
        <v>0.1388888888888889</v>
      </c>
      <c r="K151">
        <v>25.620799999999999</v>
      </c>
      <c r="L151">
        <f t="shared" si="36"/>
        <v>6.6207999999999991</v>
      </c>
      <c r="M151">
        <f t="shared" si="37"/>
        <v>0.34846315789473681</v>
      </c>
      <c r="N151" s="2">
        <v>0.34846315789473681</v>
      </c>
      <c r="O151">
        <v>4</v>
      </c>
      <c r="P151">
        <f t="shared" si="38"/>
        <v>-21</v>
      </c>
      <c r="Q151">
        <f t="shared" si="39"/>
        <v>-0.84</v>
      </c>
      <c r="R151" s="2">
        <v>-0.84</v>
      </c>
      <c r="S151">
        <v>2</v>
      </c>
      <c r="T151">
        <f t="shared" si="32"/>
        <v>-15</v>
      </c>
      <c r="U151">
        <f t="shared" si="33"/>
        <v>-0.88235294117647056</v>
      </c>
      <c r="V151" s="2">
        <v>-0.88235294117647056</v>
      </c>
      <c r="W151">
        <v>1</v>
      </c>
      <c r="X151">
        <f t="shared" si="40"/>
        <v>-5</v>
      </c>
      <c r="Y151">
        <f t="shared" si="41"/>
        <v>-0.83333333333333337</v>
      </c>
      <c r="AA151" s="2">
        <v>0.34846315789473681</v>
      </c>
      <c r="AB151" s="2">
        <v>-0.83333333333333337</v>
      </c>
      <c r="AC151" s="2">
        <v>-0.84</v>
      </c>
      <c r="AD151" s="2">
        <v>-0.88235294117647056</v>
      </c>
      <c r="AE151">
        <f t="shared" si="34"/>
        <v>-0.55180577915376672</v>
      </c>
      <c r="AF151">
        <f t="shared" si="35"/>
        <v>0.60057174370960953</v>
      </c>
    </row>
    <row r="152" spans="3:32">
      <c r="C152">
        <v>37.75</v>
      </c>
      <c r="D152">
        <v>-0.345859133126935</v>
      </c>
      <c r="E152">
        <v>0.43958121184759957</v>
      </c>
      <c r="G152">
        <v>36</v>
      </c>
      <c r="H152">
        <f t="shared" si="42"/>
        <v>0</v>
      </c>
      <c r="I152">
        <f t="shared" si="43"/>
        <v>0</v>
      </c>
      <c r="J152" s="2">
        <v>0</v>
      </c>
      <c r="K152">
        <v>17.75</v>
      </c>
      <c r="L152">
        <f t="shared" si="36"/>
        <v>-1.25</v>
      </c>
      <c r="M152">
        <f t="shared" si="37"/>
        <v>-6.5789473684210523E-2</v>
      </c>
      <c r="N152" s="2">
        <v>-6.5789473684210523E-2</v>
      </c>
      <c r="O152">
        <v>20</v>
      </c>
      <c r="P152">
        <f t="shared" si="38"/>
        <v>-5</v>
      </c>
      <c r="Q152">
        <f t="shared" si="39"/>
        <v>-0.2</v>
      </c>
      <c r="R152" s="2">
        <v>-0.2</v>
      </c>
      <c r="S152">
        <v>15</v>
      </c>
      <c r="T152">
        <f t="shared" si="32"/>
        <v>-2</v>
      </c>
      <c r="U152">
        <f t="shared" si="33"/>
        <v>-0.11764705882352941</v>
      </c>
      <c r="V152" s="2">
        <v>-0.11764705882352941</v>
      </c>
      <c r="W152">
        <v>0</v>
      </c>
      <c r="X152">
        <f t="shared" si="40"/>
        <v>-6</v>
      </c>
      <c r="Y152">
        <f t="shared" si="41"/>
        <v>-1</v>
      </c>
      <c r="AA152" s="2">
        <v>-6.5789473684210523E-2</v>
      </c>
      <c r="AB152" s="2">
        <v>-1</v>
      </c>
      <c r="AC152" s="2">
        <v>-0.2</v>
      </c>
      <c r="AD152" s="2">
        <v>-0.11764705882352941</v>
      </c>
      <c r="AE152">
        <f t="shared" si="34"/>
        <v>-0.345859133126935</v>
      </c>
      <c r="AF152">
        <f t="shared" si="35"/>
        <v>0.43958121184759957</v>
      </c>
    </row>
    <row r="153" spans="3:32">
      <c r="C153">
        <v>38</v>
      </c>
      <c r="D153">
        <v>-0.4579110681114551</v>
      </c>
      <c r="E153">
        <v>0.41435480508151507</v>
      </c>
      <c r="G153">
        <v>31</v>
      </c>
      <c r="H153">
        <f t="shared" si="42"/>
        <v>-5</v>
      </c>
      <c r="I153">
        <f t="shared" si="43"/>
        <v>-0.1388888888888889</v>
      </c>
      <c r="J153" s="2">
        <v>-0.1388888888888889</v>
      </c>
      <c r="K153">
        <v>17.191700000000001</v>
      </c>
      <c r="L153">
        <f t="shared" si="36"/>
        <v>-1.8082999999999991</v>
      </c>
      <c r="M153">
        <f t="shared" si="37"/>
        <v>-9.5173684210526271E-2</v>
      </c>
      <c r="N153" s="2">
        <v>-9.5173684210526271E-2</v>
      </c>
      <c r="O153">
        <v>11</v>
      </c>
      <c r="P153">
        <f t="shared" si="38"/>
        <v>-14</v>
      </c>
      <c r="Q153">
        <f t="shared" si="39"/>
        <v>-0.56000000000000005</v>
      </c>
      <c r="R153" s="2">
        <v>-0.56000000000000005</v>
      </c>
      <c r="S153">
        <v>14</v>
      </c>
      <c r="T153">
        <f t="shared" si="32"/>
        <v>-3</v>
      </c>
      <c r="U153">
        <f t="shared" si="33"/>
        <v>-0.17647058823529413</v>
      </c>
      <c r="V153" s="2">
        <v>-0.17647058823529413</v>
      </c>
      <c r="W153">
        <v>0</v>
      </c>
      <c r="X153">
        <f t="shared" si="40"/>
        <v>-6</v>
      </c>
      <c r="Y153">
        <f t="shared" si="41"/>
        <v>-1</v>
      </c>
      <c r="AA153" s="2">
        <v>-9.5173684210526271E-2</v>
      </c>
      <c r="AB153" s="2">
        <v>-1</v>
      </c>
      <c r="AC153" s="2">
        <v>-0.56000000000000005</v>
      </c>
      <c r="AD153" s="2">
        <v>-0.17647058823529413</v>
      </c>
      <c r="AE153">
        <f t="shared" si="34"/>
        <v>-0.4579110681114551</v>
      </c>
      <c r="AF153">
        <f t="shared" si="35"/>
        <v>0.41435480508151507</v>
      </c>
    </row>
    <row r="154" spans="3:32">
      <c r="C154">
        <v>38.25</v>
      </c>
      <c r="D154">
        <v>-0.51396284829721361</v>
      </c>
      <c r="E154">
        <v>0.33486696116814341</v>
      </c>
      <c r="G154">
        <v>43</v>
      </c>
      <c r="H154">
        <f t="shared" si="42"/>
        <v>7</v>
      </c>
      <c r="I154">
        <f t="shared" si="43"/>
        <v>0.19444444444444445</v>
      </c>
      <c r="J154" s="2">
        <v>0.19444444444444445</v>
      </c>
      <c r="K154">
        <v>13.2</v>
      </c>
      <c r="L154">
        <f t="shared" si="36"/>
        <v>-5.8000000000000007</v>
      </c>
      <c r="M154">
        <f t="shared" si="37"/>
        <v>-0.3052631578947369</v>
      </c>
      <c r="N154" s="2">
        <v>-0.3052631578947369</v>
      </c>
      <c r="O154">
        <v>18</v>
      </c>
      <c r="P154">
        <f t="shared" si="38"/>
        <v>-7</v>
      </c>
      <c r="Q154">
        <f t="shared" si="39"/>
        <v>-0.28000000000000003</v>
      </c>
      <c r="R154" s="2">
        <v>-0.28000000000000003</v>
      </c>
      <c r="S154">
        <v>9</v>
      </c>
      <c r="T154">
        <f t="shared" si="32"/>
        <v>-8</v>
      </c>
      <c r="U154">
        <f t="shared" si="33"/>
        <v>-0.47058823529411764</v>
      </c>
      <c r="V154" s="2">
        <v>-0.47058823529411764</v>
      </c>
      <c r="W154">
        <v>0</v>
      </c>
      <c r="X154">
        <f t="shared" si="40"/>
        <v>-6</v>
      </c>
      <c r="Y154">
        <f t="shared" si="41"/>
        <v>-1</v>
      </c>
      <c r="AA154" s="2">
        <v>-0.3052631578947369</v>
      </c>
      <c r="AB154" s="2">
        <v>-1</v>
      </c>
      <c r="AC154" s="2">
        <v>-0.28000000000000003</v>
      </c>
      <c r="AD154" s="2">
        <v>-0.47058823529411764</v>
      </c>
      <c r="AE154">
        <f t="shared" si="34"/>
        <v>-0.51396284829721361</v>
      </c>
      <c r="AF154">
        <f t="shared" si="35"/>
        <v>0.33486696116814341</v>
      </c>
    </row>
    <row r="155" spans="3:32">
      <c r="C155">
        <v>38.5</v>
      </c>
      <c r="D155">
        <v>-0.62597136222910221</v>
      </c>
      <c r="E155">
        <v>0.33492048434616117</v>
      </c>
      <c r="G155">
        <v>27</v>
      </c>
      <c r="H155">
        <f t="shared" si="42"/>
        <v>-9</v>
      </c>
      <c r="I155">
        <f t="shared" si="43"/>
        <v>-0.25</v>
      </c>
      <c r="J155" s="2">
        <v>-0.25</v>
      </c>
      <c r="K155">
        <v>14.925000000000001</v>
      </c>
      <c r="L155">
        <f t="shared" si="36"/>
        <v>-4.0749999999999993</v>
      </c>
      <c r="M155">
        <f t="shared" si="37"/>
        <v>-0.21447368421052629</v>
      </c>
      <c r="N155" s="2">
        <v>-0.21447368421052629</v>
      </c>
      <c r="O155">
        <v>6</v>
      </c>
      <c r="P155">
        <f t="shared" si="38"/>
        <v>-19</v>
      </c>
      <c r="Q155">
        <f t="shared" si="39"/>
        <v>-0.76</v>
      </c>
      <c r="R155" s="2">
        <v>-0.76</v>
      </c>
      <c r="S155">
        <v>8</v>
      </c>
      <c r="T155">
        <f t="shared" si="32"/>
        <v>-9</v>
      </c>
      <c r="U155">
        <f t="shared" si="33"/>
        <v>-0.52941176470588236</v>
      </c>
      <c r="V155" s="2">
        <v>-0.52941176470588236</v>
      </c>
      <c r="W155">
        <v>0</v>
      </c>
      <c r="X155">
        <f t="shared" si="40"/>
        <v>-6</v>
      </c>
      <c r="Y155">
        <f t="shared" si="41"/>
        <v>-1</v>
      </c>
      <c r="AA155" s="2">
        <v>-0.21447368421052629</v>
      </c>
      <c r="AB155" s="2">
        <v>-1</v>
      </c>
      <c r="AC155" s="2">
        <v>-0.76</v>
      </c>
      <c r="AD155" s="2">
        <v>-0.52941176470588236</v>
      </c>
      <c r="AE155">
        <f t="shared" si="34"/>
        <v>-0.62597136222910221</v>
      </c>
      <c r="AF155">
        <f t="shared" si="35"/>
        <v>0.33492048434616117</v>
      </c>
    </row>
    <row r="156" spans="3:32">
      <c r="C156">
        <v>38.75</v>
      </c>
      <c r="D156">
        <v>-0.6327747678018576</v>
      </c>
      <c r="E156">
        <v>0.27213095294315798</v>
      </c>
      <c r="G156">
        <v>38</v>
      </c>
      <c r="H156">
        <f t="shared" si="42"/>
        <v>2</v>
      </c>
      <c r="I156">
        <f t="shared" si="43"/>
        <v>5.5555555555555552E-2</v>
      </c>
      <c r="J156" s="2">
        <v>5.5555555555555552E-2</v>
      </c>
      <c r="K156">
        <v>8.7750000000000004</v>
      </c>
      <c r="L156">
        <f t="shared" si="36"/>
        <v>-10.225</v>
      </c>
      <c r="M156">
        <f t="shared" si="37"/>
        <v>-0.53815789473684206</v>
      </c>
      <c r="N156" s="2">
        <v>-0.53815789473684206</v>
      </c>
      <c r="O156">
        <v>9</v>
      </c>
      <c r="P156">
        <f t="shared" si="38"/>
        <v>-16</v>
      </c>
      <c r="Q156">
        <f t="shared" si="39"/>
        <v>-0.64</v>
      </c>
      <c r="R156" s="2">
        <v>-0.64</v>
      </c>
      <c r="S156">
        <v>11</v>
      </c>
      <c r="T156">
        <f t="shared" si="32"/>
        <v>-6</v>
      </c>
      <c r="U156">
        <f t="shared" si="33"/>
        <v>-0.35294117647058826</v>
      </c>
      <c r="V156" s="2">
        <v>-0.35294117647058826</v>
      </c>
      <c r="W156">
        <v>0</v>
      </c>
      <c r="X156">
        <f t="shared" si="40"/>
        <v>-6</v>
      </c>
      <c r="Y156">
        <f t="shared" si="41"/>
        <v>-1</v>
      </c>
      <c r="AA156" s="2">
        <v>-0.53815789473684206</v>
      </c>
      <c r="AB156" s="2">
        <v>-1</v>
      </c>
      <c r="AC156" s="2">
        <v>-0.64</v>
      </c>
      <c r="AD156" s="2">
        <v>-0.35294117647058826</v>
      </c>
      <c r="AE156">
        <f t="shared" si="34"/>
        <v>-0.6327747678018576</v>
      </c>
      <c r="AF156">
        <f t="shared" si="35"/>
        <v>0.27213095294315798</v>
      </c>
    </row>
    <row r="157" spans="3:32">
      <c r="C157">
        <v>39</v>
      </c>
      <c r="D157">
        <v>-0.7450184984520124</v>
      </c>
      <c r="E157">
        <v>0.28867049846412829</v>
      </c>
      <c r="G157">
        <v>24</v>
      </c>
      <c r="H157">
        <f t="shared" si="42"/>
        <v>-12</v>
      </c>
      <c r="I157">
        <f t="shared" si="43"/>
        <v>-0.33333333333333331</v>
      </c>
      <c r="J157" s="2">
        <v>-0.33333333333333331</v>
      </c>
      <c r="K157">
        <v>12.583299999999999</v>
      </c>
      <c r="L157">
        <f t="shared" si="36"/>
        <v>-6.4167000000000005</v>
      </c>
      <c r="M157">
        <f t="shared" si="37"/>
        <v>-0.33772105263157898</v>
      </c>
      <c r="N157" s="2">
        <v>-0.33772105263157898</v>
      </c>
      <c r="O157">
        <v>6</v>
      </c>
      <c r="P157">
        <f t="shared" si="38"/>
        <v>-19</v>
      </c>
      <c r="Q157">
        <f t="shared" si="39"/>
        <v>-0.76</v>
      </c>
      <c r="R157" s="2">
        <v>-0.76</v>
      </c>
      <c r="S157">
        <v>2</v>
      </c>
      <c r="T157">
        <f t="shared" si="32"/>
        <v>-15</v>
      </c>
      <c r="U157">
        <f t="shared" si="33"/>
        <v>-0.88235294117647056</v>
      </c>
      <c r="V157" s="2">
        <v>-0.88235294117647056</v>
      </c>
      <c r="W157">
        <v>0</v>
      </c>
      <c r="X157">
        <f t="shared" si="40"/>
        <v>-6</v>
      </c>
      <c r="Y157">
        <f t="shared" si="41"/>
        <v>-1</v>
      </c>
      <c r="AA157" s="2">
        <v>-0.33772105263157898</v>
      </c>
      <c r="AB157" s="2">
        <v>-1</v>
      </c>
      <c r="AC157" s="2">
        <v>-0.76</v>
      </c>
      <c r="AD157" s="2">
        <v>-0.88235294117647056</v>
      </c>
      <c r="AE157">
        <f t="shared" si="34"/>
        <v>-0.7450184984520124</v>
      </c>
      <c r="AF157">
        <f t="shared" si="35"/>
        <v>0.28867049846412829</v>
      </c>
    </row>
    <row r="158" spans="3:32">
      <c r="C158">
        <v>39.25</v>
      </c>
      <c r="D158">
        <v>-0.59146284829721363</v>
      </c>
      <c r="E158">
        <v>0.42063210376540022</v>
      </c>
      <c r="G158">
        <v>28</v>
      </c>
      <c r="H158">
        <f t="shared" si="42"/>
        <v>-8</v>
      </c>
      <c r="I158">
        <f t="shared" si="43"/>
        <v>-0.22222222222222221</v>
      </c>
      <c r="J158" s="2">
        <v>-0.22222222222222221</v>
      </c>
      <c r="K158">
        <v>17.95</v>
      </c>
      <c r="L158">
        <f t="shared" si="36"/>
        <v>-1.0500000000000007</v>
      </c>
      <c r="M158">
        <f t="shared" si="37"/>
        <v>-5.5263157894736882E-2</v>
      </c>
      <c r="N158" s="2">
        <v>-5.5263157894736882E-2</v>
      </c>
      <c r="O158">
        <v>4</v>
      </c>
      <c r="P158">
        <f t="shared" si="38"/>
        <v>-21</v>
      </c>
      <c r="Q158">
        <f t="shared" si="39"/>
        <v>-0.84</v>
      </c>
      <c r="R158" s="2">
        <v>-0.84</v>
      </c>
      <c r="S158">
        <v>9</v>
      </c>
      <c r="T158">
        <f t="shared" si="32"/>
        <v>-8</v>
      </c>
      <c r="U158">
        <f t="shared" si="33"/>
        <v>-0.47058823529411764</v>
      </c>
      <c r="V158" s="2">
        <v>-0.47058823529411764</v>
      </c>
      <c r="W158">
        <v>0</v>
      </c>
      <c r="X158">
        <f t="shared" si="40"/>
        <v>-6</v>
      </c>
      <c r="Y158">
        <f t="shared" si="41"/>
        <v>-1</v>
      </c>
      <c r="AA158" s="2">
        <v>-5.5263157894736882E-2</v>
      </c>
      <c r="AB158" s="2">
        <v>-1</v>
      </c>
      <c r="AC158" s="2">
        <v>-0.84</v>
      </c>
      <c r="AD158" s="2">
        <v>-0.47058823529411764</v>
      </c>
      <c r="AE158">
        <f t="shared" si="34"/>
        <v>-0.59146284829721363</v>
      </c>
      <c r="AF158">
        <f t="shared" si="35"/>
        <v>0.42063210376540022</v>
      </c>
    </row>
    <row r="159" spans="3:32">
      <c r="C159">
        <v>39.5</v>
      </c>
      <c r="D159">
        <v>-0.58164171826625388</v>
      </c>
      <c r="E159">
        <v>0.51227022460752725</v>
      </c>
      <c r="G159">
        <v>20</v>
      </c>
      <c r="H159">
        <f t="shared" si="42"/>
        <v>-16</v>
      </c>
      <c r="I159">
        <f t="shared" si="43"/>
        <v>-0.44444444444444442</v>
      </c>
      <c r="J159" s="2">
        <v>-0.44444444444444442</v>
      </c>
      <c r="K159">
        <v>21.691700000000001</v>
      </c>
      <c r="L159">
        <f t="shared" si="36"/>
        <v>2.6917000000000009</v>
      </c>
      <c r="M159">
        <f t="shared" si="37"/>
        <v>0.14166842105263164</v>
      </c>
      <c r="N159" s="2">
        <v>0.14166842105263164</v>
      </c>
      <c r="O159">
        <v>3</v>
      </c>
      <c r="P159">
        <f t="shared" si="38"/>
        <v>-22</v>
      </c>
      <c r="Q159">
        <f t="shared" si="39"/>
        <v>-0.88</v>
      </c>
      <c r="R159" s="2">
        <v>-0.88</v>
      </c>
      <c r="S159">
        <v>7</v>
      </c>
      <c r="T159">
        <f t="shared" si="32"/>
        <v>-10</v>
      </c>
      <c r="U159">
        <f t="shared" si="33"/>
        <v>-0.58823529411764708</v>
      </c>
      <c r="V159" s="2">
        <v>-0.58823529411764708</v>
      </c>
      <c r="W159">
        <v>0</v>
      </c>
      <c r="X159">
        <f t="shared" si="40"/>
        <v>-6</v>
      </c>
      <c r="Y159">
        <f t="shared" si="41"/>
        <v>-1</v>
      </c>
      <c r="AA159" s="2">
        <v>0.14166842105263164</v>
      </c>
      <c r="AB159" s="2">
        <v>-1</v>
      </c>
      <c r="AC159" s="2">
        <v>-0.88</v>
      </c>
      <c r="AD159" s="2">
        <v>-0.58823529411764708</v>
      </c>
      <c r="AE159">
        <f t="shared" si="34"/>
        <v>-0.58164171826625388</v>
      </c>
      <c r="AF159">
        <f t="shared" si="35"/>
        <v>0.51227022460752725</v>
      </c>
    </row>
    <row r="160" spans="3:32">
      <c r="C160">
        <v>39.75</v>
      </c>
      <c r="D160">
        <v>-0.39904798761609911</v>
      </c>
      <c r="E160">
        <v>0.51206648752151085</v>
      </c>
      <c r="G160">
        <v>21</v>
      </c>
      <c r="H160">
        <f t="shared" si="42"/>
        <v>-15</v>
      </c>
      <c r="I160">
        <f t="shared" si="43"/>
        <v>-0.41666666666666669</v>
      </c>
      <c r="J160" s="2">
        <v>-0.41666666666666669</v>
      </c>
      <c r="K160">
        <v>20.95</v>
      </c>
      <c r="L160">
        <f t="shared" si="36"/>
        <v>1.9499999999999993</v>
      </c>
      <c r="M160">
        <f t="shared" si="37"/>
        <v>0.10263157894736838</v>
      </c>
      <c r="N160" s="2">
        <v>0.10263157894736838</v>
      </c>
      <c r="O160">
        <v>9</v>
      </c>
      <c r="P160">
        <f t="shared" si="38"/>
        <v>-16</v>
      </c>
      <c r="Q160">
        <f t="shared" si="39"/>
        <v>-0.64</v>
      </c>
      <c r="R160" s="2">
        <v>-0.64</v>
      </c>
      <c r="S160">
        <v>16</v>
      </c>
      <c r="T160">
        <f t="shared" si="32"/>
        <v>-1</v>
      </c>
      <c r="U160">
        <f t="shared" si="33"/>
        <v>-5.8823529411764705E-2</v>
      </c>
      <c r="V160" s="2">
        <v>-5.8823529411764705E-2</v>
      </c>
      <c r="W160">
        <v>0</v>
      </c>
      <c r="X160">
        <f t="shared" si="40"/>
        <v>-6</v>
      </c>
      <c r="Y160">
        <f t="shared" si="41"/>
        <v>-1</v>
      </c>
      <c r="AA160" s="2">
        <v>0.10263157894736838</v>
      </c>
      <c r="AB160" s="2">
        <v>-1</v>
      </c>
      <c r="AC160" s="2">
        <v>-0.64</v>
      </c>
      <c r="AD160" s="2">
        <v>-5.8823529411764705E-2</v>
      </c>
      <c r="AE160">
        <f t="shared" si="34"/>
        <v>-0.39904798761609911</v>
      </c>
      <c r="AF160">
        <f t="shared" si="35"/>
        <v>0.51206648752151085</v>
      </c>
    </row>
    <row r="161" spans="3:32">
      <c r="C161">
        <v>40</v>
      </c>
      <c r="D161">
        <v>-0.58796633126934983</v>
      </c>
      <c r="E161">
        <v>0.41230340456221148</v>
      </c>
      <c r="G161">
        <v>31</v>
      </c>
      <c r="H161">
        <f t="shared" si="42"/>
        <v>-5</v>
      </c>
      <c r="I161">
        <f t="shared" si="43"/>
        <v>-0.1388888888888889</v>
      </c>
      <c r="J161" s="2">
        <v>-0.1388888888888889</v>
      </c>
      <c r="K161">
        <v>13.387499999999999</v>
      </c>
      <c r="L161">
        <f t="shared" si="36"/>
        <v>-5.6125000000000007</v>
      </c>
      <c r="M161">
        <f t="shared" si="37"/>
        <v>-0.29539473684210532</v>
      </c>
      <c r="N161" s="2">
        <v>-0.29539473684210532</v>
      </c>
      <c r="O161">
        <v>3</v>
      </c>
      <c r="P161">
        <f t="shared" si="38"/>
        <v>-22</v>
      </c>
      <c r="Q161">
        <f t="shared" si="39"/>
        <v>-0.88</v>
      </c>
      <c r="R161" s="2">
        <v>-0.88</v>
      </c>
      <c r="S161">
        <v>14</v>
      </c>
      <c r="T161">
        <f>S161-17</f>
        <v>-3</v>
      </c>
      <c r="U161">
        <f>T161/17</f>
        <v>-0.17647058823529413</v>
      </c>
      <c r="V161" s="2">
        <v>-0.17647058823529413</v>
      </c>
      <c r="W161">
        <v>0</v>
      </c>
      <c r="X161">
        <f t="shared" si="40"/>
        <v>-6</v>
      </c>
      <c r="Y161">
        <f t="shared" si="41"/>
        <v>-1</v>
      </c>
      <c r="AA161" s="2">
        <v>-0.29539473684210532</v>
      </c>
      <c r="AB161" s="2">
        <v>-1</v>
      </c>
      <c r="AC161" s="2">
        <v>-0.88</v>
      </c>
      <c r="AD161" s="2">
        <v>-0.17647058823529413</v>
      </c>
      <c r="AE161">
        <f t="shared" si="34"/>
        <v>-0.58796633126934983</v>
      </c>
      <c r="AF161">
        <f t="shared" si="35"/>
        <v>0.41230340456221148</v>
      </c>
    </row>
    <row r="162" spans="3:32">
      <c r="C162">
        <v>40.25</v>
      </c>
      <c r="D162">
        <v>-0.65053707430340557</v>
      </c>
      <c r="E162">
        <v>0.43723466319501059</v>
      </c>
      <c r="G162">
        <v>33</v>
      </c>
      <c r="H162">
        <f t="shared" si="42"/>
        <v>-3</v>
      </c>
      <c r="I162">
        <f t="shared" si="43"/>
        <v>-8.3333333333333329E-2</v>
      </c>
      <c r="J162" s="2">
        <v>-8.3333333333333329E-2</v>
      </c>
      <c r="K162">
        <v>18.333300000000001</v>
      </c>
      <c r="L162">
        <f t="shared" si="36"/>
        <v>-0.66669999999999874</v>
      </c>
      <c r="M162">
        <f t="shared" si="37"/>
        <v>-3.5089473684210462E-2</v>
      </c>
      <c r="N162" s="2">
        <v>-3.5089473684210462E-2</v>
      </c>
      <c r="O162">
        <v>2</v>
      </c>
      <c r="P162">
        <f t="shared" si="38"/>
        <v>-23</v>
      </c>
      <c r="Q162">
        <f t="shared" si="39"/>
        <v>-0.92</v>
      </c>
      <c r="R162" s="2">
        <v>-0.92</v>
      </c>
      <c r="S162">
        <v>6</v>
      </c>
      <c r="T162">
        <f t="shared" ref="T162:T195" si="44">S162-17</f>
        <v>-11</v>
      </c>
      <c r="U162">
        <f t="shared" ref="U162:U195" si="45">T162/17</f>
        <v>-0.6470588235294118</v>
      </c>
      <c r="V162" s="2">
        <v>-0.6470588235294118</v>
      </c>
      <c r="W162">
        <v>0</v>
      </c>
      <c r="X162">
        <f t="shared" si="40"/>
        <v>-6</v>
      </c>
      <c r="Y162">
        <f t="shared" si="41"/>
        <v>-1</v>
      </c>
      <c r="AA162" s="2">
        <v>-3.5089473684210462E-2</v>
      </c>
      <c r="AB162" s="2">
        <v>-1</v>
      </c>
      <c r="AC162" s="2">
        <v>-0.92</v>
      </c>
      <c r="AD162" s="2">
        <v>-0.6470588235294118</v>
      </c>
      <c r="AE162">
        <f t="shared" si="34"/>
        <v>-0.65053707430340557</v>
      </c>
      <c r="AF162">
        <f t="shared" si="35"/>
        <v>0.43723466319501059</v>
      </c>
    </row>
    <row r="163" spans="3:32">
      <c r="C163">
        <v>40.5</v>
      </c>
      <c r="D163">
        <v>-0.59680232198142413</v>
      </c>
      <c r="E163">
        <v>0.43684564116073427</v>
      </c>
      <c r="G163">
        <v>38</v>
      </c>
      <c r="H163">
        <f t="shared" si="42"/>
        <v>2</v>
      </c>
      <c r="I163">
        <f t="shared" si="43"/>
        <v>5.5555555555555552E-2</v>
      </c>
      <c r="J163" s="2">
        <v>5.5555555555555552E-2</v>
      </c>
      <c r="K163">
        <v>18.304200000000002</v>
      </c>
      <c r="L163">
        <f t="shared" si="36"/>
        <v>-0.69579999999999842</v>
      </c>
      <c r="M163">
        <f t="shared" si="37"/>
        <v>-3.6621052631578867E-2</v>
      </c>
      <c r="N163" s="2">
        <v>-3.6621052631578867E-2</v>
      </c>
      <c r="O163">
        <v>3</v>
      </c>
      <c r="P163">
        <f t="shared" si="38"/>
        <v>-22</v>
      </c>
      <c r="Q163">
        <f t="shared" si="39"/>
        <v>-0.88</v>
      </c>
      <c r="R163" s="2">
        <v>-0.88</v>
      </c>
      <c r="S163">
        <v>9</v>
      </c>
      <c r="T163">
        <f t="shared" si="44"/>
        <v>-8</v>
      </c>
      <c r="U163">
        <f t="shared" si="45"/>
        <v>-0.47058823529411764</v>
      </c>
      <c r="V163" s="2">
        <v>-0.47058823529411764</v>
      </c>
      <c r="W163">
        <v>0</v>
      </c>
      <c r="X163">
        <f t="shared" si="40"/>
        <v>-6</v>
      </c>
      <c r="Y163">
        <f t="shared" si="41"/>
        <v>-1</v>
      </c>
      <c r="AA163" s="2">
        <v>-3.6621052631578867E-2</v>
      </c>
      <c r="AB163" s="2">
        <v>-1</v>
      </c>
      <c r="AC163" s="2">
        <v>-0.88</v>
      </c>
      <c r="AD163" s="2">
        <v>-0.47058823529411764</v>
      </c>
      <c r="AE163">
        <f t="shared" si="34"/>
        <v>-0.59680232198142413</v>
      </c>
      <c r="AF163">
        <f t="shared" si="35"/>
        <v>0.43684564116073427</v>
      </c>
    </row>
    <row r="164" spans="3:32">
      <c r="C164">
        <v>40.75</v>
      </c>
      <c r="D164">
        <v>-0.73729102167182659</v>
      </c>
      <c r="E164">
        <v>0.19644425409363417</v>
      </c>
      <c r="G164">
        <v>25</v>
      </c>
      <c r="H164">
        <f t="shared" si="42"/>
        <v>-11</v>
      </c>
      <c r="I164">
        <f t="shared" si="43"/>
        <v>-0.30555555555555558</v>
      </c>
      <c r="J164" s="2">
        <v>-0.30555555555555558</v>
      </c>
      <c r="K164">
        <v>8.6999999999999993</v>
      </c>
      <c r="L164">
        <f t="shared" si="36"/>
        <v>-10.3</v>
      </c>
      <c r="M164">
        <f t="shared" si="37"/>
        <v>-0.54210526315789476</v>
      </c>
      <c r="N164" s="2">
        <v>-0.54210526315789476</v>
      </c>
      <c r="O164">
        <v>6</v>
      </c>
      <c r="P164">
        <f t="shared" si="38"/>
        <v>-19</v>
      </c>
      <c r="Q164">
        <f t="shared" si="39"/>
        <v>-0.76</v>
      </c>
      <c r="R164" s="2">
        <v>-0.76</v>
      </c>
      <c r="S164">
        <v>6</v>
      </c>
      <c r="T164">
        <f t="shared" si="44"/>
        <v>-11</v>
      </c>
      <c r="U164">
        <f t="shared" si="45"/>
        <v>-0.6470588235294118</v>
      </c>
      <c r="V164" s="2">
        <v>-0.6470588235294118</v>
      </c>
      <c r="W164">
        <v>0</v>
      </c>
      <c r="X164">
        <f t="shared" si="40"/>
        <v>-6</v>
      </c>
      <c r="Y164">
        <f t="shared" si="41"/>
        <v>-1</v>
      </c>
      <c r="AA164" s="2">
        <v>-0.54210526315789476</v>
      </c>
      <c r="AB164" s="2">
        <v>-1</v>
      </c>
      <c r="AC164" s="2">
        <v>-0.76</v>
      </c>
      <c r="AD164" s="2">
        <v>-0.6470588235294118</v>
      </c>
      <c r="AE164">
        <f t="shared" si="34"/>
        <v>-0.73729102167182659</v>
      </c>
      <c r="AF164">
        <f t="shared" si="35"/>
        <v>0.19644425409363417</v>
      </c>
    </row>
    <row r="165" spans="3:32">
      <c r="C165">
        <v>41</v>
      </c>
      <c r="D165">
        <v>-0.80900069659442719</v>
      </c>
      <c r="E165">
        <v>0.24518810327479851</v>
      </c>
      <c r="G165">
        <v>23</v>
      </c>
      <c r="H165">
        <f t="shared" si="42"/>
        <v>-13</v>
      </c>
      <c r="I165">
        <f t="shared" si="43"/>
        <v>-0.3611111111111111</v>
      </c>
      <c r="J165" s="2">
        <v>-0.3611111111111111</v>
      </c>
      <c r="K165">
        <v>10.3583</v>
      </c>
      <c r="L165">
        <f t="shared" si="36"/>
        <v>-8.6417000000000002</v>
      </c>
      <c r="M165">
        <f t="shared" si="37"/>
        <v>-0.45482631578947369</v>
      </c>
      <c r="N165" s="2">
        <v>-0.45482631578947369</v>
      </c>
      <c r="O165">
        <v>4</v>
      </c>
      <c r="P165">
        <f t="shared" si="38"/>
        <v>-21</v>
      </c>
      <c r="Q165">
        <f t="shared" si="39"/>
        <v>-0.84</v>
      </c>
      <c r="R165" s="2">
        <v>-0.84</v>
      </c>
      <c r="S165">
        <v>1</v>
      </c>
      <c r="T165">
        <f t="shared" si="44"/>
        <v>-16</v>
      </c>
      <c r="U165">
        <f t="shared" si="45"/>
        <v>-0.94117647058823528</v>
      </c>
      <c r="V165" s="2">
        <v>-0.94117647058823528</v>
      </c>
      <c r="W165">
        <v>0</v>
      </c>
      <c r="X165">
        <f t="shared" si="40"/>
        <v>-6</v>
      </c>
      <c r="Y165">
        <f t="shared" si="41"/>
        <v>-1</v>
      </c>
      <c r="AA165" s="2">
        <v>-0.45482631578947369</v>
      </c>
      <c r="AB165" s="2">
        <v>-1</v>
      </c>
      <c r="AC165" s="2">
        <v>-0.84</v>
      </c>
      <c r="AD165" s="2">
        <v>-0.94117647058823528</v>
      </c>
      <c r="AE165">
        <f t="shared" si="34"/>
        <v>-0.80900069659442719</v>
      </c>
      <c r="AF165">
        <f t="shared" si="35"/>
        <v>0.24518810327479851</v>
      </c>
    </row>
    <row r="166" spans="3:32">
      <c r="C166">
        <v>41.25</v>
      </c>
      <c r="D166">
        <v>-0.73255890092879261</v>
      </c>
      <c r="E166">
        <v>0.22362003826584154</v>
      </c>
      <c r="G166">
        <v>23</v>
      </c>
      <c r="H166">
        <f t="shared" si="42"/>
        <v>-13</v>
      </c>
      <c r="I166">
        <f t="shared" si="43"/>
        <v>-0.3611111111111111</v>
      </c>
      <c r="J166" s="2">
        <v>-0.3611111111111111</v>
      </c>
      <c r="K166">
        <v>6.4667000000000003</v>
      </c>
      <c r="L166">
        <f t="shared" si="36"/>
        <v>-12.533300000000001</v>
      </c>
      <c r="M166">
        <f t="shared" si="37"/>
        <v>-0.65964736842105265</v>
      </c>
      <c r="N166" s="2">
        <v>-0.65964736842105265</v>
      </c>
      <c r="O166">
        <v>5</v>
      </c>
      <c r="P166">
        <f t="shared" si="38"/>
        <v>-20</v>
      </c>
      <c r="Q166">
        <f t="shared" si="39"/>
        <v>-0.8</v>
      </c>
      <c r="R166" s="2">
        <v>-0.8</v>
      </c>
      <c r="S166">
        <v>9</v>
      </c>
      <c r="T166">
        <f t="shared" si="44"/>
        <v>-8</v>
      </c>
      <c r="U166">
        <f t="shared" si="45"/>
        <v>-0.47058823529411764</v>
      </c>
      <c r="V166" s="2">
        <v>-0.47058823529411764</v>
      </c>
      <c r="W166">
        <v>0</v>
      </c>
      <c r="X166">
        <f t="shared" si="40"/>
        <v>-6</v>
      </c>
      <c r="Y166">
        <f t="shared" si="41"/>
        <v>-1</v>
      </c>
      <c r="AA166" s="2">
        <v>-0.65964736842105265</v>
      </c>
      <c r="AB166" s="2">
        <v>-1</v>
      </c>
      <c r="AC166" s="2">
        <v>-0.8</v>
      </c>
      <c r="AD166" s="2">
        <v>-0.47058823529411764</v>
      </c>
      <c r="AE166">
        <f t="shared" si="34"/>
        <v>-0.73255890092879261</v>
      </c>
      <c r="AF166">
        <f t="shared" si="35"/>
        <v>0.22362003826584154</v>
      </c>
    </row>
    <row r="167" spans="3:32">
      <c r="C167">
        <v>41.5</v>
      </c>
      <c r="D167">
        <v>-0.4612577399380805</v>
      </c>
      <c r="E167">
        <v>0.56655380240886233</v>
      </c>
      <c r="G167">
        <v>18</v>
      </c>
      <c r="H167">
        <f t="shared" si="42"/>
        <v>-18</v>
      </c>
      <c r="I167">
        <f t="shared" si="43"/>
        <v>-0.5</v>
      </c>
      <c r="J167" s="2">
        <v>-0.5</v>
      </c>
      <c r="K167">
        <v>23.375</v>
      </c>
      <c r="L167">
        <f t="shared" si="36"/>
        <v>4.375</v>
      </c>
      <c r="M167">
        <f t="shared" si="37"/>
        <v>0.23026315789473684</v>
      </c>
      <c r="N167" s="2">
        <v>0.23026315789473684</v>
      </c>
      <c r="O167">
        <v>4</v>
      </c>
      <c r="P167">
        <f t="shared" si="38"/>
        <v>-21</v>
      </c>
      <c r="Q167">
        <f t="shared" si="39"/>
        <v>-0.84</v>
      </c>
      <c r="R167" s="2">
        <v>-0.84</v>
      </c>
      <c r="S167">
        <v>13</v>
      </c>
      <c r="T167">
        <f t="shared" si="44"/>
        <v>-4</v>
      </c>
      <c r="U167">
        <f t="shared" si="45"/>
        <v>-0.23529411764705882</v>
      </c>
      <c r="V167" s="2">
        <v>-0.23529411764705882</v>
      </c>
      <c r="W167">
        <v>0</v>
      </c>
      <c r="X167">
        <f t="shared" si="40"/>
        <v>-6</v>
      </c>
      <c r="Y167">
        <f t="shared" si="41"/>
        <v>-1</v>
      </c>
      <c r="AA167" s="2">
        <v>0.23026315789473684</v>
      </c>
      <c r="AB167" s="2">
        <v>-1</v>
      </c>
      <c r="AC167" s="2">
        <v>-0.84</v>
      </c>
      <c r="AD167" s="2">
        <v>-0.23529411764705882</v>
      </c>
      <c r="AE167">
        <f t="shared" si="34"/>
        <v>-0.4612577399380805</v>
      </c>
      <c r="AF167">
        <f t="shared" si="35"/>
        <v>0.56655380240886233</v>
      </c>
    </row>
    <row r="168" spans="3:32">
      <c r="C168">
        <v>41.75</v>
      </c>
      <c r="D168">
        <v>-0.81593955108359129</v>
      </c>
      <c r="E168">
        <v>0.24139326529034491</v>
      </c>
      <c r="G168">
        <v>38</v>
      </c>
      <c r="H168">
        <f t="shared" si="42"/>
        <v>2</v>
      </c>
      <c r="I168">
        <f t="shared" si="43"/>
        <v>5.5555555555555552E-2</v>
      </c>
      <c r="J168" s="2">
        <v>5.5555555555555552E-2</v>
      </c>
      <c r="K168">
        <v>10.2333</v>
      </c>
      <c r="L168">
        <f t="shared" si="36"/>
        <v>-8.7667000000000002</v>
      </c>
      <c r="M168">
        <f t="shared" si="37"/>
        <v>-0.46140526315789476</v>
      </c>
      <c r="N168" s="2">
        <v>-0.46140526315789476</v>
      </c>
      <c r="O168">
        <v>2</v>
      </c>
      <c r="P168">
        <f t="shared" si="38"/>
        <v>-23</v>
      </c>
      <c r="Q168">
        <f t="shared" si="39"/>
        <v>-0.92</v>
      </c>
      <c r="R168" s="2">
        <v>-0.92</v>
      </c>
      <c r="S168">
        <v>2</v>
      </c>
      <c r="T168">
        <f t="shared" si="44"/>
        <v>-15</v>
      </c>
      <c r="U168">
        <f t="shared" si="45"/>
        <v>-0.88235294117647056</v>
      </c>
      <c r="V168" s="2">
        <v>-0.88235294117647056</v>
      </c>
      <c r="W168">
        <v>0</v>
      </c>
      <c r="X168">
        <f t="shared" si="40"/>
        <v>-6</v>
      </c>
      <c r="Y168">
        <f t="shared" si="41"/>
        <v>-1</v>
      </c>
      <c r="AA168" s="2">
        <v>-0.46140526315789476</v>
      </c>
      <c r="AB168" s="2">
        <v>-1</v>
      </c>
      <c r="AC168" s="2">
        <v>-0.92</v>
      </c>
      <c r="AD168" s="2">
        <v>-0.88235294117647056</v>
      </c>
      <c r="AE168">
        <f t="shared" si="34"/>
        <v>-0.81593955108359129</v>
      </c>
      <c r="AF168">
        <f t="shared" si="35"/>
        <v>0.24139326529034491</v>
      </c>
    </row>
    <row r="169" spans="3:32">
      <c r="C169">
        <v>42</v>
      </c>
      <c r="D169">
        <v>-0.71116184210526323</v>
      </c>
      <c r="E169">
        <v>0.43272798011160313</v>
      </c>
      <c r="G169">
        <v>30</v>
      </c>
      <c r="H169">
        <f t="shared" si="42"/>
        <v>-6</v>
      </c>
      <c r="I169">
        <f t="shared" si="43"/>
        <v>-0.16666666666666666</v>
      </c>
      <c r="J169" s="2">
        <v>-0.16666666666666666</v>
      </c>
      <c r="K169">
        <v>17.3917</v>
      </c>
      <c r="L169">
        <f t="shared" si="36"/>
        <v>-1.6082999999999998</v>
      </c>
      <c r="M169">
        <f t="shared" si="37"/>
        <v>-8.4647368421052624E-2</v>
      </c>
      <c r="N169" s="2">
        <v>-8.4647368421052624E-2</v>
      </c>
      <c r="O169">
        <v>6</v>
      </c>
      <c r="P169">
        <f t="shared" si="38"/>
        <v>-19</v>
      </c>
      <c r="Q169">
        <f t="shared" si="39"/>
        <v>-0.76</v>
      </c>
      <c r="R169" s="2">
        <v>-0.76</v>
      </c>
      <c r="S169">
        <v>0</v>
      </c>
      <c r="T169">
        <f t="shared" si="44"/>
        <v>-17</v>
      </c>
      <c r="U169">
        <f t="shared" si="45"/>
        <v>-1</v>
      </c>
      <c r="V169" s="2">
        <v>-1</v>
      </c>
      <c r="W169">
        <v>0</v>
      </c>
      <c r="X169">
        <f t="shared" si="40"/>
        <v>-6</v>
      </c>
      <c r="Y169">
        <f t="shared" si="41"/>
        <v>-1</v>
      </c>
      <c r="AA169" s="2">
        <v>-8.4647368421052624E-2</v>
      </c>
      <c r="AB169" s="2">
        <v>-1</v>
      </c>
      <c r="AC169" s="2">
        <v>-0.76</v>
      </c>
      <c r="AD169" s="2">
        <v>-1</v>
      </c>
      <c r="AE169">
        <f t="shared" si="34"/>
        <v>-0.71116184210526323</v>
      </c>
      <c r="AF169">
        <f t="shared" si="35"/>
        <v>0.43272798011160313</v>
      </c>
    </row>
    <row r="170" spans="3:32">
      <c r="C170">
        <v>42.25</v>
      </c>
      <c r="D170">
        <v>-0.708266253869969</v>
      </c>
      <c r="E170">
        <v>0.3350228351565922</v>
      </c>
      <c r="G170">
        <v>31</v>
      </c>
      <c r="H170">
        <f t="shared" si="42"/>
        <v>-5</v>
      </c>
      <c r="I170">
        <f t="shared" si="43"/>
        <v>-0.1388888888888889</v>
      </c>
      <c r="J170" s="2">
        <v>-0.1388888888888889</v>
      </c>
      <c r="K170">
        <v>8</v>
      </c>
      <c r="L170">
        <f t="shared" si="36"/>
        <v>-11</v>
      </c>
      <c r="M170">
        <f t="shared" si="37"/>
        <v>-0.57894736842105265</v>
      </c>
      <c r="N170" s="2">
        <v>-0.57894736842105265</v>
      </c>
      <c r="O170">
        <v>1</v>
      </c>
      <c r="P170">
        <f t="shared" si="38"/>
        <v>-24</v>
      </c>
      <c r="Q170">
        <f t="shared" si="39"/>
        <v>-0.96</v>
      </c>
      <c r="R170" s="2">
        <v>-0.96</v>
      </c>
      <c r="S170">
        <v>12</v>
      </c>
      <c r="T170">
        <f t="shared" si="44"/>
        <v>-5</v>
      </c>
      <c r="U170">
        <f t="shared" si="45"/>
        <v>-0.29411764705882354</v>
      </c>
      <c r="V170" s="2">
        <v>-0.29411764705882354</v>
      </c>
      <c r="W170">
        <v>0</v>
      </c>
      <c r="X170">
        <f t="shared" si="40"/>
        <v>-6</v>
      </c>
      <c r="Y170">
        <f t="shared" si="41"/>
        <v>-1</v>
      </c>
      <c r="AA170" s="2">
        <v>-0.57894736842105265</v>
      </c>
      <c r="AB170" s="2">
        <v>-1</v>
      </c>
      <c r="AC170" s="2">
        <v>-0.96</v>
      </c>
      <c r="AD170" s="2">
        <v>-0.29411764705882354</v>
      </c>
      <c r="AE170">
        <f t="shared" si="34"/>
        <v>-0.708266253869969</v>
      </c>
      <c r="AF170">
        <f t="shared" si="35"/>
        <v>0.3350228351565922</v>
      </c>
    </row>
    <row r="171" spans="3:32">
      <c r="C171">
        <v>42.5</v>
      </c>
      <c r="D171">
        <v>-0.72025348297213632</v>
      </c>
      <c r="E171">
        <v>0.24023863490227984</v>
      </c>
      <c r="G171">
        <v>28</v>
      </c>
      <c r="H171">
        <f t="shared" si="42"/>
        <v>-8</v>
      </c>
      <c r="I171">
        <f t="shared" si="43"/>
        <v>-0.22222222222222221</v>
      </c>
      <c r="J171" s="2">
        <v>-0.22222222222222221</v>
      </c>
      <c r="K171">
        <v>11.112500000000001</v>
      </c>
      <c r="L171">
        <f t="shared" si="36"/>
        <v>-7.8874999999999993</v>
      </c>
      <c r="M171">
        <f t="shared" si="37"/>
        <v>-0.41513157894736841</v>
      </c>
      <c r="N171" s="2">
        <v>-0.41513157894736841</v>
      </c>
      <c r="O171">
        <v>6</v>
      </c>
      <c r="P171">
        <f t="shared" si="38"/>
        <v>-19</v>
      </c>
      <c r="Q171">
        <f t="shared" si="39"/>
        <v>-0.76</v>
      </c>
      <c r="R171" s="2">
        <v>-0.76</v>
      </c>
      <c r="S171">
        <v>5</v>
      </c>
      <c r="T171">
        <f t="shared" si="44"/>
        <v>-12</v>
      </c>
      <c r="U171">
        <f t="shared" si="45"/>
        <v>-0.70588235294117652</v>
      </c>
      <c r="V171" s="2">
        <v>-0.70588235294117652</v>
      </c>
      <c r="W171">
        <v>0</v>
      </c>
      <c r="X171">
        <f t="shared" si="40"/>
        <v>-6</v>
      </c>
      <c r="Y171">
        <f t="shared" si="41"/>
        <v>-1</v>
      </c>
      <c r="AA171" s="2">
        <v>-0.41513157894736841</v>
      </c>
      <c r="AB171" s="2">
        <v>-1</v>
      </c>
      <c r="AC171" s="2">
        <v>-0.76</v>
      </c>
      <c r="AD171" s="2">
        <v>-0.70588235294117652</v>
      </c>
      <c r="AE171">
        <f t="shared" si="34"/>
        <v>-0.72025348297213632</v>
      </c>
      <c r="AF171">
        <f t="shared" si="35"/>
        <v>0.24023863490227984</v>
      </c>
    </row>
    <row r="172" spans="3:32">
      <c r="C172">
        <v>42.75</v>
      </c>
      <c r="D172">
        <v>-0.68861068111455115</v>
      </c>
      <c r="E172">
        <v>0.30506522248743556</v>
      </c>
      <c r="G172">
        <v>30</v>
      </c>
      <c r="H172">
        <f t="shared" si="42"/>
        <v>-6</v>
      </c>
      <c r="I172">
        <f t="shared" si="43"/>
        <v>-0.16666666666666666</v>
      </c>
      <c r="J172" s="2">
        <v>-0.16666666666666666</v>
      </c>
      <c r="K172">
        <v>13.875</v>
      </c>
      <c r="L172">
        <f t="shared" si="36"/>
        <v>-5.125</v>
      </c>
      <c r="M172">
        <f t="shared" si="37"/>
        <v>-0.26973684210526316</v>
      </c>
      <c r="N172" s="2">
        <v>-0.26973684210526316</v>
      </c>
      <c r="O172">
        <v>7</v>
      </c>
      <c r="P172">
        <f t="shared" si="38"/>
        <v>-18</v>
      </c>
      <c r="Q172">
        <f t="shared" si="39"/>
        <v>-0.72</v>
      </c>
      <c r="R172" s="2">
        <v>-0.72</v>
      </c>
      <c r="S172">
        <v>4</v>
      </c>
      <c r="T172">
        <f t="shared" si="44"/>
        <v>-13</v>
      </c>
      <c r="U172">
        <f t="shared" si="45"/>
        <v>-0.76470588235294112</v>
      </c>
      <c r="V172" s="2">
        <v>-0.76470588235294112</v>
      </c>
      <c r="W172">
        <v>0</v>
      </c>
      <c r="X172">
        <f t="shared" si="40"/>
        <v>-6</v>
      </c>
      <c r="Y172">
        <f t="shared" si="41"/>
        <v>-1</v>
      </c>
      <c r="AA172" s="2">
        <v>-0.26973684210526316</v>
      </c>
      <c r="AB172" s="2">
        <v>-1</v>
      </c>
      <c r="AC172" s="2">
        <v>-0.72</v>
      </c>
      <c r="AD172" s="2">
        <v>-0.76470588235294112</v>
      </c>
      <c r="AE172">
        <f t="shared" si="34"/>
        <v>-0.68861068111455115</v>
      </c>
      <c r="AF172">
        <f t="shared" si="35"/>
        <v>0.30506522248743556</v>
      </c>
    </row>
    <row r="173" spans="3:32">
      <c r="C173">
        <v>43</v>
      </c>
      <c r="D173">
        <v>-0.70904605263157894</v>
      </c>
      <c r="E173">
        <v>0.33628928345635717</v>
      </c>
      <c r="G173">
        <v>25</v>
      </c>
      <c r="H173">
        <f t="shared" si="42"/>
        <v>-11</v>
      </c>
      <c r="I173">
        <f t="shared" si="43"/>
        <v>-0.30555555555555558</v>
      </c>
      <c r="J173" s="2">
        <v>-0.30555555555555558</v>
      </c>
      <c r="K173">
        <v>10.7125</v>
      </c>
      <c r="L173">
        <f t="shared" si="36"/>
        <v>-8.2874999999999996</v>
      </c>
      <c r="M173">
        <f t="shared" si="37"/>
        <v>-0.43618421052631579</v>
      </c>
      <c r="N173" s="2">
        <v>-0.43618421052631579</v>
      </c>
      <c r="O173">
        <v>15</v>
      </c>
      <c r="P173">
        <f t="shared" si="38"/>
        <v>-10</v>
      </c>
      <c r="Q173">
        <f t="shared" si="39"/>
        <v>-0.4</v>
      </c>
      <c r="R173" s="2">
        <v>-0.4</v>
      </c>
      <c r="S173">
        <v>0</v>
      </c>
      <c r="T173">
        <f t="shared" si="44"/>
        <v>-17</v>
      </c>
      <c r="U173">
        <f t="shared" si="45"/>
        <v>-1</v>
      </c>
      <c r="V173" s="2">
        <v>-1</v>
      </c>
      <c r="W173">
        <v>0</v>
      </c>
      <c r="X173">
        <f t="shared" si="40"/>
        <v>-6</v>
      </c>
      <c r="Y173">
        <f t="shared" si="41"/>
        <v>-1</v>
      </c>
      <c r="AA173" s="2">
        <v>-0.43618421052631579</v>
      </c>
      <c r="AB173" s="2">
        <v>-1</v>
      </c>
      <c r="AC173" s="2">
        <v>-0.4</v>
      </c>
      <c r="AD173" s="2">
        <v>-1</v>
      </c>
      <c r="AE173">
        <f t="shared" si="34"/>
        <v>-0.70904605263157894</v>
      </c>
      <c r="AF173">
        <f t="shared" si="35"/>
        <v>0.33628928345635717</v>
      </c>
    </row>
    <row r="174" spans="3:32">
      <c r="C174">
        <v>43.25</v>
      </c>
      <c r="D174">
        <v>-0.96622763157894731</v>
      </c>
      <c r="E174">
        <v>6.7544736842105269E-2</v>
      </c>
      <c r="G174">
        <v>33</v>
      </c>
      <c r="H174">
        <f t="shared" si="42"/>
        <v>-3</v>
      </c>
      <c r="I174">
        <f t="shared" si="43"/>
        <v>-8.3333333333333329E-2</v>
      </c>
      <c r="J174" s="2">
        <v>-8.3333333333333329E-2</v>
      </c>
      <c r="K174">
        <v>2.5667</v>
      </c>
      <c r="L174">
        <f t="shared" si="36"/>
        <v>-16.433299999999999</v>
      </c>
      <c r="M174">
        <f t="shared" si="37"/>
        <v>-0.86491052631578946</v>
      </c>
      <c r="N174" s="2">
        <v>-0.86491052631578946</v>
      </c>
      <c r="O174">
        <v>0</v>
      </c>
      <c r="P174">
        <f t="shared" si="38"/>
        <v>-25</v>
      </c>
      <c r="Q174">
        <f t="shared" si="39"/>
        <v>-1</v>
      </c>
      <c r="R174" s="2">
        <v>-1</v>
      </c>
      <c r="S174">
        <v>0</v>
      </c>
      <c r="T174">
        <f t="shared" si="44"/>
        <v>-17</v>
      </c>
      <c r="U174">
        <f t="shared" si="45"/>
        <v>-1</v>
      </c>
      <c r="V174" s="2">
        <v>-1</v>
      </c>
      <c r="W174">
        <v>0</v>
      </c>
      <c r="X174">
        <f t="shared" si="40"/>
        <v>-6</v>
      </c>
      <c r="Y174">
        <f t="shared" si="41"/>
        <v>-1</v>
      </c>
      <c r="AA174" s="2">
        <v>-0.86491052631578946</v>
      </c>
      <c r="AB174" s="2">
        <v>-1</v>
      </c>
      <c r="AC174" s="2">
        <v>-1</v>
      </c>
      <c r="AD174" s="2">
        <v>-1</v>
      </c>
      <c r="AE174">
        <f t="shared" si="34"/>
        <v>-0.96622763157894731</v>
      </c>
      <c r="AF174">
        <f t="shared" si="35"/>
        <v>6.7544736842105269E-2</v>
      </c>
    </row>
    <row r="175" spans="3:32">
      <c r="C175">
        <v>43.5</v>
      </c>
      <c r="D175">
        <v>-0.59606230650154801</v>
      </c>
      <c r="E175">
        <v>0.36033337826986939</v>
      </c>
      <c r="G175">
        <v>37</v>
      </c>
      <c r="H175">
        <f t="shared" si="42"/>
        <v>1</v>
      </c>
      <c r="I175">
        <f t="shared" si="43"/>
        <v>2.7777777777777776E-2</v>
      </c>
      <c r="J175" s="2">
        <v>2.7777777777777776E-2</v>
      </c>
      <c r="K175">
        <v>13.487500000000001</v>
      </c>
      <c r="L175">
        <f t="shared" si="36"/>
        <v>-5.5124999999999993</v>
      </c>
      <c r="M175">
        <f t="shared" si="37"/>
        <v>-0.29013157894736841</v>
      </c>
      <c r="N175" s="2">
        <v>-0.29013157894736841</v>
      </c>
      <c r="O175">
        <v>5</v>
      </c>
      <c r="P175">
        <f t="shared" si="38"/>
        <v>-20</v>
      </c>
      <c r="Q175">
        <f t="shared" si="39"/>
        <v>-0.8</v>
      </c>
      <c r="R175" s="2">
        <v>-0.8</v>
      </c>
      <c r="S175">
        <v>12</v>
      </c>
      <c r="T175">
        <f t="shared" si="44"/>
        <v>-5</v>
      </c>
      <c r="U175">
        <f t="shared" si="45"/>
        <v>-0.29411764705882354</v>
      </c>
      <c r="V175" s="2">
        <v>-0.29411764705882354</v>
      </c>
      <c r="W175">
        <v>0</v>
      </c>
      <c r="X175">
        <f t="shared" si="40"/>
        <v>-6</v>
      </c>
      <c r="Y175">
        <f t="shared" si="41"/>
        <v>-1</v>
      </c>
      <c r="AA175" s="2">
        <v>-0.29013157894736841</v>
      </c>
      <c r="AB175" s="2">
        <v>-1</v>
      </c>
      <c r="AC175" s="2">
        <v>-0.8</v>
      </c>
      <c r="AD175" s="2">
        <v>-0.29411764705882354</v>
      </c>
      <c r="AE175">
        <f t="shared" si="34"/>
        <v>-0.59606230650154801</v>
      </c>
      <c r="AF175">
        <f t="shared" si="35"/>
        <v>0.36033337826986939</v>
      </c>
    </row>
    <row r="176" spans="3:32">
      <c r="C176">
        <v>43.75</v>
      </c>
      <c r="D176">
        <v>-0.50898993808049531</v>
      </c>
      <c r="E176">
        <v>0.53031744138795112</v>
      </c>
      <c r="G176">
        <v>11</v>
      </c>
      <c r="H176">
        <f t="shared" si="42"/>
        <v>-25</v>
      </c>
      <c r="I176">
        <f t="shared" si="43"/>
        <v>-0.69444444444444442</v>
      </c>
      <c r="J176" s="2">
        <v>-0.69444444444444442</v>
      </c>
      <c r="K176">
        <v>21.625</v>
      </c>
      <c r="L176">
        <f t="shared" si="36"/>
        <v>2.625</v>
      </c>
      <c r="M176">
        <f t="shared" si="37"/>
        <v>0.13815789473684212</v>
      </c>
      <c r="N176" s="2">
        <v>0.13815789473684212</v>
      </c>
      <c r="O176">
        <v>3</v>
      </c>
      <c r="P176">
        <f t="shared" si="38"/>
        <v>-22</v>
      </c>
      <c r="Q176">
        <f t="shared" si="39"/>
        <v>-0.88</v>
      </c>
      <c r="R176" s="2">
        <v>-0.88</v>
      </c>
      <c r="S176">
        <v>12</v>
      </c>
      <c r="T176">
        <f t="shared" si="44"/>
        <v>-5</v>
      </c>
      <c r="U176">
        <f t="shared" si="45"/>
        <v>-0.29411764705882354</v>
      </c>
      <c r="V176" s="2">
        <v>-0.29411764705882354</v>
      </c>
      <c r="W176">
        <v>0</v>
      </c>
      <c r="X176">
        <f t="shared" si="40"/>
        <v>-6</v>
      </c>
      <c r="Y176">
        <f t="shared" si="41"/>
        <v>-1</v>
      </c>
      <c r="AA176" s="2">
        <v>0.13815789473684212</v>
      </c>
      <c r="AB176" s="2">
        <v>-1</v>
      </c>
      <c r="AC176" s="2">
        <v>-0.88</v>
      </c>
      <c r="AD176" s="2">
        <v>-0.29411764705882354</v>
      </c>
      <c r="AE176">
        <f t="shared" si="34"/>
        <v>-0.50898993808049531</v>
      </c>
      <c r="AF176">
        <f t="shared" si="35"/>
        <v>0.53031744138795112</v>
      </c>
    </row>
    <row r="177" spans="3:32">
      <c r="C177">
        <v>44</v>
      </c>
      <c r="D177">
        <v>-0.81425804953560377</v>
      </c>
      <c r="E177">
        <v>0.24158890895480831</v>
      </c>
      <c r="G177">
        <v>36</v>
      </c>
      <c r="H177">
        <f>G177-36</f>
        <v>0</v>
      </c>
      <c r="I177">
        <f>H177/36</f>
        <v>0</v>
      </c>
      <c r="J177" s="2">
        <v>0</v>
      </c>
      <c r="K177">
        <v>9.6457999999999995</v>
      </c>
      <c r="L177">
        <f t="shared" si="36"/>
        <v>-9.3542000000000005</v>
      </c>
      <c r="M177">
        <f t="shared" si="37"/>
        <v>-0.49232631578947372</v>
      </c>
      <c r="N177" s="2">
        <v>-0.49232631578947372</v>
      </c>
      <c r="O177">
        <v>0</v>
      </c>
      <c r="P177">
        <f t="shared" si="38"/>
        <v>-25</v>
      </c>
      <c r="Q177">
        <f t="shared" si="39"/>
        <v>-1</v>
      </c>
      <c r="R177" s="2">
        <v>-1</v>
      </c>
      <c r="S177">
        <v>4</v>
      </c>
      <c r="T177">
        <f t="shared" si="44"/>
        <v>-13</v>
      </c>
      <c r="U177">
        <f t="shared" si="45"/>
        <v>-0.76470588235294112</v>
      </c>
      <c r="V177" s="2">
        <v>-0.76470588235294112</v>
      </c>
      <c r="W177">
        <v>0</v>
      </c>
      <c r="X177">
        <f t="shared" si="40"/>
        <v>-6</v>
      </c>
      <c r="Y177">
        <f t="shared" si="41"/>
        <v>-1</v>
      </c>
      <c r="AA177" s="2">
        <v>-0.49232631578947372</v>
      </c>
      <c r="AB177" s="2">
        <v>-1</v>
      </c>
      <c r="AC177" s="2">
        <v>-1</v>
      </c>
      <c r="AD177" s="2">
        <v>-0.76470588235294112</v>
      </c>
      <c r="AE177">
        <f t="shared" si="34"/>
        <v>-0.81425804953560377</v>
      </c>
      <c r="AF177">
        <f t="shared" si="35"/>
        <v>0.24158890895480831</v>
      </c>
    </row>
    <row r="178" spans="3:32">
      <c r="C178">
        <v>44.25</v>
      </c>
      <c r="D178">
        <v>-0.85421052631578942</v>
      </c>
      <c r="E178">
        <v>0.21901061839447256</v>
      </c>
      <c r="G178">
        <v>23</v>
      </c>
      <c r="H178">
        <f t="shared" ref="H178:H220" si="46">G178-36</f>
        <v>-13</v>
      </c>
      <c r="I178">
        <f t="shared" ref="I178:I220" si="47">H178/36</f>
        <v>-0.3611111111111111</v>
      </c>
      <c r="J178" s="2">
        <v>-0.3611111111111111</v>
      </c>
      <c r="K178">
        <v>8.8000000000000007</v>
      </c>
      <c r="L178">
        <f t="shared" si="36"/>
        <v>-10.199999999999999</v>
      </c>
      <c r="M178">
        <f t="shared" si="37"/>
        <v>-0.5368421052631579</v>
      </c>
      <c r="N178" s="2">
        <v>-0.5368421052631579</v>
      </c>
      <c r="O178">
        <v>3</v>
      </c>
      <c r="P178">
        <f t="shared" si="38"/>
        <v>-22</v>
      </c>
      <c r="Q178">
        <f t="shared" si="39"/>
        <v>-0.88</v>
      </c>
      <c r="R178" s="2">
        <v>-0.88</v>
      </c>
      <c r="S178">
        <v>0</v>
      </c>
      <c r="T178">
        <f t="shared" si="44"/>
        <v>-17</v>
      </c>
      <c r="U178">
        <f t="shared" si="45"/>
        <v>-1</v>
      </c>
      <c r="V178" s="2">
        <v>-1</v>
      </c>
      <c r="W178">
        <v>0</v>
      </c>
      <c r="X178">
        <f t="shared" si="40"/>
        <v>-6</v>
      </c>
      <c r="Y178">
        <f t="shared" si="41"/>
        <v>-1</v>
      </c>
      <c r="AA178" s="2">
        <v>-0.5368421052631579</v>
      </c>
      <c r="AB178" s="2">
        <v>-1</v>
      </c>
      <c r="AC178" s="2">
        <v>-0.88</v>
      </c>
      <c r="AD178" s="2">
        <v>-1</v>
      </c>
      <c r="AE178">
        <f t="shared" si="34"/>
        <v>-0.85421052631578942</v>
      </c>
      <c r="AF178">
        <f t="shared" si="35"/>
        <v>0.21901061839447256</v>
      </c>
    </row>
    <row r="179" spans="3:32">
      <c r="C179">
        <v>44.5</v>
      </c>
      <c r="D179">
        <v>-0.89378289473684214</v>
      </c>
      <c r="E179">
        <v>0.18672208200210896</v>
      </c>
      <c r="G179">
        <v>26</v>
      </c>
      <c r="H179">
        <f t="shared" si="46"/>
        <v>-10</v>
      </c>
      <c r="I179">
        <f t="shared" si="47"/>
        <v>-0.27777777777777779</v>
      </c>
      <c r="J179" s="2">
        <v>-0.27777777777777779</v>
      </c>
      <c r="K179">
        <v>7.3125</v>
      </c>
      <c r="L179">
        <f t="shared" si="36"/>
        <v>-11.6875</v>
      </c>
      <c r="M179">
        <f t="shared" si="37"/>
        <v>-0.61513157894736847</v>
      </c>
      <c r="N179" s="2">
        <v>-0.61513157894736847</v>
      </c>
      <c r="O179">
        <v>1</v>
      </c>
      <c r="P179">
        <f t="shared" si="38"/>
        <v>-24</v>
      </c>
      <c r="Q179">
        <f t="shared" si="39"/>
        <v>-0.96</v>
      </c>
      <c r="R179" s="2">
        <v>-0.96</v>
      </c>
      <c r="S179">
        <v>0</v>
      </c>
      <c r="T179">
        <f t="shared" si="44"/>
        <v>-17</v>
      </c>
      <c r="U179">
        <f t="shared" si="45"/>
        <v>-1</v>
      </c>
      <c r="V179" s="2">
        <v>-1</v>
      </c>
      <c r="W179">
        <v>0</v>
      </c>
      <c r="X179">
        <f t="shared" si="40"/>
        <v>-6</v>
      </c>
      <c r="Y179">
        <f t="shared" si="41"/>
        <v>-1</v>
      </c>
      <c r="AA179" s="2">
        <v>-0.61513157894736847</v>
      </c>
      <c r="AB179" s="2">
        <v>-1</v>
      </c>
      <c r="AC179" s="2">
        <v>-0.96</v>
      </c>
      <c r="AD179" s="2">
        <v>-1</v>
      </c>
      <c r="AE179">
        <f t="shared" si="34"/>
        <v>-0.89378289473684214</v>
      </c>
      <c r="AF179">
        <f t="shared" si="35"/>
        <v>0.18672208200210896</v>
      </c>
    </row>
    <row r="180" spans="3:32">
      <c r="C180">
        <v>44.75</v>
      </c>
      <c r="D180">
        <v>-0.89674148606811155</v>
      </c>
      <c r="E180">
        <v>0.10010909957289559</v>
      </c>
      <c r="G180">
        <v>34</v>
      </c>
      <c r="H180">
        <f t="shared" si="46"/>
        <v>-2</v>
      </c>
      <c r="I180">
        <f t="shared" si="47"/>
        <v>-5.5555555555555552E-2</v>
      </c>
      <c r="J180" s="2">
        <v>-5.5555555555555552E-2</v>
      </c>
      <c r="K180">
        <v>4.45</v>
      </c>
      <c r="L180">
        <f t="shared" si="36"/>
        <v>-14.55</v>
      </c>
      <c r="M180">
        <f t="shared" si="37"/>
        <v>-0.76578947368421058</v>
      </c>
      <c r="N180" s="2">
        <v>-0.76578947368421058</v>
      </c>
      <c r="O180">
        <v>3</v>
      </c>
      <c r="P180">
        <f t="shared" si="38"/>
        <v>-22</v>
      </c>
      <c r="Q180">
        <f t="shared" si="39"/>
        <v>-0.88</v>
      </c>
      <c r="R180" s="2">
        <v>-0.88</v>
      </c>
      <c r="S180">
        <v>1</v>
      </c>
      <c r="T180">
        <f t="shared" si="44"/>
        <v>-16</v>
      </c>
      <c r="U180">
        <f t="shared" si="45"/>
        <v>-0.94117647058823528</v>
      </c>
      <c r="V180" s="2">
        <v>-0.94117647058823528</v>
      </c>
      <c r="W180">
        <v>0</v>
      </c>
      <c r="X180">
        <f t="shared" si="40"/>
        <v>-6</v>
      </c>
      <c r="Y180">
        <f t="shared" si="41"/>
        <v>-1</v>
      </c>
      <c r="AA180" s="2">
        <v>-0.76578947368421058</v>
      </c>
      <c r="AB180" s="2">
        <v>-1</v>
      </c>
      <c r="AC180" s="2">
        <v>-0.88</v>
      </c>
      <c r="AD180" s="2">
        <v>-0.94117647058823528</v>
      </c>
      <c r="AE180">
        <f t="shared" si="34"/>
        <v>-0.89674148606811155</v>
      </c>
      <c r="AF180">
        <f t="shared" si="35"/>
        <v>0.10010909957289559</v>
      </c>
    </row>
    <row r="181" spans="3:32">
      <c r="C181">
        <v>45</v>
      </c>
      <c r="D181">
        <v>-0.84454999999999991</v>
      </c>
      <c r="E181">
        <v>0.18860225343298562</v>
      </c>
      <c r="G181">
        <v>41</v>
      </c>
      <c r="H181">
        <f t="shared" si="46"/>
        <v>5</v>
      </c>
      <c r="I181">
        <f t="shared" si="47"/>
        <v>0.1388888888888889</v>
      </c>
      <c r="J181" s="2">
        <v>0.1388888888888889</v>
      </c>
      <c r="K181">
        <v>7.2542</v>
      </c>
      <c r="L181">
        <f t="shared" si="36"/>
        <v>-11.745799999999999</v>
      </c>
      <c r="M181">
        <f t="shared" si="37"/>
        <v>-0.61819999999999997</v>
      </c>
      <c r="N181" s="2">
        <v>-0.61819999999999997</v>
      </c>
      <c r="O181">
        <v>6</v>
      </c>
      <c r="P181">
        <f t="shared" si="38"/>
        <v>-19</v>
      </c>
      <c r="Q181">
        <f t="shared" si="39"/>
        <v>-0.76</v>
      </c>
      <c r="R181" s="2">
        <v>-0.76</v>
      </c>
      <c r="S181">
        <v>0</v>
      </c>
      <c r="T181">
        <f t="shared" si="44"/>
        <v>-17</v>
      </c>
      <c r="U181">
        <f t="shared" si="45"/>
        <v>-1</v>
      </c>
      <c r="V181" s="2">
        <v>-1</v>
      </c>
      <c r="W181">
        <v>0</v>
      </c>
      <c r="X181">
        <f t="shared" si="40"/>
        <v>-6</v>
      </c>
      <c r="Y181">
        <f t="shared" si="41"/>
        <v>-1</v>
      </c>
      <c r="AA181" s="2">
        <v>-0.61819999999999997</v>
      </c>
      <c r="AB181" s="2">
        <v>-1</v>
      </c>
      <c r="AC181" s="2">
        <v>-0.76</v>
      </c>
      <c r="AD181" s="2">
        <v>-1</v>
      </c>
      <c r="AE181">
        <f t="shared" si="34"/>
        <v>-0.84454999999999991</v>
      </c>
      <c r="AF181">
        <f t="shared" si="35"/>
        <v>0.18860225343298562</v>
      </c>
    </row>
    <row r="182" spans="3:32">
      <c r="C182">
        <v>45.25</v>
      </c>
      <c r="D182">
        <v>-0.78578173374613003</v>
      </c>
      <c r="E182">
        <v>0.15812226544338437</v>
      </c>
      <c r="G182">
        <v>33</v>
      </c>
      <c r="H182">
        <f t="shared" si="46"/>
        <v>-3</v>
      </c>
      <c r="I182">
        <f t="shared" si="47"/>
        <v>-8.3333333333333329E-2</v>
      </c>
      <c r="J182" s="2">
        <v>-8.3333333333333329E-2</v>
      </c>
      <c r="K182">
        <v>7.25</v>
      </c>
      <c r="L182">
        <f t="shared" si="36"/>
        <v>-11.75</v>
      </c>
      <c r="M182">
        <f t="shared" si="37"/>
        <v>-0.61842105263157898</v>
      </c>
      <c r="N182" s="2">
        <v>-0.61842105263157898</v>
      </c>
      <c r="O182">
        <v>6</v>
      </c>
      <c r="P182">
        <f t="shared" si="38"/>
        <v>-19</v>
      </c>
      <c r="Q182">
        <f t="shared" si="39"/>
        <v>-0.76</v>
      </c>
      <c r="R182" s="2">
        <v>-0.76</v>
      </c>
      <c r="S182">
        <v>4</v>
      </c>
      <c r="T182">
        <f t="shared" si="44"/>
        <v>-13</v>
      </c>
      <c r="U182">
        <f t="shared" si="45"/>
        <v>-0.76470588235294112</v>
      </c>
      <c r="V182" s="2">
        <v>-0.76470588235294112</v>
      </c>
      <c r="W182">
        <v>0</v>
      </c>
      <c r="X182">
        <f t="shared" si="40"/>
        <v>-6</v>
      </c>
      <c r="Y182">
        <f t="shared" si="41"/>
        <v>-1</v>
      </c>
      <c r="AA182" s="2">
        <v>-0.61842105263157898</v>
      </c>
      <c r="AB182" s="2">
        <v>-1</v>
      </c>
      <c r="AC182" s="2">
        <v>-0.76</v>
      </c>
      <c r="AD182" s="2">
        <v>-0.76470588235294112</v>
      </c>
      <c r="AE182">
        <f t="shared" si="34"/>
        <v>-0.78578173374613003</v>
      </c>
      <c r="AF182">
        <f t="shared" si="35"/>
        <v>0.15812226544338437</v>
      </c>
    </row>
    <row r="183" spans="3:32">
      <c r="C183">
        <v>45.5</v>
      </c>
      <c r="D183">
        <v>-0.78138157894736837</v>
      </c>
      <c r="E183">
        <v>0.33906567177818719</v>
      </c>
      <c r="G183">
        <v>28</v>
      </c>
      <c r="H183">
        <f t="shared" si="46"/>
        <v>-8</v>
      </c>
      <c r="I183">
        <f t="shared" si="47"/>
        <v>-0.22222222222222221</v>
      </c>
      <c r="J183" s="2">
        <v>-0.22222222222222221</v>
      </c>
      <c r="K183">
        <v>13.574999999999999</v>
      </c>
      <c r="L183">
        <f t="shared" si="36"/>
        <v>-5.4250000000000007</v>
      </c>
      <c r="M183">
        <f t="shared" si="37"/>
        <v>-0.28552631578947374</v>
      </c>
      <c r="N183" s="2">
        <v>-0.28552631578947374</v>
      </c>
      <c r="O183">
        <v>4</v>
      </c>
      <c r="P183">
        <f t="shared" si="38"/>
        <v>-21</v>
      </c>
      <c r="Q183">
        <f t="shared" si="39"/>
        <v>-0.84</v>
      </c>
      <c r="R183" s="2">
        <v>-0.84</v>
      </c>
      <c r="S183">
        <v>0</v>
      </c>
      <c r="T183">
        <f t="shared" si="44"/>
        <v>-17</v>
      </c>
      <c r="U183">
        <f t="shared" si="45"/>
        <v>-1</v>
      </c>
      <c r="V183" s="2">
        <v>-1</v>
      </c>
      <c r="W183">
        <v>0</v>
      </c>
      <c r="X183">
        <f t="shared" si="40"/>
        <v>-6</v>
      </c>
      <c r="Y183">
        <f t="shared" si="41"/>
        <v>-1</v>
      </c>
      <c r="AA183" s="2">
        <v>-0.28552631578947374</v>
      </c>
      <c r="AB183" s="2">
        <v>-1</v>
      </c>
      <c r="AC183" s="2">
        <v>-0.84</v>
      </c>
      <c r="AD183" s="2">
        <v>-1</v>
      </c>
      <c r="AE183">
        <f t="shared" si="34"/>
        <v>-0.78138157894736837</v>
      </c>
      <c r="AF183">
        <f t="shared" si="35"/>
        <v>0.33906567177818719</v>
      </c>
    </row>
    <row r="184" spans="3:32">
      <c r="C184">
        <v>45.75</v>
      </c>
      <c r="D184">
        <v>-0.69669504643962843</v>
      </c>
      <c r="E184">
        <v>0.23360665796399466</v>
      </c>
      <c r="G184">
        <v>40</v>
      </c>
      <c r="H184">
        <f t="shared" si="46"/>
        <v>4</v>
      </c>
      <c r="I184">
        <f t="shared" si="47"/>
        <v>0.1111111111111111</v>
      </c>
      <c r="J184" s="2">
        <v>0.1111111111111111</v>
      </c>
      <c r="K184">
        <v>9.5500000000000007</v>
      </c>
      <c r="L184">
        <f t="shared" si="36"/>
        <v>-9.4499999999999993</v>
      </c>
      <c r="M184">
        <f t="shared" si="37"/>
        <v>-0.49736842105263152</v>
      </c>
      <c r="N184" s="2">
        <v>-0.49736842105263152</v>
      </c>
      <c r="O184">
        <v>6</v>
      </c>
      <c r="P184">
        <f t="shared" si="38"/>
        <v>-19</v>
      </c>
      <c r="Q184">
        <f t="shared" si="39"/>
        <v>-0.76</v>
      </c>
      <c r="R184" s="2">
        <v>-0.76</v>
      </c>
      <c r="S184">
        <v>8</v>
      </c>
      <c r="T184">
        <f t="shared" si="44"/>
        <v>-9</v>
      </c>
      <c r="U184">
        <f t="shared" si="45"/>
        <v>-0.52941176470588236</v>
      </c>
      <c r="V184" s="2">
        <v>-0.52941176470588236</v>
      </c>
      <c r="W184">
        <v>0</v>
      </c>
      <c r="X184">
        <f t="shared" si="40"/>
        <v>-6</v>
      </c>
      <c r="Y184">
        <f t="shared" si="41"/>
        <v>-1</v>
      </c>
      <c r="AA184" s="2">
        <v>-0.49736842105263152</v>
      </c>
      <c r="AB184" s="2">
        <v>-1</v>
      </c>
      <c r="AC184" s="2">
        <v>-0.76</v>
      </c>
      <c r="AD184" s="2">
        <v>-0.52941176470588236</v>
      </c>
      <c r="AE184">
        <f t="shared" si="34"/>
        <v>-0.69669504643962843</v>
      </c>
      <c r="AF184">
        <f t="shared" si="35"/>
        <v>0.23360665796399466</v>
      </c>
    </row>
    <row r="185" spans="3:32">
      <c r="C185">
        <v>46</v>
      </c>
      <c r="D185">
        <v>-0.80466718266253878</v>
      </c>
      <c r="E185">
        <v>0.18104281499429301</v>
      </c>
      <c r="G185">
        <v>26</v>
      </c>
      <c r="H185">
        <f t="shared" si="46"/>
        <v>-10</v>
      </c>
      <c r="I185">
        <f t="shared" si="47"/>
        <v>-0.27777777777777779</v>
      </c>
      <c r="J185" s="2">
        <v>-0.27777777777777779</v>
      </c>
      <c r="K185">
        <v>8.0500000000000007</v>
      </c>
      <c r="L185">
        <f t="shared" si="36"/>
        <v>-10.95</v>
      </c>
      <c r="M185">
        <f t="shared" si="37"/>
        <v>-0.57631578947368423</v>
      </c>
      <c r="N185" s="2">
        <v>-0.57631578947368423</v>
      </c>
      <c r="O185">
        <v>6</v>
      </c>
      <c r="P185">
        <f t="shared" si="38"/>
        <v>-19</v>
      </c>
      <c r="Q185">
        <f t="shared" si="39"/>
        <v>-0.76</v>
      </c>
      <c r="R185" s="2">
        <v>-0.76</v>
      </c>
      <c r="S185">
        <v>2</v>
      </c>
      <c r="T185">
        <f t="shared" si="44"/>
        <v>-15</v>
      </c>
      <c r="U185">
        <f t="shared" si="45"/>
        <v>-0.88235294117647056</v>
      </c>
      <c r="V185" s="2">
        <v>-0.88235294117647056</v>
      </c>
      <c r="W185">
        <v>0</v>
      </c>
      <c r="X185">
        <f t="shared" si="40"/>
        <v>-6</v>
      </c>
      <c r="Y185">
        <f t="shared" si="41"/>
        <v>-1</v>
      </c>
      <c r="AA185" s="2">
        <v>-0.57631578947368423</v>
      </c>
      <c r="AB185" s="2">
        <v>-1</v>
      </c>
      <c r="AC185" s="2">
        <v>-0.76</v>
      </c>
      <c r="AD185" s="2">
        <v>-0.88235294117647056</v>
      </c>
      <c r="AE185">
        <f t="shared" si="34"/>
        <v>-0.80466718266253878</v>
      </c>
      <c r="AF185">
        <f t="shared" si="35"/>
        <v>0.18104281499429301</v>
      </c>
    </row>
    <row r="186" spans="3:32">
      <c r="C186">
        <v>46.25</v>
      </c>
      <c r="D186">
        <v>-0.82499999999999996</v>
      </c>
      <c r="E186">
        <v>0.35000000000000009</v>
      </c>
      <c r="G186">
        <v>22</v>
      </c>
      <c r="H186">
        <f t="shared" si="46"/>
        <v>-14</v>
      </c>
      <c r="I186">
        <f t="shared" si="47"/>
        <v>-0.3888888888888889</v>
      </c>
      <c r="J186" s="2">
        <v>-0.3888888888888889</v>
      </c>
      <c r="K186">
        <v>13.3</v>
      </c>
      <c r="L186">
        <f t="shared" si="36"/>
        <v>-5.6999999999999993</v>
      </c>
      <c r="M186">
        <f t="shared" si="37"/>
        <v>-0.3</v>
      </c>
      <c r="N186" s="2">
        <v>-0.3</v>
      </c>
      <c r="O186">
        <v>0</v>
      </c>
      <c r="P186">
        <f t="shared" si="38"/>
        <v>-25</v>
      </c>
      <c r="Q186">
        <f t="shared" si="39"/>
        <v>-1</v>
      </c>
      <c r="R186" s="2">
        <v>-1</v>
      </c>
      <c r="S186">
        <v>0</v>
      </c>
      <c r="T186">
        <f t="shared" si="44"/>
        <v>-17</v>
      </c>
      <c r="U186">
        <f t="shared" si="45"/>
        <v>-1</v>
      </c>
      <c r="V186" s="2">
        <v>-1</v>
      </c>
      <c r="W186">
        <v>0</v>
      </c>
      <c r="X186">
        <f t="shared" si="40"/>
        <v>-6</v>
      </c>
      <c r="Y186">
        <f t="shared" si="41"/>
        <v>-1</v>
      </c>
      <c r="AA186" s="2">
        <v>-0.3</v>
      </c>
      <c r="AB186" s="2">
        <v>-1</v>
      </c>
      <c r="AC186" s="2">
        <v>-1</v>
      </c>
      <c r="AD186" s="2">
        <v>-1</v>
      </c>
      <c r="AE186">
        <f t="shared" si="34"/>
        <v>-0.82499999999999996</v>
      </c>
      <c r="AF186">
        <f t="shared" si="35"/>
        <v>0.35000000000000009</v>
      </c>
    </row>
    <row r="187" spans="3:32">
      <c r="C187">
        <v>46.5</v>
      </c>
      <c r="D187">
        <v>-0.67082236842105269</v>
      </c>
      <c r="E187">
        <v>0.46989368327349579</v>
      </c>
      <c r="G187">
        <v>28</v>
      </c>
      <c r="H187">
        <f t="shared" si="46"/>
        <v>-8</v>
      </c>
      <c r="I187">
        <f t="shared" si="47"/>
        <v>-0.22222222222222221</v>
      </c>
      <c r="J187" s="2">
        <v>-0.22222222222222221</v>
      </c>
      <c r="K187">
        <v>18.9375</v>
      </c>
      <c r="L187">
        <f t="shared" si="36"/>
        <v>-6.25E-2</v>
      </c>
      <c r="M187">
        <f t="shared" si="37"/>
        <v>-3.2894736842105261E-3</v>
      </c>
      <c r="N187" s="2">
        <v>-3.2894736842105261E-3</v>
      </c>
      <c r="O187">
        <v>8</v>
      </c>
      <c r="P187">
        <f t="shared" si="38"/>
        <v>-17</v>
      </c>
      <c r="Q187">
        <f t="shared" si="39"/>
        <v>-0.68</v>
      </c>
      <c r="R187" s="2">
        <v>-0.68</v>
      </c>
      <c r="S187">
        <v>0</v>
      </c>
      <c r="T187">
        <f t="shared" si="44"/>
        <v>-17</v>
      </c>
      <c r="U187">
        <f t="shared" si="45"/>
        <v>-1</v>
      </c>
      <c r="V187" s="2">
        <v>-1</v>
      </c>
      <c r="W187">
        <v>0</v>
      </c>
      <c r="X187">
        <f t="shared" si="40"/>
        <v>-6</v>
      </c>
      <c r="Y187">
        <f t="shared" si="41"/>
        <v>-1</v>
      </c>
      <c r="AA187" s="2">
        <v>-3.2894736842105261E-3</v>
      </c>
      <c r="AB187" s="2">
        <v>-1</v>
      </c>
      <c r="AC187" s="2">
        <v>-0.68</v>
      </c>
      <c r="AD187" s="2">
        <v>-1</v>
      </c>
      <c r="AE187">
        <f t="shared" si="34"/>
        <v>-0.67082236842105269</v>
      </c>
      <c r="AF187">
        <f t="shared" si="35"/>
        <v>0.46989368327349579</v>
      </c>
    </row>
    <row r="188" spans="3:32">
      <c r="C188">
        <v>46.75</v>
      </c>
      <c r="D188">
        <v>-0.81006578947368424</v>
      </c>
      <c r="E188">
        <v>0.35370472834962058</v>
      </c>
      <c r="G188">
        <v>30</v>
      </c>
      <c r="H188">
        <f t="shared" si="46"/>
        <v>-6</v>
      </c>
      <c r="I188">
        <f t="shared" si="47"/>
        <v>-0.16666666666666666</v>
      </c>
      <c r="J188" s="2">
        <v>-0.16666666666666666</v>
      </c>
      <c r="K188">
        <v>13.675000000000001</v>
      </c>
      <c r="L188">
        <f t="shared" si="36"/>
        <v>-5.3249999999999993</v>
      </c>
      <c r="M188">
        <f t="shared" si="37"/>
        <v>-0.28026315789473683</v>
      </c>
      <c r="N188" s="2">
        <v>-0.28026315789473683</v>
      </c>
      <c r="O188">
        <v>1</v>
      </c>
      <c r="P188">
        <f t="shared" si="38"/>
        <v>-24</v>
      </c>
      <c r="Q188">
        <f t="shared" si="39"/>
        <v>-0.96</v>
      </c>
      <c r="R188" s="2">
        <v>-0.96</v>
      </c>
      <c r="S188">
        <v>0</v>
      </c>
      <c r="T188">
        <f t="shared" si="44"/>
        <v>-17</v>
      </c>
      <c r="U188">
        <f t="shared" si="45"/>
        <v>-1</v>
      </c>
      <c r="V188" s="2">
        <v>-1</v>
      </c>
      <c r="W188">
        <v>0</v>
      </c>
      <c r="X188">
        <f t="shared" si="40"/>
        <v>-6</v>
      </c>
      <c r="Y188">
        <f t="shared" si="41"/>
        <v>-1</v>
      </c>
      <c r="AA188" s="2">
        <v>-0.28026315789473683</v>
      </c>
      <c r="AB188" s="2">
        <v>-1</v>
      </c>
      <c r="AC188" s="2">
        <v>-0.96</v>
      </c>
      <c r="AD188" s="2">
        <v>-1</v>
      </c>
      <c r="AE188">
        <f t="shared" si="34"/>
        <v>-0.81006578947368424</v>
      </c>
      <c r="AF188">
        <f t="shared" si="35"/>
        <v>0.35370472834962058</v>
      </c>
    </row>
    <row r="189" spans="3:32">
      <c r="C189">
        <v>47</v>
      </c>
      <c r="D189">
        <v>-0.70556803405572766</v>
      </c>
      <c r="E189">
        <v>0.21397011751034165</v>
      </c>
      <c r="G189">
        <v>18</v>
      </c>
      <c r="H189">
        <f t="shared" si="46"/>
        <v>-18</v>
      </c>
      <c r="I189">
        <f t="shared" si="47"/>
        <v>-0.5</v>
      </c>
      <c r="J189" s="2">
        <v>-0.5</v>
      </c>
      <c r="K189">
        <v>9.2332999999999998</v>
      </c>
      <c r="L189">
        <f t="shared" si="36"/>
        <v>-9.7667000000000002</v>
      </c>
      <c r="M189">
        <f t="shared" si="37"/>
        <v>-0.51403684210526313</v>
      </c>
      <c r="N189" s="2">
        <v>-0.51403684210526313</v>
      </c>
      <c r="O189">
        <v>7</v>
      </c>
      <c r="P189">
        <f t="shared" si="38"/>
        <v>-18</v>
      </c>
      <c r="Q189">
        <f t="shared" si="39"/>
        <v>-0.72</v>
      </c>
      <c r="R189" s="2">
        <v>-0.72</v>
      </c>
      <c r="S189">
        <v>7</v>
      </c>
      <c r="T189">
        <f t="shared" si="44"/>
        <v>-10</v>
      </c>
      <c r="U189">
        <f t="shared" si="45"/>
        <v>-0.58823529411764708</v>
      </c>
      <c r="V189" s="2">
        <v>-0.58823529411764708</v>
      </c>
      <c r="W189">
        <v>0</v>
      </c>
      <c r="X189">
        <f t="shared" si="40"/>
        <v>-6</v>
      </c>
      <c r="Y189">
        <f t="shared" si="41"/>
        <v>-1</v>
      </c>
      <c r="AA189" s="2">
        <v>-0.51403684210526313</v>
      </c>
      <c r="AB189" s="2">
        <v>-1</v>
      </c>
      <c r="AC189" s="2">
        <v>-0.72</v>
      </c>
      <c r="AD189" s="2">
        <v>-0.58823529411764708</v>
      </c>
      <c r="AE189">
        <f t="shared" si="34"/>
        <v>-0.70556803405572766</v>
      </c>
      <c r="AF189">
        <f t="shared" si="35"/>
        <v>0.21397011751034165</v>
      </c>
    </row>
    <row r="190" spans="3:32">
      <c r="C190">
        <v>47.25</v>
      </c>
      <c r="D190">
        <v>-0.69383900928792575</v>
      </c>
      <c r="E190">
        <v>0.3572673555212682</v>
      </c>
      <c r="G190">
        <v>23</v>
      </c>
      <c r="H190">
        <f t="shared" si="46"/>
        <v>-13</v>
      </c>
      <c r="I190">
        <f t="shared" si="47"/>
        <v>-0.3611111111111111</v>
      </c>
      <c r="J190" s="2">
        <v>-0.3611111111111111</v>
      </c>
      <c r="K190">
        <v>15.4</v>
      </c>
      <c r="L190">
        <f t="shared" si="36"/>
        <v>-3.5999999999999996</v>
      </c>
      <c r="M190">
        <f t="shared" si="37"/>
        <v>-0.18947368421052629</v>
      </c>
      <c r="N190" s="2">
        <v>-0.18947368421052629</v>
      </c>
      <c r="O190">
        <v>3</v>
      </c>
      <c r="P190">
        <f t="shared" si="38"/>
        <v>-22</v>
      </c>
      <c r="Q190">
        <f t="shared" si="39"/>
        <v>-0.88</v>
      </c>
      <c r="R190" s="2">
        <v>-0.88</v>
      </c>
      <c r="S190">
        <v>5</v>
      </c>
      <c r="T190">
        <f t="shared" si="44"/>
        <v>-12</v>
      </c>
      <c r="U190">
        <f t="shared" si="45"/>
        <v>-0.70588235294117652</v>
      </c>
      <c r="V190" s="2">
        <v>-0.70588235294117652</v>
      </c>
      <c r="W190">
        <v>0</v>
      </c>
      <c r="X190">
        <f t="shared" si="40"/>
        <v>-6</v>
      </c>
      <c r="Y190">
        <f t="shared" si="41"/>
        <v>-1</v>
      </c>
      <c r="AA190" s="2">
        <v>-0.18947368421052629</v>
      </c>
      <c r="AB190" s="2">
        <v>-1</v>
      </c>
      <c r="AC190" s="2">
        <v>-0.88</v>
      </c>
      <c r="AD190" s="2">
        <v>-0.70588235294117652</v>
      </c>
      <c r="AE190">
        <f t="shared" si="34"/>
        <v>-0.69383900928792575</v>
      </c>
      <c r="AF190">
        <f t="shared" si="35"/>
        <v>0.3572673555212682</v>
      </c>
    </row>
    <row r="191" spans="3:32">
      <c r="C191">
        <v>47.5</v>
      </c>
      <c r="D191">
        <v>-0.74535216718266262</v>
      </c>
      <c r="E191">
        <v>0.23899348348393434</v>
      </c>
      <c r="G191">
        <v>19</v>
      </c>
      <c r="H191">
        <f t="shared" si="46"/>
        <v>-17</v>
      </c>
      <c r="I191">
        <f t="shared" si="47"/>
        <v>-0.47222222222222221</v>
      </c>
      <c r="J191" s="2">
        <v>-0.47222222222222221</v>
      </c>
      <c r="K191">
        <v>10.725</v>
      </c>
      <c r="L191">
        <f t="shared" si="36"/>
        <v>-8.2750000000000004</v>
      </c>
      <c r="M191">
        <f t="shared" si="37"/>
        <v>-0.43552631578947371</v>
      </c>
      <c r="N191" s="2">
        <v>-0.43552631578947371</v>
      </c>
      <c r="O191">
        <v>4</v>
      </c>
      <c r="P191">
        <f t="shared" si="38"/>
        <v>-21</v>
      </c>
      <c r="Q191">
        <f t="shared" si="39"/>
        <v>-0.84</v>
      </c>
      <c r="R191" s="2">
        <v>-0.84</v>
      </c>
      <c r="S191">
        <v>5</v>
      </c>
      <c r="T191">
        <f t="shared" si="44"/>
        <v>-12</v>
      </c>
      <c r="U191">
        <f t="shared" si="45"/>
        <v>-0.70588235294117652</v>
      </c>
      <c r="V191" s="2">
        <v>-0.70588235294117652</v>
      </c>
      <c r="W191">
        <v>0</v>
      </c>
      <c r="X191">
        <f t="shared" si="40"/>
        <v>-6</v>
      </c>
      <c r="Y191">
        <f t="shared" si="41"/>
        <v>-1</v>
      </c>
      <c r="AA191" s="2">
        <v>-0.43552631578947371</v>
      </c>
      <c r="AB191" s="2">
        <v>-1</v>
      </c>
      <c r="AC191" s="2">
        <v>-0.84</v>
      </c>
      <c r="AD191" s="2">
        <v>-0.70588235294117652</v>
      </c>
      <c r="AE191">
        <f t="shared" si="34"/>
        <v>-0.74535216718266262</v>
      </c>
      <c r="AF191">
        <f t="shared" si="35"/>
        <v>0.23899348348393434</v>
      </c>
    </row>
    <row r="192" spans="3:32">
      <c r="C192">
        <v>47.75</v>
      </c>
      <c r="D192">
        <v>-0.71745743034055731</v>
      </c>
      <c r="E192">
        <v>0.3662802969840363</v>
      </c>
      <c r="G192">
        <v>23</v>
      </c>
      <c r="H192">
        <f t="shared" si="46"/>
        <v>-13</v>
      </c>
      <c r="I192">
        <f t="shared" si="47"/>
        <v>-0.3611111111111111</v>
      </c>
      <c r="J192" s="2">
        <v>-0.3611111111111111</v>
      </c>
      <c r="K192">
        <v>15.125</v>
      </c>
      <c r="L192">
        <f t="shared" si="36"/>
        <v>-3.875</v>
      </c>
      <c r="M192">
        <f t="shared" si="37"/>
        <v>-0.20394736842105263</v>
      </c>
      <c r="N192" s="2">
        <v>-0.20394736842105263</v>
      </c>
      <c r="O192">
        <v>1</v>
      </c>
      <c r="P192">
        <f t="shared" si="38"/>
        <v>-24</v>
      </c>
      <c r="Q192">
        <f t="shared" si="39"/>
        <v>-0.96</v>
      </c>
      <c r="R192" s="2">
        <v>-0.96</v>
      </c>
      <c r="S192">
        <v>5</v>
      </c>
      <c r="T192">
        <f t="shared" si="44"/>
        <v>-12</v>
      </c>
      <c r="U192">
        <f t="shared" si="45"/>
        <v>-0.70588235294117652</v>
      </c>
      <c r="V192" s="2">
        <v>-0.70588235294117652</v>
      </c>
      <c r="W192">
        <v>0</v>
      </c>
      <c r="X192">
        <f t="shared" si="40"/>
        <v>-6</v>
      </c>
      <c r="Y192">
        <f t="shared" si="41"/>
        <v>-1</v>
      </c>
      <c r="AA192" s="2">
        <v>-0.20394736842105263</v>
      </c>
      <c r="AB192" s="2">
        <v>-1</v>
      </c>
      <c r="AC192" s="2">
        <v>-0.96</v>
      </c>
      <c r="AD192" s="2">
        <v>-0.70588235294117652</v>
      </c>
      <c r="AE192">
        <f t="shared" si="34"/>
        <v>-0.71745743034055731</v>
      </c>
      <c r="AF192">
        <f t="shared" si="35"/>
        <v>0.3662802969840363</v>
      </c>
    </row>
    <row r="193" spans="3:32">
      <c r="C193">
        <v>48</v>
      </c>
      <c r="D193">
        <v>-0.87684102167182665</v>
      </c>
      <c r="E193">
        <v>0.1667428736892726</v>
      </c>
      <c r="G193">
        <v>20</v>
      </c>
      <c r="H193">
        <f t="shared" si="46"/>
        <v>-16</v>
      </c>
      <c r="I193">
        <f t="shared" si="47"/>
        <v>-0.44444444444444442</v>
      </c>
      <c r="J193" s="2">
        <v>-0.44444444444444442</v>
      </c>
      <c r="K193">
        <v>2.6541999999999999</v>
      </c>
      <c r="L193">
        <f t="shared" si="36"/>
        <v>-16.345800000000001</v>
      </c>
      <c r="M193">
        <f t="shared" si="37"/>
        <v>-0.8603052631578948</v>
      </c>
      <c r="N193" s="2">
        <v>-0.8603052631578948</v>
      </c>
      <c r="O193">
        <v>0</v>
      </c>
      <c r="P193">
        <f t="shared" si="38"/>
        <v>-25</v>
      </c>
      <c r="Q193">
        <f t="shared" si="39"/>
        <v>-1</v>
      </c>
      <c r="R193" s="2">
        <v>-1</v>
      </c>
      <c r="S193">
        <v>6</v>
      </c>
      <c r="T193">
        <f t="shared" si="44"/>
        <v>-11</v>
      </c>
      <c r="U193">
        <f t="shared" si="45"/>
        <v>-0.6470588235294118</v>
      </c>
      <c r="V193" s="2">
        <v>-0.6470588235294118</v>
      </c>
      <c r="W193">
        <v>0</v>
      </c>
      <c r="X193">
        <f t="shared" si="40"/>
        <v>-6</v>
      </c>
      <c r="Y193">
        <f t="shared" si="41"/>
        <v>-1</v>
      </c>
      <c r="AA193" s="2">
        <v>-0.8603052631578948</v>
      </c>
      <c r="AB193" s="2">
        <v>-1</v>
      </c>
      <c r="AC193" s="2">
        <v>-1</v>
      </c>
      <c r="AD193" s="2">
        <v>-0.6470588235294118</v>
      </c>
      <c r="AE193">
        <f t="shared" si="34"/>
        <v>-0.87684102167182665</v>
      </c>
      <c r="AF193">
        <f t="shared" si="35"/>
        <v>0.1667428736892726</v>
      </c>
    </row>
    <row r="194" spans="3:32">
      <c r="C194">
        <v>48.25</v>
      </c>
      <c r="D194">
        <v>-0.72866873065015481</v>
      </c>
      <c r="E194">
        <v>0.24908847104695375</v>
      </c>
      <c r="G194">
        <v>28</v>
      </c>
      <c r="H194">
        <f t="shared" si="46"/>
        <v>-8</v>
      </c>
      <c r="I194">
        <f t="shared" si="47"/>
        <v>-0.22222222222222221</v>
      </c>
      <c r="J194" s="2">
        <v>-0.22222222222222221</v>
      </c>
      <c r="K194">
        <v>9.4</v>
      </c>
      <c r="L194">
        <f t="shared" si="36"/>
        <v>-9.6</v>
      </c>
      <c r="M194">
        <f t="shared" si="37"/>
        <v>-0.50526315789473686</v>
      </c>
      <c r="N194" s="2">
        <v>-0.50526315789473686</v>
      </c>
      <c r="O194">
        <v>3</v>
      </c>
      <c r="P194">
        <f t="shared" si="38"/>
        <v>-22</v>
      </c>
      <c r="Q194">
        <f t="shared" si="39"/>
        <v>-0.88</v>
      </c>
      <c r="R194" s="2">
        <v>-0.88</v>
      </c>
      <c r="S194">
        <v>8</v>
      </c>
      <c r="T194">
        <f t="shared" si="44"/>
        <v>-9</v>
      </c>
      <c r="U194">
        <f t="shared" si="45"/>
        <v>-0.52941176470588236</v>
      </c>
      <c r="V194" s="2">
        <v>-0.52941176470588236</v>
      </c>
      <c r="W194">
        <v>0</v>
      </c>
      <c r="X194">
        <f t="shared" si="40"/>
        <v>-6</v>
      </c>
      <c r="Y194">
        <f t="shared" si="41"/>
        <v>-1</v>
      </c>
      <c r="AA194" s="2">
        <v>-0.50526315789473686</v>
      </c>
      <c r="AB194" s="2">
        <v>-1</v>
      </c>
      <c r="AC194" s="2">
        <v>-0.88</v>
      </c>
      <c r="AD194" s="2">
        <v>-0.52941176470588236</v>
      </c>
      <c r="AE194">
        <f t="shared" ref="AE194:AE241" si="48">AVERAGE(AA194:AD194)</f>
        <v>-0.72866873065015481</v>
      </c>
      <c r="AF194">
        <f t="shared" ref="AF194:AF241" si="49">STDEV(AA194:AD194)</f>
        <v>0.24908847104695375</v>
      </c>
    </row>
    <row r="195" spans="3:32">
      <c r="C195">
        <v>48.5</v>
      </c>
      <c r="D195">
        <v>-0.85425417956656347</v>
      </c>
      <c r="E195">
        <v>0.17561270602008183</v>
      </c>
      <c r="G195">
        <v>37</v>
      </c>
      <c r="H195">
        <f t="shared" si="46"/>
        <v>1</v>
      </c>
      <c r="I195">
        <f t="shared" si="47"/>
        <v>2.7777777777777776E-2</v>
      </c>
      <c r="J195" s="2">
        <v>2.7777777777777776E-2</v>
      </c>
      <c r="K195">
        <v>4.3708</v>
      </c>
      <c r="L195">
        <f t="shared" ref="L195:L241" si="50">K195-19</f>
        <v>-14.629200000000001</v>
      </c>
      <c r="M195">
        <f t="shared" ref="M195:M241" si="51">L195/19</f>
        <v>-0.76995789473684217</v>
      </c>
      <c r="N195" s="2">
        <v>-0.76995789473684217</v>
      </c>
      <c r="O195">
        <v>0</v>
      </c>
      <c r="P195">
        <f t="shared" ref="P195:P241" si="52">O195-25</f>
        <v>-25</v>
      </c>
      <c r="Q195">
        <f t="shared" ref="Q195:Q241" si="53">P195/25</f>
        <v>-1</v>
      </c>
      <c r="R195" s="2">
        <v>-1</v>
      </c>
      <c r="S195">
        <v>6</v>
      </c>
      <c r="T195">
        <f t="shared" si="44"/>
        <v>-11</v>
      </c>
      <c r="U195">
        <f t="shared" si="45"/>
        <v>-0.6470588235294118</v>
      </c>
      <c r="V195" s="2">
        <v>-0.6470588235294118</v>
      </c>
      <c r="W195">
        <v>0</v>
      </c>
      <c r="X195">
        <f t="shared" ref="X195:X241" si="54">W195-6</f>
        <v>-6</v>
      </c>
      <c r="Y195">
        <f t="shared" ref="Y195:Y241" si="55">X195/6</f>
        <v>-1</v>
      </c>
      <c r="AA195" s="2">
        <v>-0.76995789473684217</v>
      </c>
      <c r="AB195" s="2">
        <v>-1</v>
      </c>
      <c r="AC195" s="2">
        <v>-1</v>
      </c>
      <c r="AD195" s="2">
        <v>-0.6470588235294118</v>
      </c>
      <c r="AE195">
        <f t="shared" si="48"/>
        <v>-0.85425417956656347</v>
      </c>
      <c r="AF195">
        <f t="shared" si="49"/>
        <v>0.17561270602008183</v>
      </c>
    </row>
    <row r="196" spans="3:32">
      <c r="C196">
        <v>48.75</v>
      </c>
      <c r="D196">
        <v>-0.83267716718266249</v>
      </c>
      <c r="E196">
        <v>0.14373064965361323</v>
      </c>
      <c r="G196">
        <v>26</v>
      </c>
      <c r="H196">
        <f t="shared" si="46"/>
        <v>-10</v>
      </c>
      <c r="I196">
        <f t="shared" si="47"/>
        <v>-0.27777777777777779</v>
      </c>
      <c r="J196" s="2">
        <v>-0.27777777777777779</v>
      </c>
      <c r="K196">
        <v>1.8083</v>
      </c>
      <c r="L196">
        <f t="shared" si="50"/>
        <v>-17.191700000000001</v>
      </c>
      <c r="M196">
        <f t="shared" si="51"/>
        <v>-0.9048263157894737</v>
      </c>
      <c r="N196" s="2">
        <v>-0.9048263157894737</v>
      </c>
      <c r="O196">
        <v>7</v>
      </c>
      <c r="P196">
        <f t="shared" si="52"/>
        <v>-18</v>
      </c>
      <c r="Q196">
        <f t="shared" si="53"/>
        <v>-0.72</v>
      </c>
      <c r="R196" s="2">
        <v>-0.72</v>
      </c>
      <c r="S196">
        <v>5</v>
      </c>
      <c r="T196">
        <f>S196-17</f>
        <v>-12</v>
      </c>
      <c r="U196">
        <f>T196/17</f>
        <v>-0.70588235294117652</v>
      </c>
      <c r="V196" s="2">
        <v>-0.70588235294117652</v>
      </c>
      <c r="W196">
        <v>0</v>
      </c>
      <c r="X196">
        <f t="shared" si="54"/>
        <v>-6</v>
      </c>
      <c r="Y196">
        <f t="shared" si="55"/>
        <v>-1</v>
      </c>
      <c r="AA196" s="2">
        <v>-0.9048263157894737</v>
      </c>
      <c r="AB196" s="2">
        <v>-1</v>
      </c>
      <c r="AC196" s="2">
        <v>-0.72</v>
      </c>
      <c r="AD196" s="2">
        <v>-0.70588235294117652</v>
      </c>
      <c r="AE196">
        <f t="shared" si="48"/>
        <v>-0.83267716718266249</v>
      </c>
      <c r="AF196">
        <f t="shared" si="49"/>
        <v>0.14373064965361323</v>
      </c>
    </row>
    <row r="197" spans="3:32">
      <c r="C197">
        <v>49</v>
      </c>
      <c r="D197">
        <v>-0.86842105263157898</v>
      </c>
      <c r="E197">
        <v>0.26315789473684181</v>
      </c>
      <c r="G197">
        <v>31</v>
      </c>
      <c r="H197">
        <f t="shared" si="46"/>
        <v>-5</v>
      </c>
      <c r="I197">
        <f t="shared" si="47"/>
        <v>-0.1388888888888889</v>
      </c>
      <c r="J197" s="2">
        <v>-0.1388888888888889</v>
      </c>
      <c r="K197">
        <v>10</v>
      </c>
      <c r="L197">
        <f t="shared" si="50"/>
        <v>-9</v>
      </c>
      <c r="M197">
        <f t="shared" si="51"/>
        <v>-0.47368421052631576</v>
      </c>
      <c r="N197" s="2">
        <v>-0.47368421052631576</v>
      </c>
      <c r="O197">
        <v>0</v>
      </c>
      <c r="P197">
        <f t="shared" si="52"/>
        <v>-25</v>
      </c>
      <c r="Q197">
        <f t="shared" si="53"/>
        <v>-1</v>
      </c>
      <c r="R197" s="2">
        <v>-1</v>
      </c>
      <c r="S197">
        <v>0</v>
      </c>
      <c r="T197">
        <f t="shared" ref="T197:T230" si="56">S197-17</f>
        <v>-17</v>
      </c>
      <c r="U197">
        <f t="shared" ref="U197:U230" si="57">T197/17</f>
        <v>-1</v>
      </c>
      <c r="V197" s="2">
        <v>-1</v>
      </c>
      <c r="W197">
        <v>0</v>
      </c>
      <c r="X197">
        <f t="shared" si="54"/>
        <v>-6</v>
      </c>
      <c r="Y197">
        <f t="shared" si="55"/>
        <v>-1</v>
      </c>
      <c r="AA197" s="2">
        <v>-0.47368421052631576</v>
      </c>
      <c r="AB197" s="2">
        <v>-1</v>
      </c>
      <c r="AC197" s="2">
        <v>-1</v>
      </c>
      <c r="AD197" s="2">
        <v>-1</v>
      </c>
      <c r="AE197">
        <f t="shared" si="48"/>
        <v>-0.86842105263157898</v>
      </c>
      <c r="AF197">
        <f t="shared" si="49"/>
        <v>0.26315789473684181</v>
      </c>
    </row>
    <row r="198" spans="3:32">
      <c r="C198">
        <v>49.25</v>
      </c>
      <c r="D198">
        <v>-0.8978947368421053</v>
      </c>
      <c r="E198">
        <v>0.17854236935434348</v>
      </c>
      <c r="G198">
        <v>28</v>
      </c>
      <c r="H198">
        <f t="shared" si="46"/>
        <v>-8</v>
      </c>
      <c r="I198">
        <f t="shared" si="47"/>
        <v>-0.22222222222222221</v>
      </c>
      <c r="J198" s="2">
        <v>-0.22222222222222221</v>
      </c>
      <c r="K198">
        <v>7</v>
      </c>
      <c r="L198">
        <f t="shared" si="50"/>
        <v>-12</v>
      </c>
      <c r="M198">
        <f t="shared" si="51"/>
        <v>-0.63157894736842102</v>
      </c>
      <c r="N198" s="2">
        <v>-0.63157894736842102</v>
      </c>
      <c r="O198">
        <v>1</v>
      </c>
      <c r="P198">
        <f t="shared" si="52"/>
        <v>-24</v>
      </c>
      <c r="Q198">
        <f t="shared" si="53"/>
        <v>-0.96</v>
      </c>
      <c r="R198" s="2">
        <v>-0.96</v>
      </c>
      <c r="S198">
        <v>0</v>
      </c>
      <c r="T198">
        <f t="shared" si="56"/>
        <v>-17</v>
      </c>
      <c r="U198">
        <f t="shared" si="57"/>
        <v>-1</v>
      </c>
      <c r="V198" s="2">
        <v>-1</v>
      </c>
      <c r="W198">
        <v>0</v>
      </c>
      <c r="X198">
        <f t="shared" si="54"/>
        <v>-6</v>
      </c>
      <c r="Y198">
        <f t="shared" si="55"/>
        <v>-1</v>
      </c>
      <c r="AA198" s="2">
        <v>-0.63157894736842102</v>
      </c>
      <c r="AB198" s="2">
        <v>-1</v>
      </c>
      <c r="AC198" s="2">
        <v>-0.96</v>
      </c>
      <c r="AD198" s="2">
        <v>-1</v>
      </c>
      <c r="AE198">
        <f t="shared" si="48"/>
        <v>-0.8978947368421053</v>
      </c>
      <c r="AF198">
        <f t="shared" si="49"/>
        <v>0.17854236935434348</v>
      </c>
    </row>
    <row r="199" spans="3:32">
      <c r="C199">
        <v>49.5</v>
      </c>
      <c r="D199">
        <v>-0.82119473684210531</v>
      </c>
      <c r="E199">
        <v>0.22770577531279967</v>
      </c>
      <c r="G199">
        <v>29</v>
      </c>
      <c r="H199">
        <f t="shared" si="46"/>
        <v>-7</v>
      </c>
      <c r="I199">
        <f t="shared" si="47"/>
        <v>-0.19444444444444445</v>
      </c>
      <c r="J199" s="2">
        <v>-0.19444444444444445</v>
      </c>
      <c r="K199">
        <v>9.0291999999999994</v>
      </c>
      <c r="L199">
        <f t="shared" si="50"/>
        <v>-9.9708000000000006</v>
      </c>
      <c r="M199">
        <f t="shared" si="51"/>
        <v>-0.52477894736842112</v>
      </c>
      <c r="N199" s="2">
        <v>-0.52477894736842112</v>
      </c>
      <c r="O199">
        <v>6</v>
      </c>
      <c r="P199">
        <f t="shared" si="52"/>
        <v>-19</v>
      </c>
      <c r="Q199">
        <f t="shared" si="53"/>
        <v>-0.76</v>
      </c>
      <c r="R199" s="2">
        <v>-0.76</v>
      </c>
      <c r="S199">
        <v>0</v>
      </c>
      <c r="T199">
        <f t="shared" si="56"/>
        <v>-17</v>
      </c>
      <c r="U199">
        <f t="shared" si="57"/>
        <v>-1</v>
      </c>
      <c r="V199" s="2">
        <v>-1</v>
      </c>
      <c r="W199">
        <v>0</v>
      </c>
      <c r="X199">
        <f t="shared" si="54"/>
        <v>-6</v>
      </c>
      <c r="Y199">
        <f t="shared" si="55"/>
        <v>-1</v>
      </c>
      <c r="AA199" s="2">
        <v>-0.52477894736842112</v>
      </c>
      <c r="AB199" s="2">
        <v>-1</v>
      </c>
      <c r="AC199" s="2">
        <v>-0.76</v>
      </c>
      <c r="AD199" s="2">
        <v>-1</v>
      </c>
      <c r="AE199">
        <f t="shared" si="48"/>
        <v>-0.82119473684210531</v>
      </c>
      <c r="AF199">
        <f t="shared" si="49"/>
        <v>0.22770577531279967</v>
      </c>
    </row>
    <row r="200" spans="3:32">
      <c r="C200">
        <v>49.75</v>
      </c>
      <c r="D200">
        <v>-0.84916795665634681</v>
      </c>
      <c r="E200">
        <v>0.17427480091225553</v>
      </c>
      <c r="G200">
        <v>27</v>
      </c>
      <c r="H200">
        <f t="shared" si="46"/>
        <v>-9</v>
      </c>
      <c r="I200">
        <f t="shared" si="47"/>
        <v>-0.25</v>
      </c>
      <c r="J200" s="2">
        <v>-0.25</v>
      </c>
      <c r="K200">
        <v>5.875</v>
      </c>
      <c r="L200">
        <f t="shared" si="50"/>
        <v>-13.125</v>
      </c>
      <c r="M200">
        <f t="shared" si="51"/>
        <v>-0.69078947368421051</v>
      </c>
      <c r="N200" s="2">
        <v>-0.69078947368421051</v>
      </c>
      <c r="O200">
        <v>0</v>
      </c>
      <c r="P200">
        <f t="shared" si="52"/>
        <v>-25</v>
      </c>
      <c r="Q200">
        <f t="shared" si="53"/>
        <v>-1</v>
      </c>
      <c r="R200" s="2">
        <v>-1</v>
      </c>
      <c r="S200">
        <v>5</v>
      </c>
      <c r="T200">
        <f t="shared" si="56"/>
        <v>-12</v>
      </c>
      <c r="U200">
        <f t="shared" si="57"/>
        <v>-0.70588235294117652</v>
      </c>
      <c r="V200" s="2">
        <v>-0.70588235294117652</v>
      </c>
      <c r="W200">
        <v>0</v>
      </c>
      <c r="X200">
        <f t="shared" si="54"/>
        <v>-6</v>
      </c>
      <c r="Y200">
        <f t="shared" si="55"/>
        <v>-1</v>
      </c>
      <c r="AA200" s="2">
        <v>-0.69078947368421051</v>
      </c>
      <c r="AB200" s="2">
        <v>-1</v>
      </c>
      <c r="AC200" s="2">
        <v>-1</v>
      </c>
      <c r="AD200" s="2">
        <v>-0.70588235294117652</v>
      </c>
      <c r="AE200">
        <f t="shared" si="48"/>
        <v>-0.84916795665634681</v>
      </c>
      <c r="AF200">
        <f t="shared" si="49"/>
        <v>0.17427480091225553</v>
      </c>
    </row>
    <row r="201" spans="3:32">
      <c r="C201">
        <v>50</v>
      </c>
      <c r="D201">
        <v>-0.76301470588235287</v>
      </c>
      <c r="E201">
        <v>0.2159817550445193</v>
      </c>
      <c r="G201">
        <v>25</v>
      </c>
      <c r="H201">
        <f t="shared" si="46"/>
        <v>-11</v>
      </c>
      <c r="I201">
        <f t="shared" si="47"/>
        <v>-0.30555555555555558</v>
      </c>
      <c r="J201" s="2">
        <v>-0.30555555555555558</v>
      </c>
      <c r="K201">
        <v>9.0250000000000004</v>
      </c>
      <c r="L201">
        <f t="shared" si="50"/>
        <v>-9.9749999999999996</v>
      </c>
      <c r="M201">
        <f t="shared" si="51"/>
        <v>-0.52500000000000002</v>
      </c>
      <c r="N201" s="2">
        <v>-0.52500000000000002</v>
      </c>
      <c r="O201">
        <v>3</v>
      </c>
      <c r="P201">
        <f t="shared" si="52"/>
        <v>-22</v>
      </c>
      <c r="Q201">
        <f t="shared" si="53"/>
        <v>-0.88</v>
      </c>
      <c r="R201" s="2">
        <v>-0.88</v>
      </c>
      <c r="S201">
        <v>6</v>
      </c>
      <c r="T201">
        <f t="shared" si="56"/>
        <v>-11</v>
      </c>
      <c r="U201">
        <f t="shared" si="57"/>
        <v>-0.6470588235294118</v>
      </c>
      <c r="V201" s="2">
        <v>-0.6470588235294118</v>
      </c>
      <c r="W201">
        <v>0</v>
      </c>
      <c r="X201">
        <f t="shared" si="54"/>
        <v>-6</v>
      </c>
      <c r="Y201">
        <f t="shared" si="55"/>
        <v>-1</v>
      </c>
      <c r="AA201" s="2">
        <v>-0.52500000000000002</v>
      </c>
      <c r="AB201" s="2">
        <v>-1</v>
      </c>
      <c r="AC201" s="2">
        <v>-0.88</v>
      </c>
      <c r="AD201" s="2">
        <v>-0.6470588235294118</v>
      </c>
      <c r="AE201">
        <f t="shared" si="48"/>
        <v>-0.76301470588235287</v>
      </c>
      <c r="AF201">
        <f t="shared" si="49"/>
        <v>0.2159817550445193</v>
      </c>
    </row>
    <row r="202" spans="3:32">
      <c r="C202">
        <v>50.25</v>
      </c>
      <c r="D202">
        <v>-0.78772445820433434</v>
      </c>
      <c r="E202">
        <v>0.23853714454524591</v>
      </c>
      <c r="G202">
        <v>29</v>
      </c>
      <c r="H202">
        <f t="shared" si="46"/>
        <v>-7</v>
      </c>
      <c r="I202">
        <f t="shared" si="47"/>
        <v>-0.19444444444444445</v>
      </c>
      <c r="J202" s="2">
        <v>-0.19444444444444445</v>
      </c>
      <c r="K202">
        <v>10.5</v>
      </c>
      <c r="L202">
        <f t="shared" si="50"/>
        <v>-8.5</v>
      </c>
      <c r="M202">
        <f t="shared" si="51"/>
        <v>-0.44736842105263158</v>
      </c>
      <c r="N202" s="2">
        <v>-0.44736842105263158</v>
      </c>
      <c r="O202">
        <v>3</v>
      </c>
      <c r="P202">
        <f t="shared" si="52"/>
        <v>-22</v>
      </c>
      <c r="Q202">
        <f t="shared" si="53"/>
        <v>-0.88</v>
      </c>
      <c r="R202" s="2">
        <v>-0.88</v>
      </c>
      <c r="S202">
        <v>3</v>
      </c>
      <c r="T202">
        <f t="shared" si="56"/>
        <v>-14</v>
      </c>
      <c r="U202">
        <f t="shared" si="57"/>
        <v>-0.82352941176470584</v>
      </c>
      <c r="V202" s="2">
        <v>-0.82352941176470584</v>
      </c>
      <c r="W202">
        <v>0</v>
      </c>
      <c r="X202">
        <f t="shared" si="54"/>
        <v>-6</v>
      </c>
      <c r="Y202">
        <f t="shared" si="55"/>
        <v>-1</v>
      </c>
      <c r="AA202" s="2">
        <v>-0.44736842105263158</v>
      </c>
      <c r="AB202" s="2">
        <v>-1</v>
      </c>
      <c r="AC202" s="2">
        <v>-0.88</v>
      </c>
      <c r="AD202" s="2">
        <v>-0.82352941176470584</v>
      </c>
      <c r="AE202">
        <f t="shared" si="48"/>
        <v>-0.78772445820433434</v>
      </c>
      <c r="AF202">
        <f t="shared" si="49"/>
        <v>0.23853714454524591</v>
      </c>
    </row>
    <row r="203" spans="3:32">
      <c r="C203">
        <v>50.5</v>
      </c>
      <c r="D203">
        <v>-0.9358223684210526</v>
      </c>
      <c r="E203">
        <v>7.8481106685929183E-2</v>
      </c>
      <c r="G203">
        <v>30</v>
      </c>
      <c r="H203">
        <f t="shared" si="46"/>
        <v>-6</v>
      </c>
      <c r="I203">
        <f t="shared" si="47"/>
        <v>-0.16666666666666666</v>
      </c>
      <c r="J203" s="2">
        <v>-0.16666666666666666</v>
      </c>
      <c r="K203">
        <v>1.8374999999999999</v>
      </c>
      <c r="L203">
        <f t="shared" si="50"/>
        <v>-17.162500000000001</v>
      </c>
      <c r="M203">
        <f t="shared" si="51"/>
        <v>-0.90328947368421064</v>
      </c>
      <c r="N203" s="2">
        <v>-0.90328947368421064</v>
      </c>
      <c r="O203">
        <v>4</v>
      </c>
      <c r="P203">
        <f t="shared" si="52"/>
        <v>-21</v>
      </c>
      <c r="Q203">
        <f t="shared" si="53"/>
        <v>-0.84</v>
      </c>
      <c r="R203" s="2">
        <v>-0.84</v>
      </c>
      <c r="S203">
        <v>0</v>
      </c>
      <c r="T203">
        <f t="shared" si="56"/>
        <v>-17</v>
      </c>
      <c r="U203">
        <f t="shared" si="57"/>
        <v>-1</v>
      </c>
      <c r="V203" s="2">
        <v>-1</v>
      </c>
      <c r="W203">
        <v>0</v>
      </c>
      <c r="X203">
        <f t="shared" si="54"/>
        <v>-6</v>
      </c>
      <c r="Y203">
        <f t="shared" si="55"/>
        <v>-1</v>
      </c>
      <c r="AA203" s="2">
        <v>-0.90328947368421064</v>
      </c>
      <c r="AB203" s="2">
        <v>-1</v>
      </c>
      <c r="AC203" s="2">
        <v>-0.84</v>
      </c>
      <c r="AD203" s="2">
        <v>-1</v>
      </c>
      <c r="AE203">
        <f t="shared" si="48"/>
        <v>-0.9358223684210526</v>
      </c>
      <c r="AF203">
        <f t="shared" si="49"/>
        <v>7.8481106685929183E-2</v>
      </c>
    </row>
    <row r="204" spans="3:32">
      <c r="C204">
        <v>50.75</v>
      </c>
      <c r="D204">
        <v>-0.88824605263157896</v>
      </c>
      <c r="E204">
        <v>0.19774231874773382</v>
      </c>
      <c r="G204">
        <v>22</v>
      </c>
      <c r="H204">
        <f t="shared" si="46"/>
        <v>-14</v>
      </c>
      <c r="I204">
        <f t="shared" si="47"/>
        <v>-0.3888888888888889</v>
      </c>
      <c r="J204" s="2">
        <v>-0.3888888888888889</v>
      </c>
      <c r="K204">
        <v>7.7332999999999998</v>
      </c>
      <c r="L204">
        <f t="shared" si="50"/>
        <v>-11.2667</v>
      </c>
      <c r="M204">
        <f t="shared" si="51"/>
        <v>-0.59298421052631578</v>
      </c>
      <c r="N204" s="2">
        <v>-0.59298421052631578</v>
      </c>
      <c r="O204">
        <v>1</v>
      </c>
      <c r="P204">
        <f t="shared" si="52"/>
        <v>-24</v>
      </c>
      <c r="Q204">
        <f t="shared" si="53"/>
        <v>-0.96</v>
      </c>
      <c r="R204" s="2">
        <v>-0.96</v>
      </c>
      <c r="S204">
        <v>0</v>
      </c>
      <c r="T204">
        <f t="shared" si="56"/>
        <v>-17</v>
      </c>
      <c r="U204">
        <f t="shared" si="57"/>
        <v>-1</v>
      </c>
      <c r="V204" s="2">
        <v>-1</v>
      </c>
      <c r="W204">
        <v>0</v>
      </c>
      <c r="X204">
        <f t="shared" si="54"/>
        <v>-6</v>
      </c>
      <c r="Y204">
        <f t="shared" si="55"/>
        <v>-1</v>
      </c>
      <c r="AA204" s="2">
        <v>-0.59298421052631578</v>
      </c>
      <c r="AB204" s="2">
        <v>-1</v>
      </c>
      <c r="AC204" s="2">
        <v>-0.96</v>
      </c>
      <c r="AD204" s="2">
        <v>-1</v>
      </c>
      <c r="AE204">
        <f t="shared" si="48"/>
        <v>-0.88824605263157896</v>
      </c>
      <c r="AF204">
        <f t="shared" si="49"/>
        <v>0.19774231874773382</v>
      </c>
    </row>
    <row r="205" spans="3:32">
      <c r="C205">
        <v>51</v>
      </c>
      <c r="D205">
        <v>-0.98580000000000001</v>
      </c>
      <c r="E205">
        <v>2.8399999999999984E-2</v>
      </c>
      <c r="G205">
        <v>18</v>
      </c>
      <c r="H205">
        <f t="shared" si="46"/>
        <v>-18</v>
      </c>
      <c r="I205">
        <f t="shared" si="47"/>
        <v>-0.5</v>
      </c>
      <c r="J205" s="2">
        <v>-0.5</v>
      </c>
      <c r="K205">
        <v>1.0791999999999999</v>
      </c>
      <c r="L205">
        <f t="shared" si="50"/>
        <v>-17.9208</v>
      </c>
      <c r="M205">
        <f t="shared" si="51"/>
        <v>-0.94320000000000004</v>
      </c>
      <c r="N205" s="2">
        <v>-0.94320000000000004</v>
      </c>
      <c r="O205">
        <v>0</v>
      </c>
      <c r="P205">
        <f t="shared" si="52"/>
        <v>-25</v>
      </c>
      <c r="Q205">
        <f t="shared" si="53"/>
        <v>-1</v>
      </c>
      <c r="R205" s="2">
        <v>-1</v>
      </c>
      <c r="S205">
        <v>0</v>
      </c>
      <c r="T205">
        <f t="shared" si="56"/>
        <v>-17</v>
      </c>
      <c r="U205">
        <f t="shared" si="57"/>
        <v>-1</v>
      </c>
      <c r="V205" s="2">
        <v>-1</v>
      </c>
      <c r="W205">
        <v>0</v>
      </c>
      <c r="X205">
        <f t="shared" si="54"/>
        <v>-6</v>
      </c>
      <c r="Y205">
        <f t="shared" si="55"/>
        <v>-1</v>
      </c>
      <c r="AA205" s="2">
        <v>-0.94320000000000004</v>
      </c>
      <c r="AB205" s="2">
        <v>-1</v>
      </c>
      <c r="AC205" s="2">
        <v>-1</v>
      </c>
      <c r="AD205" s="2">
        <v>-1</v>
      </c>
      <c r="AE205">
        <f t="shared" si="48"/>
        <v>-0.98580000000000001</v>
      </c>
      <c r="AF205">
        <f t="shared" si="49"/>
        <v>2.8399999999999984E-2</v>
      </c>
    </row>
    <row r="206" spans="3:32">
      <c r="C206">
        <v>51.25</v>
      </c>
      <c r="D206">
        <v>-0.8656733746130032</v>
      </c>
      <c r="E206">
        <v>0.26341638415720431</v>
      </c>
      <c r="G206">
        <v>29</v>
      </c>
      <c r="H206">
        <f t="shared" si="46"/>
        <v>-7</v>
      </c>
      <c r="I206">
        <f t="shared" si="47"/>
        <v>-0.19444444444444445</v>
      </c>
      <c r="J206" s="2">
        <v>-0.19444444444444445</v>
      </c>
      <c r="K206">
        <v>0.15</v>
      </c>
      <c r="L206">
        <f t="shared" si="50"/>
        <v>-18.850000000000001</v>
      </c>
      <c r="M206">
        <f t="shared" si="51"/>
        <v>-0.99210526315789482</v>
      </c>
      <c r="N206" s="2">
        <v>-0.99210526315789482</v>
      </c>
      <c r="O206">
        <v>0</v>
      </c>
      <c r="P206">
        <f t="shared" si="52"/>
        <v>-25</v>
      </c>
      <c r="Q206">
        <f t="shared" si="53"/>
        <v>-1</v>
      </c>
      <c r="R206" s="2">
        <v>-1</v>
      </c>
      <c r="S206">
        <v>9</v>
      </c>
      <c r="T206">
        <f t="shared" si="56"/>
        <v>-8</v>
      </c>
      <c r="U206">
        <f t="shared" si="57"/>
        <v>-0.47058823529411764</v>
      </c>
      <c r="V206" s="2">
        <v>-0.47058823529411764</v>
      </c>
      <c r="W206">
        <v>0</v>
      </c>
      <c r="X206">
        <f t="shared" si="54"/>
        <v>-6</v>
      </c>
      <c r="Y206">
        <f t="shared" si="55"/>
        <v>-1</v>
      </c>
      <c r="AA206" s="2">
        <v>-0.99210526315789482</v>
      </c>
      <c r="AB206" s="2">
        <v>-1</v>
      </c>
      <c r="AC206" s="2">
        <v>-1</v>
      </c>
      <c r="AD206" s="2">
        <v>-0.47058823529411764</v>
      </c>
      <c r="AE206">
        <f t="shared" si="48"/>
        <v>-0.8656733746130032</v>
      </c>
      <c r="AF206">
        <f t="shared" si="49"/>
        <v>0.26341638415720431</v>
      </c>
    </row>
    <row r="207" spans="3:32">
      <c r="C207">
        <v>51.5</v>
      </c>
      <c r="D207">
        <v>-0.92179481424148613</v>
      </c>
      <c r="E207">
        <v>9.5689416238234945E-2</v>
      </c>
      <c r="G207">
        <v>25</v>
      </c>
      <c r="H207">
        <f t="shared" si="46"/>
        <v>-11</v>
      </c>
      <c r="I207">
        <f t="shared" si="47"/>
        <v>-0.30555555555555558</v>
      </c>
      <c r="J207" s="2">
        <v>-0.30555555555555558</v>
      </c>
      <c r="K207">
        <v>3.7082999999999999</v>
      </c>
      <c r="L207">
        <f t="shared" si="50"/>
        <v>-15.291700000000001</v>
      </c>
      <c r="M207">
        <f t="shared" si="51"/>
        <v>-0.80482631578947372</v>
      </c>
      <c r="N207" s="2">
        <v>-0.80482631578947372</v>
      </c>
      <c r="O207">
        <v>0</v>
      </c>
      <c r="P207">
        <f t="shared" si="52"/>
        <v>-25</v>
      </c>
      <c r="Q207">
        <f t="shared" si="53"/>
        <v>-1</v>
      </c>
      <c r="R207" s="2">
        <v>-1</v>
      </c>
      <c r="S207">
        <v>2</v>
      </c>
      <c r="T207">
        <f t="shared" si="56"/>
        <v>-15</v>
      </c>
      <c r="U207">
        <f t="shared" si="57"/>
        <v>-0.88235294117647056</v>
      </c>
      <c r="V207" s="2">
        <v>-0.88235294117647056</v>
      </c>
      <c r="W207">
        <v>0</v>
      </c>
      <c r="X207">
        <f t="shared" si="54"/>
        <v>-6</v>
      </c>
      <c r="Y207">
        <f t="shared" si="55"/>
        <v>-1</v>
      </c>
      <c r="AA207" s="2">
        <v>-0.80482631578947372</v>
      </c>
      <c r="AB207" s="2">
        <v>-1</v>
      </c>
      <c r="AC207" s="2">
        <v>-1</v>
      </c>
      <c r="AD207" s="2">
        <v>-0.88235294117647056</v>
      </c>
      <c r="AE207">
        <f t="shared" si="48"/>
        <v>-0.92179481424148613</v>
      </c>
      <c r="AF207">
        <f t="shared" si="49"/>
        <v>9.5689416238234945E-2</v>
      </c>
    </row>
    <row r="208" spans="3:32">
      <c r="C208">
        <v>51.75</v>
      </c>
      <c r="D208">
        <v>-0.92489078947368419</v>
      </c>
      <c r="E208">
        <v>0.15021842105263172</v>
      </c>
      <c r="G208">
        <v>24</v>
      </c>
      <c r="H208">
        <f t="shared" si="46"/>
        <v>-12</v>
      </c>
      <c r="I208">
        <f t="shared" si="47"/>
        <v>-0.33333333333333331</v>
      </c>
      <c r="J208" s="2">
        <v>-0.33333333333333331</v>
      </c>
      <c r="K208">
        <v>5.7083000000000004</v>
      </c>
      <c r="L208">
        <f t="shared" si="50"/>
        <v>-13.291699999999999</v>
      </c>
      <c r="M208">
        <f t="shared" si="51"/>
        <v>-0.69956315789473678</v>
      </c>
      <c r="N208" s="2">
        <v>-0.69956315789473678</v>
      </c>
      <c r="O208">
        <v>0</v>
      </c>
      <c r="P208">
        <f t="shared" si="52"/>
        <v>-25</v>
      </c>
      <c r="Q208">
        <f t="shared" si="53"/>
        <v>-1</v>
      </c>
      <c r="R208" s="2">
        <v>-1</v>
      </c>
      <c r="S208">
        <v>0</v>
      </c>
      <c r="T208">
        <f t="shared" si="56"/>
        <v>-17</v>
      </c>
      <c r="U208">
        <f t="shared" si="57"/>
        <v>-1</v>
      </c>
      <c r="V208" s="2">
        <v>-1</v>
      </c>
      <c r="W208">
        <v>0</v>
      </c>
      <c r="X208">
        <f t="shared" si="54"/>
        <v>-6</v>
      </c>
      <c r="Y208">
        <f t="shared" si="55"/>
        <v>-1</v>
      </c>
      <c r="AA208" s="2">
        <v>-0.69956315789473678</v>
      </c>
      <c r="AB208" s="2">
        <v>-1</v>
      </c>
      <c r="AC208" s="2">
        <v>-1</v>
      </c>
      <c r="AD208" s="2">
        <v>-1</v>
      </c>
      <c r="AE208">
        <f t="shared" si="48"/>
        <v>-0.92489078947368419</v>
      </c>
      <c r="AF208">
        <f t="shared" si="49"/>
        <v>0.15021842105263172</v>
      </c>
    </row>
    <row r="209" spans="3:32">
      <c r="C209">
        <v>52</v>
      </c>
      <c r="D209">
        <v>-0.91973684210526319</v>
      </c>
      <c r="E209">
        <v>0.16052631578947338</v>
      </c>
      <c r="G209">
        <v>29</v>
      </c>
      <c r="H209">
        <f t="shared" si="46"/>
        <v>-7</v>
      </c>
      <c r="I209">
        <f t="shared" si="47"/>
        <v>-0.19444444444444445</v>
      </c>
      <c r="J209" s="2">
        <v>-0.19444444444444445</v>
      </c>
      <c r="K209">
        <v>6.1</v>
      </c>
      <c r="L209">
        <f t="shared" si="50"/>
        <v>-12.9</v>
      </c>
      <c r="M209">
        <f t="shared" si="51"/>
        <v>-0.67894736842105263</v>
      </c>
      <c r="N209" s="2">
        <v>-0.67894736842105263</v>
      </c>
      <c r="O209">
        <v>0</v>
      </c>
      <c r="P209">
        <f t="shared" si="52"/>
        <v>-25</v>
      </c>
      <c r="Q209">
        <f t="shared" si="53"/>
        <v>-1</v>
      </c>
      <c r="R209" s="2">
        <v>-1</v>
      </c>
      <c r="S209">
        <v>0</v>
      </c>
      <c r="T209">
        <f t="shared" si="56"/>
        <v>-17</v>
      </c>
      <c r="U209">
        <f t="shared" si="57"/>
        <v>-1</v>
      </c>
      <c r="V209" s="2">
        <v>-1</v>
      </c>
      <c r="W209">
        <v>0</v>
      </c>
      <c r="X209">
        <f t="shared" si="54"/>
        <v>-6</v>
      </c>
      <c r="Y209">
        <f t="shared" si="55"/>
        <v>-1</v>
      </c>
      <c r="AA209" s="2">
        <v>-0.67894736842105263</v>
      </c>
      <c r="AB209" s="2">
        <v>-1</v>
      </c>
      <c r="AC209" s="2">
        <v>-1</v>
      </c>
      <c r="AD209" s="2">
        <v>-1</v>
      </c>
      <c r="AE209">
        <f t="shared" si="48"/>
        <v>-0.91973684210526319</v>
      </c>
      <c r="AF209">
        <f t="shared" si="49"/>
        <v>0.16052631578947338</v>
      </c>
    </row>
    <row r="210" spans="3:32">
      <c r="C210">
        <v>52.25</v>
      </c>
      <c r="D210">
        <v>-0.87456184210526322</v>
      </c>
      <c r="E210">
        <v>0.25087631578947334</v>
      </c>
      <c r="G210">
        <v>25</v>
      </c>
      <c r="H210">
        <f t="shared" si="46"/>
        <v>-11</v>
      </c>
      <c r="I210">
        <f t="shared" si="47"/>
        <v>-0.30555555555555558</v>
      </c>
      <c r="J210" s="2">
        <v>-0.30555555555555558</v>
      </c>
      <c r="K210">
        <v>9.5333000000000006</v>
      </c>
      <c r="L210">
        <f t="shared" si="50"/>
        <v>-9.4666999999999994</v>
      </c>
      <c r="M210">
        <f t="shared" si="51"/>
        <v>-0.49824736842105261</v>
      </c>
      <c r="N210" s="2">
        <v>-0.49824736842105261</v>
      </c>
      <c r="O210">
        <v>0</v>
      </c>
      <c r="P210">
        <f t="shared" si="52"/>
        <v>-25</v>
      </c>
      <c r="Q210">
        <f t="shared" si="53"/>
        <v>-1</v>
      </c>
      <c r="R210" s="2">
        <v>-1</v>
      </c>
      <c r="S210">
        <v>0</v>
      </c>
      <c r="T210">
        <f t="shared" si="56"/>
        <v>-17</v>
      </c>
      <c r="U210">
        <f t="shared" si="57"/>
        <v>-1</v>
      </c>
      <c r="V210" s="2">
        <v>-1</v>
      </c>
      <c r="W210">
        <v>0</v>
      </c>
      <c r="X210">
        <f t="shared" si="54"/>
        <v>-6</v>
      </c>
      <c r="Y210">
        <f t="shared" si="55"/>
        <v>-1</v>
      </c>
      <c r="AA210" s="2">
        <v>-0.49824736842105261</v>
      </c>
      <c r="AB210" s="2">
        <v>-1</v>
      </c>
      <c r="AC210" s="2">
        <v>-1</v>
      </c>
      <c r="AD210" s="2">
        <v>-1</v>
      </c>
      <c r="AE210">
        <f t="shared" si="48"/>
        <v>-0.87456184210526322</v>
      </c>
      <c r="AF210">
        <f t="shared" si="49"/>
        <v>0.25087631578947334</v>
      </c>
    </row>
    <row r="211" spans="3:32">
      <c r="C211">
        <v>52.5</v>
      </c>
      <c r="D211">
        <v>-0.80337376160990714</v>
      </c>
      <c r="E211">
        <v>0.31966868437382506</v>
      </c>
      <c r="G211">
        <v>26</v>
      </c>
      <c r="H211">
        <f t="shared" si="46"/>
        <v>-10</v>
      </c>
      <c r="I211">
        <f t="shared" si="47"/>
        <v>-0.27777777777777779</v>
      </c>
      <c r="J211" s="2">
        <v>-0.27777777777777779</v>
      </c>
      <c r="K211">
        <v>12.708299999999999</v>
      </c>
      <c r="L211">
        <f t="shared" si="50"/>
        <v>-6.2917000000000005</v>
      </c>
      <c r="M211">
        <f t="shared" si="51"/>
        <v>-0.3311421052631579</v>
      </c>
      <c r="N211" s="2">
        <v>-0.3311421052631579</v>
      </c>
      <c r="O211">
        <v>0</v>
      </c>
      <c r="P211">
        <f t="shared" si="52"/>
        <v>-25</v>
      </c>
      <c r="Q211">
        <f t="shared" si="53"/>
        <v>-1</v>
      </c>
      <c r="R211" s="2">
        <v>-1</v>
      </c>
      <c r="S211">
        <v>2</v>
      </c>
      <c r="T211">
        <f t="shared" si="56"/>
        <v>-15</v>
      </c>
      <c r="U211">
        <f t="shared" si="57"/>
        <v>-0.88235294117647056</v>
      </c>
      <c r="V211" s="2">
        <v>-0.88235294117647056</v>
      </c>
      <c r="W211">
        <v>0</v>
      </c>
      <c r="X211">
        <f t="shared" si="54"/>
        <v>-6</v>
      </c>
      <c r="Y211">
        <f t="shared" si="55"/>
        <v>-1</v>
      </c>
      <c r="AA211" s="2">
        <v>-0.3311421052631579</v>
      </c>
      <c r="AB211" s="2">
        <v>-1</v>
      </c>
      <c r="AC211" s="2">
        <v>-1</v>
      </c>
      <c r="AD211" s="2">
        <v>-0.88235294117647056</v>
      </c>
      <c r="AE211">
        <f t="shared" si="48"/>
        <v>-0.80337376160990714</v>
      </c>
      <c r="AF211">
        <f t="shared" si="49"/>
        <v>0.31966868437382506</v>
      </c>
    </row>
    <row r="212" spans="3:32">
      <c r="C212">
        <v>52.75</v>
      </c>
      <c r="D212">
        <v>-0.8682894736842105</v>
      </c>
      <c r="E212">
        <v>0.23750409434192543</v>
      </c>
      <c r="G212">
        <v>25</v>
      </c>
      <c r="H212">
        <f t="shared" si="46"/>
        <v>-11</v>
      </c>
      <c r="I212">
        <f t="shared" si="47"/>
        <v>-0.30555555555555558</v>
      </c>
      <c r="J212" s="2">
        <v>-0.30555555555555558</v>
      </c>
      <c r="K212">
        <v>9.25</v>
      </c>
      <c r="L212">
        <f t="shared" si="50"/>
        <v>-9.75</v>
      </c>
      <c r="M212">
        <f t="shared" si="51"/>
        <v>-0.51315789473684215</v>
      </c>
      <c r="N212" s="2">
        <v>-0.51315789473684215</v>
      </c>
      <c r="O212">
        <v>1</v>
      </c>
      <c r="P212">
        <f t="shared" si="52"/>
        <v>-24</v>
      </c>
      <c r="Q212">
        <f t="shared" si="53"/>
        <v>-0.96</v>
      </c>
      <c r="R212" s="2">
        <v>-0.96</v>
      </c>
      <c r="S212">
        <v>0</v>
      </c>
      <c r="T212">
        <f t="shared" si="56"/>
        <v>-17</v>
      </c>
      <c r="U212">
        <f t="shared" si="57"/>
        <v>-1</v>
      </c>
      <c r="V212" s="2">
        <v>-1</v>
      </c>
      <c r="W212">
        <v>0</v>
      </c>
      <c r="X212">
        <f t="shared" si="54"/>
        <v>-6</v>
      </c>
      <c r="Y212">
        <f t="shared" si="55"/>
        <v>-1</v>
      </c>
      <c r="AA212" s="2">
        <v>-0.51315789473684215</v>
      </c>
      <c r="AB212" s="2">
        <v>-1</v>
      </c>
      <c r="AC212" s="2">
        <v>-0.96</v>
      </c>
      <c r="AD212" s="2">
        <v>-1</v>
      </c>
      <c r="AE212">
        <f t="shared" si="48"/>
        <v>-0.8682894736842105</v>
      </c>
      <c r="AF212">
        <f t="shared" si="49"/>
        <v>0.23750409434192543</v>
      </c>
    </row>
    <row r="213" spans="3:32">
      <c r="C213">
        <v>53</v>
      </c>
      <c r="D213">
        <v>-0.97209473684210523</v>
      </c>
      <c r="E213">
        <v>5.5810526315789477E-2</v>
      </c>
      <c r="G213">
        <v>11</v>
      </c>
      <c r="H213">
        <f t="shared" si="46"/>
        <v>-25</v>
      </c>
      <c r="I213">
        <f t="shared" si="47"/>
        <v>-0.69444444444444442</v>
      </c>
      <c r="J213" s="2">
        <v>-0.69444444444444442</v>
      </c>
      <c r="K213">
        <v>2.1208</v>
      </c>
      <c r="L213">
        <f t="shared" si="50"/>
        <v>-16.879200000000001</v>
      </c>
      <c r="M213">
        <f t="shared" si="51"/>
        <v>-0.88837894736842105</v>
      </c>
      <c r="N213" s="2">
        <v>-0.88837894736842105</v>
      </c>
      <c r="O213">
        <v>0</v>
      </c>
      <c r="P213">
        <f t="shared" si="52"/>
        <v>-25</v>
      </c>
      <c r="Q213">
        <f t="shared" si="53"/>
        <v>-1</v>
      </c>
      <c r="R213" s="2">
        <v>-1</v>
      </c>
      <c r="S213">
        <v>0</v>
      </c>
      <c r="T213">
        <f t="shared" si="56"/>
        <v>-17</v>
      </c>
      <c r="U213">
        <f t="shared" si="57"/>
        <v>-1</v>
      </c>
      <c r="V213" s="2">
        <v>-1</v>
      </c>
      <c r="W213">
        <v>0</v>
      </c>
      <c r="X213">
        <f t="shared" si="54"/>
        <v>-6</v>
      </c>
      <c r="Y213">
        <f t="shared" si="55"/>
        <v>-1</v>
      </c>
      <c r="AA213" s="2">
        <v>-0.88837894736842105</v>
      </c>
      <c r="AB213" s="2">
        <v>-1</v>
      </c>
      <c r="AC213" s="2">
        <v>-1</v>
      </c>
      <c r="AD213" s="2">
        <v>-1</v>
      </c>
      <c r="AE213">
        <f t="shared" si="48"/>
        <v>-0.97209473684210523</v>
      </c>
      <c r="AF213">
        <f t="shared" si="49"/>
        <v>5.5810526315789477E-2</v>
      </c>
    </row>
    <row r="214" spans="3:32">
      <c r="C214">
        <v>53.25</v>
      </c>
      <c r="D214">
        <v>-0.96052631578947367</v>
      </c>
      <c r="E214">
        <v>7.8947368421052655E-2</v>
      </c>
      <c r="G214">
        <v>21</v>
      </c>
      <c r="H214">
        <f t="shared" si="46"/>
        <v>-15</v>
      </c>
      <c r="I214">
        <f t="shared" si="47"/>
        <v>-0.41666666666666669</v>
      </c>
      <c r="J214" s="2">
        <v>-0.41666666666666669</v>
      </c>
      <c r="K214">
        <v>3</v>
      </c>
      <c r="L214">
        <f t="shared" si="50"/>
        <v>-16</v>
      </c>
      <c r="M214">
        <f t="shared" si="51"/>
        <v>-0.84210526315789469</v>
      </c>
      <c r="N214" s="2">
        <v>-0.84210526315789469</v>
      </c>
      <c r="O214">
        <v>0</v>
      </c>
      <c r="P214">
        <f t="shared" si="52"/>
        <v>-25</v>
      </c>
      <c r="Q214">
        <f t="shared" si="53"/>
        <v>-1</v>
      </c>
      <c r="R214" s="2">
        <v>-1</v>
      </c>
      <c r="S214">
        <v>0</v>
      </c>
      <c r="T214">
        <f t="shared" si="56"/>
        <v>-17</v>
      </c>
      <c r="U214">
        <f t="shared" si="57"/>
        <v>-1</v>
      </c>
      <c r="V214" s="2">
        <v>-1</v>
      </c>
      <c r="W214">
        <v>0</v>
      </c>
      <c r="X214">
        <f t="shared" si="54"/>
        <v>-6</v>
      </c>
      <c r="Y214">
        <f t="shared" si="55"/>
        <v>-1</v>
      </c>
      <c r="AA214" s="2">
        <v>-0.84210526315789469</v>
      </c>
      <c r="AB214" s="2">
        <v>-1</v>
      </c>
      <c r="AC214" s="2">
        <v>-1</v>
      </c>
      <c r="AD214" s="2">
        <v>-1</v>
      </c>
      <c r="AE214">
        <f t="shared" si="48"/>
        <v>-0.96052631578947367</v>
      </c>
      <c r="AF214">
        <f t="shared" si="49"/>
        <v>7.8947368421052655E-2</v>
      </c>
    </row>
    <row r="215" spans="3:32">
      <c r="C215">
        <v>53.5</v>
      </c>
      <c r="D215">
        <v>-0.95944078947368416</v>
      </c>
      <c r="E215">
        <v>4.684264426557621E-2</v>
      </c>
      <c r="G215">
        <v>36</v>
      </c>
      <c r="H215">
        <f t="shared" si="46"/>
        <v>0</v>
      </c>
      <c r="I215">
        <f t="shared" si="47"/>
        <v>0</v>
      </c>
      <c r="J215" s="2">
        <v>0</v>
      </c>
      <c r="K215">
        <v>1.5625</v>
      </c>
      <c r="L215">
        <f t="shared" si="50"/>
        <v>-17.4375</v>
      </c>
      <c r="M215">
        <f t="shared" si="51"/>
        <v>-0.91776315789473684</v>
      </c>
      <c r="N215" s="2">
        <v>-0.91776315789473684</v>
      </c>
      <c r="O215">
        <v>2</v>
      </c>
      <c r="P215">
        <f t="shared" si="52"/>
        <v>-23</v>
      </c>
      <c r="Q215">
        <f t="shared" si="53"/>
        <v>-0.92</v>
      </c>
      <c r="R215" s="2">
        <v>-0.92</v>
      </c>
      <c r="S215">
        <v>0</v>
      </c>
      <c r="T215">
        <f t="shared" si="56"/>
        <v>-17</v>
      </c>
      <c r="U215">
        <f t="shared" si="57"/>
        <v>-1</v>
      </c>
      <c r="V215" s="2">
        <v>-1</v>
      </c>
      <c r="W215">
        <v>0</v>
      </c>
      <c r="X215">
        <f t="shared" si="54"/>
        <v>-6</v>
      </c>
      <c r="Y215">
        <f t="shared" si="55"/>
        <v>-1</v>
      </c>
      <c r="AA215" s="2">
        <v>-0.91776315789473684</v>
      </c>
      <c r="AB215" s="2">
        <v>-1</v>
      </c>
      <c r="AC215" s="2">
        <v>-0.92</v>
      </c>
      <c r="AD215" s="2">
        <v>-1</v>
      </c>
      <c r="AE215">
        <f t="shared" si="48"/>
        <v>-0.95944078947368416</v>
      </c>
      <c r="AF215">
        <f t="shared" si="49"/>
        <v>4.684264426557621E-2</v>
      </c>
    </row>
    <row r="216" spans="3:32">
      <c r="C216">
        <v>53.75</v>
      </c>
      <c r="D216">
        <v>-0.96195131578947368</v>
      </c>
      <c r="E216">
        <v>7.6097368421052636E-2</v>
      </c>
      <c r="G216">
        <v>22</v>
      </c>
      <c r="H216">
        <f t="shared" si="46"/>
        <v>-14</v>
      </c>
      <c r="I216">
        <f t="shared" si="47"/>
        <v>-0.3888888888888889</v>
      </c>
      <c r="J216" s="2">
        <v>-0.3888888888888889</v>
      </c>
      <c r="K216">
        <v>2.8917000000000002</v>
      </c>
      <c r="L216">
        <f t="shared" si="50"/>
        <v>-16.1083</v>
      </c>
      <c r="M216">
        <f t="shared" si="51"/>
        <v>-0.84780526315789473</v>
      </c>
      <c r="N216" s="2">
        <v>-0.84780526315789473</v>
      </c>
      <c r="O216">
        <v>0</v>
      </c>
      <c r="P216">
        <f t="shared" si="52"/>
        <v>-25</v>
      </c>
      <c r="Q216">
        <f t="shared" si="53"/>
        <v>-1</v>
      </c>
      <c r="R216" s="2">
        <v>-1</v>
      </c>
      <c r="S216">
        <v>0</v>
      </c>
      <c r="T216">
        <f t="shared" si="56"/>
        <v>-17</v>
      </c>
      <c r="U216">
        <f t="shared" si="57"/>
        <v>-1</v>
      </c>
      <c r="V216" s="2">
        <v>-1</v>
      </c>
      <c r="W216">
        <v>0</v>
      </c>
      <c r="X216">
        <f t="shared" si="54"/>
        <v>-6</v>
      </c>
      <c r="Y216">
        <f t="shared" si="55"/>
        <v>-1</v>
      </c>
      <c r="AA216" s="2">
        <v>-0.84780526315789473</v>
      </c>
      <c r="AB216" s="2">
        <v>-1</v>
      </c>
      <c r="AC216" s="2">
        <v>-1</v>
      </c>
      <c r="AD216" s="2">
        <v>-1</v>
      </c>
      <c r="AE216">
        <f t="shared" si="48"/>
        <v>-0.96195131578947368</v>
      </c>
      <c r="AF216">
        <f t="shared" si="49"/>
        <v>7.6097368421052636E-2</v>
      </c>
    </row>
    <row r="217" spans="3:32">
      <c r="C217">
        <v>54</v>
      </c>
      <c r="D217">
        <v>-0.89556973684210528</v>
      </c>
      <c r="E217">
        <v>0.16003415254008907</v>
      </c>
      <c r="G217">
        <v>32</v>
      </c>
      <c r="H217">
        <f t="shared" si="46"/>
        <v>-4</v>
      </c>
      <c r="I217">
        <f t="shared" si="47"/>
        <v>-0.1111111111111111</v>
      </c>
      <c r="J217" s="2">
        <v>-0.1111111111111111</v>
      </c>
      <c r="K217">
        <v>6.4166999999999996</v>
      </c>
      <c r="L217">
        <f t="shared" si="50"/>
        <v>-12.583300000000001</v>
      </c>
      <c r="M217">
        <f t="shared" si="51"/>
        <v>-0.66227894736842108</v>
      </c>
      <c r="N217" s="2">
        <v>-0.66227894736842108</v>
      </c>
      <c r="O217">
        <v>2</v>
      </c>
      <c r="P217">
        <f t="shared" si="52"/>
        <v>-23</v>
      </c>
      <c r="Q217">
        <f t="shared" si="53"/>
        <v>-0.92</v>
      </c>
      <c r="R217" s="2">
        <v>-0.92</v>
      </c>
      <c r="S217">
        <v>0</v>
      </c>
      <c r="T217">
        <f t="shared" si="56"/>
        <v>-17</v>
      </c>
      <c r="U217">
        <f t="shared" si="57"/>
        <v>-1</v>
      </c>
      <c r="V217" s="2">
        <v>-1</v>
      </c>
      <c r="W217">
        <v>0</v>
      </c>
      <c r="X217">
        <f t="shared" si="54"/>
        <v>-6</v>
      </c>
      <c r="Y217">
        <f t="shared" si="55"/>
        <v>-1</v>
      </c>
      <c r="AA217" s="2">
        <v>-0.66227894736842108</v>
      </c>
      <c r="AB217" s="2">
        <v>-1</v>
      </c>
      <c r="AC217" s="2">
        <v>-0.92</v>
      </c>
      <c r="AD217" s="2">
        <v>-1</v>
      </c>
      <c r="AE217">
        <f t="shared" si="48"/>
        <v>-0.89556973684210528</v>
      </c>
      <c r="AF217">
        <f t="shared" si="49"/>
        <v>0.16003415254008907</v>
      </c>
    </row>
    <row r="218" spans="3:32">
      <c r="C218">
        <v>54.25</v>
      </c>
      <c r="D218">
        <v>-0.86973684210526314</v>
      </c>
      <c r="E218">
        <v>0.26052631578947377</v>
      </c>
      <c r="G218">
        <v>25</v>
      </c>
      <c r="H218">
        <f t="shared" si="46"/>
        <v>-11</v>
      </c>
      <c r="I218">
        <f t="shared" si="47"/>
        <v>-0.30555555555555558</v>
      </c>
      <c r="J218" s="2">
        <v>-0.30555555555555558</v>
      </c>
      <c r="K218">
        <v>9.9</v>
      </c>
      <c r="L218">
        <f t="shared" si="50"/>
        <v>-9.1</v>
      </c>
      <c r="M218">
        <f t="shared" si="51"/>
        <v>-0.47894736842105262</v>
      </c>
      <c r="N218" s="2">
        <v>-0.47894736842105262</v>
      </c>
      <c r="O218">
        <v>0</v>
      </c>
      <c r="P218">
        <f t="shared" si="52"/>
        <v>-25</v>
      </c>
      <c r="Q218">
        <f t="shared" si="53"/>
        <v>-1</v>
      </c>
      <c r="R218" s="2">
        <v>-1</v>
      </c>
      <c r="S218">
        <v>0</v>
      </c>
      <c r="T218">
        <f t="shared" si="56"/>
        <v>-17</v>
      </c>
      <c r="U218">
        <f t="shared" si="57"/>
        <v>-1</v>
      </c>
      <c r="V218" s="2">
        <v>-1</v>
      </c>
      <c r="W218">
        <v>0</v>
      </c>
      <c r="X218">
        <f t="shared" si="54"/>
        <v>-6</v>
      </c>
      <c r="Y218">
        <f t="shared" si="55"/>
        <v>-1</v>
      </c>
      <c r="AA218" s="2">
        <v>-0.47894736842105262</v>
      </c>
      <c r="AB218" s="2">
        <v>-1</v>
      </c>
      <c r="AC218" s="2">
        <v>-1</v>
      </c>
      <c r="AD218" s="2">
        <v>-1</v>
      </c>
      <c r="AE218">
        <f t="shared" si="48"/>
        <v>-0.86973684210526314</v>
      </c>
      <c r="AF218">
        <f t="shared" si="49"/>
        <v>0.26052631578947377</v>
      </c>
    </row>
    <row r="219" spans="3:32">
      <c r="C219">
        <v>54.5</v>
      </c>
      <c r="D219">
        <v>-0.94862894736842107</v>
      </c>
      <c r="E219">
        <v>0.10274210526315786</v>
      </c>
      <c r="G219">
        <v>28</v>
      </c>
      <c r="H219">
        <f t="shared" si="46"/>
        <v>-8</v>
      </c>
      <c r="I219">
        <f t="shared" si="47"/>
        <v>-0.22222222222222221</v>
      </c>
      <c r="J219" s="2">
        <v>-0.22222222222222221</v>
      </c>
      <c r="K219">
        <v>3.9041999999999999</v>
      </c>
      <c r="L219">
        <f t="shared" si="50"/>
        <v>-15.095800000000001</v>
      </c>
      <c r="M219">
        <f t="shared" si="51"/>
        <v>-0.79451578947368429</v>
      </c>
      <c r="N219" s="2">
        <v>-0.79451578947368429</v>
      </c>
      <c r="O219">
        <v>0</v>
      </c>
      <c r="P219">
        <f t="shared" si="52"/>
        <v>-25</v>
      </c>
      <c r="Q219">
        <f t="shared" si="53"/>
        <v>-1</v>
      </c>
      <c r="R219" s="2">
        <v>-1</v>
      </c>
      <c r="S219">
        <v>0</v>
      </c>
      <c r="T219">
        <f t="shared" si="56"/>
        <v>-17</v>
      </c>
      <c r="U219">
        <f t="shared" si="57"/>
        <v>-1</v>
      </c>
      <c r="V219" s="2">
        <v>-1</v>
      </c>
      <c r="W219">
        <v>0</v>
      </c>
      <c r="X219">
        <f t="shared" si="54"/>
        <v>-6</v>
      </c>
      <c r="Y219">
        <f t="shared" si="55"/>
        <v>-1</v>
      </c>
      <c r="AA219" s="2">
        <v>-0.79451578947368429</v>
      </c>
      <c r="AB219" s="2">
        <v>-1</v>
      </c>
      <c r="AC219" s="2">
        <v>-1</v>
      </c>
      <c r="AD219" s="2">
        <v>-1</v>
      </c>
      <c r="AE219">
        <f t="shared" si="48"/>
        <v>-0.94862894736842107</v>
      </c>
      <c r="AF219">
        <f t="shared" si="49"/>
        <v>0.10274210526315786</v>
      </c>
    </row>
    <row r="220" spans="3:32">
      <c r="C220">
        <v>54.75</v>
      </c>
      <c r="D220">
        <v>-0.87814156346749228</v>
      </c>
      <c r="E220">
        <v>0.1510430842104207</v>
      </c>
      <c r="G220">
        <v>20</v>
      </c>
      <c r="H220">
        <f t="shared" si="46"/>
        <v>-16</v>
      </c>
      <c r="I220">
        <f t="shared" si="47"/>
        <v>-0.44444444444444442</v>
      </c>
      <c r="J220" s="2">
        <v>-0.44444444444444442</v>
      </c>
      <c r="K220">
        <v>5.9082999999999997</v>
      </c>
      <c r="L220">
        <f t="shared" si="50"/>
        <v>-13.091699999999999</v>
      </c>
      <c r="M220">
        <f t="shared" si="51"/>
        <v>-0.68903684210526317</v>
      </c>
      <c r="N220" s="2">
        <v>-0.68903684210526317</v>
      </c>
      <c r="O220">
        <v>0</v>
      </c>
      <c r="P220">
        <f t="shared" si="52"/>
        <v>-25</v>
      </c>
      <c r="Q220">
        <f t="shared" si="53"/>
        <v>-1</v>
      </c>
      <c r="R220" s="2">
        <v>-1</v>
      </c>
      <c r="S220">
        <v>3</v>
      </c>
      <c r="T220">
        <f t="shared" si="56"/>
        <v>-14</v>
      </c>
      <c r="U220">
        <f t="shared" si="57"/>
        <v>-0.82352941176470584</v>
      </c>
      <c r="V220" s="2">
        <v>-0.82352941176470584</v>
      </c>
      <c r="W220">
        <v>0</v>
      </c>
      <c r="X220">
        <f t="shared" si="54"/>
        <v>-6</v>
      </c>
      <c r="Y220">
        <f t="shared" si="55"/>
        <v>-1</v>
      </c>
      <c r="AA220" s="2">
        <v>-0.68903684210526317</v>
      </c>
      <c r="AB220" s="2">
        <v>-1</v>
      </c>
      <c r="AC220" s="2">
        <v>-1</v>
      </c>
      <c r="AD220" s="2">
        <v>-0.82352941176470584</v>
      </c>
      <c r="AE220">
        <f t="shared" si="48"/>
        <v>-0.87814156346749228</v>
      </c>
      <c r="AF220">
        <f t="shared" si="49"/>
        <v>0.1510430842104207</v>
      </c>
    </row>
    <row r="221" spans="3:32">
      <c r="C221">
        <v>55</v>
      </c>
      <c r="D221">
        <v>-0.82779605263157896</v>
      </c>
      <c r="E221">
        <v>0.34440789473684202</v>
      </c>
      <c r="G221">
        <v>18</v>
      </c>
      <c r="H221">
        <f>G221-36</f>
        <v>-18</v>
      </c>
      <c r="I221">
        <f>H221/36</f>
        <v>-0.5</v>
      </c>
      <c r="J221" s="2">
        <v>-0.5</v>
      </c>
      <c r="K221">
        <v>13.0875</v>
      </c>
      <c r="L221">
        <f t="shared" si="50"/>
        <v>-5.9124999999999996</v>
      </c>
      <c r="M221">
        <f t="shared" si="51"/>
        <v>-0.31118421052631579</v>
      </c>
      <c r="N221" s="2">
        <v>-0.31118421052631579</v>
      </c>
      <c r="O221">
        <v>0</v>
      </c>
      <c r="P221">
        <f t="shared" si="52"/>
        <v>-25</v>
      </c>
      <c r="Q221">
        <f t="shared" si="53"/>
        <v>-1</v>
      </c>
      <c r="R221" s="2">
        <v>-1</v>
      </c>
      <c r="S221">
        <v>0</v>
      </c>
      <c r="T221">
        <f t="shared" si="56"/>
        <v>-17</v>
      </c>
      <c r="U221">
        <f t="shared" si="57"/>
        <v>-1</v>
      </c>
      <c r="V221" s="2">
        <v>-1</v>
      </c>
      <c r="W221">
        <v>0</v>
      </c>
      <c r="X221">
        <f t="shared" si="54"/>
        <v>-6</v>
      </c>
      <c r="Y221">
        <f t="shared" si="55"/>
        <v>-1</v>
      </c>
      <c r="AA221" s="2">
        <v>-0.31118421052631579</v>
      </c>
      <c r="AB221" s="2">
        <v>-1</v>
      </c>
      <c r="AC221" s="2">
        <v>-1</v>
      </c>
      <c r="AD221" s="2">
        <v>-1</v>
      </c>
      <c r="AE221">
        <f t="shared" si="48"/>
        <v>-0.82779605263157896</v>
      </c>
      <c r="AF221">
        <f t="shared" si="49"/>
        <v>0.34440789473684202</v>
      </c>
    </row>
    <row r="222" spans="3:32">
      <c r="C222">
        <v>55.25</v>
      </c>
      <c r="D222">
        <v>-0.90556973684210529</v>
      </c>
      <c r="E222">
        <v>0.16328626293548024</v>
      </c>
      <c r="G222">
        <v>30</v>
      </c>
      <c r="H222">
        <f t="shared" ref="H222:H241" si="58">G222-36</f>
        <v>-6</v>
      </c>
      <c r="I222">
        <f t="shared" ref="I222:I241" si="59">H222/36</f>
        <v>-0.16666666666666666</v>
      </c>
      <c r="J222" s="2">
        <v>-0.16666666666666666</v>
      </c>
      <c r="K222">
        <v>6.4166999999999996</v>
      </c>
      <c r="L222">
        <f t="shared" si="50"/>
        <v>-12.583300000000001</v>
      </c>
      <c r="M222">
        <f t="shared" si="51"/>
        <v>-0.66227894736842108</v>
      </c>
      <c r="N222" s="2">
        <v>-0.66227894736842108</v>
      </c>
      <c r="O222">
        <v>1</v>
      </c>
      <c r="P222">
        <f t="shared" si="52"/>
        <v>-24</v>
      </c>
      <c r="Q222">
        <f t="shared" si="53"/>
        <v>-0.96</v>
      </c>
      <c r="R222" s="2">
        <v>-0.96</v>
      </c>
      <c r="S222">
        <v>0</v>
      </c>
      <c r="T222">
        <f t="shared" si="56"/>
        <v>-17</v>
      </c>
      <c r="U222">
        <f t="shared" si="57"/>
        <v>-1</v>
      </c>
      <c r="V222" s="2">
        <v>-1</v>
      </c>
      <c r="W222">
        <v>0</v>
      </c>
      <c r="X222">
        <f t="shared" si="54"/>
        <v>-6</v>
      </c>
      <c r="Y222">
        <f t="shared" si="55"/>
        <v>-1</v>
      </c>
      <c r="AA222" s="2">
        <v>-0.66227894736842108</v>
      </c>
      <c r="AB222" s="2">
        <v>-1</v>
      </c>
      <c r="AC222" s="2">
        <v>-0.96</v>
      </c>
      <c r="AD222" s="2">
        <v>-1</v>
      </c>
      <c r="AE222">
        <f t="shared" si="48"/>
        <v>-0.90556973684210529</v>
      </c>
      <c r="AF222">
        <f t="shared" si="49"/>
        <v>0.16328626293548024</v>
      </c>
    </row>
    <row r="223" spans="3:32">
      <c r="C223">
        <v>55.5</v>
      </c>
      <c r="D223">
        <v>-0.99375000000000002</v>
      </c>
      <c r="E223">
        <v>1.2500000000000011E-2</v>
      </c>
      <c r="G223">
        <v>25</v>
      </c>
      <c r="H223">
        <f t="shared" si="58"/>
        <v>-11</v>
      </c>
      <c r="I223">
        <f t="shared" si="59"/>
        <v>-0.30555555555555558</v>
      </c>
      <c r="J223" s="2">
        <v>-0.30555555555555558</v>
      </c>
      <c r="K223">
        <v>0.47499999999999998</v>
      </c>
      <c r="L223">
        <f t="shared" si="50"/>
        <v>-18.524999999999999</v>
      </c>
      <c r="M223">
        <f t="shared" si="51"/>
        <v>-0.97499999999999998</v>
      </c>
      <c r="N223" s="2">
        <v>-0.97499999999999998</v>
      </c>
      <c r="O223">
        <v>0</v>
      </c>
      <c r="P223">
        <f t="shared" si="52"/>
        <v>-25</v>
      </c>
      <c r="Q223">
        <f t="shared" si="53"/>
        <v>-1</v>
      </c>
      <c r="R223" s="2">
        <v>-1</v>
      </c>
      <c r="S223">
        <v>0</v>
      </c>
      <c r="T223">
        <f t="shared" si="56"/>
        <v>-17</v>
      </c>
      <c r="U223">
        <f t="shared" si="57"/>
        <v>-1</v>
      </c>
      <c r="V223" s="2">
        <v>-1</v>
      </c>
      <c r="W223">
        <v>0</v>
      </c>
      <c r="X223">
        <f t="shared" si="54"/>
        <v>-6</v>
      </c>
      <c r="Y223">
        <f t="shared" si="55"/>
        <v>-1</v>
      </c>
      <c r="AA223" s="2">
        <v>-0.97499999999999998</v>
      </c>
      <c r="AB223" s="2">
        <v>-1</v>
      </c>
      <c r="AC223" s="2">
        <v>-1</v>
      </c>
      <c r="AD223" s="2">
        <v>-1</v>
      </c>
      <c r="AE223">
        <f t="shared" si="48"/>
        <v>-0.99375000000000002</v>
      </c>
      <c r="AF223">
        <f t="shared" si="49"/>
        <v>1.2500000000000011E-2</v>
      </c>
    </row>
    <row r="224" spans="3:32">
      <c r="C224">
        <v>55.75</v>
      </c>
      <c r="D224">
        <v>-0.88125000000000009</v>
      </c>
      <c r="E224">
        <v>0.14049762750072789</v>
      </c>
      <c r="G224">
        <v>22</v>
      </c>
      <c r="H224">
        <f t="shared" si="58"/>
        <v>-14</v>
      </c>
      <c r="I224">
        <f t="shared" si="59"/>
        <v>-0.3888888888888889</v>
      </c>
      <c r="J224" s="2">
        <v>-0.3888888888888889</v>
      </c>
      <c r="K224">
        <v>5.2249999999999996</v>
      </c>
      <c r="L224">
        <f t="shared" si="50"/>
        <v>-13.775</v>
      </c>
      <c r="M224">
        <f t="shared" si="51"/>
        <v>-0.72499999999999998</v>
      </c>
      <c r="N224" s="2">
        <v>-0.72499999999999998</v>
      </c>
      <c r="O224">
        <v>5</v>
      </c>
      <c r="P224">
        <f t="shared" si="52"/>
        <v>-20</v>
      </c>
      <c r="Q224">
        <f t="shared" si="53"/>
        <v>-0.8</v>
      </c>
      <c r="R224" s="2">
        <v>-0.8</v>
      </c>
      <c r="S224">
        <v>0</v>
      </c>
      <c r="T224">
        <f t="shared" si="56"/>
        <v>-17</v>
      </c>
      <c r="U224">
        <f t="shared" si="57"/>
        <v>-1</v>
      </c>
      <c r="V224" s="2">
        <v>-1</v>
      </c>
      <c r="W224">
        <v>0</v>
      </c>
      <c r="X224">
        <f t="shared" si="54"/>
        <v>-6</v>
      </c>
      <c r="Y224">
        <f t="shared" si="55"/>
        <v>-1</v>
      </c>
      <c r="AA224" s="2">
        <v>-0.72499999999999998</v>
      </c>
      <c r="AB224" s="2">
        <v>-1</v>
      </c>
      <c r="AC224" s="2">
        <v>-0.8</v>
      </c>
      <c r="AD224" s="2">
        <v>-1</v>
      </c>
      <c r="AE224">
        <f t="shared" si="48"/>
        <v>-0.88125000000000009</v>
      </c>
      <c r="AF224">
        <f t="shared" si="49"/>
        <v>0.14049762750072789</v>
      </c>
    </row>
    <row r="225" spans="3:32">
      <c r="C225">
        <v>56</v>
      </c>
      <c r="D225">
        <v>-0.89380526315789477</v>
      </c>
      <c r="E225">
        <v>0.21238947368421052</v>
      </c>
      <c r="G225">
        <v>19</v>
      </c>
      <c r="H225">
        <f t="shared" si="58"/>
        <v>-17</v>
      </c>
      <c r="I225">
        <f t="shared" si="59"/>
        <v>-0.47222222222222221</v>
      </c>
      <c r="J225" s="2">
        <v>-0.47222222222222221</v>
      </c>
      <c r="K225">
        <v>8.0708000000000002</v>
      </c>
      <c r="L225">
        <f t="shared" si="50"/>
        <v>-10.9292</v>
      </c>
      <c r="M225">
        <f t="shared" si="51"/>
        <v>-0.57522105263157897</v>
      </c>
      <c r="N225" s="2">
        <v>-0.57522105263157897</v>
      </c>
      <c r="O225">
        <v>0</v>
      </c>
      <c r="P225">
        <f t="shared" si="52"/>
        <v>-25</v>
      </c>
      <c r="Q225">
        <f t="shared" si="53"/>
        <v>-1</v>
      </c>
      <c r="R225" s="2">
        <v>-1</v>
      </c>
      <c r="S225">
        <v>0</v>
      </c>
      <c r="T225">
        <f t="shared" si="56"/>
        <v>-17</v>
      </c>
      <c r="U225">
        <f t="shared" si="57"/>
        <v>-1</v>
      </c>
      <c r="V225" s="2">
        <v>-1</v>
      </c>
      <c r="W225">
        <v>0</v>
      </c>
      <c r="X225">
        <f t="shared" si="54"/>
        <v>-6</v>
      </c>
      <c r="Y225">
        <f t="shared" si="55"/>
        <v>-1</v>
      </c>
      <c r="AA225" s="2">
        <v>-0.57522105263157897</v>
      </c>
      <c r="AB225" s="2">
        <v>-1</v>
      </c>
      <c r="AC225" s="2">
        <v>-1</v>
      </c>
      <c r="AD225" s="2">
        <v>-1</v>
      </c>
      <c r="AE225">
        <f t="shared" si="48"/>
        <v>-0.89380526315789477</v>
      </c>
      <c r="AF225">
        <f t="shared" si="49"/>
        <v>0.21238947368421052</v>
      </c>
    </row>
    <row r="226" spans="3:32">
      <c r="C226">
        <v>56.25</v>
      </c>
      <c r="D226">
        <v>-0.86491184210526317</v>
      </c>
      <c r="E226">
        <v>0.27017631578947376</v>
      </c>
      <c r="G226">
        <v>23</v>
      </c>
      <c r="H226">
        <f t="shared" si="58"/>
        <v>-13</v>
      </c>
      <c r="I226">
        <f t="shared" si="59"/>
        <v>-0.3611111111111111</v>
      </c>
      <c r="J226" s="2">
        <v>-0.3611111111111111</v>
      </c>
      <c r="K226">
        <v>10.2667</v>
      </c>
      <c r="L226">
        <f t="shared" si="50"/>
        <v>-8.7332999999999998</v>
      </c>
      <c r="M226">
        <f t="shared" si="51"/>
        <v>-0.45964736842105264</v>
      </c>
      <c r="N226" s="2">
        <v>-0.45964736842105264</v>
      </c>
      <c r="O226">
        <v>0</v>
      </c>
      <c r="P226">
        <f t="shared" si="52"/>
        <v>-25</v>
      </c>
      <c r="Q226">
        <f t="shared" si="53"/>
        <v>-1</v>
      </c>
      <c r="R226" s="2">
        <v>-1</v>
      </c>
      <c r="S226">
        <v>0</v>
      </c>
      <c r="T226">
        <f t="shared" si="56"/>
        <v>-17</v>
      </c>
      <c r="U226">
        <f t="shared" si="57"/>
        <v>-1</v>
      </c>
      <c r="V226" s="2">
        <v>-1</v>
      </c>
      <c r="W226">
        <v>0</v>
      </c>
      <c r="X226">
        <f t="shared" si="54"/>
        <v>-6</v>
      </c>
      <c r="Y226">
        <f t="shared" si="55"/>
        <v>-1</v>
      </c>
      <c r="AA226" s="2">
        <v>-0.45964736842105264</v>
      </c>
      <c r="AB226" s="2">
        <v>-1</v>
      </c>
      <c r="AC226" s="2">
        <v>-1</v>
      </c>
      <c r="AD226" s="2">
        <v>-1</v>
      </c>
      <c r="AE226">
        <f t="shared" si="48"/>
        <v>-0.86491184210526317</v>
      </c>
      <c r="AF226">
        <f t="shared" si="49"/>
        <v>0.27017631578947376</v>
      </c>
    </row>
    <row r="227" spans="3:32">
      <c r="C227">
        <v>56.5</v>
      </c>
      <c r="D227">
        <v>-0.98108552631578949</v>
      </c>
      <c r="E227">
        <v>3.7828947368421073E-2</v>
      </c>
      <c r="G227">
        <v>25</v>
      </c>
      <c r="H227">
        <f t="shared" si="58"/>
        <v>-11</v>
      </c>
      <c r="I227">
        <f t="shared" si="59"/>
        <v>-0.30555555555555558</v>
      </c>
      <c r="J227" s="2">
        <v>-0.30555555555555558</v>
      </c>
      <c r="K227">
        <v>1.4375</v>
      </c>
      <c r="L227">
        <f t="shared" si="50"/>
        <v>-17.5625</v>
      </c>
      <c r="M227">
        <f t="shared" si="51"/>
        <v>-0.92434210526315785</v>
      </c>
      <c r="N227" s="2">
        <v>-0.92434210526315785</v>
      </c>
      <c r="O227">
        <v>0</v>
      </c>
      <c r="P227">
        <f t="shared" si="52"/>
        <v>-25</v>
      </c>
      <c r="Q227">
        <f t="shared" si="53"/>
        <v>-1</v>
      </c>
      <c r="R227" s="2">
        <v>-1</v>
      </c>
      <c r="S227">
        <v>0</v>
      </c>
      <c r="T227">
        <f t="shared" si="56"/>
        <v>-17</v>
      </c>
      <c r="U227">
        <f t="shared" si="57"/>
        <v>-1</v>
      </c>
      <c r="V227" s="2">
        <v>-1</v>
      </c>
      <c r="W227">
        <v>0</v>
      </c>
      <c r="X227">
        <f t="shared" si="54"/>
        <v>-6</v>
      </c>
      <c r="Y227">
        <f t="shared" si="55"/>
        <v>-1</v>
      </c>
      <c r="AA227" s="2">
        <v>-0.92434210526315785</v>
      </c>
      <c r="AB227" s="2">
        <v>-1</v>
      </c>
      <c r="AC227" s="2">
        <v>-1</v>
      </c>
      <c r="AD227" s="2">
        <v>-1</v>
      </c>
      <c r="AE227">
        <f t="shared" si="48"/>
        <v>-0.98108552631578949</v>
      </c>
      <c r="AF227">
        <f t="shared" si="49"/>
        <v>3.7828947368421073E-2</v>
      </c>
    </row>
    <row r="228" spans="3:32">
      <c r="C228">
        <v>56.75</v>
      </c>
      <c r="D228">
        <v>-0.9101973684210527</v>
      </c>
      <c r="E228">
        <v>0.17960526315789399</v>
      </c>
      <c r="G228">
        <v>15</v>
      </c>
      <c r="H228">
        <f t="shared" si="58"/>
        <v>-21</v>
      </c>
      <c r="I228">
        <f t="shared" si="59"/>
        <v>-0.58333333333333337</v>
      </c>
      <c r="J228" s="2">
        <v>-0.58333333333333337</v>
      </c>
      <c r="K228">
        <v>6.8250000000000002</v>
      </c>
      <c r="L228">
        <f t="shared" si="50"/>
        <v>-12.175000000000001</v>
      </c>
      <c r="M228">
        <f t="shared" si="51"/>
        <v>-0.64078947368421058</v>
      </c>
      <c r="N228" s="2">
        <v>-0.64078947368421058</v>
      </c>
      <c r="O228">
        <v>0</v>
      </c>
      <c r="P228">
        <f t="shared" si="52"/>
        <v>-25</v>
      </c>
      <c r="Q228">
        <f t="shared" si="53"/>
        <v>-1</v>
      </c>
      <c r="R228" s="2">
        <v>-1</v>
      </c>
      <c r="S228">
        <v>0</v>
      </c>
      <c r="T228">
        <f t="shared" si="56"/>
        <v>-17</v>
      </c>
      <c r="U228">
        <f t="shared" si="57"/>
        <v>-1</v>
      </c>
      <c r="V228" s="2">
        <v>-1</v>
      </c>
      <c r="W228">
        <v>0</v>
      </c>
      <c r="X228">
        <f t="shared" si="54"/>
        <v>-6</v>
      </c>
      <c r="Y228">
        <f t="shared" si="55"/>
        <v>-1</v>
      </c>
      <c r="AA228" s="2">
        <v>-0.64078947368421058</v>
      </c>
      <c r="AB228" s="2">
        <v>-1</v>
      </c>
      <c r="AC228" s="2">
        <v>-1</v>
      </c>
      <c r="AD228" s="2">
        <v>-1</v>
      </c>
      <c r="AE228">
        <f t="shared" si="48"/>
        <v>-0.9101973684210527</v>
      </c>
      <c r="AF228">
        <f t="shared" si="49"/>
        <v>0.17960526315789399</v>
      </c>
    </row>
    <row r="229" spans="3:32">
      <c r="C229">
        <v>57</v>
      </c>
      <c r="D229">
        <v>-0.96266447368421049</v>
      </c>
      <c r="E229">
        <v>7.4671052631578916E-2</v>
      </c>
      <c r="G229">
        <v>27</v>
      </c>
      <c r="H229">
        <f t="shared" si="58"/>
        <v>-9</v>
      </c>
      <c r="I229">
        <f t="shared" si="59"/>
        <v>-0.25</v>
      </c>
      <c r="J229" s="2">
        <v>-0.25</v>
      </c>
      <c r="K229">
        <v>2.8374999999999999</v>
      </c>
      <c r="L229">
        <f t="shared" si="50"/>
        <v>-16.162500000000001</v>
      </c>
      <c r="M229">
        <f t="shared" si="51"/>
        <v>-0.85065789473684217</v>
      </c>
      <c r="N229" s="2">
        <v>-0.85065789473684217</v>
      </c>
      <c r="O229">
        <v>0</v>
      </c>
      <c r="P229">
        <f t="shared" si="52"/>
        <v>-25</v>
      </c>
      <c r="Q229">
        <f t="shared" si="53"/>
        <v>-1</v>
      </c>
      <c r="R229" s="2">
        <v>-1</v>
      </c>
      <c r="S229">
        <v>0</v>
      </c>
      <c r="T229">
        <f t="shared" si="56"/>
        <v>-17</v>
      </c>
      <c r="U229">
        <f t="shared" si="57"/>
        <v>-1</v>
      </c>
      <c r="V229" s="2">
        <v>-1</v>
      </c>
      <c r="W229">
        <v>0</v>
      </c>
      <c r="X229">
        <f t="shared" si="54"/>
        <v>-6</v>
      </c>
      <c r="Y229">
        <f t="shared" si="55"/>
        <v>-1</v>
      </c>
      <c r="AA229" s="2">
        <v>-0.85065789473684217</v>
      </c>
      <c r="AB229" s="2">
        <v>-1</v>
      </c>
      <c r="AC229" s="2">
        <v>-1</v>
      </c>
      <c r="AD229" s="2">
        <v>-1</v>
      </c>
      <c r="AE229">
        <f t="shared" si="48"/>
        <v>-0.96266447368421049</v>
      </c>
      <c r="AF229">
        <f t="shared" si="49"/>
        <v>7.4671052631578916E-2</v>
      </c>
    </row>
    <row r="230" spans="3:32">
      <c r="C230">
        <v>57.25</v>
      </c>
      <c r="D230">
        <v>-0.9375</v>
      </c>
      <c r="E230">
        <v>0.125</v>
      </c>
      <c r="G230">
        <v>21</v>
      </c>
      <c r="H230">
        <f t="shared" si="58"/>
        <v>-15</v>
      </c>
      <c r="I230">
        <f t="shared" si="59"/>
        <v>-0.41666666666666669</v>
      </c>
      <c r="J230" s="2">
        <v>-0.41666666666666669</v>
      </c>
      <c r="K230">
        <v>4.75</v>
      </c>
      <c r="L230">
        <f t="shared" si="50"/>
        <v>-14.25</v>
      </c>
      <c r="M230">
        <f t="shared" si="51"/>
        <v>-0.75</v>
      </c>
      <c r="N230" s="2">
        <v>-0.75</v>
      </c>
      <c r="O230">
        <v>0</v>
      </c>
      <c r="P230">
        <f t="shared" si="52"/>
        <v>-25</v>
      </c>
      <c r="Q230">
        <f t="shared" si="53"/>
        <v>-1</v>
      </c>
      <c r="R230" s="2">
        <v>-1</v>
      </c>
      <c r="S230">
        <v>0</v>
      </c>
      <c r="T230">
        <f t="shared" si="56"/>
        <v>-17</v>
      </c>
      <c r="U230">
        <f t="shared" si="57"/>
        <v>-1</v>
      </c>
      <c r="V230" s="2">
        <v>-1</v>
      </c>
      <c r="W230">
        <v>0</v>
      </c>
      <c r="X230">
        <f t="shared" si="54"/>
        <v>-6</v>
      </c>
      <c r="Y230">
        <f t="shared" si="55"/>
        <v>-1</v>
      </c>
      <c r="AA230" s="2">
        <v>-0.75</v>
      </c>
      <c r="AB230" s="2">
        <v>-1</v>
      </c>
      <c r="AC230" s="2">
        <v>-1</v>
      </c>
      <c r="AD230" s="2">
        <v>-1</v>
      </c>
      <c r="AE230">
        <f t="shared" si="48"/>
        <v>-0.9375</v>
      </c>
      <c r="AF230">
        <f t="shared" si="49"/>
        <v>0.125</v>
      </c>
    </row>
    <row r="231" spans="3:32">
      <c r="C231">
        <v>57.5</v>
      </c>
      <c r="D231">
        <v>-0.93601973684210527</v>
      </c>
      <c r="E231">
        <v>0.1279605263157893</v>
      </c>
      <c r="G231">
        <v>22</v>
      </c>
      <c r="H231">
        <f t="shared" si="58"/>
        <v>-14</v>
      </c>
      <c r="I231">
        <f t="shared" si="59"/>
        <v>-0.3888888888888889</v>
      </c>
      <c r="J231" s="2">
        <v>-0.3888888888888889</v>
      </c>
      <c r="K231">
        <v>4.8624999999999998</v>
      </c>
      <c r="L231">
        <f t="shared" si="50"/>
        <v>-14.137499999999999</v>
      </c>
      <c r="M231">
        <f t="shared" si="51"/>
        <v>-0.74407894736842106</v>
      </c>
      <c r="N231" s="2">
        <v>-0.74407894736842106</v>
      </c>
      <c r="O231">
        <v>0</v>
      </c>
      <c r="P231">
        <f t="shared" si="52"/>
        <v>-25</v>
      </c>
      <c r="Q231">
        <f t="shared" si="53"/>
        <v>-1</v>
      </c>
      <c r="R231" s="2">
        <v>-1</v>
      </c>
      <c r="S231">
        <v>0</v>
      </c>
      <c r="T231">
        <f>S231-17</f>
        <v>-17</v>
      </c>
      <c r="U231">
        <f>T231/17</f>
        <v>-1</v>
      </c>
      <c r="V231" s="2">
        <v>-1</v>
      </c>
      <c r="W231">
        <v>0</v>
      </c>
      <c r="X231">
        <f t="shared" si="54"/>
        <v>-6</v>
      </c>
      <c r="Y231">
        <f t="shared" si="55"/>
        <v>-1</v>
      </c>
      <c r="AA231" s="2">
        <v>-0.74407894736842106</v>
      </c>
      <c r="AB231" s="2">
        <v>-1</v>
      </c>
      <c r="AC231" s="2">
        <v>-1</v>
      </c>
      <c r="AD231" s="2">
        <v>-1</v>
      </c>
      <c r="AE231">
        <f t="shared" si="48"/>
        <v>-0.93601973684210527</v>
      </c>
      <c r="AF231">
        <f t="shared" si="49"/>
        <v>0.1279605263157893</v>
      </c>
    </row>
    <row r="232" spans="3:32">
      <c r="C232">
        <v>57.75</v>
      </c>
      <c r="D232">
        <v>-0.79824605263157888</v>
      </c>
      <c r="E232">
        <v>0.40350789473684223</v>
      </c>
      <c r="G232">
        <v>22</v>
      </c>
      <c r="H232">
        <f t="shared" si="58"/>
        <v>-14</v>
      </c>
      <c r="I232">
        <f t="shared" si="59"/>
        <v>-0.3888888888888889</v>
      </c>
      <c r="J232" s="2">
        <v>-0.3888888888888889</v>
      </c>
      <c r="K232">
        <v>15.333299999999999</v>
      </c>
      <c r="L232">
        <f t="shared" si="50"/>
        <v>-3.6667000000000005</v>
      </c>
      <c r="M232">
        <f t="shared" si="51"/>
        <v>-0.19298421052631581</v>
      </c>
      <c r="N232" s="2">
        <v>-0.19298421052631581</v>
      </c>
      <c r="O232">
        <v>0</v>
      </c>
      <c r="P232">
        <f t="shared" si="52"/>
        <v>-25</v>
      </c>
      <c r="Q232">
        <f t="shared" si="53"/>
        <v>-1</v>
      </c>
      <c r="R232" s="2">
        <v>-1</v>
      </c>
      <c r="S232">
        <v>0</v>
      </c>
      <c r="T232">
        <f t="shared" ref="T232:T241" si="60">S232-17</f>
        <v>-17</v>
      </c>
      <c r="U232">
        <f t="shared" ref="U232:U241" si="61">T232/17</f>
        <v>-1</v>
      </c>
      <c r="V232" s="2">
        <v>-1</v>
      </c>
      <c r="W232">
        <v>0</v>
      </c>
      <c r="X232">
        <f t="shared" si="54"/>
        <v>-6</v>
      </c>
      <c r="Y232">
        <f t="shared" si="55"/>
        <v>-1</v>
      </c>
      <c r="AA232" s="2">
        <v>-0.19298421052631581</v>
      </c>
      <c r="AB232" s="2">
        <v>-1</v>
      </c>
      <c r="AC232" s="2">
        <v>-1</v>
      </c>
      <c r="AD232" s="2">
        <v>-1</v>
      </c>
      <c r="AE232">
        <f t="shared" si="48"/>
        <v>-0.79824605263157888</v>
      </c>
      <c r="AF232">
        <f t="shared" si="49"/>
        <v>0.40350789473684223</v>
      </c>
    </row>
    <row r="233" spans="3:32">
      <c r="C233">
        <v>58</v>
      </c>
      <c r="D233">
        <v>-0.85694078947368424</v>
      </c>
      <c r="E233">
        <v>0.26013605749590063</v>
      </c>
      <c r="G233">
        <v>14</v>
      </c>
      <c r="H233">
        <f t="shared" si="58"/>
        <v>-22</v>
      </c>
      <c r="I233">
        <f t="shared" si="59"/>
        <v>-0.61111111111111116</v>
      </c>
      <c r="J233" s="2">
        <v>-0.61111111111111116</v>
      </c>
      <c r="K233">
        <v>10.112500000000001</v>
      </c>
      <c r="L233">
        <f t="shared" si="50"/>
        <v>-8.8874999999999993</v>
      </c>
      <c r="M233">
        <f t="shared" si="51"/>
        <v>-0.46776315789473683</v>
      </c>
      <c r="N233" s="2">
        <v>-0.46776315789473683</v>
      </c>
      <c r="O233">
        <v>1</v>
      </c>
      <c r="P233">
        <f t="shared" si="52"/>
        <v>-24</v>
      </c>
      <c r="Q233">
        <f t="shared" si="53"/>
        <v>-0.96</v>
      </c>
      <c r="R233" s="2">
        <v>-0.96</v>
      </c>
      <c r="S233">
        <v>0</v>
      </c>
      <c r="T233">
        <f t="shared" si="60"/>
        <v>-17</v>
      </c>
      <c r="U233">
        <f t="shared" si="61"/>
        <v>-1</v>
      </c>
      <c r="V233" s="2">
        <v>-1</v>
      </c>
      <c r="W233">
        <v>0</v>
      </c>
      <c r="X233">
        <f t="shared" si="54"/>
        <v>-6</v>
      </c>
      <c r="Y233">
        <f t="shared" si="55"/>
        <v>-1</v>
      </c>
      <c r="AA233" s="2">
        <v>-0.46776315789473683</v>
      </c>
      <c r="AB233" s="2">
        <v>-1</v>
      </c>
      <c r="AC233" s="2">
        <v>-0.96</v>
      </c>
      <c r="AD233" s="2">
        <v>-1</v>
      </c>
      <c r="AE233">
        <f t="shared" si="48"/>
        <v>-0.85694078947368424</v>
      </c>
      <c r="AF233">
        <f t="shared" si="49"/>
        <v>0.26013605749590063</v>
      </c>
    </row>
    <row r="234" spans="3:32">
      <c r="C234">
        <v>58.25</v>
      </c>
      <c r="D234">
        <v>-0.94912236842105258</v>
      </c>
      <c r="E234">
        <v>0.10175526315789474</v>
      </c>
      <c r="G234">
        <v>24</v>
      </c>
      <c r="H234">
        <f t="shared" si="58"/>
        <v>-12</v>
      </c>
      <c r="I234">
        <f t="shared" si="59"/>
        <v>-0.33333333333333331</v>
      </c>
      <c r="J234" s="2">
        <v>-0.33333333333333331</v>
      </c>
      <c r="K234">
        <v>3.8666999999999998</v>
      </c>
      <c r="L234">
        <f t="shared" si="50"/>
        <v>-15.1333</v>
      </c>
      <c r="M234">
        <f t="shared" si="51"/>
        <v>-0.79648947368421052</v>
      </c>
      <c r="N234" s="2">
        <v>-0.79648947368421052</v>
      </c>
      <c r="O234">
        <v>0</v>
      </c>
      <c r="P234">
        <f t="shared" si="52"/>
        <v>-25</v>
      </c>
      <c r="Q234">
        <f t="shared" si="53"/>
        <v>-1</v>
      </c>
      <c r="R234" s="2">
        <v>-1</v>
      </c>
      <c r="S234">
        <v>0</v>
      </c>
      <c r="T234">
        <f t="shared" si="60"/>
        <v>-17</v>
      </c>
      <c r="U234">
        <f t="shared" si="61"/>
        <v>-1</v>
      </c>
      <c r="V234" s="2">
        <v>-1</v>
      </c>
      <c r="W234">
        <v>0</v>
      </c>
      <c r="X234">
        <f t="shared" si="54"/>
        <v>-6</v>
      </c>
      <c r="Y234">
        <f t="shared" si="55"/>
        <v>-1</v>
      </c>
      <c r="AA234" s="2">
        <v>-0.79648947368421052</v>
      </c>
      <c r="AB234" s="2">
        <v>-1</v>
      </c>
      <c r="AC234" s="2">
        <v>-1</v>
      </c>
      <c r="AD234" s="2">
        <v>-1</v>
      </c>
      <c r="AE234">
        <f t="shared" si="48"/>
        <v>-0.94912236842105258</v>
      </c>
      <c r="AF234">
        <f t="shared" si="49"/>
        <v>0.10175526315789474</v>
      </c>
    </row>
    <row r="235" spans="3:32">
      <c r="C235">
        <v>58.5</v>
      </c>
      <c r="D235">
        <v>-0.97445131578947364</v>
      </c>
      <c r="E235">
        <v>5.1097368421052669E-2</v>
      </c>
      <c r="G235">
        <v>17</v>
      </c>
      <c r="H235">
        <f t="shared" si="58"/>
        <v>-19</v>
      </c>
      <c r="I235">
        <f t="shared" si="59"/>
        <v>-0.52777777777777779</v>
      </c>
      <c r="J235" s="2">
        <v>-0.52777777777777779</v>
      </c>
      <c r="K235">
        <v>1.9417</v>
      </c>
      <c r="L235">
        <f t="shared" si="50"/>
        <v>-17.058299999999999</v>
      </c>
      <c r="M235">
        <f t="shared" si="51"/>
        <v>-0.89780526315789466</v>
      </c>
      <c r="N235" s="2">
        <v>-0.89780526315789466</v>
      </c>
      <c r="O235">
        <v>0</v>
      </c>
      <c r="P235">
        <f t="shared" si="52"/>
        <v>-25</v>
      </c>
      <c r="Q235">
        <f t="shared" si="53"/>
        <v>-1</v>
      </c>
      <c r="R235" s="2">
        <v>-1</v>
      </c>
      <c r="S235">
        <v>0</v>
      </c>
      <c r="T235">
        <f t="shared" si="60"/>
        <v>-17</v>
      </c>
      <c r="U235">
        <f t="shared" si="61"/>
        <v>-1</v>
      </c>
      <c r="V235" s="2">
        <v>-1</v>
      </c>
      <c r="W235">
        <v>0</v>
      </c>
      <c r="X235">
        <f t="shared" si="54"/>
        <v>-6</v>
      </c>
      <c r="Y235">
        <f t="shared" si="55"/>
        <v>-1</v>
      </c>
      <c r="AA235" s="2">
        <v>-0.89780526315789466</v>
      </c>
      <c r="AB235" s="2">
        <v>-1</v>
      </c>
      <c r="AC235" s="2">
        <v>-1</v>
      </c>
      <c r="AD235" s="2">
        <v>-1</v>
      </c>
      <c r="AE235">
        <f t="shared" si="48"/>
        <v>-0.97445131578947364</v>
      </c>
      <c r="AF235">
        <f t="shared" si="49"/>
        <v>5.1097368421052669E-2</v>
      </c>
    </row>
    <row r="236" spans="3:32">
      <c r="C236">
        <v>58.75</v>
      </c>
      <c r="D236">
        <v>-0.90151315789473685</v>
      </c>
      <c r="E236">
        <v>0.11902543141740632</v>
      </c>
      <c r="G236">
        <v>28</v>
      </c>
      <c r="H236">
        <f t="shared" si="58"/>
        <v>-8</v>
      </c>
      <c r="I236">
        <f t="shared" si="59"/>
        <v>-0.22222222222222221</v>
      </c>
      <c r="J236" s="2">
        <v>-0.22222222222222221</v>
      </c>
      <c r="K236">
        <v>2.9249999999999998</v>
      </c>
      <c r="L236">
        <f t="shared" si="50"/>
        <v>-16.074999999999999</v>
      </c>
      <c r="M236">
        <f t="shared" si="51"/>
        <v>-0.84605263157894728</v>
      </c>
      <c r="N236" s="2">
        <v>-0.84605263157894728</v>
      </c>
      <c r="O236">
        <v>6</v>
      </c>
      <c r="P236">
        <f t="shared" si="52"/>
        <v>-19</v>
      </c>
      <c r="Q236">
        <f t="shared" si="53"/>
        <v>-0.76</v>
      </c>
      <c r="R236" s="2">
        <v>-0.76</v>
      </c>
      <c r="S236">
        <v>0</v>
      </c>
      <c r="T236">
        <f t="shared" si="60"/>
        <v>-17</v>
      </c>
      <c r="U236">
        <f t="shared" si="61"/>
        <v>-1</v>
      </c>
      <c r="V236" s="2">
        <v>-1</v>
      </c>
      <c r="W236">
        <v>0</v>
      </c>
      <c r="X236">
        <f t="shared" si="54"/>
        <v>-6</v>
      </c>
      <c r="Y236">
        <f t="shared" si="55"/>
        <v>-1</v>
      </c>
      <c r="AA236" s="2">
        <v>-0.84605263157894728</v>
      </c>
      <c r="AB236" s="2">
        <v>-1</v>
      </c>
      <c r="AC236" s="2">
        <v>-0.76</v>
      </c>
      <c r="AD236" s="2">
        <v>-1</v>
      </c>
      <c r="AE236">
        <f t="shared" si="48"/>
        <v>-0.90151315789473685</v>
      </c>
      <c r="AF236">
        <f t="shared" si="49"/>
        <v>0.11902543141740632</v>
      </c>
    </row>
    <row r="237" spans="3:32">
      <c r="C237">
        <v>59</v>
      </c>
      <c r="D237">
        <v>-1</v>
      </c>
      <c r="E237">
        <v>0</v>
      </c>
      <c r="G237">
        <v>23</v>
      </c>
      <c r="H237">
        <f t="shared" si="58"/>
        <v>-13</v>
      </c>
      <c r="I237">
        <f t="shared" si="59"/>
        <v>-0.3611111111111111</v>
      </c>
      <c r="J237" s="2">
        <v>-0.3611111111111111</v>
      </c>
      <c r="K237">
        <v>0</v>
      </c>
      <c r="L237">
        <f t="shared" si="50"/>
        <v>-19</v>
      </c>
      <c r="M237">
        <f t="shared" si="51"/>
        <v>-1</v>
      </c>
      <c r="N237" s="2">
        <v>-1</v>
      </c>
      <c r="O237">
        <v>0</v>
      </c>
      <c r="P237">
        <f t="shared" si="52"/>
        <v>-25</v>
      </c>
      <c r="Q237">
        <f t="shared" si="53"/>
        <v>-1</v>
      </c>
      <c r="R237" s="2">
        <v>-1</v>
      </c>
      <c r="S237">
        <v>0</v>
      </c>
      <c r="T237">
        <f t="shared" si="60"/>
        <v>-17</v>
      </c>
      <c r="U237">
        <f t="shared" si="61"/>
        <v>-1</v>
      </c>
      <c r="V237" s="2">
        <v>-1</v>
      </c>
      <c r="W237">
        <v>0</v>
      </c>
      <c r="X237">
        <f t="shared" si="54"/>
        <v>-6</v>
      </c>
      <c r="Y237">
        <f t="shared" si="55"/>
        <v>-1</v>
      </c>
      <c r="AA237" s="2">
        <v>-1</v>
      </c>
      <c r="AB237" s="2">
        <v>-1</v>
      </c>
      <c r="AC237" s="2">
        <v>-1</v>
      </c>
      <c r="AD237" s="2">
        <v>-1</v>
      </c>
      <c r="AE237">
        <f t="shared" si="48"/>
        <v>-1</v>
      </c>
      <c r="AF237">
        <f t="shared" si="49"/>
        <v>0</v>
      </c>
    </row>
    <row r="238" spans="3:32">
      <c r="C238">
        <v>59.25</v>
      </c>
      <c r="D238">
        <v>-0.81842105263157894</v>
      </c>
      <c r="E238">
        <v>0.36315789473684207</v>
      </c>
      <c r="G238">
        <v>18</v>
      </c>
      <c r="H238">
        <f t="shared" si="58"/>
        <v>-18</v>
      </c>
      <c r="I238">
        <f t="shared" si="59"/>
        <v>-0.5</v>
      </c>
      <c r="J238" s="2">
        <v>-0.5</v>
      </c>
      <c r="K238">
        <v>13.8</v>
      </c>
      <c r="L238">
        <f t="shared" si="50"/>
        <v>-5.1999999999999993</v>
      </c>
      <c r="M238">
        <f t="shared" si="51"/>
        <v>-0.27368421052631575</v>
      </c>
      <c r="N238" s="2">
        <v>-0.27368421052631575</v>
      </c>
      <c r="O238">
        <v>0</v>
      </c>
      <c r="P238">
        <f t="shared" si="52"/>
        <v>-25</v>
      </c>
      <c r="Q238">
        <f t="shared" si="53"/>
        <v>-1</v>
      </c>
      <c r="R238" s="2">
        <v>-1</v>
      </c>
      <c r="S238">
        <v>0</v>
      </c>
      <c r="T238">
        <f t="shared" si="60"/>
        <v>-17</v>
      </c>
      <c r="U238">
        <f t="shared" si="61"/>
        <v>-1</v>
      </c>
      <c r="V238" s="2">
        <v>-1</v>
      </c>
      <c r="W238">
        <v>0</v>
      </c>
      <c r="X238">
        <f t="shared" si="54"/>
        <v>-6</v>
      </c>
      <c r="Y238">
        <f t="shared" si="55"/>
        <v>-1</v>
      </c>
      <c r="AA238" s="2">
        <v>-0.27368421052631575</v>
      </c>
      <c r="AB238" s="2">
        <v>-1</v>
      </c>
      <c r="AC238" s="2">
        <v>-1</v>
      </c>
      <c r="AD238" s="2">
        <v>-1</v>
      </c>
      <c r="AE238">
        <f t="shared" si="48"/>
        <v>-0.81842105263157894</v>
      </c>
      <c r="AF238">
        <f t="shared" si="49"/>
        <v>0.36315789473684207</v>
      </c>
    </row>
    <row r="239" spans="3:32">
      <c r="C239">
        <v>59.5</v>
      </c>
      <c r="D239">
        <v>-0.91861455108359136</v>
      </c>
      <c r="E239">
        <v>0.10094005956535744</v>
      </c>
      <c r="G239">
        <v>25</v>
      </c>
      <c r="H239">
        <f t="shared" si="58"/>
        <v>-11</v>
      </c>
      <c r="I239">
        <f t="shared" si="59"/>
        <v>-0.30555555555555558</v>
      </c>
      <c r="J239" s="2">
        <v>-0.30555555555555558</v>
      </c>
      <c r="K239">
        <v>3.95</v>
      </c>
      <c r="L239">
        <f t="shared" si="50"/>
        <v>-15.05</v>
      </c>
      <c r="M239">
        <f t="shared" si="51"/>
        <v>-0.79210526315789476</v>
      </c>
      <c r="N239" s="2">
        <v>-0.79210526315789476</v>
      </c>
      <c r="O239">
        <v>0</v>
      </c>
      <c r="P239">
        <f t="shared" si="52"/>
        <v>-25</v>
      </c>
      <c r="Q239">
        <f t="shared" si="53"/>
        <v>-1</v>
      </c>
      <c r="R239" s="2">
        <v>-1</v>
      </c>
      <c r="S239">
        <v>2</v>
      </c>
      <c r="T239">
        <f t="shared" si="60"/>
        <v>-15</v>
      </c>
      <c r="U239">
        <f t="shared" si="61"/>
        <v>-0.88235294117647056</v>
      </c>
      <c r="V239" s="2">
        <v>-0.88235294117647056</v>
      </c>
      <c r="W239">
        <v>0</v>
      </c>
      <c r="X239">
        <f t="shared" si="54"/>
        <v>-6</v>
      </c>
      <c r="Y239">
        <f t="shared" si="55"/>
        <v>-1</v>
      </c>
      <c r="AA239" s="2">
        <v>-0.79210526315789476</v>
      </c>
      <c r="AB239" s="2">
        <v>-1</v>
      </c>
      <c r="AC239" s="2">
        <v>-1</v>
      </c>
      <c r="AD239" s="2">
        <v>-0.88235294117647056</v>
      </c>
      <c r="AE239">
        <f t="shared" si="48"/>
        <v>-0.91861455108359136</v>
      </c>
      <c r="AF239">
        <f t="shared" si="49"/>
        <v>0.10094005956535744</v>
      </c>
    </row>
    <row r="240" spans="3:32">
      <c r="C240">
        <v>59.75</v>
      </c>
      <c r="D240">
        <v>-0.93310069659442729</v>
      </c>
      <c r="E240">
        <v>9.8564009061269081E-2</v>
      </c>
      <c r="G240">
        <v>26</v>
      </c>
      <c r="H240">
        <f t="shared" si="58"/>
        <v>-10</v>
      </c>
      <c r="I240">
        <f t="shared" si="59"/>
        <v>-0.27777777777777779</v>
      </c>
      <c r="J240" s="2">
        <v>-0.27777777777777779</v>
      </c>
      <c r="K240">
        <v>3.9666999999999999</v>
      </c>
      <c r="L240">
        <f t="shared" si="50"/>
        <v>-15.033300000000001</v>
      </c>
      <c r="M240">
        <f t="shared" si="51"/>
        <v>-0.79122631578947367</v>
      </c>
      <c r="N240" s="2">
        <v>-0.79122631578947367</v>
      </c>
      <c r="O240">
        <v>0</v>
      </c>
      <c r="P240">
        <f t="shared" si="52"/>
        <v>-25</v>
      </c>
      <c r="Q240">
        <f t="shared" si="53"/>
        <v>-1</v>
      </c>
      <c r="R240" s="2">
        <v>-1</v>
      </c>
      <c r="S240">
        <v>1</v>
      </c>
      <c r="T240">
        <f t="shared" si="60"/>
        <v>-16</v>
      </c>
      <c r="U240">
        <f t="shared" si="61"/>
        <v>-0.94117647058823528</v>
      </c>
      <c r="V240" s="2">
        <v>-0.94117647058823528</v>
      </c>
      <c r="W240">
        <v>0</v>
      </c>
      <c r="X240">
        <f t="shared" si="54"/>
        <v>-6</v>
      </c>
      <c r="Y240">
        <f t="shared" si="55"/>
        <v>-1</v>
      </c>
      <c r="AA240" s="2">
        <v>-0.79122631578947367</v>
      </c>
      <c r="AB240" s="2">
        <v>-1</v>
      </c>
      <c r="AC240" s="2">
        <v>-1</v>
      </c>
      <c r="AD240" s="2">
        <v>-0.94117647058823528</v>
      </c>
      <c r="AE240">
        <f t="shared" si="48"/>
        <v>-0.93310069659442729</v>
      </c>
      <c r="AF240">
        <f t="shared" si="49"/>
        <v>9.8564009061269081E-2</v>
      </c>
    </row>
    <row r="241" spans="3:32">
      <c r="C241">
        <v>60</v>
      </c>
      <c r="D241">
        <v>-0.93448421052631581</v>
      </c>
      <c r="E241">
        <v>0.1310315789473688</v>
      </c>
      <c r="G241">
        <v>20</v>
      </c>
      <c r="H241">
        <f t="shared" si="58"/>
        <v>-16</v>
      </c>
      <c r="I241">
        <f t="shared" si="59"/>
        <v>-0.44444444444444442</v>
      </c>
      <c r="J241" s="2">
        <v>-0.44444444444444442</v>
      </c>
      <c r="K241">
        <v>4.9791999999999996</v>
      </c>
      <c r="L241">
        <f t="shared" si="50"/>
        <v>-14.020800000000001</v>
      </c>
      <c r="M241">
        <f t="shared" si="51"/>
        <v>-0.73793684210526322</v>
      </c>
      <c r="N241" s="2">
        <v>-0.73793684210526322</v>
      </c>
      <c r="O241">
        <v>0</v>
      </c>
      <c r="P241">
        <f t="shared" si="52"/>
        <v>-25</v>
      </c>
      <c r="Q241">
        <f t="shared" si="53"/>
        <v>-1</v>
      </c>
      <c r="R241" s="2">
        <v>-1</v>
      </c>
      <c r="S241">
        <v>0</v>
      </c>
      <c r="T241">
        <f t="shared" si="60"/>
        <v>-17</v>
      </c>
      <c r="U241">
        <f t="shared" si="61"/>
        <v>-1</v>
      </c>
      <c r="V241" s="2">
        <v>-1</v>
      </c>
      <c r="W241">
        <v>0</v>
      </c>
      <c r="X241">
        <f t="shared" si="54"/>
        <v>-6</v>
      </c>
      <c r="Y241">
        <f t="shared" si="55"/>
        <v>-1</v>
      </c>
      <c r="AA241" s="2">
        <v>-0.73793684210526322</v>
      </c>
      <c r="AB241" s="2">
        <v>-1</v>
      </c>
      <c r="AC241" s="2">
        <v>-1</v>
      </c>
      <c r="AD241" s="2">
        <v>-1</v>
      </c>
      <c r="AE241">
        <f t="shared" si="48"/>
        <v>-0.93448421052631581</v>
      </c>
      <c r="AF241">
        <f t="shared" si="49"/>
        <v>0.1310315789473688</v>
      </c>
    </row>
    <row r="242" spans="3:32">
      <c r="K242">
        <v>0</v>
      </c>
    </row>
  </sheetData>
  <phoneticPr fontId="18" type="noConversion"/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0F2F-6EE4-B44C-A142-D4D73122C74E}">
  <dimension ref="B1:AB241"/>
  <sheetViews>
    <sheetView topLeftCell="A153" workbookViewId="0">
      <selection activeCell="B2" sqref="B2:C241"/>
    </sheetView>
  </sheetViews>
  <sheetFormatPr baseColWidth="10" defaultRowHeight="15"/>
  <sheetData>
    <row r="1" spans="2:28">
      <c r="B1" t="s">
        <v>4</v>
      </c>
      <c r="C1" t="s">
        <v>27</v>
      </c>
      <c r="G1" t="s">
        <v>1</v>
      </c>
      <c r="K1" t="s">
        <v>1</v>
      </c>
      <c r="O1" t="s">
        <v>1</v>
      </c>
      <c r="S1" t="s">
        <v>1</v>
      </c>
      <c r="AA1" t="s">
        <v>35</v>
      </c>
    </row>
    <row r="2" spans="2:28">
      <c r="B2">
        <v>0.25</v>
      </c>
      <c r="C2">
        <v>0</v>
      </c>
      <c r="D2">
        <v>0</v>
      </c>
      <c r="G2">
        <v>11</v>
      </c>
      <c r="H2">
        <f>G2-11</f>
        <v>0</v>
      </c>
      <c r="I2">
        <f>H2/11</f>
        <v>0</v>
      </c>
      <c r="K2">
        <v>17</v>
      </c>
      <c r="L2">
        <f>K2-17</f>
        <v>0</v>
      </c>
      <c r="M2">
        <f>L2/17</f>
        <v>0</v>
      </c>
      <c r="O2">
        <v>11</v>
      </c>
      <c r="P2">
        <f>O2-11</f>
        <v>0</v>
      </c>
      <c r="Q2">
        <f>P2/11</f>
        <v>0</v>
      </c>
      <c r="S2">
        <v>14</v>
      </c>
      <c r="T2">
        <f>S2-14</f>
        <v>0</v>
      </c>
      <c r="U2">
        <f>T2/14</f>
        <v>0</v>
      </c>
      <c r="W2">
        <v>0</v>
      </c>
      <c r="X2">
        <v>0</v>
      </c>
      <c r="Y2">
        <v>0</v>
      </c>
      <c r="Z2">
        <v>0</v>
      </c>
      <c r="AA2">
        <f>AVERAGE(W2:Z2)</f>
        <v>0</v>
      </c>
      <c r="AB2">
        <f>STDEV(W2:Z2)</f>
        <v>0</v>
      </c>
    </row>
    <row r="3" spans="2:28">
      <c r="B3">
        <v>0.5</v>
      </c>
      <c r="C3">
        <v>6.4744155844155854E-2</v>
      </c>
      <c r="D3">
        <v>0.26658945652489929</v>
      </c>
      <c r="G3">
        <v>13.9916</v>
      </c>
      <c r="H3">
        <f t="shared" ref="H3:H66" si="0">G3-11</f>
        <v>2.9916</v>
      </c>
      <c r="I3">
        <f t="shared" ref="I3:I66" si="1">H3/11</f>
        <v>0.27196363636363635</v>
      </c>
      <c r="K3">
        <v>17</v>
      </c>
      <c r="L3">
        <f t="shared" ref="L3:L66" si="2">K3-17</f>
        <v>0</v>
      </c>
      <c r="M3">
        <f t="shared" ref="M3:M66" si="3">L3/17</f>
        <v>0</v>
      </c>
      <c r="O3">
        <v>14</v>
      </c>
      <c r="P3">
        <f t="shared" ref="P3:P66" si="4">O3-11</f>
        <v>3</v>
      </c>
      <c r="Q3">
        <f t="shared" ref="Q3:Q66" si="5">P3/11</f>
        <v>0.27272727272727271</v>
      </c>
      <c r="S3">
        <v>10</v>
      </c>
      <c r="T3">
        <f t="shared" ref="T3:T66" si="6">S3-14</f>
        <v>-4</v>
      </c>
      <c r="U3">
        <f t="shared" ref="U3:U66" si="7">T3/14</f>
        <v>-0.2857142857142857</v>
      </c>
      <c r="W3">
        <v>0.27196363636363635</v>
      </c>
      <c r="X3">
        <v>0</v>
      </c>
      <c r="Y3">
        <v>0.27272727272727271</v>
      </c>
      <c r="Z3">
        <v>-0.2857142857142857</v>
      </c>
      <c r="AA3">
        <f t="shared" ref="AA3:AA66" si="8">AVERAGE(W3:Z3)</f>
        <v>6.4744155844155854E-2</v>
      </c>
      <c r="AB3">
        <f t="shared" ref="AB3:AB66" si="9">STDEV(W3:Z3)</f>
        <v>0.26658945652489929</v>
      </c>
    </row>
    <row r="4" spans="2:28">
      <c r="B4">
        <v>0.75</v>
      </c>
      <c r="C4">
        <v>-4.1064457601222307E-2</v>
      </c>
      <c r="D4">
        <v>0.40117014704894</v>
      </c>
      <c r="G4">
        <v>12.0335</v>
      </c>
      <c r="H4">
        <f t="shared" si="0"/>
        <v>1.0335000000000001</v>
      </c>
      <c r="I4">
        <f t="shared" si="1"/>
        <v>9.3954545454545457E-2</v>
      </c>
      <c r="K4">
        <v>21</v>
      </c>
      <c r="L4">
        <f t="shared" si="2"/>
        <v>4</v>
      </c>
      <c r="M4">
        <f t="shared" si="3"/>
        <v>0.23529411764705882</v>
      </c>
      <c r="O4">
        <v>4</v>
      </c>
      <c r="P4">
        <f t="shared" si="4"/>
        <v>-7</v>
      </c>
      <c r="Q4">
        <f t="shared" si="5"/>
        <v>-0.63636363636363635</v>
      </c>
      <c r="S4">
        <v>16</v>
      </c>
      <c r="T4">
        <f t="shared" si="6"/>
        <v>2</v>
      </c>
      <c r="U4">
        <f t="shared" si="7"/>
        <v>0.14285714285714285</v>
      </c>
      <c r="W4">
        <v>9.3954545454545457E-2</v>
      </c>
      <c r="X4">
        <v>0.23529411764705882</v>
      </c>
      <c r="Y4">
        <v>-0.63636363636363635</v>
      </c>
      <c r="Z4">
        <v>0.14285714285714285</v>
      </c>
      <c r="AA4">
        <f t="shared" si="8"/>
        <v>-4.1064457601222307E-2</v>
      </c>
      <c r="AB4">
        <f t="shared" si="9"/>
        <v>0.40117014704894</v>
      </c>
    </row>
    <row r="5" spans="2:28">
      <c r="B5">
        <v>1</v>
      </c>
      <c r="C5">
        <v>0.18046877387318566</v>
      </c>
      <c r="D5">
        <v>0.46129362198116308</v>
      </c>
      <c r="G5">
        <v>12.125500000000001</v>
      </c>
      <c r="H5">
        <f t="shared" si="0"/>
        <v>1.1255000000000006</v>
      </c>
      <c r="I5">
        <f t="shared" si="1"/>
        <v>0.10231818181818188</v>
      </c>
      <c r="K5">
        <v>24</v>
      </c>
      <c r="L5">
        <f t="shared" si="2"/>
        <v>7</v>
      </c>
      <c r="M5">
        <f t="shared" si="3"/>
        <v>0.41176470588235292</v>
      </c>
      <c r="O5">
        <v>18</v>
      </c>
      <c r="P5">
        <f t="shared" si="4"/>
        <v>7</v>
      </c>
      <c r="Q5">
        <f t="shared" si="5"/>
        <v>0.63636363636363635</v>
      </c>
      <c r="S5">
        <v>8</v>
      </c>
      <c r="T5">
        <f t="shared" si="6"/>
        <v>-6</v>
      </c>
      <c r="U5">
        <f t="shared" si="7"/>
        <v>-0.42857142857142855</v>
      </c>
      <c r="W5">
        <v>0.10231818181818188</v>
      </c>
      <c r="X5">
        <v>0.41176470588235292</v>
      </c>
      <c r="Y5">
        <v>0.63636363636363635</v>
      </c>
      <c r="Z5">
        <v>-0.42857142857142855</v>
      </c>
      <c r="AA5">
        <f t="shared" si="8"/>
        <v>0.18046877387318566</v>
      </c>
      <c r="AB5">
        <f t="shared" si="9"/>
        <v>0.46129362198116308</v>
      </c>
    </row>
    <row r="6" spans="2:28">
      <c r="B6">
        <v>1.25</v>
      </c>
      <c r="C6">
        <v>-1.5052673796791483E-2</v>
      </c>
      <c r="D6">
        <v>0.54749478420104503</v>
      </c>
      <c r="G6">
        <v>18.631799999999998</v>
      </c>
      <c r="H6">
        <f t="shared" si="0"/>
        <v>7.6317999999999984</v>
      </c>
      <c r="I6">
        <f t="shared" si="1"/>
        <v>0.69379999999999986</v>
      </c>
      <c r="K6">
        <v>15</v>
      </c>
      <c r="L6">
        <f t="shared" si="2"/>
        <v>-2</v>
      </c>
      <c r="M6">
        <f t="shared" si="3"/>
        <v>-0.11764705882352941</v>
      </c>
      <c r="O6">
        <v>4</v>
      </c>
      <c r="P6">
        <f t="shared" si="4"/>
        <v>-7</v>
      </c>
      <c r="Q6">
        <f t="shared" si="5"/>
        <v>-0.63636363636363635</v>
      </c>
      <c r="S6">
        <v>14</v>
      </c>
      <c r="T6">
        <f t="shared" si="6"/>
        <v>0</v>
      </c>
      <c r="U6">
        <f t="shared" si="7"/>
        <v>0</v>
      </c>
      <c r="W6">
        <v>0.69379999999999986</v>
      </c>
      <c r="X6">
        <v>-0.11764705882352941</v>
      </c>
      <c r="Y6">
        <v>-0.63636363636363635</v>
      </c>
      <c r="Z6">
        <v>0</v>
      </c>
      <c r="AA6">
        <f t="shared" si="8"/>
        <v>-1.5052673796791483E-2</v>
      </c>
      <c r="AB6">
        <f t="shared" si="9"/>
        <v>0.54749478420104503</v>
      </c>
    </row>
    <row r="7" spans="2:28">
      <c r="B7">
        <v>1.5</v>
      </c>
      <c r="C7">
        <v>0.10190592055003818</v>
      </c>
      <c r="D7">
        <v>0.13446183353660909</v>
      </c>
      <c r="G7">
        <v>12.832599999999999</v>
      </c>
      <c r="H7">
        <f t="shared" si="0"/>
        <v>1.8325999999999993</v>
      </c>
      <c r="I7">
        <f t="shared" si="1"/>
        <v>0.16659999999999994</v>
      </c>
      <c r="K7">
        <v>19</v>
      </c>
      <c r="L7">
        <f t="shared" si="2"/>
        <v>2</v>
      </c>
      <c r="M7">
        <f t="shared" si="3"/>
        <v>0.11764705882352941</v>
      </c>
      <c r="O7">
        <v>10</v>
      </c>
      <c r="P7">
        <f t="shared" si="4"/>
        <v>-1</v>
      </c>
      <c r="Q7">
        <f t="shared" si="5"/>
        <v>-9.0909090909090912E-2</v>
      </c>
      <c r="S7">
        <v>17</v>
      </c>
      <c r="T7">
        <f t="shared" si="6"/>
        <v>3</v>
      </c>
      <c r="U7">
        <f t="shared" si="7"/>
        <v>0.21428571428571427</v>
      </c>
      <c r="W7">
        <v>0.16659999999999994</v>
      </c>
      <c r="X7">
        <v>0.11764705882352941</v>
      </c>
      <c r="Y7">
        <v>-9.0909090909090912E-2</v>
      </c>
      <c r="Z7">
        <v>0.21428571428571427</v>
      </c>
      <c r="AA7">
        <f t="shared" si="8"/>
        <v>0.10190592055003818</v>
      </c>
      <c r="AB7">
        <f t="shared" si="9"/>
        <v>0.13446183353660909</v>
      </c>
    </row>
    <row r="8" spans="2:28">
      <c r="B8">
        <v>1.75</v>
      </c>
      <c r="C8">
        <v>0.19136245225362875</v>
      </c>
      <c r="D8">
        <v>0.25181540983556167</v>
      </c>
      <c r="G8">
        <v>16.0502</v>
      </c>
      <c r="H8">
        <f t="shared" si="0"/>
        <v>5.0502000000000002</v>
      </c>
      <c r="I8">
        <f t="shared" si="1"/>
        <v>0.45910909090909091</v>
      </c>
      <c r="K8">
        <v>20</v>
      </c>
      <c r="L8">
        <f t="shared" si="2"/>
        <v>3</v>
      </c>
      <c r="M8">
        <f t="shared" si="3"/>
        <v>0.17647058823529413</v>
      </c>
      <c r="O8">
        <v>14</v>
      </c>
      <c r="P8">
        <f t="shared" si="4"/>
        <v>3</v>
      </c>
      <c r="Q8">
        <f t="shared" si="5"/>
        <v>0.27272727272727271</v>
      </c>
      <c r="S8">
        <v>12</v>
      </c>
      <c r="T8">
        <f t="shared" si="6"/>
        <v>-2</v>
      </c>
      <c r="U8">
        <f t="shared" si="7"/>
        <v>-0.14285714285714285</v>
      </c>
      <c r="W8">
        <v>0.45910909090909091</v>
      </c>
      <c r="X8">
        <v>0.17647058823529413</v>
      </c>
      <c r="Y8">
        <v>0.27272727272727271</v>
      </c>
      <c r="Z8">
        <v>-0.14285714285714285</v>
      </c>
      <c r="AA8">
        <f t="shared" si="8"/>
        <v>0.19136245225362875</v>
      </c>
      <c r="AB8">
        <f t="shared" si="9"/>
        <v>0.25181540983556167</v>
      </c>
    </row>
    <row r="9" spans="2:28">
      <c r="B9">
        <v>2</v>
      </c>
      <c r="C9">
        <v>0.20684236058059585</v>
      </c>
      <c r="D9">
        <v>0.19259316933633772</v>
      </c>
      <c r="G9">
        <v>10.9414</v>
      </c>
      <c r="H9">
        <f t="shared" si="0"/>
        <v>-5.8600000000000207E-2</v>
      </c>
      <c r="I9">
        <f t="shared" si="1"/>
        <v>-5.3272727272727464E-3</v>
      </c>
      <c r="K9">
        <v>21</v>
      </c>
      <c r="L9">
        <f t="shared" si="2"/>
        <v>4</v>
      </c>
      <c r="M9">
        <f t="shared" si="3"/>
        <v>0.23529411764705882</v>
      </c>
      <c r="O9">
        <v>16</v>
      </c>
      <c r="P9">
        <f t="shared" si="4"/>
        <v>5</v>
      </c>
      <c r="Q9">
        <f t="shared" si="5"/>
        <v>0.45454545454545453</v>
      </c>
      <c r="S9">
        <v>16</v>
      </c>
      <c r="T9">
        <f t="shared" si="6"/>
        <v>2</v>
      </c>
      <c r="U9">
        <f t="shared" si="7"/>
        <v>0.14285714285714285</v>
      </c>
      <c r="W9">
        <v>-5.3272727272727464E-3</v>
      </c>
      <c r="X9">
        <v>0.23529411764705882</v>
      </c>
      <c r="Y9">
        <v>0.45454545454545453</v>
      </c>
      <c r="Z9">
        <v>0.14285714285714285</v>
      </c>
      <c r="AA9">
        <f t="shared" si="8"/>
        <v>0.20684236058059585</v>
      </c>
      <c r="AB9">
        <f t="shared" si="9"/>
        <v>0.19259316933633772</v>
      </c>
    </row>
    <row r="10" spans="2:28">
      <c r="B10">
        <v>2.25</v>
      </c>
      <c r="C10">
        <v>5.9122593582887711E-2</v>
      </c>
      <c r="D10">
        <v>0.39919562510662432</v>
      </c>
      <c r="G10">
        <v>7.8661000000000003</v>
      </c>
      <c r="H10">
        <f t="shared" si="0"/>
        <v>-3.1338999999999997</v>
      </c>
      <c r="I10">
        <f t="shared" si="1"/>
        <v>-0.28489999999999999</v>
      </c>
      <c r="K10">
        <v>22</v>
      </c>
      <c r="L10">
        <f t="shared" si="2"/>
        <v>5</v>
      </c>
      <c r="M10">
        <f t="shared" si="3"/>
        <v>0.29411764705882354</v>
      </c>
      <c r="O10">
        <v>8</v>
      </c>
      <c r="P10">
        <f t="shared" si="4"/>
        <v>-3</v>
      </c>
      <c r="Q10">
        <f t="shared" si="5"/>
        <v>-0.27272727272727271</v>
      </c>
      <c r="S10">
        <v>21</v>
      </c>
      <c r="T10">
        <f t="shared" si="6"/>
        <v>7</v>
      </c>
      <c r="U10">
        <f t="shared" si="7"/>
        <v>0.5</v>
      </c>
      <c r="W10">
        <v>-0.28489999999999999</v>
      </c>
      <c r="X10">
        <v>0.29411764705882354</v>
      </c>
      <c r="Y10">
        <v>-0.27272727272727271</v>
      </c>
      <c r="Z10">
        <v>0.5</v>
      </c>
      <c r="AA10">
        <f t="shared" si="8"/>
        <v>5.9122593582887711E-2</v>
      </c>
      <c r="AB10">
        <f t="shared" si="9"/>
        <v>0.39919562510662432</v>
      </c>
    </row>
    <row r="11" spans="2:28">
      <c r="B11">
        <v>2.5</v>
      </c>
      <c r="C11">
        <v>0.14845595874713524</v>
      </c>
      <c r="D11">
        <v>0.17886681481890271</v>
      </c>
      <c r="G11">
        <v>12.3766</v>
      </c>
      <c r="H11">
        <f t="shared" si="0"/>
        <v>1.3765999999999998</v>
      </c>
      <c r="I11">
        <f t="shared" si="1"/>
        <v>0.12514545454545453</v>
      </c>
      <c r="K11">
        <v>20</v>
      </c>
      <c r="L11">
        <f t="shared" si="2"/>
        <v>3</v>
      </c>
      <c r="M11">
        <f t="shared" si="3"/>
        <v>0.17647058823529413</v>
      </c>
      <c r="O11">
        <v>15</v>
      </c>
      <c r="P11">
        <f t="shared" si="4"/>
        <v>4</v>
      </c>
      <c r="Q11">
        <f t="shared" si="5"/>
        <v>0.36363636363636365</v>
      </c>
      <c r="S11">
        <v>13</v>
      </c>
      <c r="T11">
        <f t="shared" si="6"/>
        <v>-1</v>
      </c>
      <c r="U11">
        <f t="shared" si="7"/>
        <v>-7.1428571428571425E-2</v>
      </c>
      <c r="W11">
        <v>0.12514545454545453</v>
      </c>
      <c r="X11">
        <v>0.17647058823529413</v>
      </c>
      <c r="Y11">
        <v>0.36363636363636365</v>
      </c>
      <c r="Z11">
        <v>-7.1428571428571425E-2</v>
      </c>
      <c r="AA11">
        <f t="shared" si="8"/>
        <v>0.14845595874713524</v>
      </c>
      <c r="AB11">
        <f t="shared" si="9"/>
        <v>0.17886681481890271</v>
      </c>
    </row>
    <row r="12" spans="2:28">
      <c r="B12">
        <v>2.75</v>
      </c>
      <c r="C12">
        <v>-3.4528189457601235E-2</v>
      </c>
      <c r="D12">
        <v>0.60170908016397318</v>
      </c>
      <c r="G12">
        <v>13.5816</v>
      </c>
      <c r="H12">
        <f t="shared" si="0"/>
        <v>2.5815999999999999</v>
      </c>
      <c r="I12">
        <f t="shared" si="1"/>
        <v>0.23469090909090909</v>
      </c>
      <c r="K12">
        <v>27</v>
      </c>
      <c r="L12">
        <f t="shared" si="2"/>
        <v>10</v>
      </c>
      <c r="M12">
        <f t="shared" si="3"/>
        <v>0.58823529411764708</v>
      </c>
      <c r="O12">
        <v>2</v>
      </c>
      <c r="P12">
        <f t="shared" si="4"/>
        <v>-9</v>
      </c>
      <c r="Q12">
        <f t="shared" si="5"/>
        <v>-0.81818181818181823</v>
      </c>
      <c r="S12">
        <v>12</v>
      </c>
      <c r="T12">
        <f t="shared" si="6"/>
        <v>-2</v>
      </c>
      <c r="U12">
        <f t="shared" si="7"/>
        <v>-0.14285714285714285</v>
      </c>
      <c r="W12">
        <v>0.23469090909090909</v>
      </c>
      <c r="X12">
        <v>0.58823529411764708</v>
      </c>
      <c r="Y12">
        <v>-0.81818181818181823</v>
      </c>
      <c r="Z12">
        <v>-0.14285714285714285</v>
      </c>
      <c r="AA12">
        <f t="shared" si="8"/>
        <v>-3.4528189457601235E-2</v>
      </c>
      <c r="AB12">
        <f t="shared" si="9"/>
        <v>0.60170908016397318</v>
      </c>
    </row>
    <row r="13" spans="2:28">
      <c r="B13">
        <v>3</v>
      </c>
      <c r="C13">
        <v>0.21728116883116882</v>
      </c>
      <c r="D13">
        <v>0.38863988744220823</v>
      </c>
      <c r="G13">
        <v>18.631799999999998</v>
      </c>
      <c r="H13">
        <f t="shared" si="0"/>
        <v>7.6317999999999984</v>
      </c>
      <c r="I13">
        <f t="shared" si="1"/>
        <v>0.69379999999999986</v>
      </c>
      <c r="K13">
        <v>17</v>
      </c>
      <c r="L13">
        <f t="shared" si="2"/>
        <v>0</v>
      </c>
      <c r="M13">
        <f t="shared" si="3"/>
        <v>0</v>
      </c>
      <c r="O13">
        <v>9</v>
      </c>
      <c r="P13">
        <f t="shared" si="4"/>
        <v>-2</v>
      </c>
      <c r="Q13">
        <f t="shared" si="5"/>
        <v>-0.18181818181818182</v>
      </c>
      <c r="S13">
        <v>19</v>
      </c>
      <c r="T13">
        <f t="shared" si="6"/>
        <v>5</v>
      </c>
      <c r="U13">
        <f t="shared" si="7"/>
        <v>0.35714285714285715</v>
      </c>
      <c r="W13">
        <v>0.69379999999999986</v>
      </c>
      <c r="X13">
        <v>0</v>
      </c>
      <c r="Y13">
        <v>-0.18181818181818182</v>
      </c>
      <c r="Z13">
        <v>0.35714285714285715</v>
      </c>
      <c r="AA13">
        <f t="shared" si="8"/>
        <v>0.21728116883116882</v>
      </c>
      <c r="AB13">
        <f t="shared" si="9"/>
        <v>0.38863988744220823</v>
      </c>
    </row>
    <row r="14" spans="2:28">
      <c r="B14">
        <v>3.25</v>
      </c>
      <c r="C14">
        <v>9.4155844155844159E-2</v>
      </c>
      <c r="D14">
        <v>0.1347043972510962</v>
      </c>
      <c r="G14">
        <v>12</v>
      </c>
      <c r="H14">
        <f t="shared" si="0"/>
        <v>1</v>
      </c>
      <c r="I14">
        <f t="shared" si="1"/>
        <v>9.0909090909090912E-2</v>
      </c>
      <c r="K14">
        <v>17</v>
      </c>
      <c r="L14">
        <f t="shared" si="2"/>
        <v>0</v>
      </c>
      <c r="M14">
        <f t="shared" si="3"/>
        <v>0</v>
      </c>
      <c r="O14">
        <v>11</v>
      </c>
      <c r="P14">
        <f t="shared" si="4"/>
        <v>0</v>
      </c>
      <c r="Q14">
        <f t="shared" si="5"/>
        <v>0</v>
      </c>
      <c r="S14">
        <v>18</v>
      </c>
      <c r="T14">
        <f t="shared" si="6"/>
        <v>4</v>
      </c>
      <c r="U14">
        <f t="shared" si="7"/>
        <v>0.2857142857142857</v>
      </c>
      <c r="W14">
        <v>9.0909090909090912E-2</v>
      </c>
      <c r="X14">
        <v>0</v>
      </c>
      <c r="Y14">
        <v>0</v>
      </c>
      <c r="Z14">
        <v>0.2857142857142857</v>
      </c>
      <c r="AA14">
        <f t="shared" si="8"/>
        <v>9.4155844155844159E-2</v>
      </c>
      <c r="AB14">
        <f t="shared" si="9"/>
        <v>0.1347043972510962</v>
      </c>
    </row>
    <row r="15" spans="2:28">
      <c r="B15">
        <v>3.5</v>
      </c>
      <c r="C15">
        <v>0.20175599694423224</v>
      </c>
      <c r="D15">
        <v>0.34210964485330048</v>
      </c>
      <c r="G15">
        <v>12.217599999999999</v>
      </c>
      <c r="H15">
        <f t="shared" si="0"/>
        <v>1.2175999999999991</v>
      </c>
      <c r="I15">
        <f t="shared" si="1"/>
        <v>0.11069090909090901</v>
      </c>
      <c r="K15">
        <v>21</v>
      </c>
      <c r="L15">
        <f t="shared" si="2"/>
        <v>4</v>
      </c>
      <c r="M15">
        <f t="shared" si="3"/>
        <v>0.23529411764705882</v>
      </c>
      <c r="O15">
        <v>9</v>
      </c>
      <c r="P15">
        <f t="shared" si="4"/>
        <v>-2</v>
      </c>
      <c r="Q15">
        <f t="shared" si="5"/>
        <v>-0.18181818181818182</v>
      </c>
      <c r="S15">
        <v>23</v>
      </c>
      <c r="T15">
        <f t="shared" si="6"/>
        <v>9</v>
      </c>
      <c r="U15">
        <f t="shared" si="7"/>
        <v>0.6428571428571429</v>
      </c>
      <c r="W15">
        <v>0.11069090909090901</v>
      </c>
      <c r="X15">
        <v>0.23529411764705882</v>
      </c>
      <c r="Y15">
        <v>-0.18181818181818182</v>
      </c>
      <c r="Z15">
        <v>0.6428571428571429</v>
      </c>
      <c r="AA15">
        <f t="shared" si="8"/>
        <v>0.20175599694423224</v>
      </c>
      <c r="AB15">
        <f t="shared" si="9"/>
        <v>0.34210964485330048</v>
      </c>
    </row>
    <row r="16" spans="2:28">
      <c r="B16">
        <v>3.75</v>
      </c>
      <c r="C16">
        <v>0.20882507639419401</v>
      </c>
      <c r="D16">
        <v>0.18049033783899088</v>
      </c>
      <c r="G16">
        <v>11.1799</v>
      </c>
      <c r="H16">
        <f t="shared" si="0"/>
        <v>0.17989999999999995</v>
      </c>
      <c r="I16">
        <f t="shared" si="1"/>
        <v>1.6354545454545451E-2</v>
      </c>
      <c r="K16">
        <v>19</v>
      </c>
      <c r="L16">
        <f t="shared" si="2"/>
        <v>2</v>
      </c>
      <c r="M16">
        <f t="shared" si="3"/>
        <v>0.11764705882352941</v>
      </c>
      <c r="O16">
        <v>14</v>
      </c>
      <c r="P16">
        <f t="shared" si="4"/>
        <v>3</v>
      </c>
      <c r="Q16">
        <f t="shared" si="5"/>
        <v>0.27272727272727271</v>
      </c>
      <c r="S16">
        <v>20</v>
      </c>
      <c r="T16">
        <f t="shared" si="6"/>
        <v>6</v>
      </c>
      <c r="U16">
        <f t="shared" si="7"/>
        <v>0.42857142857142855</v>
      </c>
      <c r="W16">
        <v>1.6354545454545451E-2</v>
      </c>
      <c r="X16">
        <v>0.11764705882352941</v>
      </c>
      <c r="Y16">
        <v>0.27272727272727271</v>
      </c>
      <c r="Z16">
        <v>0.42857142857142855</v>
      </c>
      <c r="AA16">
        <f t="shared" si="8"/>
        <v>0.20882507639419401</v>
      </c>
      <c r="AB16">
        <f t="shared" si="9"/>
        <v>0.18049033783899088</v>
      </c>
    </row>
    <row r="17" spans="2:28">
      <c r="B17">
        <v>4</v>
      </c>
      <c r="C17">
        <v>0.22956455309396484</v>
      </c>
      <c r="D17">
        <v>0.12284746993202368</v>
      </c>
      <c r="G17">
        <v>13</v>
      </c>
      <c r="H17">
        <f t="shared" si="0"/>
        <v>2</v>
      </c>
      <c r="I17">
        <f t="shared" si="1"/>
        <v>0.18181818181818182</v>
      </c>
      <c r="K17">
        <v>24</v>
      </c>
      <c r="L17">
        <f t="shared" si="2"/>
        <v>7</v>
      </c>
      <c r="M17">
        <f t="shared" si="3"/>
        <v>0.41176470588235292</v>
      </c>
      <c r="O17">
        <v>13</v>
      </c>
      <c r="P17">
        <f t="shared" si="4"/>
        <v>2</v>
      </c>
      <c r="Q17">
        <f t="shared" si="5"/>
        <v>0.18181818181818182</v>
      </c>
      <c r="S17">
        <v>16</v>
      </c>
      <c r="T17">
        <f t="shared" si="6"/>
        <v>2</v>
      </c>
      <c r="U17">
        <f t="shared" si="7"/>
        <v>0.14285714285714285</v>
      </c>
      <c r="W17">
        <v>0.18181818181818182</v>
      </c>
      <c r="X17">
        <v>0.41176470588235292</v>
      </c>
      <c r="Y17">
        <v>0.18181818181818182</v>
      </c>
      <c r="Z17">
        <v>0.14285714285714285</v>
      </c>
      <c r="AA17">
        <f t="shared" si="8"/>
        <v>0.22956455309396484</v>
      </c>
      <c r="AB17">
        <f t="shared" si="9"/>
        <v>0.12284746993202368</v>
      </c>
    </row>
    <row r="18" spans="2:28">
      <c r="B18">
        <v>4.25</v>
      </c>
      <c r="C18">
        <v>0.15978453017570665</v>
      </c>
      <c r="D18">
        <v>0.18103281040262398</v>
      </c>
      <c r="G18">
        <v>14.732200000000001</v>
      </c>
      <c r="H18">
        <f t="shared" si="0"/>
        <v>3.7322000000000006</v>
      </c>
      <c r="I18">
        <f t="shared" si="1"/>
        <v>0.33929090909090914</v>
      </c>
      <c r="K18">
        <v>20</v>
      </c>
      <c r="L18">
        <f t="shared" si="2"/>
        <v>3</v>
      </c>
      <c r="M18">
        <f t="shared" si="3"/>
        <v>0.17647058823529413</v>
      </c>
      <c r="O18">
        <v>10</v>
      </c>
      <c r="P18">
        <f t="shared" si="4"/>
        <v>-1</v>
      </c>
      <c r="Q18">
        <f t="shared" si="5"/>
        <v>-9.0909090909090912E-2</v>
      </c>
      <c r="S18">
        <v>17</v>
      </c>
      <c r="T18">
        <f t="shared" si="6"/>
        <v>3</v>
      </c>
      <c r="U18">
        <f t="shared" si="7"/>
        <v>0.21428571428571427</v>
      </c>
      <c r="W18">
        <v>0.33929090909090914</v>
      </c>
      <c r="X18">
        <v>0.17647058823529413</v>
      </c>
      <c r="Y18">
        <v>-9.0909090909090912E-2</v>
      </c>
      <c r="Z18">
        <v>0.21428571428571427</v>
      </c>
      <c r="AA18">
        <f t="shared" si="8"/>
        <v>0.15978453017570665</v>
      </c>
      <c r="AB18">
        <f t="shared" si="9"/>
        <v>0.18103281040262398</v>
      </c>
    </row>
    <row r="19" spans="2:28">
      <c r="B19">
        <v>4.5</v>
      </c>
      <c r="C19">
        <v>-3.1185867074102348E-2</v>
      </c>
      <c r="D19">
        <v>0.41986264449181504</v>
      </c>
      <c r="G19">
        <v>17.5732</v>
      </c>
      <c r="H19">
        <f t="shared" si="0"/>
        <v>6.5731999999999999</v>
      </c>
      <c r="I19">
        <f t="shared" si="1"/>
        <v>0.59756363636363641</v>
      </c>
      <c r="K19">
        <v>13</v>
      </c>
      <c r="L19">
        <f t="shared" si="2"/>
        <v>-4</v>
      </c>
      <c r="M19">
        <f t="shared" si="3"/>
        <v>-0.23529411764705882</v>
      </c>
      <c r="O19">
        <v>8</v>
      </c>
      <c r="P19">
        <f t="shared" si="4"/>
        <v>-3</v>
      </c>
      <c r="Q19">
        <f t="shared" si="5"/>
        <v>-0.27272727272727271</v>
      </c>
      <c r="S19">
        <v>11</v>
      </c>
      <c r="T19">
        <f t="shared" si="6"/>
        <v>-3</v>
      </c>
      <c r="U19">
        <f t="shared" si="7"/>
        <v>-0.21428571428571427</v>
      </c>
      <c r="W19">
        <v>0.59756363636363641</v>
      </c>
      <c r="X19">
        <v>-0.23529411764705882</v>
      </c>
      <c r="Y19">
        <v>-0.27272727272727271</v>
      </c>
      <c r="Z19">
        <v>-0.21428571428571427</v>
      </c>
      <c r="AA19">
        <f t="shared" si="8"/>
        <v>-3.1185867074102348E-2</v>
      </c>
      <c r="AB19">
        <f t="shared" si="9"/>
        <v>0.41986264449181504</v>
      </c>
    </row>
    <row r="20" spans="2:28">
      <c r="B20">
        <v>4.75</v>
      </c>
      <c r="C20">
        <v>0.16951967150496566</v>
      </c>
      <c r="D20">
        <v>0.29972380294883377</v>
      </c>
      <c r="G20">
        <v>16.795000000000002</v>
      </c>
      <c r="H20">
        <f t="shared" si="0"/>
        <v>5.7950000000000017</v>
      </c>
      <c r="I20">
        <f t="shared" si="1"/>
        <v>0.52681818181818196</v>
      </c>
      <c r="K20">
        <v>22</v>
      </c>
      <c r="L20">
        <f t="shared" si="2"/>
        <v>5</v>
      </c>
      <c r="M20">
        <f t="shared" si="3"/>
        <v>0.29411764705882354</v>
      </c>
      <c r="O20">
        <v>11</v>
      </c>
      <c r="P20">
        <f t="shared" si="4"/>
        <v>0</v>
      </c>
      <c r="Q20">
        <f t="shared" si="5"/>
        <v>0</v>
      </c>
      <c r="S20">
        <v>12</v>
      </c>
      <c r="T20">
        <f t="shared" si="6"/>
        <v>-2</v>
      </c>
      <c r="U20">
        <f t="shared" si="7"/>
        <v>-0.14285714285714285</v>
      </c>
      <c r="W20">
        <v>0.52681818181818196</v>
      </c>
      <c r="X20">
        <v>0.29411764705882354</v>
      </c>
      <c r="Y20">
        <v>0</v>
      </c>
      <c r="Z20">
        <v>-0.14285714285714285</v>
      </c>
      <c r="AA20">
        <f t="shared" si="8"/>
        <v>0.16951967150496566</v>
      </c>
      <c r="AB20">
        <f t="shared" si="9"/>
        <v>0.29972380294883377</v>
      </c>
    </row>
    <row r="21" spans="2:28">
      <c r="B21">
        <v>5</v>
      </c>
      <c r="C21">
        <v>-6.3032868601986244E-2</v>
      </c>
      <c r="D21">
        <v>0.31036462013575689</v>
      </c>
      <c r="G21">
        <v>15.0921</v>
      </c>
      <c r="H21">
        <f t="shared" si="0"/>
        <v>4.0921000000000003</v>
      </c>
      <c r="I21">
        <f t="shared" si="1"/>
        <v>0.37200909090909096</v>
      </c>
      <c r="K21">
        <v>15</v>
      </c>
      <c r="L21">
        <f t="shared" si="2"/>
        <v>-2</v>
      </c>
      <c r="M21">
        <f t="shared" si="3"/>
        <v>-0.11764705882352941</v>
      </c>
      <c r="O21">
        <v>7</v>
      </c>
      <c r="P21">
        <f t="shared" si="4"/>
        <v>-4</v>
      </c>
      <c r="Q21">
        <f t="shared" si="5"/>
        <v>-0.36363636363636365</v>
      </c>
      <c r="S21">
        <v>12</v>
      </c>
      <c r="T21">
        <f t="shared" si="6"/>
        <v>-2</v>
      </c>
      <c r="U21">
        <f t="shared" si="7"/>
        <v>-0.14285714285714285</v>
      </c>
      <c r="W21">
        <v>0.37200909090909096</v>
      </c>
      <c r="X21">
        <v>-0.11764705882352941</v>
      </c>
      <c r="Y21">
        <v>-0.36363636363636365</v>
      </c>
      <c r="Z21">
        <v>-0.14285714285714285</v>
      </c>
      <c r="AA21">
        <f t="shared" si="8"/>
        <v>-6.3032868601986244E-2</v>
      </c>
      <c r="AB21">
        <f t="shared" si="9"/>
        <v>0.31036462013575689</v>
      </c>
    </row>
    <row r="22" spans="2:28">
      <c r="B22">
        <v>5.25</v>
      </c>
      <c r="C22">
        <v>6.3995301757066442E-2</v>
      </c>
      <c r="D22">
        <v>0.20016934640146705</v>
      </c>
      <c r="G22">
        <v>12.832599999999999</v>
      </c>
      <c r="H22">
        <f t="shared" si="0"/>
        <v>1.8325999999999993</v>
      </c>
      <c r="I22">
        <f t="shared" si="1"/>
        <v>0.16659999999999994</v>
      </c>
      <c r="K22">
        <v>13</v>
      </c>
      <c r="L22">
        <f t="shared" si="2"/>
        <v>-4</v>
      </c>
      <c r="M22">
        <f t="shared" si="3"/>
        <v>-0.23529411764705882</v>
      </c>
      <c r="O22">
        <v>13</v>
      </c>
      <c r="P22">
        <f t="shared" si="4"/>
        <v>2</v>
      </c>
      <c r="Q22">
        <f t="shared" si="5"/>
        <v>0.18181818181818182</v>
      </c>
      <c r="S22">
        <v>16</v>
      </c>
      <c r="T22">
        <f t="shared" si="6"/>
        <v>2</v>
      </c>
      <c r="U22">
        <f t="shared" si="7"/>
        <v>0.14285714285714285</v>
      </c>
      <c r="W22">
        <v>0.16659999999999994</v>
      </c>
      <c r="X22">
        <v>-0.23529411764705882</v>
      </c>
      <c r="Y22">
        <v>0.18181818181818182</v>
      </c>
      <c r="Z22">
        <v>0.14285714285714285</v>
      </c>
      <c r="AA22">
        <f t="shared" si="8"/>
        <v>6.3995301757066442E-2</v>
      </c>
      <c r="AB22">
        <f t="shared" si="9"/>
        <v>0.20016934640146705</v>
      </c>
    </row>
    <row r="23" spans="2:28">
      <c r="B23">
        <v>5.5</v>
      </c>
      <c r="C23">
        <v>9.4015126050420159E-2</v>
      </c>
      <c r="D23">
        <v>0.29997454052881034</v>
      </c>
      <c r="G23">
        <v>15.472799999999999</v>
      </c>
      <c r="H23">
        <f t="shared" si="0"/>
        <v>4.4727999999999994</v>
      </c>
      <c r="I23">
        <f t="shared" si="1"/>
        <v>0.40661818181818177</v>
      </c>
      <c r="K23">
        <v>22</v>
      </c>
      <c r="L23">
        <f t="shared" si="2"/>
        <v>5</v>
      </c>
      <c r="M23">
        <f t="shared" si="3"/>
        <v>0.29411764705882354</v>
      </c>
      <c r="O23">
        <v>9</v>
      </c>
      <c r="P23">
        <f t="shared" si="4"/>
        <v>-2</v>
      </c>
      <c r="Q23">
        <f t="shared" si="5"/>
        <v>-0.18181818181818182</v>
      </c>
      <c r="S23">
        <v>12</v>
      </c>
      <c r="T23">
        <f t="shared" si="6"/>
        <v>-2</v>
      </c>
      <c r="U23">
        <f t="shared" si="7"/>
        <v>-0.14285714285714285</v>
      </c>
      <c r="W23">
        <v>0.40661818181818177</v>
      </c>
      <c r="X23">
        <v>0.29411764705882354</v>
      </c>
      <c r="Y23">
        <v>-0.18181818181818182</v>
      </c>
      <c r="Z23">
        <v>-0.14285714285714285</v>
      </c>
      <c r="AA23">
        <f t="shared" si="8"/>
        <v>9.4015126050420159E-2</v>
      </c>
      <c r="AB23">
        <f t="shared" si="9"/>
        <v>0.29997454052881034</v>
      </c>
    </row>
    <row r="24" spans="2:28">
      <c r="B24">
        <v>5.75</v>
      </c>
      <c r="C24">
        <v>0.17957912528647824</v>
      </c>
      <c r="D24">
        <v>0.20205783533293628</v>
      </c>
      <c r="G24">
        <v>14.447699999999999</v>
      </c>
      <c r="H24">
        <f t="shared" si="0"/>
        <v>3.4476999999999993</v>
      </c>
      <c r="I24">
        <f t="shared" si="1"/>
        <v>0.31342727272727267</v>
      </c>
      <c r="K24">
        <v>23</v>
      </c>
      <c r="L24">
        <f t="shared" si="2"/>
        <v>6</v>
      </c>
      <c r="M24">
        <f t="shared" si="3"/>
        <v>0.35294117647058826</v>
      </c>
      <c r="O24">
        <v>10</v>
      </c>
      <c r="P24">
        <f t="shared" si="4"/>
        <v>-1</v>
      </c>
      <c r="Q24">
        <f t="shared" si="5"/>
        <v>-9.0909090909090912E-2</v>
      </c>
      <c r="S24">
        <v>16</v>
      </c>
      <c r="T24">
        <f t="shared" si="6"/>
        <v>2</v>
      </c>
      <c r="U24">
        <f t="shared" si="7"/>
        <v>0.14285714285714285</v>
      </c>
      <c r="W24">
        <v>0.31342727272727267</v>
      </c>
      <c r="X24">
        <v>0.35294117647058826</v>
      </c>
      <c r="Y24">
        <v>-9.0909090909090912E-2</v>
      </c>
      <c r="Z24">
        <v>0.14285714285714285</v>
      </c>
      <c r="AA24">
        <f t="shared" si="8"/>
        <v>0.17957912528647824</v>
      </c>
      <c r="AB24">
        <f t="shared" si="9"/>
        <v>0.20205783533293628</v>
      </c>
    </row>
    <row r="25" spans="2:28">
      <c r="B25">
        <v>6</v>
      </c>
      <c r="C25">
        <v>-1.6160828877005345E-2</v>
      </c>
      <c r="D25">
        <v>0.35981210532487334</v>
      </c>
      <c r="G25">
        <v>16.2301</v>
      </c>
      <c r="H25">
        <f t="shared" si="0"/>
        <v>5.2301000000000002</v>
      </c>
      <c r="I25">
        <f t="shared" si="1"/>
        <v>0.47546363636363637</v>
      </c>
      <c r="K25">
        <v>14</v>
      </c>
      <c r="L25">
        <f t="shared" si="2"/>
        <v>-3</v>
      </c>
      <c r="M25">
        <f t="shared" si="3"/>
        <v>-0.17647058823529413</v>
      </c>
      <c r="O25">
        <v>7</v>
      </c>
      <c r="P25">
        <f t="shared" si="4"/>
        <v>-4</v>
      </c>
      <c r="Q25">
        <f t="shared" si="5"/>
        <v>-0.36363636363636365</v>
      </c>
      <c r="S25">
        <v>14</v>
      </c>
      <c r="T25">
        <f t="shared" si="6"/>
        <v>0</v>
      </c>
      <c r="U25">
        <f t="shared" si="7"/>
        <v>0</v>
      </c>
      <c r="W25">
        <v>0.47546363636363637</v>
      </c>
      <c r="X25">
        <v>-0.17647058823529413</v>
      </c>
      <c r="Y25">
        <v>-0.36363636363636365</v>
      </c>
      <c r="Z25">
        <v>0</v>
      </c>
      <c r="AA25">
        <f t="shared" si="8"/>
        <v>-1.6160828877005345E-2</v>
      </c>
      <c r="AB25">
        <f t="shared" si="9"/>
        <v>0.35981210532487334</v>
      </c>
    </row>
    <row r="26" spans="2:28">
      <c r="B26">
        <v>6.25</v>
      </c>
      <c r="C26">
        <v>0.14029889228418646</v>
      </c>
      <c r="D26">
        <v>0.54035432444060538</v>
      </c>
      <c r="G26">
        <v>17.795000000000002</v>
      </c>
      <c r="H26">
        <f t="shared" si="0"/>
        <v>6.7950000000000017</v>
      </c>
      <c r="I26">
        <f t="shared" si="1"/>
        <v>0.6177272727272729</v>
      </c>
      <c r="K26">
        <v>22</v>
      </c>
      <c r="L26">
        <f t="shared" si="2"/>
        <v>5</v>
      </c>
      <c r="M26">
        <f t="shared" si="3"/>
        <v>0.29411764705882354</v>
      </c>
      <c r="O26">
        <v>4</v>
      </c>
      <c r="P26">
        <f t="shared" si="4"/>
        <v>-7</v>
      </c>
      <c r="Q26">
        <f t="shared" si="5"/>
        <v>-0.63636363636363635</v>
      </c>
      <c r="S26">
        <v>18</v>
      </c>
      <c r="T26">
        <f t="shared" si="6"/>
        <v>4</v>
      </c>
      <c r="U26">
        <f t="shared" si="7"/>
        <v>0.2857142857142857</v>
      </c>
      <c r="W26">
        <v>0.6177272727272729</v>
      </c>
      <c r="X26">
        <v>0.29411764705882354</v>
      </c>
      <c r="Y26">
        <v>-0.63636363636363635</v>
      </c>
      <c r="Z26">
        <v>0.2857142857142857</v>
      </c>
      <c r="AA26">
        <f t="shared" si="8"/>
        <v>0.14029889228418646</v>
      </c>
      <c r="AB26">
        <f t="shared" si="9"/>
        <v>0.54035432444060538</v>
      </c>
    </row>
    <row r="27" spans="2:28">
      <c r="B27">
        <v>6.5</v>
      </c>
      <c r="C27">
        <v>0.1504663101604278</v>
      </c>
      <c r="D27">
        <v>0.2957004289937587</v>
      </c>
      <c r="G27">
        <v>17.3264</v>
      </c>
      <c r="H27">
        <f t="shared" si="0"/>
        <v>6.3263999999999996</v>
      </c>
      <c r="I27">
        <f t="shared" si="1"/>
        <v>0.57512727272727271</v>
      </c>
      <c r="K27">
        <v>19</v>
      </c>
      <c r="L27">
        <f t="shared" si="2"/>
        <v>2</v>
      </c>
      <c r="M27">
        <f t="shared" si="3"/>
        <v>0.11764705882352941</v>
      </c>
      <c r="O27">
        <v>10</v>
      </c>
      <c r="P27">
        <f t="shared" si="4"/>
        <v>-1</v>
      </c>
      <c r="Q27">
        <f t="shared" si="5"/>
        <v>-9.0909090909090912E-2</v>
      </c>
      <c r="S27">
        <v>14</v>
      </c>
      <c r="T27">
        <f t="shared" si="6"/>
        <v>0</v>
      </c>
      <c r="U27">
        <f t="shared" si="7"/>
        <v>0</v>
      </c>
      <c r="W27">
        <v>0.57512727272727271</v>
      </c>
      <c r="X27">
        <v>0.11764705882352941</v>
      </c>
      <c r="Y27">
        <v>-9.0909090909090912E-2</v>
      </c>
      <c r="Z27">
        <v>0</v>
      </c>
      <c r="AA27">
        <f t="shared" si="8"/>
        <v>0.1504663101604278</v>
      </c>
      <c r="AB27">
        <f t="shared" si="9"/>
        <v>0.2957004289937587</v>
      </c>
    </row>
    <row r="28" spans="2:28">
      <c r="B28">
        <v>6.75</v>
      </c>
      <c r="C28">
        <v>-3.1613025210084071E-2</v>
      </c>
      <c r="D28">
        <v>0.37472516191980076</v>
      </c>
      <c r="G28">
        <v>16.041799999999999</v>
      </c>
      <c r="H28">
        <f t="shared" si="0"/>
        <v>5.0417999999999985</v>
      </c>
      <c r="I28">
        <f t="shared" si="1"/>
        <v>0.45834545454545439</v>
      </c>
      <c r="K28">
        <v>16</v>
      </c>
      <c r="L28">
        <f t="shared" si="2"/>
        <v>-1</v>
      </c>
      <c r="M28">
        <f t="shared" si="3"/>
        <v>-5.8823529411764705E-2</v>
      </c>
      <c r="O28">
        <v>6</v>
      </c>
      <c r="P28">
        <f t="shared" si="4"/>
        <v>-5</v>
      </c>
      <c r="Q28">
        <f t="shared" si="5"/>
        <v>-0.45454545454545453</v>
      </c>
      <c r="S28">
        <v>13</v>
      </c>
      <c r="T28">
        <f t="shared" si="6"/>
        <v>-1</v>
      </c>
      <c r="U28">
        <f t="shared" si="7"/>
        <v>-7.1428571428571425E-2</v>
      </c>
      <c r="W28">
        <v>0.45834545454545439</v>
      </c>
      <c r="X28">
        <v>-5.8823529411764705E-2</v>
      </c>
      <c r="Y28">
        <v>-0.45454545454545453</v>
      </c>
      <c r="Z28">
        <v>-7.1428571428571425E-2</v>
      </c>
      <c r="AA28">
        <f t="shared" si="8"/>
        <v>-3.1613025210084071E-2</v>
      </c>
      <c r="AB28">
        <f t="shared" si="9"/>
        <v>0.37472516191980076</v>
      </c>
    </row>
    <row r="29" spans="2:28">
      <c r="B29">
        <v>7</v>
      </c>
      <c r="C29">
        <v>-5.1967914438502683E-3</v>
      </c>
      <c r="D29">
        <v>0.16807344966205248</v>
      </c>
      <c r="G29">
        <v>13.4184</v>
      </c>
      <c r="H29">
        <f t="shared" si="0"/>
        <v>2.4184000000000001</v>
      </c>
      <c r="I29">
        <f t="shared" si="1"/>
        <v>0.21985454545454547</v>
      </c>
      <c r="K29">
        <v>16</v>
      </c>
      <c r="L29">
        <f t="shared" si="2"/>
        <v>-1</v>
      </c>
      <c r="M29">
        <f t="shared" si="3"/>
        <v>-5.8823529411764705E-2</v>
      </c>
      <c r="O29">
        <v>9</v>
      </c>
      <c r="P29">
        <f t="shared" si="4"/>
        <v>-2</v>
      </c>
      <c r="Q29">
        <f t="shared" si="5"/>
        <v>-0.18181818181818182</v>
      </c>
      <c r="S29">
        <v>14</v>
      </c>
      <c r="T29">
        <f t="shared" si="6"/>
        <v>0</v>
      </c>
      <c r="U29">
        <f t="shared" si="7"/>
        <v>0</v>
      </c>
      <c r="W29">
        <v>0.21985454545454547</v>
      </c>
      <c r="X29">
        <v>-5.8823529411764705E-2</v>
      </c>
      <c r="Y29">
        <v>-0.18181818181818182</v>
      </c>
      <c r="Z29">
        <v>0</v>
      </c>
      <c r="AA29">
        <f t="shared" si="8"/>
        <v>-5.1967914438502683E-3</v>
      </c>
      <c r="AB29">
        <f t="shared" si="9"/>
        <v>0.16807344966205248</v>
      </c>
    </row>
    <row r="30" spans="2:28">
      <c r="B30">
        <v>7.25</v>
      </c>
      <c r="C30">
        <v>0.10693439648586706</v>
      </c>
      <c r="D30">
        <v>0.29459716772176109</v>
      </c>
      <c r="G30">
        <v>10.1715</v>
      </c>
      <c r="H30">
        <f t="shared" si="0"/>
        <v>-0.82850000000000001</v>
      </c>
      <c r="I30">
        <f t="shared" si="1"/>
        <v>-7.5318181818181826E-2</v>
      </c>
      <c r="K30">
        <v>25</v>
      </c>
      <c r="L30">
        <f t="shared" si="2"/>
        <v>8</v>
      </c>
      <c r="M30">
        <f t="shared" si="3"/>
        <v>0.47058823529411764</v>
      </c>
      <c r="O30">
        <v>9</v>
      </c>
      <c r="P30">
        <f t="shared" si="4"/>
        <v>-2</v>
      </c>
      <c r="Q30">
        <f t="shared" si="5"/>
        <v>-0.18181818181818182</v>
      </c>
      <c r="S30">
        <v>17</v>
      </c>
      <c r="T30">
        <f t="shared" si="6"/>
        <v>3</v>
      </c>
      <c r="U30">
        <f t="shared" si="7"/>
        <v>0.21428571428571427</v>
      </c>
      <c r="W30">
        <v>-7.5318181818181826E-2</v>
      </c>
      <c r="X30">
        <v>0.47058823529411764</v>
      </c>
      <c r="Y30">
        <v>-0.18181818181818182</v>
      </c>
      <c r="Z30">
        <v>0.21428571428571427</v>
      </c>
      <c r="AA30">
        <f t="shared" si="8"/>
        <v>0.10693439648586706</v>
      </c>
      <c r="AB30">
        <f t="shared" si="9"/>
        <v>0.29459716772176109</v>
      </c>
    </row>
    <row r="31" spans="2:28">
      <c r="B31">
        <v>7.5</v>
      </c>
      <c r="C31">
        <v>0.15226558441558438</v>
      </c>
      <c r="D31">
        <v>0.41460231179471485</v>
      </c>
      <c r="G31">
        <v>19.485399999999998</v>
      </c>
      <c r="H31">
        <f t="shared" si="0"/>
        <v>8.4853999999999985</v>
      </c>
      <c r="I31">
        <f t="shared" si="1"/>
        <v>0.77139999999999986</v>
      </c>
      <c r="K31">
        <v>17</v>
      </c>
      <c r="L31">
        <f t="shared" si="2"/>
        <v>0</v>
      </c>
      <c r="M31">
        <f t="shared" si="3"/>
        <v>0</v>
      </c>
      <c r="O31">
        <v>10</v>
      </c>
      <c r="P31">
        <f t="shared" si="4"/>
        <v>-1</v>
      </c>
      <c r="Q31">
        <f t="shared" si="5"/>
        <v>-9.0909090909090912E-2</v>
      </c>
      <c r="S31">
        <v>13</v>
      </c>
      <c r="T31">
        <f t="shared" si="6"/>
        <v>-1</v>
      </c>
      <c r="U31">
        <f t="shared" si="7"/>
        <v>-7.1428571428571425E-2</v>
      </c>
      <c r="W31">
        <v>0.77139999999999986</v>
      </c>
      <c r="X31">
        <v>0</v>
      </c>
      <c r="Y31">
        <v>-9.0909090909090912E-2</v>
      </c>
      <c r="Z31">
        <v>-7.1428571428571425E-2</v>
      </c>
      <c r="AA31">
        <f t="shared" si="8"/>
        <v>0.15226558441558438</v>
      </c>
      <c r="AB31">
        <f t="shared" si="9"/>
        <v>0.41460231179471485</v>
      </c>
    </row>
    <row r="32" spans="2:28">
      <c r="B32">
        <v>7.75</v>
      </c>
      <c r="C32">
        <v>0.17417880061115354</v>
      </c>
      <c r="D32">
        <v>0.16581972454745314</v>
      </c>
      <c r="G32">
        <v>13.995799999999999</v>
      </c>
      <c r="H32">
        <f t="shared" si="0"/>
        <v>2.9957999999999991</v>
      </c>
      <c r="I32">
        <f t="shared" si="1"/>
        <v>0.27234545454545445</v>
      </c>
      <c r="K32">
        <v>23</v>
      </c>
      <c r="L32">
        <f t="shared" si="2"/>
        <v>6</v>
      </c>
      <c r="M32">
        <f t="shared" si="3"/>
        <v>0.35294117647058826</v>
      </c>
      <c r="O32">
        <v>11</v>
      </c>
      <c r="P32">
        <f t="shared" si="4"/>
        <v>0</v>
      </c>
      <c r="Q32">
        <f t="shared" si="5"/>
        <v>0</v>
      </c>
      <c r="S32">
        <v>15</v>
      </c>
      <c r="T32">
        <f t="shared" si="6"/>
        <v>1</v>
      </c>
      <c r="U32">
        <f t="shared" si="7"/>
        <v>7.1428571428571425E-2</v>
      </c>
      <c r="W32">
        <v>0.27234545454545445</v>
      </c>
      <c r="X32">
        <v>0.35294117647058826</v>
      </c>
      <c r="Y32">
        <v>0</v>
      </c>
      <c r="Z32">
        <v>7.1428571428571425E-2</v>
      </c>
      <c r="AA32">
        <f t="shared" si="8"/>
        <v>0.17417880061115354</v>
      </c>
      <c r="AB32">
        <f t="shared" si="9"/>
        <v>0.16581972454745314</v>
      </c>
    </row>
    <row r="33" spans="2:28">
      <c r="B33">
        <v>8</v>
      </c>
      <c r="C33">
        <v>0.12440683728036671</v>
      </c>
      <c r="D33">
        <v>0.56783960652565257</v>
      </c>
      <c r="G33">
        <v>18.221800000000002</v>
      </c>
      <c r="H33">
        <f t="shared" si="0"/>
        <v>7.2218000000000018</v>
      </c>
      <c r="I33">
        <f t="shared" si="1"/>
        <v>0.65652727272727285</v>
      </c>
      <c r="K33">
        <v>26</v>
      </c>
      <c r="L33">
        <f t="shared" si="2"/>
        <v>9</v>
      </c>
      <c r="M33">
        <f t="shared" si="3"/>
        <v>0.52941176470588236</v>
      </c>
      <c r="O33">
        <v>5</v>
      </c>
      <c r="P33">
        <f t="shared" si="4"/>
        <v>-6</v>
      </c>
      <c r="Q33">
        <f t="shared" si="5"/>
        <v>-0.54545454545454541</v>
      </c>
      <c r="S33">
        <v>12</v>
      </c>
      <c r="T33">
        <f t="shared" si="6"/>
        <v>-2</v>
      </c>
      <c r="U33">
        <f t="shared" si="7"/>
        <v>-0.14285714285714285</v>
      </c>
      <c r="W33">
        <v>0.65652727272727285</v>
      </c>
      <c r="X33">
        <v>0.52941176470588236</v>
      </c>
      <c r="Y33">
        <v>-0.54545454545454541</v>
      </c>
      <c r="Z33">
        <v>-0.14285714285714285</v>
      </c>
      <c r="AA33">
        <f t="shared" si="8"/>
        <v>0.12440683728036671</v>
      </c>
      <c r="AB33">
        <f t="shared" si="9"/>
        <v>0.56783960652565257</v>
      </c>
    </row>
    <row r="34" spans="2:28">
      <c r="B34">
        <v>8.25</v>
      </c>
      <c r="C34">
        <v>-8.0857181054239863E-2</v>
      </c>
      <c r="D34">
        <v>0.32923062782301921</v>
      </c>
      <c r="G34">
        <v>11.732200000000001</v>
      </c>
      <c r="H34">
        <f t="shared" si="0"/>
        <v>0.73220000000000063</v>
      </c>
      <c r="I34">
        <f t="shared" si="1"/>
        <v>6.6563636363636422E-2</v>
      </c>
      <c r="K34">
        <v>16</v>
      </c>
      <c r="L34">
        <f t="shared" si="2"/>
        <v>-1</v>
      </c>
      <c r="M34">
        <f t="shared" si="3"/>
        <v>-5.8823529411764705E-2</v>
      </c>
      <c r="O34">
        <v>5</v>
      </c>
      <c r="P34">
        <f t="shared" si="4"/>
        <v>-6</v>
      </c>
      <c r="Q34">
        <f t="shared" si="5"/>
        <v>-0.54545454545454541</v>
      </c>
      <c r="S34">
        <v>17</v>
      </c>
      <c r="T34">
        <f t="shared" si="6"/>
        <v>3</v>
      </c>
      <c r="U34">
        <f t="shared" si="7"/>
        <v>0.21428571428571427</v>
      </c>
      <c r="W34">
        <v>6.6563636363636422E-2</v>
      </c>
      <c r="X34">
        <v>-5.8823529411764705E-2</v>
      </c>
      <c r="Y34">
        <v>-0.54545454545454541</v>
      </c>
      <c r="Z34">
        <v>0.21428571428571427</v>
      </c>
      <c r="AA34">
        <f t="shared" si="8"/>
        <v>-8.0857181054239863E-2</v>
      </c>
      <c r="AB34">
        <f t="shared" si="9"/>
        <v>0.32923062782301921</v>
      </c>
    </row>
    <row r="35" spans="2:28">
      <c r="B35">
        <v>8.5</v>
      </c>
      <c r="C35">
        <v>0.25303829258976318</v>
      </c>
      <c r="D35">
        <v>0.37795255369120095</v>
      </c>
      <c r="G35">
        <v>18.171500000000002</v>
      </c>
      <c r="H35">
        <f t="shared" si="0"/>
        <v>7.1715000000000018</v>
      </c>
      <c r="I35">
        <f t="shared" si="1"/>
        <v>0.65195454545454556</v>
      </c>
      <c r="K35">
        <v>25</v>
      </c>
      <c r="L35">
        <f t="shared" si="2"/>
        <v>8</v>
      </c>
      <c r="M35">
        <f t="shared" si="3"/>
        <v>0.47058823529411764</v>
      </c>
      <c r="O35">
        <v>9</v>
      </c>
      <c r="P35">
        <f t="shared" si="4"/>
        <v>-2</v>
      </c>
      <c r="Q35">
        <f t="shared" si="5"/>
        <v>-0.18181818181818182</v>
      </c>
      <c r="S35">
        <v>15</v>
      </c>
      <c r="T35">
        <f t="shared" si="6"/>
        <v>1</v>
      </c>
      <c r="U35">
        <f t="shared" si="7"/>
        <v>7.1428571428571425E-2</v>
      </c>
      <c r="W35">
        <v>0.65195454545454556</v>
      </c>
      <c r="X35">
        <v>0.47058823529411764</v>
      </c>
      <c r="Y35">
        <v>-0.18181818181818182</v>
      </c>
      <c r="Z35">
        <v>7.1428571428571425E-2</v>
      </c>
      <c r="AA35">
        <f t="shared" si="8"/>
        <v>0.25303829258976318</v>
      </c>
      <c r="AB35">
        <f t="shared" si="9"/>
        <v>0.37795255369120095</v>
      </c>
    </row>
    <row r="36" spans="2:28">
      <c r="B36">
        <v>8.75</v>
      </c>
      <c r="C36">
        <v>4.2303284950343793E-2</v>
      </c>
      <c r="D36">
        <v>0.52530951439767359</v>
      </c>
      <c r="G36">
        <v>19</v>
      </c>
      <c r="H36">
        <f t="shared" si="0"/>
        <v>8</v>
      </c>
      <c r="I36">
        <f t="shared" si="1"/>
        <v>0.72727272727272729</v>
      </c>
      <c r="K36">
        <v>18</v>
      </c>
      <c r="L36">
        <f t="shared" si="2"/>
        <v>1</v>
      </c>
      <c r="M36">
        <f t="shared" si="3"/>
        <v>5.8823529411764705E-2</v>
      </c>
      <c r="O36">
        <v>5</v>
      </c>
      <c r="P36">
        <f t="shared" si="4"/>
        <v>-6</v>
      </c>
      <c r="Q36">
        <f t="shared" si="5"/>
        <v>-0.54545454545454541</v>
      </c>
      <c r="S36">
        <v>13</v>
      </c>
      <c r="T36">
        <f t="shared" si="6"/>
        <v>-1</v>
      </c>
      <c r="U36">
        <f t="shared" si="7"/>
        <v>-7.1428571428571425E-2</v>
      </c>
      <c r="W36">
        <v>0.72727272727272729</v>
      </c>
      <c r="X36">
        <v>5.8823529411764705E-2</v>
      </c>
      <c r="Y36">
        <v>-0.54545454545454541</v>
      </c>
      <c r="Z36">
        <v>-7.1428571428571425E-2</v>
      </c>
      <c r="AA36">
        <f t="shared" si="8"/>
        <v>4.2303284950343793E-2</v>
      </c>
      <c r="AB36">
        <f t="shared" si="9"/>
        <v>0.52530951439767359</v>
      </c>
    </row>
    <row r="37" spans="2:28">
      <c r="B37">
        <v>9</v>
      </c>
      <c r="C37">
        <v>9.7229087089381216E-2</v>
      </c>
      <c r="D37">
        <v>0.32703440587970256</v>
      </c>
      <c r="G37">
        <v>15.8285</v>
      </c>
      <c r="H37">
        <f t="shared" si="0"/>
        <v>4.8285</v>
      </c>
      <c r="I37">
        <f t="shared" si="1"/>
        <v>0.43895454545454543</v>
      </c>
      <c r="K37">
        <v>22</v>
      </c>
      <c r="L37">
        <f t="shared" si="2"/>
        <v>5</v>
      </c>
      <c r="M37">
        <f t="shared" si="3"/>
        <v>0.29411764705882354</v>
      </c>
      <c r="O37">
        <v>8</v>
      </c>
      <c r="P37">
        <f t="shared" si="4"/>
        <v>-3</v>
      </c>
      <c r="Q37">
        <f t="shared" si="5"/>
        <v>-0.27272727272727271</v>
      </c>
      <c r="S37">
        <v>13</v>
      </c>
      <c r="T37">
        <f t="shared" si="6"/>
        <v>-1</v>
      </c>
      <c r="U37">
        <f t="shared" si="7"/>
        <v>-7.1428571428571425E-2</v>
      </c>
      <c r="W37">
        <v>0.43895454545454543</v>
      </c>
      <c r="X37">
        <v>0.29411764705882354</v>
      </c>
      <c r="Y37">
        <v>-0.27272727272727271</v>
      </c>
      <c r="Z37">
        <v>-7.1428571428571425E-2</v>
      </c>
      <c r="AA37">
        <f t="shared" si="8"/>
        <v>9.7229087089381216E-2</v>
      </c>
      <c r="AB37">
        <f t="shared" si="9"/>
        <v>0.32703440587970256</v>
      </c>
    </row>
    <row r="38" spans="2:28">
      <c r="B38">
        <v>9.25</v>
      </c>
      <c r="C38">
        <v>0.22271682582123759</v>
      </c>
      <c r="D38">
        <v>0.14142323287726133</v>
      </c>
      <c r="G38">
        <v>13.698700000000001</v>
      </c>
      <c r="H38">
        <f t="shared" si="0"/>
        <v>2.6987000000000005</v>
      </c>
      <c r="I38">
        <f t="shared" si="1"/>
        <v>0.24533636363636369</v>
      </c>
      <c r="K38">
        <v>24</v>
      </c>
      <c r="L38">
        <f t="shared" si="2"/>
        <v>7</v>
      </c>
      <c r="M38">
        <f t="shared" si="3"/>
        <v>0.41176470588235292</v>
      </c>
      <c r="O38">
        <v>12</v>
      </c>
      <c r="P38">
        <f t="shared" si="4"/>
        <v>1</v>
      </c>
      <c r="Q38">
        <f t="shared" si="5"/>
        <v>9.0909090909090912E-2</v>
      </c>
      <c r="S38">
        <v>16</v>
      </c>
      <c r="T38">
        <f t="shared" si="6"/>
        <v>2</v>
      </c>
      <c r="U38">
        <f t="shared" si="7"/>
        <v>0.14285714285714285</v>
      </c>
      <c r="W38">
        <v>0.24533636363636369</v>
      </c>
      <c r="X38">
        <v>0.41176470588235292</v>
      </c>
      <c r="Y38">
        <v>9.0909090909090912E-2</v>
      </c>
      <c r="Z38">
        <v>0.14285714285714285</v>
      </c>
      <c r="AA38">
        <f t="shared" si="8"/>
        <v>0.22271682582123759</v>
      </c>
      <c r="AB38">
        <f t="shared" si="9"/>
        <v>0.14142323287726133</v>
      </c>
    </row>
    <row r="39" spans="2:28">
      <c r="B39">
        <v>9.5</v>
      </c>
      <c r="C39">
        <v>9.8674102368220024E-2</v>
      </c>
      <c r="D39">
        <v>0.26315217350167736</v>
      </c>
      <c r="G39">
        <v>14.6904</v>
      </c>
      <c r="H39">
        <f t="shared" si="0"/>
        <v>3.6904000000000003</v>
      </c>
      <c r="I39">
        <f t="shared" si="1"/>
        <v>0.33549090909090912</v>
      </c>
      <c r="K39">
        <v>19</v>
      </c>
      <c r="L39">
        <f t="shared" si="2"/>
        <v>2</v>
      </c>
      <c r="M39">
        <f t="shared" si="3"/>
        <v>0.11764705882352941</v>
      </c>
      <c r="O39">
        <v>8</v>
      </c>
      <c r="P39">
        <f t="shared" si="4"/>
        <v>-3</v>
      </c>
      <c r="Q39">
        <f t="shared" si="5"/>
        <v>-0.27272727272727271</v>
      </c>
      <c r="S39">
        <v>17</v>
      </c>
      <c r="T39">
        <f t="shared" si="6"/>
        <v>3</v>
      </c>
      <c r="U39">
        <f t="shared" si="7"/>
        <v>0.21428571428571427</v>
      </c>
      <c r="W39">
        <v>0.33549090909090912</v>
      </c>
      <c r="X39">
        <v>0.11764705882352941</v>
      </c>
      <c r="Y39">
        <v>-0.27272727272727271</v>
      </c>
      <c r="Z39">
        <v>0.21428571428571427</v>
      </c>
      <c r="AA39">
        <f t="shared" si="8"/>
        <v>9.8674102368220024E-2</v>
      </c>
      <c r="AB39">
        <f t="shared" si="9"/>
        <v>0.26315217350167736</v>
      </c>
    </row>
    <row r="40" spans="2:28">
      <c r="B40">
        <v>9.75</v>
      </c>
      <c r="C40">
        <v>3.8347975553857903E-2</v>
      </c>
      <c r="D40">
        <v>0.22914666048805615</v>
      </c>
      <c r="G40">
        <v>14.41</v>
      </c>
      <c r="H40">
        <f t="shared" si="0"/>
        <v>3.41</v>
      </c>
      <c r="I40">
        <f t="shared" si="1"/>
        <v>0.31</v>
      </c>
      <c r="K40">
        <v>15</v>
      </c>
      <c r="L40">
        <f t="shared" si="2"/>
        <v>-2</v>
      </c>
      <c r="M40">
        <f t="shared" si="3"/>
        <v>-0.11764705882352941</v>
      </c>
      <c r="O40">
        <v>9</v>
      </c>
      <c r="P40">
        <f t="shared" si="4"/>
        <v>-2</v>
      </c>
      <c r="Q40">
        <f t="shared" si="5"/>
        <v>-0.18181818181818182</v>
      </c>
      <c r="S40">
        <v>16</v>
      </c>
      <c r="T40">
        <f t="shared" si="6"/>
        <v>2</v>
      </c>
      <c r="U40">
        <f t="shared" si="7"/>
        <v>0.14285714285714285</v>
      </c>
      <c r="W40">
        <v>0.31</v>
      </c>
      <c r="X40">
        <v>-0.11764705882352941</v>
      </c>
      <c r="Y40">
        <v>-0.18181818181818182</v>
      </c>
      <c r="Z40">
        <v>0.14285714285714285</v>
      </c>
      <c r="AA40">
        <f t="shared" si="8"/>
        <v>3.8347975553857903E-2</v>
      </c>
      <c r="AB40">
        <f t="shared" si="9"/>
        <v>0.22914666048805615</v>
      </c>
    </row>
    <row r="41" spans="2:28">
      <c r="B41">
        <v>10</v>
      </c>
      <c r="C41">
        <v>0.2435365546218487</v>
      </c>
      <c r="D41">
        <v>0.11769688695160747</v>
      </c>
      <c r="G41">
        <v>14.694599999999999</v>
      </c>
      <c r="H41">
        <f t="shared" si="0"/>
        <v>3.6945999999999994</v>
      </c>
      <c r="I41">
        <f t="shared" si="1"/>
        <v>0.33587272727272721</v>
      </c>
      <c r="K41">
        <v>22</v>
      </c>
      <c r="L41">
        <f t="shared" si="2"/>
        <v>5</v>
      </c>
      <c r="M41">
        <f t="shared" si="3"/>
        <v>0.29411764705882354</v>
      </c>
      <c r="O41">
        <v>14</v>
      </c>
      <c r="P41">
        <f t="shared" si="4"/>
        <v>3</v>
      </c>
      <c r="Q41">
        <f t="shared" si="5"/>
        <v>0.27272727272727271</v>
      </c>
      <c r="S41">
        <v>15</v>
      </c>
      <c r="T41">
        <f t="shared" si="6"/>
        <v>1</v>
      </c>
      <c r="U41">
        <f t="shared" si="7"/>
        <v>7.1428571428571425E-2</v>
      </c>
      <c r="W41">
        <v>0.33587272727272721</v>
      </c>
      <c r="X41">
        <v>0.29411764705882354</v>
      </c>
      <c r="Y41">
        <v>0.27272727272727271</v>
      </c>
      <c r="Z41">
        <v>7.1428571428571425E-2</v>
      </c>
      <c r="AA41">
        <f t="shared" si="8"/>
        <v>0.2435365546218487</v>
      </c>
      <c r="AB41">
        <f t="shared" si="9"/>
        <v>0.11769688695160747</v>
      </c>
    </row>
    <row r="42" spans="2:28">
      <c r="B42">
        <v>10.25</v>
      </c>
      <c r="C42">
        <v>-4.0679908326967149E-2</v>
      </c>
      <c r="D42">
        <v>0.19281363380856384</v>
      </c>
      <c r="G42">
        <v>13</v>
      </c>
      <c r="H42">
        <f t="shared" si="0"/>
        <v>2</v>
      </c>
      <c r="I42">
        <f t="shared" si="1"/>
        <v>0.18181818181818182</v>
      </c>
      <c r="K42">
        <v>16</v>
      </c>
      <c r="L42">
        <f t="shared" si="2"/>
        <v>-1</v>
      </c>
      <c r="M42">
        <f t="shared" si="3"/>
        <v>-5.8823529411764705E-2</v>
      </c>
      <c r="O42">
        <v>11</v>
      </c>
      <c r="P42">
        <f t="shared" si="4"/>
        <v>0</v>
      </c>
      <c r="Q42">
        <f t="shared" si="5"/>
        <v>0</v>
      </c>
      <c r="S42">
        <v>10</v>
      </c>
      <c r="T42">
        <f t="shared" si="6"/>
        <v>-4</v>
      </c>
      <c r="U42">
        <f t="shared" si="7"/>
        <v>-0.2857142857142857</v>
      </c>
      <c r="W42">
        <v>0.18181818181818182</v>
      </c>
      <c r="X42">
        <v>-5.8823529411764705E-2</v>
      </c>
      <c r="Y42">
        <v>0</v>
      </c>
      <c r="Z42">
        <v>-0.2857142857142857</v>
      </c>
      <c r="AA42">
        <f t="shared" si="8"/>
        <v>-4.0679908326967149E-2</v>
      </c>
      <c r="AB42">
        <f t="shared" si="9"/>
        <v>0.19281363380856384</v>
      </c>
    </row>
    <row r="43" spans="2:28">
      <c r="B43">
        <v>10.5</v>
      </c>
      <c r="C43">
        <v>0.25124394576012227</v>
      </c>
      <c r="D43">
        <v>0.22723146161319724</v>
      </c>
      <c r="G43">
        <v>16.970700000000001</v>
      </c>
      <c r="H43">
        <f t="shared" si="0"/>
        <v>5.9707000000000008</v>
      </c>
      <c r="I43">
        <f t="shared" si="1"/>
        <v>0.54279090909090921</v>
      </c>
      <c r="K43">
        <v>20</v>
      </c>
      <c r="L43">
        <f t="shared" si="2"/>
        <v>3</v>
      </c>
      <c r="M43">
        <f t="shared" si="3"/>
        <v>0.17647058823529413</v>
      </c>
      <c r="O43">
        <v>11</v>
      </c>
      <c r="P43">
        <f t="shared" si="4"/>
        <v>0</v>
      </c>
      <c r="Q43">
        <f t="shared" si="5"/>
        <v>0</v>
      </c>
      <c r="S43">
        <v>18</v>
      </c>
      <c r="T43">
        <f t="shared" si="6"/>
        <v>4</v>
      </c>
      <c r="U43">
        <f t="shared" si="7"/>
        <v>0.2857142857142857</v>
      </c>
      <c r="W43">
        <v>0.54279090909090921</v>
      </c>
      <c r="X43">
        <v>0.17647058823529413</v>
      </c>
      <c r="Y43">
        <v>0</v>
      </c>
      <c r="Z43">
        <v>0.2857142857142857</v>
      </c>
      <c r="AA43">
        <f t="shared" si="8"/>
        <v>0.25124394576012227</v>
      </c>
      <c r="AB43">
        <f t="shared" si="9"/>
        <v>0.22723146161319724</v>
      </c>
    </row>
    <row r="44" spans="2:28">
      <c r="B44">
        <v>10.75</v>
      </c>
      <c r="C44">
        <v>-1.9744327731092436E-2</v>
      </c>
      <c r="D44">
        <v>0.55237910272039936</v>
      </c>
      <c r="G44">
        <v>15.757300000000001</v>
      </c>
      <c r="H44">
        <f t="shared" si="0"/>
        <v>4.7573000000000008</v>
      </c>
      <c r="I44">
        <f t="shared" si="1"/>
        <v>0.43248181818181824</v>
      </c>
      <c r="K44">
        <v>21</v>
      </c>
      <c r="L44">
        <f t="shared" si="2"/>
        <v>4</v>
      </c>
      <c r="M44">
        <f t="shared" si="3"/>
        <v>0.23529411764705882</v>
      </c>
      <c r="O44">
        <v>2</v>
      </c>
      <c r="P44">
        <f t="shared" si="4"/>
        <v>-9</v>
      </c>
      <c r="Q44">
        <f t="shared" si="5"/>
        <v>-0.81818181818181823</v>
      </c>
      <c r="S44">
        <v>15</v>
      </c>
      <c r="T44">
        <f t="shared" si="6"/>
        <v>1</v>
      </c>
      <c r="U44">
        <f t="shared" si="7"/>
        <v>7.1428571428571425E-2</v>
      </c>
      <c r="W44">
        <v>0.43248181818181824</v>
      </c>
      <c r="X44">
        <v>0.23529411764705882</v>
      </c>
      <c r="Y44">
        <v>-0.81818181818181823</v>
      </c>
      <c r="Z44">
        <v>7.1428571428571425E-2</v>
      </c>
      <c r="AA44">
        <f t="shared" si="8"/>
        <v>-1.9744327731092436E-2</v>
      </c>
      <c r="AB44">
        <f t="shared" si="9"/>
        <v>0.55237910272039936</v>
      </c>
    </row>
    <row r="45" spans="2:28">
      <c r="B45">
        <v>11</v>
      </c>
      <c r="C45">
        <v>0.56472406417112297</v>
      </c>
      <c r="D45">
        <v>1.2157671497242992</v>
      </c>
      <c r="G45">
        <v>37.200800000000001</v>
      </c>
      <c r="H45">
        <f t="shared" si="0"/>
        <v>26.200800000000001</v>
      </c>
      <c r="I45">
        <f t="shared" si="1"/>
        <v>2.3818909090909091</v>
      </c>
      <c r="K45">
        <v>18</v>
      </c>
      <c r="L45">
        <f t="shared" si="2"/>
        <v>1</v>
      </c>
      <c r="M45">
        <f t="shared" si="3"/>
        <v>5.8823529411764705E-2</v>
      </c>
      <c r="O45">
        <v>9</v>
      </c>
      <c r="P45">
        <f t="shared" si="4"/>
        <v>-2</v>
      </c>
      <c r="Q45">
        <f t="shared" si="5"/>
        <v>-0.18181818181818182</v>
      </c>
      <c r="S45">
        <v>14</v>
      </c>
      <c r="T45">
        <f t="shared" si="6"/>
        <v>0</v>
      </c>
      <c r="U45">
        <f t="shared" si="7"/>
        <v>0</v>
      </c>
      <c r="W45">
        <v>2.3818909090909091</v>
      </c>
      <c r="X45">
        <v>5.8823529411764705E-2</v>
      </c>
      <c r="Y45">
        <v>-0.18181818181818182</v>
      </c>
      <c r="Z45">
        <v>0</v>
      </c>
      <c r="AA45">
        <f t="shared" si="8"/>
        <v>0.56472406417112297</v>
      </c>
      <c r="AB45">
        <f t="shared" si="9"/>
        <v>1.2157671497242992</v>
      </c>
    </row>
    <row r="46" spans="2:28">
      <c r="B46">
        <v>11.25</v>
      </c>
      <c r="C46">
        <v>1.7651833460656989</v>
      </c>
      <c r="D46">
        <v>0.72974074342684037</v>
      </c>
      <c r="G46">
        <v>41</v>
      </c>
      <c r="H46">
        <f t="shared" si="0"/>
        <v>30</v>
      </c>
      <c r="I46">
        <f t="shared" si="1"/>
        <v>2.7272727272727271</v>
      </c>
      <c r="K46">
        <v>40</v>
      </c>
      <c r="L46">
        <f t="shared" si="2"/>
        <v>23</v>
      </c>
      <c r="M46">
        <f t="shared" si="3"/>
        <v>1.3529411764705883</v>
      </c>
      <c r="O46">
        <v>32</v>
      </c>
      <c r="P46">
        <f t="shared" si="4"/>
        <v>21</v>
      </c>
      <c r="Q46">
        <f t="shared" si="5"/>
        <v>1.9090909090909092</v>
      </c>
      <c r="S46">
        <v>29</v>
      </c>
      <c r="T46">
        <f t="shared" si="6"/>
        <v>15</v>
      </c>
      <c r="U46">
        <f t="shared" si="7"/>
        <v>1.0714285714285714</v>
      </c>
      <c r="W46">
        <v>2.7272727272727271</v>
      </c>
      <c r="X46">
        <v>1.3529411764705883</v>
      </c>
      <c r="Y46">
        <v>1.9090909090909092</v>
      </c>
      <c r="Z46">
        <v>1.0714285714285714</v>
      </c>
      <c r="AA46">
        <f t="shared" si="8"/>
        <v>1.7651833460656989</v>
      </c>
      <c r="AB46">
        <f t="shared" si="9"/>
        <v>0.72974074342684037</v>
      </c>
    </row>
    <row r="47" spans="2:28">
      <c r="B47">
        <v>11.5</v>
      </c>
      <c r="C47">
        <v>2.131815240641711</v>
      </c>
      <c r="D47">
        <v>0.66516490148665353</v>
      </c>
      <c r="G47">
        <v>44.623399999999997</v>
      </c>
      <c r="H47">
        <f t="shared" si="0"/>
        <v>33.623399999999997</v>
      </c>
      <c r="I47">
        <f t="shared" si="1"/>
        <v>3.0566727272727268</v>
      </c>
      <c r="K47">
        <v>42</v>
      </c>
      <c r="L47">
        <f t="shared" si="2"/>
        <v>25</v>
      </c>
      <c r="M47">
        <f t="shared" si="3"/>
        <v>1.4705882352941178</v>
      </c>
      <c r="O47">
        <v>33</v>
      </c>
      <c r="P47">
        <f t="shared" si="4"/>
        <v>22</v>
      </c>
      <c r="Q47">
        <f t="shared" si="5"/>
        <v>2</v>
      </c>
      <c r="S47">
        <v>42</v>
      </c>
      <c r="T47">
        <f t="shared" si="6"/>
        <v>28</v>
      </c>
      <c r="U47">
        <f t="shared" si="7"/>
        <v>2</v>
      </c>
      <c r="W47">
        <v>3.0566727272727268</v>
      </c>
      <c r="X47">
        <v>1.4705882352941178</v>
      </c>
      <c r="Y47">
        <v>2</v>
      </c>
      <c r="Z47">
        <v>2</v>
      </c>
      <c r="AA47">
        <f t="shared" si="8"/>
        <v>2.131815240641711</v>
      </c>
      <c r="AB47">
        <f t="shared" si="9"/>
        <v>0.66516490148665353</v>
      </c>
    </row>
    <row r="48" spans="2:28">
      <c r="B48">
        <v>11.75</v>
      </c>
      <c r="C48">
        <v>2.0373000572956457</v>
      </c>
      <c r="D48">
        <v>0.46649823639245747</v>
      </c>
      <c r="G48">
        <v>40.384900000000002</v>
      </c>
      <c r="H48">
        <f t="shared" si="0"/>
        <v>29.384900000000002</v>
      </c>
      <c r="I48">
        <f t="shared" si="1"/>
        <v>2.6713545454545455</v>
      </c>
      <c r="K48">
        <v>44</v>
      </c>
      <c r="L48">
        <f t="shared" si="2"/>
        <v>27</v>
      </c>
      <c r="M48">
        <f t="shared" si="3"/>
        <v>1.588235294117647</v>
      </c>
      <c r="O48">
        <v>31</v>
      </c>
      <c r="P48">
        <f t="shared" si="4"/>
        <v>20</v>
      </c>
      <c r="Q48">
        <f t="shared" si="5"/>
        <v>1.8181818181818181</v>
      </c>
      <c r="S48">
        <v>43</v>
      </c>
      <c r="T48">
        <f t="shared" si="6"/>
        <v>29</v>
      </c>
      <c r="U48">
        <f t="shared" si="7"/>
        <v>2.0714285714285716</v>
      </c>
      <c r="W48">
        <v>2.6713545454545455</v>
      </c>
      <c r="X48">
        <v>1.588235294117647</v>
      </c>
      <c r="Y48">
        <v>1.8181818181818181</v>
      </c>
      <c r="Z48">
        <v>2.0714285714285716</v>
      </c>
      <c r="AA48">
        <f t="shared" si="8"/>
        <v>2.0373000572956457</v>
      </c>
      <c r="AB48">
        <f t="shared" si="9"/>
        <v>0.46649823639245747</v>
      </c>
    </row>
    <row r="49" spans="2:28">
      <c r="B49">
        <v>12</v>
      </c>
      <c r="C49">
        <v>1.9036653743315508</v>
      </c>
      <c r="D49">
        <v>0.55656401980985626</v>
      </c>
      <c r="G49">
        <v>38.820099999999996</v>
      </c>
      <c r="H49">
        <f t="shared" si="0"/>
        <v>27.820099999999996</v>
      </c>
      <c r="I49">
        <f t="shared" si="1"/>
        <v>2.5290999999999997</v>
      </c>
      <c r="K49">
        <v>37</v>
      </c>
      <c r="L49">
        <f t="shared" si="2"/>
        <v>20</v>
      </c>
      <c r="M49">
        <f t="shared" si="3"/>
        <v>1.1764705882352942</v>
      </c>
      <c r="O49">
        <v>32</v>
      </c>
      <c r="P49">
        <f t="shared" si="4"/>
        <v>21</v>
      </c>
      <c r="Q49">
        <f t="shared" si="5"/>
        <v>1.9090909090909092</v>
      </c>
      <c r="S49">
        <v>42</v>
      </c>
      <c r="T49">
        <f t="shared" si="6"/>
        <v>28</v>
      </c>
      <c r="U49">
        <f t="shared" si="7"/>
        <v>2</v>
      </c>
      <c r="W49">
        <v>2.5290999999999997</v>
      </c>
      <c r="X49">
        <v>1.1764705882352942</v>
      </c>
      <c r="Y49">
        <v>1.9090909090909092</v>
      </c>
      <c r="Z49">
        <v>2</v>
      </c>
      <c r="AA49">
        <f t="shared" si="8"/>
        <v>1.9036653743315508</v>
      </c>
      <c r="AB49">
        <f t="shared" si="9"/>
        <v>0.55656401980985626</v>
      </c>
    </row>
    <row r="50" spans="2:28">
      <c r="B50">
        <v>12.25</v>
      </c>
      <c r="C50">
        <v>2.1028279793735676</v>
      </c>
      <c r="D50">
        <v>0.54661843921625652</v>
      </c>
      <c r="G50">
        <v>41.1967</v>
      </c>
      <c r="H50">
        <f t="shared" si="0"/>
        <v>30.1967</v>
      </c>
      <c r="I50">
        <f t="shared" si="1"/>
        <v>2.7451545454545454</v>
      </c>
      <c r="K50">
        <v>44</v>
      </c>
      <c r="L50">
        <f t="shared" si="2"/>
        <v>27</v>
      </c>
      <c r="M50">
        <f t="shared" si="3"/>
        <v>1.588235294117647</v>
      </c>
      <c r="O50">
        <v>37</v>
      </c>
      <c r="P50">
        <f t="shared" si="4"/>
        <v>26</v>
      </c>
      <c r="Q50">
        <f t="shared" si="5"/>
        <v>2.3636363636363638</v>
      </c>
      <c r="S50">
        <v>38</v>
      </c>
      <c r="T50">
        <f t="shared" si="6"/>
        <v>24</v>
      </c>
      <c r="U50">
        <f t="shared" si="7"/>
        <v>1.7142857142857142</v>
      </c>
      <c r="W50">
        <v>2.7451545454545454</v>
      </c>
      <c r="X50">
        <v>1.588235294117647</v>
      </c>
      <c r="Y50">
        <v>2.3636363636363638</v>
      </c>
      <c r="Z50">
        <v>1.7142857142857142</v>
      </c>
      <c r="AA50">
        <f t="shared" si="8"/>
        <v>2.1028279793735676</v>
      </c>
      <c r="AB50">
        <f t="shared" si="9"/>
        <v>0.54661843921625652</v>
      </c>
    </row>
    <row r="51" spans="2:28">
      <c r="B51">
        <v>12.5</v>
      </c>
      <c r="C51">
        <v>2.1402008976317801</v>
      </c>
      <c r="D51">
        <v>0.62419530955367619</v>
      </c>
      <c r="G51">
        <v>44.820099999999996</v>
      </c>
      <c r="H51">
        <f t="shared" si="0"/>
        <v>33.820099999999996</v>
      </c>
      <c r="I51">
        <f t="shared" si="1"/>
        <v>3.0745545454545451</v>
      </c>
      <c r="K51">
        <v>49</v>
      </c>
      <c r="L51">
        <f t="shared" si="2"/>
        <v>32</v>
      </c>
      <c r="M51">
        <f t="shared" si="3"/>
        <v>1.8823529411764706</v>
      </c>
      <c r="O51">
        <v>31</v>
      </c>
      <c r="P51">
        <f t="shared" si="4"/>
        <v>20</v>
      </c>
      <c r="Q51">
        <f t="shared" si="5"/>
        <v>1.8181818181818181</v>
      </c>
      <c r="S51">
        <v>39</v>
      </c>
      <c r="T51">
        <f t="shared" si="6"/>
        <v>25</v>
      </c>
      <c r="U51">
        <f t="shared" si="7"/>
        <v>1.7857142857142858</v>
      </c>
      <c r="W51">
        <v>3.0745545454545451</v>
      </c>
      <c r="X51">
        <v>1.8823529411764706</v>
      </c>
      <c r="Y51">
        <v>1.8181818181818181</v>
      </c>
      <c r="Z51">
        <v>1.7857142857142858</v>
      </c>
      <c r="AA51">
        <f t="shared" si="8"/>
        <v>2.1402008976317801</v>
      </c>
      <c r="AB51">
        <f t="shared" si="9"/>
        <v>0.62419530955367619</v>
      </c>
    </row>
    <row r="52" spans="2:28">
      <c r="B52">
        <v>12.75</v>
      </c>
      <c r="C52">
        <v>2.1804562261268146</v>
      </c>
      <c r="D52">
        <v>0.54300067052156198</v>
      </c>
      <c r="G52">
        <v>42.255200000000002</v>
      </c>
      <c r="H52">
        <f t="shared" si="0"/>
        <v>31.255200000000002</v>
      </c>
      <c r="I52">
        <f t="shared" si="1"/>
        <v>2.8413818181818185</v>
      </c>
      <c r="K52">
        <v>44</v>
      </c>
      <c r="L52">
        <f t="shared" si="2"/>
        <v>27</v>
      </c>
      <c r="M52">
        <f t="shared" si="3"/>
        <v>1.588235294117647</v>
      </c>
      <c r="O52">
        <v>37</v>
      </c>
      <c r="P52">
        <f t="shared" si="4"/>
        <v>26</v>
      </c>
      <c r="Q52">
        <f t="shared" si="5"/>
        <v>2.3636363636363638</v>
      </c>
      <c r="S52">
        <v>41</v>
      </c>
      <c r="T52">
        <f t="shared" si="6"/>
        <v>27</v>
      </c>
      <c r="U52">
        <f t="shared" si="7"/>
        <v>1.9285714285714286</v>
      </c>
      <c r="W52">
        <v>2.8413818181818185</v>
      </c>
      <c r="X52">
        <v>1.588235294117647</v>
      </c>
      <c r="Y52">
        <v>2.3636363636363638</v>
      </c>
      <c r="Z52">
        <v>1.9285714285714286</v>
      </c>
      <c r="AA52">
        <f t="shared" si="8"/>
        <v>2.1804562261268146</v>
      </c>
      <c r="AB52">
        <f t="shared" si="9"/>
        <v>0.54300067052156198</v>
      </c>
    </row>
    <row r="53" spans="2:28">
      <c r="B53">
        <v>13</v>
      </c>
      <c r="C53">
        <v>1.9480518334606569</v>
      </c>
      <c r="D53">
        <v>0.40713173657942314</v>
      </c>
      <c r="G53">
        <v>39.012599999999999</v>
      </c>
      <c r="H53">
        <f t="shared" si="0"/>
        <v>28.012599999999999</v>
      </c>
      <c r="I53">
        <f t="shared" si="1"/>
        <v>2.5465999999999998</v>
      </c>
      <c r="K53">
        <v>48</v>
      </c>
      <c r="L53">
        <f t="shared" si="2"/>
        <v>31</v>
      </c>
      <c r="M53">
        <f t="shared" si="3"/>
        <v>1.8235294117647058</v>
      </c>
      <c r="O53">
        <v>29</v>
      </c>
      <c r="P53">
        <f t="shared" si="4"/>
        <v>18</v>
      </c>
      <c r="Q53">
        <f t="shared" si="5"/>
        <v>1.6363636363636365</v>
      </c>
      <c r="S53">
        <v>39</v>
      </c>
      <c r="T53">
        <f t="shared" si="6"/>
        <v>25</v>
      </c>
      <c r="U53">
        <f t="shared" si="7"/>
        <v>1.7857142857142858</v>
      </c>
      <c r="W53">
        <v>2.5465999999999998</v>
      </c>
      <c r="X53">
        <v>1.8235294117647058</v>
      </c>
      <c r="Y53">
        <v>1.6363636363636365</v>
      </c>
      <c r="Z53">
        <v>1.7857142857142858</v>
      </c>
      <c r="AA53">
        <f t="shared" si="8"/>
        <v>1.9480518334606569</v>
      </c>
      <c r="AB53">
        <f t="shared" si="9"/>
        <v>0.40713173657942314</v>
      </c>
    </row>
    <row r="54" spans="2:28">
      <c r="B54">
        <v>13.25</v>
      </c>
      <c r="C54">
        <v>1.9273250572956455</v>
      </c>
      <c r="D54">
        <v>0.4284826821718431</v>
      </c>
      <c r="G54">
        <v>38.045999999999999</v>
      </c>
      <c r="H54">
        <f t="shared" si="0"/>
        <v>27.045999999999999</v>
      </c>
      <c r="I54">
        <f t="shared" si="1"/>
        <v>2.4587272727272729</v>
      </c>
      <c r="K54">
        <v>44</v>
      </c>
      <c r="L54">
        <f t="shared" si="2"/>
        <v>27</v>
      </c>
      <c r="M54">
        <f t="shared" si="3"/>
        <v>1.588235294117647</v>
      </c>
      <c r="O54">
        <v>34</v>
      </c>
      <c r="P54">
        <f t="shared" si="4"/>
        <v>23</v>
      </c>
      <c r="Q54">
        <f t="shared" si="5"/>
        <v>2.0909090909090908</v>
      </c>
      <c r="S54">
        <v>36</v>
      </c>
      <c r="T54">
        <f t="shared" si="6"/>
        <v>22</v>
      </c>
      <c r="U54">
        <f t="shared" si="7"/>
        <v>1.5714285714285714</v>
      </c>
      <c r="W54">
        <v>2.4587272727272729</v>
      </c>
      <c r="X54">
        <v>1.588235294117647</v>
      </c>
      <c r="Y54">
        <v>2.0909090909090908</v>
      </c>
      <c r="Z54">
        <v>1.5714285714285714</v>
      </c>
      <c r="AA54">
        <f t="shared" si="8"/>
        <v>1.9273250572956455</v>
      </c>
      <c r="AB54">
        <f t="shared" si="9"/>
        <v>0.4284826821718431</v>
      </c>
    </row>
    <row r="55" spans="2:28">
      <c r="B55">
        <v>13.5</v>
      </c>
      <c r="C55">
        <v>2.1940614209320093</v>
      </c>
      <c r="D55">
        <v>0.74103949457473195</v>
      </c>
      <c r="G55">
        <v>44.782400000000003</v>
      </c>
      <c r="H55">
        <f t="shared" si="0"/>
        <v>33.782400000000003</v>
      </c>
      <c r="I55">
        <f t="shared" si="1"/>
        <v>3.0711272727272729</v>
      </c>
      <c r="K55">
        <v>44</v>
      </c>
      <c r="L55">
        <f t="shared" si="2"/>
        <v>27</v>
      </c>
      <c r="M55">
        <f t="shared" si="3"/>
        <v>1.588235294117647</v>
      </c>
      <c r="O55">
        <v>39</v>
      </c>
      <c r="P55">
        <f t="shared" si="4"/>
        <v>28</v>
      </c>
      <c r="Q55">
        <f t="shared" si="5"/>
        <v>2.5454545454545454</v>
      </c>
      <c r="S55">
        <v>36</v>
      </c>
      <c r="T55">
        <f t="shared" si="6"/>
        <v>22</v>
      </c>
      <c r="U55">
        <f t="shared" si="7"/>
        <v>1.5714285714285714</v>
      </c>
      <c r="W55">
        <v>3.0711272727272729</v>
      </c>
      <c r="X55">
        <v>1.588235294117647</v>
      </c>
      <c r="Y55">
        <v>2.5454545454545454</v>
      </c>
      <c r="Z55">
        <v>1.5714285714285714</v>
      </c>
      <c r="AA55">
        <f t="shared" si="8"/>
        <v>2.1940614209320093</v>
      </c>
      <c r="AB55">
        <f t="shared" si="9"/>
        <v>0.74103949457473195</v>
      </c>
    </row>
    <row r="56" spans="2:28">
      <c r="B56">
        <v>13.75</v>
      </c>
      <c r="C56">
        <v>1.927631627196333</v>
      </c>
      <c r="D56">
        <v>0.50148955372954318</v>
      </c>
      <c r="G56">
        <v>39.836799999999997</v>
      </c>
      <c r="H56">
        <f t="shared" si="0"/>
        <v>28.836799999999997</v>
      </c>
      <c r="I56">
        <f t="shared" si="1"/>
        <v>2.6215272727272723</v>
      </c>
      <c r="K56">
        <v>46</v>
      </c>
      <c r="L56">
        <f t="shared" si="2"/>
        <v>29</v>
      </c>
      <c r="M56">
        <f t="shared" si="3"/>
        <v>1.7058823529411764</v>
      </c>
      <c r="O56">
        <v>27</v>
      </c>
      <c r="P56">
        <f t="shared" si="4"/>
        <v>16</v>
      </c>
      <c r="Q56">
        <f t="shared" si="5"/>
        <v>1.4545454545454546</v>
      </c>
      <c r="S56">
        <v>41</v>
      </c>
      <c r="T56">
        <f t="shared" si="6"/>
        <v>27</v>
      </c>
      <c r="U56">
        <f t="shared" si="7"/>
        <v>1.9285714285714286</v>
      </c>
      <c r="W56">
        <v>2.6215272727272723</v>
      </c>
      <c r="X56">
        <v>1.7058823529411764</v>
      </c>
      <c r="Y56">
        <v>1.4545454545454546</v>
      </c>
      <c r="Z56">
        <v>1.9285714285714286</v>
      </c>
      <c r="AA56">
        <f t="shared" si="8"/>
        <v>1.927631627196333</v>
      </c>
      <c r="AB56">
        <f t="shared" si="9"/>
        <v>0.50148955372954318</v>
      </c>
    </row>
    <row r="57" spans="2:28">
      <c r="B57">
        <v>14</v>
      </c>
      <c r="C57">
        <v>1.8639228418640181</v>
      </c>
      <c r="D57">
        <v>0.58806713464568794</v>
      </c>
      <c r="G57">
        <v>39</v>
      </c>
      <c r="H57">
        <f t="shared" si="0"/>
        <v>28</v>
      </c>
      <c r="I57">
        <f t="shared" si="1"/>
        <v>2.5454545454545454</v>
      </c>
      <c r="K57">
        <v>37</v>
      </c>
      <c r="L57">
        <f t="shared" si="2"/>
        <v>20</v>
      </c>
      <c r="M57">
        <f t="shared" si="3"/>
        <v>1.1764705882352942</v>
      </c>
      <c r="O57">
        <v>34</v>
      </c>
      <c r="P57">
        <f t="shared" si="4"/>
        <v>23</v>
      </c>
      <c r="Q57">
        <f t="shared" si="5"/>
        <v>2.0909090909090908</v>
      </c>
      <c r="S57">
        <v>37</v>
      </c>
      <c r="T57">
        <f t="shared" si="6"/>
        <v>23</v>
      </c>
      <c r="U57">
        <f t="shared" si="7"/>
        <v>1.6428571428571428</v>
      </c>
      <c r="W57">
        <v>2.5454545454545454</v>
      </c>
      <c r="X57">
        <v>1.1764705882352942</v>
      </c>
      <c r="Y57">
        <v>2.0909090909090908</v>
      </c>
      <c r="Z57">
        <v>1.6428571428571428</v>
      </c>
      <c r="AA57">
        <f t="shared" si="8"/>
        <v>1.8639228418640181</v>
      </c>
      <c r="AB57">
        <f t="shared" si="9"/>
        <v>0.58806713464568794</v>
      </c>
    </row>
    <row r="58" spans="2:28">
      <c r="B58">
        <v>14.25</v>
      </c>
      <c r="C58">
        <v>1.8946413674560731</v>
      </c>
      <c r="D58">
        <v>0.30456885754068891</v>
      </c>
      <c r="G58">
        <v>35.313800000000001</v>
      </c>
      <c r="H58">
        <f t="shared" si="0"/>
        <v>24.313800000000001</v>
      </c>
      <c r="I58">
        <f t="shared" si="1"/>
        <v>2.2103454545454544</v>
      </c>
      <c r="K58">
        <v>46</v>
      </c>
      <c r="L58">
        <f t="shared" si="2"/>
        <v>29</v>
      </c>
      <c r="M58">
        <f t="shared" si="3"/>
        <v>1.7058823529411764</v>
      </c>
      <c r="O58">
        <v>34</v>
      </c>
      <c r="P58">
        <f t="shared" si="4"/>
        <v>23</v>
      </c>
      <c r="Q58">
        <f t="shared" si="5"/>
        <v>2.0909090909090908</v>
      </c>
      <c r="S58">
        <v>36</v>
      </c>
      <c r="T58">
        <f t="shared" si="6"/>
        <v>22</v>
      </c>
      <c r="U58">
        <f t="shared" si="7"/>
        <v>1.5714285714285714</v>
      </c>
      <c r="W58">
        <v>2.2103454545454544</v>
      </c>
      <c r="X58">
        <v>1.7058823529411764</v>
      </c>
      <c r="Y58">
        <v>2.0909090909090908</v>
      </c>
      <c r="Z58">
        <v>1.5714285714285714</v>
      </c>
      <c r="AA58">
        <f t="shared" si="8"/>
        <v>1.8946413674560731</v>
      </c>
      <c r="AB58">
        <f t="shared" si="9"/>
        <v>0.30456885754068891</v>
      </c>
    </row>
    <row r="59" spans="2:28">
      <c r="B59">
        <v>14.5</v>
      </c>
      <c r="C59">
        <v>1.7572448242933538</v>
      </c>
      <c r="D59">
        <v>0.67256620203572814</v>
      </c>
      <c r="G59">
        <v>41.138100000000001</v>
      </c>
      <c r="H59">
        <f t="shared" si="0"/>
        <v>30.138100000000001</v>
      </c>
      <c r="I59">
        <f t="shared" si="1"/>
        <v>2.7398272727272728</v>
      </c>
      <c r="K59">
        <v>43</v>
      </c>
      <c r="L59">
        <f t="shared" si="2"/>
        <v>26</v>
      </c>
      <c r="M59">
        <f t="shared" si="3"/>
        <v>1.5294117647058822</v>
      </c>
      <c r="O59">
        <v>28</v>
      </c>
      <c r="P59">
        <f t="shared" si="4"/>
        <v>17</v>
      </c>
      <c r="Q59">
        <f t="shared" si="5"/>
        <v>1.5454545454545454</v>
      </c>
      <c r="S59">
        <v>31</v>
      </c>
      <c r="T59">
        <f t="shared" si="6"/>
        <v>17</v>
      </c>
      <c r="U59">
        <f t="shared" si="7"/>
        <v>1.2142857142857142</v>
      </c>
      <c r="W59">
        <v>2.7398272727272728</v>
      </c>
      <c r="X59">
        <v>1.5294117647058822</v>
      </c>
      <c r="Y59">
        <v>1.5454545454545454</v>
      </c>
      <c r="Z59">
        <v>1.2142857142857142</v>
      </c>
      <c r="AA59">
        <f t="shared" si="8"/>
        <v>1.7572448242933538</v>
      </c>
      <c r="AB59">
        <f t="shared" si="9"/>
        <v>0.67256620203572814</v>
      </c>
    </row>
    <row r="60" spans="2:28">
      <c r="B60">
        <v>14.75</v>
      </c>
      <c r="C60">
        <v>1.8704112681436211</v>
      </c>
      <c r="D60">
        <v>0.86286173902066488</v>
      </c>
      <c r="G60">
        <v>43.058599999999998</v>
      </c>
      <c r="H60">
        <f t="shared" si="0"/>
        <v>32.058599999999998</v>
      </c>
      <c r="I60">
        <f t="shared" si="1"/>
        <v>2.9144181818181818</v>
      </c>
      <c r="K60">
        <v>40</v>
      </c>
      <c r="L60">
        <f t="shared" si="2"/>
        <v>23</v>
      </c>
      <c r="M60">
        <f t="shared" si="3"/>
        <v>1.3529411764705883</v>
      </c>
      <c r="O60">
        <v>22</v>
      </c>
      <c r="P60">
        <f t="shared" si="4"/>
        <v>11</v>
      </c>
      <c r="Q60">
        <f t="shared" si="5"/>
        <v>1</v>
      </c>
      <c r="S60">
        <v>45</v>
      </c>
      <c r="T60">
        <f t="shared" si="6"/>
        <v>31</v>
      </c>
      <c r="U60">
        <f t="shared" si="7"/>
        <v>2.2142857142857144</v>
      </c>
      <c r="W60">
        <v>2.9144181818181818</v>
      </c>
      <c r="X60">
        <v>1.3529411764705883</v>
      </c>
      <c r="Y60">
        <v>1</v>
      </c>
      <c r="Z60">
        <v>2.2142857142857144</v>
      </c>
      <c r="AA60">
        <f t="shared" si="8"/>
        <v>1.8704112681436211</v>
      </c>
      <c r="AB60">
        <f t="shared" si="9"/>
        <v>0.86286173902066488</v>
      </c>
    </row>
    <row r="61" spans="2:28">
      <c r="B61">
        <v>15</v>
      </c>
      <c r="C61">
        <v>1.7726844728800608</v>
      </c>
      <c r="D61">
        <v>0.4971235573743869</v>
      </c>
      <c r="G61">
        <v>38.456099999999999</v>
      </c>
      <c r="H61">
        <f t="shared" si="0"/>
        <v>27.456099999999999</v>
      </c>
      <c r="I61">
        <f t="shared" si="1"/>
        <v>2.4960090909090908</v>
      </c>
      <c r="K61">
        <v>44</v>
      </c>
      <c r="L61">
        <f t="shared" si="2"/>
        <v>27</v>
      </c>
      <c r="M61">
        <f t="shared" si="3"/>
        <v>1.588235294117647</v>
      </c>
      <c r="O61">
        <v>26</v>
      </c>
      <c r="P61">
        <f t="shared" si="4"/>
        <v>15</v>
      </c>
      <c r="Q61">
        <f t="shared" si="5"/>
        <v>1.3636363636363635</v>
      </c>
      <c r="S61">
        <v>37</v>
      </c>
      <c r="T61">
        <f t="shared" si="6"/>
        <v>23</v>
      </c>
      <c r="U61">
        <f t="shared" si="7"/>
        <v>1.6428571428571428</v>
      </c>
      <c r="W61">
        <v>2.4960090909090908</v>
      </c>
      <c r="X61">
        <v>1.588235294117647</v>
      </c>
      <c r="Y61">
        <v>1.3636363636363635</v>
      </c>
      <c r="Z61">
        <v>1.6428571428571428</v>
      </c>
      <c r="AA61">
        <f t="shared" si="8"/>
        <v>1.7726844728800608</v>
      </c>
      <c r="AB61">
        <f t="shared" si="9"/>
        <v>0.4971235573743869</v>
      </c>
    </row>
    <row r="62" spans="2:28">
      <c r="B62">
        <v>15.25</v>
      </c>
      <c r="C62">
        <v>1.6592365546218486</v>
      </c>
      <c r="D62">
        <v>0.84678294653945729</v>
      </c>
      <c r="G62">
        <v>42.485399999999998</v>
      </c>
      <c r="H62">
        <f t="shared" si="0"/>
        <v>31.485399999999998</v>
      </c>
      <c r="I62">
        <f t="shared" si="1"/>
        <v>2.8623090909090907</v>
      </c>
      <c r="K62">
        <v>39</v>
      </c>
      <c r="L62">
        <f t="shared" si="2"/>
        <v>22</v>
      </c>
      <c r="M62">
        <f t="shared" si="3"/>
        <v>1.2941176470588236</v>
      </c>
      <c r="O62">
        <v>21</v>
      </c>
      <c r="P62">
        <f t="shared" si="4"/>
        <v>10</v>
      </c>
      <c r="Q62">
        <f t="shared" si="5"/>
        <v>0.90909090909090906</v>
      </c>
      <c r="S62">
        <v>36</v>
      </c>
      <c r="T62">
        <f t="shared" si="6"/>
        <v>22</v>
      </c>
      <c r="U62">
        <f t="shared" si="7"/>
        <v>1.5714285714285714</v>
      </c>
      <c r="W62">
        <v>2.8623090909090907</v>
      </c>
      <c r="X62">
        <v>1.2941176470588236</v>
      </c>
      <c r="Y62">
        <v>0.90909090909090906</v>
      </c>
      <c r="Z62">
        <v>1.5714285714285714</v>
      </c>
      <c r="AA62">
        <f t="shared" si="8"/>
        <v>1.6592365546218486</v>
      </c>
      <c r="AB62">
        <f t="shared" si="9"/>
        <v>0.84678294653945729</v>
      </c>
    </row>
    <row r="63" spans="2:28">
      <c r="B63">
        <v>15.5</v>
      </c>
      <c r="C63">
        <v>1.7774540679908326</v>
      </c>
      <c r="D63">
        <v>0.45241057173438043</v>
      </c>
      <c r="G63">
        <v>37.5105</v>
      </c>
      <c r="H63">
        <f t="shared" si="0"/>
        <v>26.5105</v>
      </c>
      <c r="I63">
        <f t="shared" si="1"/>
        <v>2.4100454545454544</v>
      </c>
      <c r="K63">
        <v>47</v>
      </c>
      <c r="L63">
        <f t="shared" si="2"/>
        <v>30</v>
      </c>
      <c r="M63">
        <f t="shared" si="3"/>
        <v>1.7647058823529411</v>
      </c>
      <c r="O63">
        <v>26</v>
      </c>
      <c r="P63">
        <f t="shared" si="4"/>
        <v>15</v>
      </c>
      <c r="Q63">
        <f t="shared" si="5"/>
        <v>1.3636363636363635</v>
      </c>
      <c r="S63">
        <v>36</v>
      </c>
      <c r="T63">
        <f t="shared" si="6"/>
        <v>22</v>
      </c>
      <c r="U63">
        <f t="shared" si="7"/>
        <v>1.5714285714285714</v>
      </c>
      <c r="W63">
        <v>2.4100454545454544</v>
      </c>
      <c r="X63">
        <v>1.7647058823529411</v>
      </c>
      <c r="Y63">
        <v>1.3636363636363635</v>
      </c>
      <c r="Z63">
        <v>1.5714285714285714</v>
      </c>
      <c r="AA63">
        <f t="shared" si="8"/>
        <v>1.7774540679908326</v>
      </c>
      <c r="AB63">
        <f t="shared" si="9"/>
        <v>0.45241057173438043</v>
      </c>
    </row>
    <row r="64" spans="2:28">
      <c r="B64">
        <v>15.75</v>
      </c>
      <c r="C64">
        <v>1.5096597784568373</v>
      </c>
      <c r="D64">
        <v>0.82393890941160464</v>
      </c>
      <c r="G64">
        <v>40.849400000000003</v>
      </c>
      <c r="H64">
        <f t="shared" si="0"/>
        <v>29.849400000000003</v>
      </c>
      <c r="I64">
        <f t="shared" si="1"/>
        <v>2.7135818181818183</v>
      </c>
      <c r="K64">
        <v>35</v>
      </c>
      <c r="L64">
        <f t="shared" si="2"/>
        <v>18</v>
      </c>
      <c r="M64">
        <f t="shared" si="3"/>
        <v>1.0588235294117647</v>
      </c>
      <c r="O64">
        <v>21</v>
      </c>
      <c r="P64">
        <f t="shared" si="4"/>
        <v>10</v>
      </c>
      <c r="Q64">
        <f t="shared" si="5"/>
        <v>0.90909090909090906</v>
      </c>
      <c r="S64">
        <v>33</v>
      </c>
      <c r="T64">
        <f t="shared" si="6"/>
        <v>19</v>
      </c>
      <c r="U64">
        <f t="shared" si="7"/>
        <v>1.3571428571428572</v>
      </c>
      <c r="W64">
        <v>2.7135818181818183</v>
      </c>
      <c r="X64">
        <v>1.0588235294117647</v>
      </c>
      <c r="Y64">
        <v>0.90909090909090906</v>
      </c>
      <c r="Z64">
        <v>1.3571428571428572</v>
      </c>
      <c r="AA64">
        <f t="shared" si="8"/>
        <v>1.5096597784568373</v>
      </c>
      <c r="AB64">
        <f t="shared" si="9"/>
        <v>0.82393890941160464</v>
      </c>
    </row>
    <row r="65" spans="2:28">
      <c r="B65">
        <v>16</v>
      </c>
      <c r="C65">
        <v>1.860922383498854</v>
      </c>
      <c r="D65">
        <v>0.50335522399911525</v>
      </c>
      <c r="G65">
        <v>39.418399999999998</v>
      </c>
      <c r="H65">
        <f t="shared" si="0"/>
        <v>28.418399999999998</v>
      </c>
      <c r="I65">
        <f t="shared" si="1"/>
        <v>2.5834909090909091</v>
      </c>
      <c r="K65">
        <v>42</v>
      </c>
      <c r="L65">
        <f t="shared" si="2"/>
        <v>25</v>
      </c>
      <c r="M65">
        <f t="shared" si="3"/>
        <v>1.4705882352941178</v>
      </c>
      <c r="O65">
        <v>31</v>
      </c>
      <c r="P65">
        <f t="shared" si="4"/>
        <v>20</v>
      </c>
      <c r="Q65">
        <f t="shared" si="5"/>
        <v>1.8181818181818181</v>
      </c>
      <c r="S65">
        <v>36</v>
      </c>
      <c r="T65">
        <f t="shared" si="6"/>
        <v>22</v>
      </c>
      <c r="U65">
        <f t="shared" si="7"/>
        <v>1.5714285714285714</v>
      </c>
      <c r="W65">
        <v>2.5834909090909091</v>
      </c>
      <c r="X65">
        <v>1.4705882352941178</v>
      </c>
      <c r="Y65">
        <v>1.8181818181818181</v>
      </c>
      <c r="Z65">
        <v>1.5714285714285714</v>
      </c>
      <c r="AA65">
        <f t="shared" si="8"/>
        <v>1.860922383498854</v>
      </c>
      <c r="AB65">
        <f t="shared" si="9"/>
        <v>0.50335522399911525</v>
      </c>
    </row>
    <row r="66" spans="2:28">
      <c r="B66">
        <v>16.25</v>
      </c>
      <c r="C66">
        <v>1.7808340718105424</v>
      </c>
      <c r="D66">
        <v>0.7236064653195533</v>
      </c>
      <c r="G66">
        <v>42.108800000000002</v>
      </c>
      <c r="H66">
        <f t="shared" si="0"/>
        <v>31.108800000000002</v>
      </c>
      <c r="I66">
        <f t="shared" si="1"/>
        <v>2.8280727272727275</v>
      </c>
      <c r="K66">
        <v>42</v>
      </c>
      <c r="L66">
        <f t="shared" si="2"/>
        <v>25</v>
      </c>
      <c r="M66">
        <f t="shared" si="3"/>
        <v>1.4705882352941178</v>
      </c>
      <c r="O66">
        <v>24</v>
      </c>
      <c r="P66">
        <f t="shared" si="4"/>
        <v>13</v>
      </c>
      <c r="Q66">
        <f t="shared" si="5"/>
        <v>1.1818181818181819</v>
      </c>
      <c r="S66">
        <v>37</v>
      </c>
      <c r="T66">
        <f t="shared" si="6"/>
        <v>23</v>
      </c>
      <c r="U66">
        <f t="shared" si="7"/>
        <v>1.6428571428571428</v>
      </c>
      <c r="W66">
        <v>2.8280727272727275</v>
      </c>
      <c r="X66">
        <v>1.4705882352941178</v>
      </c>
      <c r="Y66">
        <v>1.1818181818181819</v>
      </c>
      <c r="Z66">
        <v>1.6428571428571428</v>
      </c>
      <c r="AA66">
        <f t="shared" si="8"/>
        <v>1.7808340718105424</v>
      </c>
      <c r="AB66">
        <f t="shared" si="9"/>
        <v>0.7236064653195533</v>
      </c>
    </row>
    <row r="67" spans="2:28">
      <c r="B67">
        <v>16.5</v>
      </c>
      <c r="C67">
        <v>1.452617933537051</v>
      </c>
      <c r="D67">
        <v>0.75982543941004754</v>
      </c>
      <c r="G67">
        <v>39.192500000000003</v>
      </c>
      <c r="H67">
        <f t="shared" ref="H67:H130" si="10">G67-11</f>
        <v>28.192500000000003</v>
      </c>
      <c r="I67">
        <f t="shared" ref="I67:I130" si="11">H67/11</f>
        <v>2.5629545454545455</v>
      </c>
      <c r="K67">
        <v>36</v>
      </c>
      <c r="L67">
        <f t="shared" ref="L67:L130" si="12">K67-17</f>
        <v>19</v>
      </c>
      <c r="M67">
        <f t="shared" ref="M67:M130" si="13">L67/17</f>
        <v>1.1176470588235294</v>
      </c>
      <c r="O67">
        <v>25</v>
      </c>
      <c r="P67">
        <f t="shared" ref="P67:P130" si="14">O67-11</f>
        <v>14</v>
      </c>
      <c r="Q67">
        <f t="shared" ref="Q67:Q130" si="15">P67/11</f>
        <v>1.2727272727272727</v>
      </c>
      <c r="S67">
        <v>26</v>
      </c>
      <c r="T67">
        <f t="shared" ref="T67:T130" si="16">S67-14</f>
        <v>12</v>
      </c>
      <c r="U67">
        <f t="shared" ref="U67:U130" si="17">T67/14</f>
        <v>0.8571428571428571</v>
      </c>
      <c r="W67">
        <v>2.5629545454545455</v>
      </c>
      <c r="X67">
        <v>1.1176470588235294</v>
      </c>
      <c r="Y67">
        <v>1.2727272727272727</v>
      </c>
      <c r="Z67">
        <v>0.8571428571428571</v>
      </c>
      <c r="AA67">
        <f t="shared" ref="AA67:AA130" si="18">AVERAGE(W67:Z67)</f>
        <v>1.452617933537051</v>
      </c>
      <c r="AB67">
        <f t="shared" ref="AB67:AB130" si="19">STDEV(W67:Z67)</f>
        <v>0.75982543941004754</v>
      </c>
    </row>
    <row r="68" spans="2:28">
      <c r="B68">
        <v>16.75</v>
      </c>
      <c r="C68">
        <v>1.6428998663101604</v>
      </c>
      <c r="D68">
        <v>0.7155455413167896</v>
      </c>
      <c r="G68">
        <v>40.552300000000002</v>
      </c>
      <c r="H68">
        <f t="shared" si="10"/>
        <v>29.552300000000002</v>
      </c>
      <c r="I68">
        <f t="shared" si="11"/>
        <v>2.6865727272727273</v>
      </c>
      <c r="K68">
        <v>39</v>
      </c>
      <c r="L68">
        <f t="shared" si="12"/>
        <v>22</v>
      </c>
      <c r="M68">
        <f t="shared" si="13"/>
        <v>1.2941176470588236</v>
      </c>
      <c r="O68">
        <v>23</v>
      </c>
      <c r="P68">
        <f t="shared" si="14"/>
        <v>12</v>
      </c>
      <c r="Q68">
        <f t="shared" si="15"/>
        <v>1.0909090909090908</v>
      </c>
      <c r="S68">
        <v>35</v>
      </c>
      <c r="T68">
        <f t="shared" si="16"/>
        <v>21</v>
      </c>
      <c r="U68">
        <f t="shared" si="17"/>
        <v>1.5</v>
      </c>
      <c r="W68">
        <v>2.6865727272727273</v>
      </c>
      <c r="X68">
        <v>1.2941176470588236</v>
      </c>
      <c r="Y68">
        <v>1.0909090909090908</v>
      </c>
      <c r="Z68">
        <v>1.5</v>
      </c>
      <c r="AA68">
        <f t="shared" si="18"/>
        <v>1.6428998663101604</v>
      </c>
      <c r="AB68">
        <f t="shared" si="19"/>
        <v>0.7155455413167896</v>
      </c>
    </row>
    <row r="69" spans="2:28">
      <c r="B69">
        <v>17</v>
      </c>
      <c r="C69">
        <v>1.794798567608862</v>
      </c>
      <c r="D69">
        <v>0.57997964785193945</v>
      </c>
      <c r="G69">
        <v>39.878700000000002</v>
      </c>
      <c r="H69">
        <f t="shared" si="10"/>
        <v>28.878700000000002</v>
      </c>
      <c r="I69">
        <f t="shared" si="11"/>
        <v>2.625336363636364</v>
      </c>
      <c r="K69">
        <v>39</v>
      </c>
      <c r="L69">
        <f t="shared" si="12"/>
        <v>22</v>
      </c>
      <c r="M69">
        <f t="shared" si="13"/>
        <v>1.2941176470588236</v>
      </c>
      <c r="O69">
        <v>28</v>
      </c>
      <c r="P69">
        <f t="shared" si="14"/>
        <v>17</v>
      </c>
      <c r="Q69">
        <f t="shared" si="15"/>
        <v>1.5454545454545454</v>
      </c>
      <c r="S69">
        <v>38</v>
      </c>
      <c r="T69">
        <f t="shared" si="16"/>
        <v>24</v>
      </c>
      <c r="U69">
        <f t="shared" si="17"/>
        <v>1.7142857142857142</v>
      </c>
      <c r="W69">
        <v>2.625336363636364</v>
      </c>
      <c r="X69">
        <v>1.2941176470588236</v>
      </c>
      <c r="Y69">
        <v>1.5454545454545454</v>
      </c>
      <c r="Z69">
        <v>1.7142857142857142</v>
      </c>
      <c r="AA69">
        <f t="shared" si="18"/>
        <v>1.794798567608862</v>
      </c>
      <c r="AB69">
        <f t="shared" si="19"/>
        <v>0.57997964785193945</v>
      </c>
    </row>
    <row r="70" spans="2:28">
      <c r="B70">
        <v>17.25</v>
      </c>
      <c r="C70">
        <v>1.4872039724980901</v>
      </c>
      <c r="D70">
        <v>0.42532217401063765</v>
      </c>
      <c r="G70">
        <v>34</v>
      </c>
      <c r="H70">
        <f t="shared" si="10"/>
        <v>23</v>
      </c>
      <c r="I70">
        <f t="shared" si="11"/>
        <v>2.0909090909090908</v>
      </c>
      <c r="K70">
        <v>36</v>
      </c>
      <c r="L70">
        <f t="shared" si="12"/>
        <v>19</v>
      </c>
      <c r="M70">
        <f t="shared" si="13"/>
        <v>1.1176470588235294</v>
      </c>
      <c r="O70">
        <v>27</v>
      </c>
      <c r="P70">
        <f t="shared" si="14"/>
        <v>16</v>
      </c>
      <c r="Q70">
        <f t="shared" si="15"/>
        <v>1.4545454545454546</v>
      </c>
      <c r="S70">
        <v>32</v>
      </c>
      <c r="T70">
        <f t="shared" si="16"/>
        <v>18</v>
      </c>
      <c r="U70">
        <f t="shared" si="17"/>
        <v>1.2857142857142858</v>
      </c>
      <c r="W70">
        <v>2.0909090909090908</v>
      </c>
      <c r="X70">
        <v>1.1176470588235294</v>
      </c>
      <c r="Y70">
        <v>1.4545454545454546</v>
      </c>
      <c r="Z70">
        <v>1.2857142857142858</v>
      </c>
      <c r="AA70">
        <f t="shared" si="18"/>
        <v>1.4872039724980901</v>
      </c>
      <c r="AB70">
        <f t="shared" si="19"/>
        <v>0.42532217401063765</v>
      </c>
    </row>
    <row r="71" spans="2:28">
      <c r="B71">
        <v>17.5</v>
      </c>
      <c r="C71">
        <v>1.6926137891520243</v>
      </c>
      <c r="D71">
        <v>0.51076260695305642</v>
      </c>
      <c r="G71">
        <v>36.958199999999998</v>
      </c>
      <c r="H71">
        <f t="shared" si="10"/>
        <v>25.958199999999998</v>
      </c>
      <c r="I71">
        <f t="shared" si="11"/>
        <v>2.3598363636363633</v>
      </c>
      <c r="K71">
        <v>38</v>
      </c>
      <c r="L71">
        <f t="shared" si="12"/>
        <v>21</v>
      </c>
      <c r="M71">
        <f t="shared" si="13"/>
        <v>1.2352941176470589</v>
      </c>
      <c r="O71">
        <v>31</v>
      </c>
      <c r="P71">
        <f t="shared" si="14"/>
        <v>20</v>
      </c>
      <c r="Q71">
        <f t="shared" si="15"/>
        <v>1.8181818181818181</v>
      </c>
      <c r="S71">
        <v>33</v>
      </c>
      <c r="T71">
        <f t="shared" si="16"/>
        <v>19</v>
      </c>
      <c r="U71">
        <f t="shared" si="17"/>
        <v>1.3571428571428572</v>
      </c>
      <c r="W71">
        <v>2.3598363636363633</v>
      </c>
      <c r="X71">
        <v>1.2352941176470589</v>
      </c>
      <c r="Y71">
        <v>1.8181818181818181</v>
      </c>
      <c r="Z71">
        <v>1.3571428571428572</v>
      </c>
      <c r="AA71">
        <f t="shared" si="18"/>
        <v>1.6926137891520243</v>
      </c>
      <c r="AB71">
        <f t="shared" si="19"/>
        <v>0.51076260695305642</v>
      </c>
    </row>
    <row r="72" spans="2:28">
      <c r="B72">
        <v>17.75</v>
      </c>
      <c r="C72">
        <v>1.5279090909090909</v>
      </c>
      <c r="D72">
        <v>0.89158754006423646</v>
      </c>
      <c r="G72">
        <v>41.728000000000002</v>
      </c>
      <c r="H72">
        <f t="shared" si="10"/>
        <v>30.728000000000002</v>
      </c>
      <c r="I72">
        <f t="shared" si="11"/>
        <v>2.7934545454545456</v>
      </c>
      <c r="K72">
        <v>34</v>
      </c>
      <c r="L72">
        <f t="shared" si="12"/>
        <v>17</v>
      </c>
      <c r="M72">
        <f t="shared" si="13"/>
        <v>1</v>
      </c>
      <c r="O72">
        <v>20</v>
      </c>
      <c r="P72">
        <f t="shared" si="14"/>
        <v>9</v>
      </c>
      <c r="Q72">
        <f t="shared" si="15"/>
        <v>0.81818181818181823</v>
      </c>
      <c r="S72">
        <v>35</v>
      </c>
      <c r="T72">
        <f t="shared" si="16"/>
        <v>21</v>
      </c>
      <c r="U72">
        <f t="shared" si="17"/>
        <v>1.5</v>
      </c>
      <c r="W72">
        <v>2.7934545454545456</v>
      </c>
      <c r="X72">
        <v>1</v>
      </c>
      <c r="Y72">
        <v>0.81818181818181823</v>
      </c>
      <c r="Z72">
        <v>1.5</v>
      </c>
      <c r="AA72">
        <f t="shared" si="18"/>
        <v>1.5279090909090909</v>
      </c>
      <c r="AB72">
        <f t="shared" si="19"/>
        <v>0.89158754006423646</v>
      </c>
    </row>
    <row r="73" spans="2:28">
      <c r="B73">
        <v>18</v>
      </c>
      <c r="C73">
        <v>1.5119743888464476</v>
      </c>
      <c r="D73">
        <v>0.6560585226212593</v>
      </c>
      <c r="G73">
        <v>37.594099999999997</v>
      </c>
      <c r="H73">
        <f t="shared" si="10"/>
        <v>26.594099999999997</v>
      </c>
      <c r="I73">
        <f t="shared" si="11"/>
        <v>2.4176454545454544</v>
      </c>
      <c r="K73">
        <v>35</v>
      </c>
      <c r="L73">
        <f t="shared" si="12"/>
        <v>18</v>
      </c>
      <c r="M73">
        <f t="shared" si="13"/>
        <v>1.0588235294117647</v>
      </c>
      <c r="O73">
        <v>22</v>
      </c>
      <c r="P73">
        <f t="shared" si="14"/>
        <v>11</v>
      </c>
      <c r="Q73">
        <f t="shared" si="15"/>
        <v>1</v>
      </c>
      <c r="S73">
        <v>36</v>
      </c>
      <c r="T73">
        <f t="shared" si="16"/>
        <v>22</v>
      </c>
      <c r="U73">
        <f t="shared" si="17"/>
        <v>1.5714285714285714</v>
      </c>
      <c r="W73">
        <v>2.4176454545454544</v>
      </c>
      <c r="X73">
        <v>1.0588235294117647</v>
      </c>
      <c r="Y73">
        <v>1</v>
      </c>
      <c r="Z73">
        <v>1.5714285714285714</v>
      </c>
      <c r="AA73">
        <f t="shared" si="18"/>
        <v>1.5119743888464476</v>
      </c>
      <c r="AB73">
        <f t="shared" si="19"/>
        <v>0.6560585226212593</v>
      </c>
    </row>
    <row r="74" spans="2:28">
      <c r="B74">
        <v>18.25</v>
      </c>
      <c r="C74">
        <v>1.4945744652406416</v>
      </c>
      <c r="D74">
        <v>0.81409085273610449</v>
      </c>
      <c r="G74">
        <v>40.820099999999996</v>
      </c>
      <c r="H74">
        <f t="shared" si="10"/>
        <v>29.820099999999996</v>
      </c>
      <c r="I74">
        <f t="shared" si="11"/>
        <v>2.7109181818181813</v>
      </c>
      <c r="K74">
        <v>37</v>
      </c>
      <c r="L74">
        <f t="shared" si="12"/>
        <v>20</v>
      </c>
      <c r="M74">
        <f t="shared" si="13"/>
        <v>1.1764705882352942</v>
      </c>
      <c r="O74">
        <v>23</v>
      </c>
      <c r="P74">
        <f t="shared" si="14"/>
        <v>12</v>
      </c>
      <c r="Q74">
        <f t="shared" si="15"/>
        <v>1.0909090909090908</v>
      </c>
      <c r="S74">
        <v>28</v>
      </c>
      <c r="T74">
        <f t="shared" si="16"/>
        <v>14</v>
      </c>
      <c r="U74">
        <f t="shared" si="17"/>
        <v>1</v>
      </c>
      <c r="W74">
        <v>2.7109181818181813</v>
      </c>
      <c r="X74">
        <v>1.1764705882352942</v>
      </c>
      <c r="Y74">
        <v>1.0909090909090908</v>
      </c>
      <c r="Z74">
        <v>1</v>
      </c>
      <c r="AA74">
        <f t="shared" si="18"/>
        <v>1.4945744652406416</v>
      </c>
      <c r="AB74">
        <f t="shared" si="19"/>
        <v>0.81409085273610449</v>
      </c>
    </row>
    <row r="75" spans="2:28">
      <c r="B75">
        <v>18.5</v>
      </c>
      <c r="C75">
        <v>1.5894440985485105</v>
      </c>
      <c r="D75">
        <v>0.83476032977095227</v>
      </c>
      <c r="G75">
        <v>40.334699999999998</v>
      </c>
      <c r="H75">
        <f t="shared" si="10"/>
        <v>29.334699999999998</v>
      </c>
      <c r="I75">
        <f t="shared" si="11"/>
        <v>2.666790909090909</v>
      </c>
      <c r="K75">
        <v>41</v>
      </c>
      <c r="L75">
        <f t="shared" si="12"/>
        <v>24</v>
      </c>
      <c r="M75">
        <f t="shared" si="13"/>
        <v>1.411764705882353</v>
      </c>
      <c r="O75">
        <v>29</v>
      </c>
      <c r="P75">
        <f t="shared" si="14"/>
        <v>18</v>
      </c>
      <c r="Q75">
        <f t="shared" si="15"/>
        <v>1.6363636363636365</v>
      </c>
      <c r="S75">
        <v>23</v>
      </c>
      <c r="T75">
        <f t="shared" si="16"/>
        <v>9</v>
      </c>
      <c r="U75">
        <f t="shared" si="17"/>
        <v>0.6428571428571429</v>
      </c>
      <c r="W75">
        <v>2.666790909090909</v>
      </c>
      <c r="X75">
        <v>1.411764705882353</v>
      </c>
      <c r="Y75">
        <v>1.6363636363636365</v>
      </c>
      <c r="Z75">
        <v>0.6428571428571429</v>
      </c>
      <c r="AA75">
        <f t="shared" si="18"/>
        <v>1.5894440985485105</v>
      </c>
      <c r="AB75">
        <f t="shared" si="19"/>
        <v>0.83476032977095227</v>
      </c>
    </row>
    <row r="76" spans="2:28">
      <c r="B76">
        <v>18.75</v>
      </c>
      <c r="C76">
        <v>1.5861747517188696</v>
      </c>
      <c r="D76">
        <v>0.80417534478022756</v>
      </c>
      <c r="G76">
        <v>41.569000000000003</v>
      </c>
      <c r="H76">
        <f t="shared" si="10"/>
        <v>30.569000000000003</v>
      </c>
      <c r="I76">
        <f t="shared" si="11"/>
        <v>2.7790000000000004</v>
      </c>
      <c r="K76">
        <v>36</v>
      </c>
      <c r="L76">
        <f t="shared" si="12"/>
        <v>19</v>
      </c>
      <c r="M76">
        <f t="shared" si="13"/>
        <v>1.1176470588235294</v>
      </c>
      <c r="O76">
        <v>23</v>
      </c>
      <c r="P76">
        <f t="shared" si="14"/>
        <v>12</v>
      </c>
      <c r="Q76">
        <f t="shared" si="15"/>
        <v>1.0909090909090908</v>
      </c>
      <c r="S76">
        <v>33</v>
      </c>
      <c r="T76">
        <f t="shared" si="16"/>
        <v>19</v>
      </c>
      <c r="U76">
        <f t="shared" si="17"/>
        <v>1.3571428571428572</v>
      </c>
      <c r="W76">
        <v>2.7790000000000004</v>
      </c>
      <c r="X76">
        <v>1.1176470588235294</v>
      </c>
      <c r="Y76">
        <v>1.0909090909090908</v>
      </c>
      <c r="Z76">
        <v>1.3571428571428572</v>
      </c>
      <c r="AA76">
        <f t="shared" si="18"/>
        <v>1.5861747517188696</v>
      </c>
      <c r="AB76">
        <f t="shared" si="19"/>
        <v>0.80417534478022756</v>
      </c>
    </row>
    <row r="77" spans="2:28">
      <c r="B77">
        <v>19</v>
      </c>
      <c r="C77">
        <v>1.6735001527883879</v>
      </c>
      <c r="D77">
        <v>0.71206908120665635</v>
      </c>
      <c r="G77">
        <v>41.117199999999997</v>
      </c>
      <c r="H77">
        <f t="shared" si="10"/>
        <v>30.117199999999997</v>
      </c>
      <c r="I77">
        <f t="shared" si="11"/>
        <v>2.7379272727272723</v>
      </c>
      <c r="K77">
        <v>38</v>
      </c>
      <c r="L77">
        <f t="shared" si="12"/>
        <v>21</v>
      </c>
      <c r="M77">
        <f t="shared" si="13"/>
        <v>1.2352941176470589</v>
      </c>
      <c r="O77">
        <v>26</v>
      </c>
      <c r="P77">
        <f t="shared" si="14"/>
        <v>15</v>
      </c>
      <c r="Q77">
        <f t="shared" si="15"/>
        <v>1.3636363636363635</v>
      </c>
      <c r="S77">
        <v>33</v>
      </c>
      <c r="T77">
        <f t="shared" si="16"/>
        <v>19</v>
      </c>
      <c r="U77">
        <f t="shared" si="17"/>
        <v>1.3571428571428572</v>
      </c>
      <c r="W77">
        <v>2.7379272727272723</v>
      </c>
      <c r="X77">
        <v>1.2352941176470589</v>
      </c>
      <c r="Y77">
        <v>1.3636363636363635</v>
      </c>
      <c r="Z77">
        <v>1.3571428571428572</v>
      </c>
      <c r="AA77">
        <f t="shared" si="18"/>
        <v>1.6735001527883879</v>
      </c>
      <c r="AB77">
        <f t="shared" si="19"/>
        <v>0.71206908120665635</v>
      </c>
    </row>
    <row r="78" spans="2:28">
      <c r="B78">
        <v>19.25</v>
      </c>
      <c r="C78">
        <v>1.4976226126814365</v>
      </c>
      <c r="D78">
        <v>0.5956273713288589</v>
      </c>
      <c r="G78">
        <v>35.908000000000001</v>
      </c>
      <c r="H78">
        <f t="shared" si="10"/>
        <v>24.908000000000001</v>
      </c>
      <c r="I78">
        <f t="shared" si="11"/>
        <v>2.2643636363636364</v>
      </c>
      <c r="K78">
        <v>31</v>
      </c>
      <c r="L78">
        <f t="shared" si="12"/>
        <v>14</v>
      </c>
      <c r="M78">
        <f t="shared" si="13"/>
        <v>0.82352941176470584</v>
      </c>
      <c r="O78">
        <v>28</v>
      </c>
      <c r="P78">
        <f t="shared" si="14"/>
        <v>17</v>
      </c>
      <c r="Q78">
        <f t="shared" si="15"/>
        <v>1.5454545454545454</v>
      </c>
      <c r="S78">
        <v>33</v>
      </c>
      <c r="T78">
        <f t="shared" si="16"/>
        <v>19</v>
      </c>
      <c r="U78">
        <f t="shared" si="17"/>
        <v>1.3571428571428572</v>
      </c>
      <c r="W78">
        <v>2.2643636363636364</v>
      </c>
      <c r="X78">
        <v>0.82352941176470584</v>
      </c>
      <c r="Y78">
        <v>1.5454545454545454</v>
      </c>
      <c r="Z78">
        <v>1.3571428571428572</v>
      </c>
      <c r="AA78">
        <f t="shared" si="18"/>
        <v>1.4976226126814365</v>
      </c>
      <c r="AB78">
        <f t="shared" si="19"/>
        <v>0.5956273713288589</v>
      </c>
    </row>
    <row r="79" spans="2:28">
      <c r="B79">
        <v>19.5</v>
      </c>
      <c r="C79">
        <v>1.5240567417876241</v>
      </c>
      <c r="D79">
        <v>0.53527175294125595</v>
      </c>
      <c r="G79">
        <v>35.066899999999997</v>
      </c>
      <c r="H79">
        <f t="shared" si="10"/>
        <v>24.066899999999997</v>
      </c>
      <c r="I79">
        <f t="shared" si="11"/>
        <v>2.1878999999999995</v>
      </c>
      <c r="K79">
        <v>32</v>
      </c>
      <c r="L79">
        <f t="shared" si="12"/>
        <v>15</v>
      </c>
      <c r="M79">
        <f t="shared" si="13"/>
        <v>0.88235294117647056</v>
      </c>
      <c r="O79">
        <v>27</v>
      </c>
      <c r="P79">
        <f t="shared" si="14"/>
        <v>16</v>
      </c>
      <c r="Q79">
        <f t="shared" si="15"/>
        <v>1.4545454545454546</v>
      </c>
      <c r="S79">
        <v>36</v>
      </c>
      <c r="T79">
        <f t="shared" si="16"/>
        <v>22</v>
      </c>
      <c r="U79">
        <f t="shared" si="17"/>
        <v>1.5714285714285714</v>
      </c>
      <c r="W79">
        <v>2.1878999999999995</v>
      </c>
      <c r="X79">
        <v>0.88235294117647056</v>
      </c>
      <c r="Y79">
        <v>1.4545454545454546</v>
      </c>
      <c r="Z79">
        <v>1.5714285714285714</v>
      </c>
      <c r="AA79">
        <f t="shared" si="18"/>
        <v>1.5240567417876241</v>
      </c>
      <c r="AB79">
        <f t="shared" si="19"/>
        <v>0.53527175294125595</v>
      </c>
    </row>
    <row r="80" spans="2:28">
      <c r="B80">
        <v>19.75</v>
      </c>
      <c r="C80">
        <v>1.4318181818181819</v>
      </c>
      <c r="D80">
        <v>0.60016067637388981</v>
      </c>
      <c r="G80">
        <v>36</v>
      </c>
      <c r="H80">
        <f t="shared" si="10"/>
        <v>25</v>
      </c>
      <c r="I80">
        <f t="shared" si="11"/>
        <v>2.2727272727272729</v>
      </c>
      <c r="K80">
        <v>34</v>
      </c>
      <c r="L80">
        <f t="shared" si="12"/>
        <v>17</v>
      </c>
      <c r="M80">
        <f t="shared" si="13"/>
        <v>1</v>
      </c>
      <c r="O80">
        <v>27</v>
      </c>
      <c r="P80">
        <f t="shared" si="14"/>
        <v>16</v>
      </c>
      <c r="Q80">
        <f t="shared" si="15"/>
        <v>1.4545454545454546</v>
      </c>
      <c r="S80">
        <v>28</v>
      </c>
      <c r="T80">
        <f t="shared" si="16"/>
        <v>14</v>
      </c>
      <c r="U80">
        <f t="shared" si="17"/>
        <v>1</v>
      </c>
      <c r="W80">
        <v>2.2727272727272729</v>
      </c>
      <c r="X80">
        <v>1</v>
      </c>
      <c r="Y80">
        <v>1.4545454545454546</v>
      </c>
      <c r="Z80">
        <v>1</v>
      </c>
      <c r="AA80">
        <f t="shared" si="18"/>
        <v>1.4318181818181819</v>
      </c>
      <c r="AB80">
        <f t="shared" si="19"/>
        <v>0.60016067637388981</v>
      </c>
    </row>
    <row r="81" spans="2:28">
      <c r="B81">
        <v>20</v>
      </c>
      <c r="C81">
        <v>1.1858891520244459</v>
      </c>
      <c r="D81">
        <v>0.87044063688871609</v>
      </c>
      <c r="G81">
        <v>35.372399999999999</v>
      </c>
      <c r="H81">
        <f t="shared" si="10"/>
        <v>24.372399999999999</v>
      </c>
      <c r="I81">
        <f t="shared" si="11"/>
        <v>2.215672727272727</v>
      </c>
      <c r="K81">
        <v>39</v>
      </c>
      <c r="L81">
        <f t="shared" si="12"/>
        <v>22</v>
      </c>
      <c r="M81">
        <f t="shared" si="13"/>
        <v>1.2941176470588236</v>
      </c>
      <c r="O81">
        <v>12</v>
      </c>
      <c r="P81">
        <f t="shared" si="14"/>
        <v>1</v>
      </c>
      <c r="Q81">
        <f t="shared" si="15"/>
        <v>9.0909090909090912E-2</v>
      </c>
      <c r="S81">
        <v>30</v>
      </c>
      <c r="T81">
        <f t="shared" si="16"/>
        <v>16</v>
      </c>
      <c r="U81">
        <f t="shared" si="17"/>
        <v>1.1428571428571428</v>
      </c>
      <c r="W81">
        <v>2.215672727272727</v>
      </c>
      <c r="X81">
        <v>1.2941176470588236</v>
      </c>
      <c r="Y81">
        <v>9.0909090909090912E-2</v>
      </c>
      <c r="Z81">
        <v>1.1428571428571428</v>
      </c>
      <c r="AA81">
        <f t="shared" si="18"/>
        <v>1.1858891520244459</v>
      </c>
      <c r="AB81">
        <f t="shared" si="19"/>
        <v>0.87044063688871609</v>
      </c>
    </row>
    <row r="82" spans="2:28">
      <c r="B82">
        <v>20.25</v>
      </c>
      <c r="C82">
        <v>1.5493696715049659</v>
      </c>
      <c r="D82">
        <v>0.54817067843308154</v>
      </c>
      <c r="G82">
        <v>37.008400000000002</v>
      </c>
      <c r="H82">
        <f t="shared" si="10"/>
        <v>26.008400000000002</v>
      </c>
      <c r="I82">
        <f t="shared" si="11"/>
        <v>2.3644000000000003</v>
      </c>
      <c r="K82">
        <v>39</v>
      </c>
      <c r="L82">
        <f t="shared" si="12"/>
        <v>22</v>
      </c>
      <c r="M82">
        <f t="shared" si="13"/>
        <v>1.2941176470588236</v>
      </c>
      <c r="O82">
        <v>24</v>
      </c>
      <c r="P82">
        <f t="shared" si="14"/>
        <v>13</v>
      </c>
      <c r="Q82">
        <f t="shared" si="15"/>
        <v>1.1818181818181819</v>
      </c>
      <c r="S82">
        <v>33</v>
      </c>
      <c r="T82">
        <f t="shared" si="16"/>
        <v>19</v>
      </c>
      <c r="U82">
        <f t="shared" si="17"/>
        <v>1.3571428571428572</v>
      </c>
      <c r="W82">
        <v>2.3644000000000003</v>
      </c>
      <c r="X82">
        <v>1.2941176470588236</v>
      </c>
      <c r="Y82">
        <v>1.1818181818181819</v>
      </c>
      <c r="Z82">
        <v>1.3571428571428572</v>
      </c>
      <c r="AA82">
        <f t="shared" si="18"/>
        <v>1.5493696715049659</v>
      </c>
      <c r="AB82">
        <f t="shared" si="19"/>
        <v>0.54817067843308154</v>
      </c>
    </row>
    <row r="83" spans="2:28">
      <c r="B83">
        <v>20.5</v>
      </c>
      <c r="C83">
        <v>1.4206104660045837</v>
      </c>
      <c r="D83">
        <v>0.80655573441125994</v>
      </c>
      <c r="G83">
        <v>39.355600000000003</v>
      </c>
      <c r="H83">
        <f t="shared" si="10"/>
        <v>28.355600000000003</v>
      </c>
      <c r="I83">
        <f t="shared" si="11"/>
        <v>2.5777818181818186</v>
      </c>
      <c r="K83">
        <v>36</v>
      </c>
      <c r="L83">
        <f t="shared" si="12"/>
        <v>19</v>
      </c>
      <c r="M83">
        <f t="shared" si="13"/>
        <v>1.1176470588235294</v>
      </c>
      <c r="O83">
        <v>25</v>
      </c>
      <c r="P83">
        <f t="shared" si="14"/>
        <v>14</v>
      </c>
      <c r="Q83">
        <f t="shared" si="15"/>
        <v>1.2727272727272727</v>
      </c>
      <c r="S83">
        <v>24</v>
      </c>
      <c r="T83">
        <f t="shared" si="16"/>
        <v>10</v>
      </c>
      <c r="U83">
        <f t="shared" si="17"/>
        <v>0.7142857142857143</v>
      </c>
      <c r="W83">
        <v>2.5777818181818186</v>
      </c>
      <c r="X83">
        <v>1.1176470588235294</v>
      </c>
      <c r="Y83">
        <v>1.2727272727272727</v>
      </c>
      <c r="Z83">
        <v>0.7142857142857143</v>
      </c>
      <c r="AA83">
        <f t="shared" si="18"/>
        <v>1.4206104660045837</v>
      </c>
      <c r="AB83">
        <f t="shared" si="19"/>
        <v>0.80655573441125994</v>
      </c>
    </row>
    <row r="84" spans="2:28">
      <c r="B84">
        <v>20.75</v>
      </c>
      <c r="C84">
        <v>1.1121261841100076</v>
      </c>
      <c r="D84">
        <v>0.59804121578305969</v>
      </c>
      <c r="G84">
        <v>32.8033</v>
      </c>
      <c r="H84">
        <f t="shared" si="10"/>
        <v>21.8033</v>
      </c>
      <c r="I84">
        <f t="shared" si="11"/>
        <v>1.9821181818181819</v>
      </c>
      <c r="K84">
        <v>31</v>
      </c>
      <c r="L84">
        <f t="shared" si="12"/>
        <v>14</v>
      </c>
      <c r="M84">
        <f t="shared" si="13"/>
        <v>0.82352941176470584</v>
      </c>
      <c r="O84">
        <v>22</v>
      </c>
      <c r="P84">
        <f t="shared" si="14"/>
        <v>11</v>
      </c>
      <c r="Q84">
        <f t="shared" si="15"/>
        <v>1</v>
      </c>
      <c r="S84">
        <v>23</v>
      </c>
      <c r="T84">
        <f t="shared" si="16"/>
        <v>9</v>
      </c>
      <c r="U84">
        <f t="shared" si="17"/>
        <v>0.6428571428571429</v>
      </c>
      <c r="W84">
        <v>1.9821181818181819</v>
      </c>
      <c r="X84">
        <v>0.82352941176470584</v>
      </c>
      <c r="Y84">
        <v>1</v>
      </c>
      <c r="Z84">
        <v>0.6428571428571429</v>
      </c>
      <c r="AA84">
        <f t="shared" si="18"/>
        <v>1.1121261841100076</v>
      </c>
      <c r="AB84">
        <f t="shared" si="19"/>
        <v>0.59804121578305969</v>
      </c>
    </row>
    <row r="85" spans="2:28">
      <c r="B85">
        <v>21</v>
      </c>
      <c r="C85">
        <v>1.2180023491214669</v>
      </c>
      <c r="D85">
        <v>0.74715360952389687</v>
      </c>
      <c r="G85">
        <v>36.0837</v>
      </c>
      <c r="H85">
        <f t="shared" si="10"/>
        <v>25.0837</v>
      </c>
      <c r="I85">
        <f t="shared" si="11"/>
        <v>2.2803363636363638</v>
      </c>
      <c r="K85">
        <v>36</v>
      </c>
      <c r="L85">
        <f t="shared" si="12"/>
        <v>19</v>
      </c>
      <c r="M85">
        <f t="shared" si="13"/>
        <v>1.1176470588235294</v>
      </c>
      <c r="O85">
        <v>17</v>
      </c>
      <c r="P85">
        <f t="shared" si="14"/>
        <v>6</v>
      </c>
      <c r="Q85">
        <f t="shared" si="15"/>
        <v>0.54545454545454541</v>
      </c>
      <c r="S85">
        <v>27</v>
      </c>
      <c r="T85">
        <f t="shared" si="16"/>
        <v>13</v>
      </c>
      <c r="U85">
        <f t="shared" si="17"/>
        <v>0.9285714285714286</v>
      </c>
      <c r="W85">
        <v>2.2803363636363638</v>
      </c>
      <c r="X85">
        <v>1.1176470588235294</v>
      </c>
      <c r="Y85">
        <v>0.54545454545454541</v>
      </c>
      <c r="Z85">
        <v>0.9285714285714286</v>
      </c>
      <c r="AA85">
        <f t="shared" si="18"/>
        <v>1.2180023491214669</v>
      </c>
      <c r="AB85">
        <f t="shared" si="19"/>
        <v>0.74715360952389687</v>
      </c>
    </row>
    <row r="86" spans="2:28">
      <c r="B86">
        <v>21.25</v>
      </c>
      <c r="C86">
        <v>1.2037238158899923</v>
      </c>
      <c r="D86">
        <v>0.80483673269518141</v>
      </c>
      <c r="G86">
        <v>36.594099999999997</v>
      </c>
      <c r="H86">
        <f t="shared" si="10"/>
        <v>25.594099999999997</v>
      </c>
      <c r="I86">
        <f t="shared" si="11"/>
        <v>2.3267363636363636</v>
      </c>
      <c r="K86">
        <v>37</v>
      </c>
      <c r="L86">
        <f t="shared" si="12"/>
        <v>20</v>
      </c>
      <c r="M86">
        <f t="shared" si="13"/>
        <v>1.1764705882352942</v>
      </c>
      <c r="O86">
        <v>16</v>
      </c>
      <c r="P86">
        <f t="shared" si="14"/>
        <v>5</v>
      </c>
      <c r="Q86">
        <f t="shared" si="15"/>
        <v>0.45454545454545453</v>
      </c>
      <c r="S86">
        <v>26</v>
      </c>
      <c r="T86">
        <f t="shared" si="16"/>
        <v>12</v>
      </c>
      <c r="U86">
        <f t="shared" si="17"/>
        <v>0.8571428571428571</v>
      </c>
      <c r="W86">
        <v>2.3267363636363636</v>
      </c>
      <c r="X86">
        <v>1.1764705882352942</v>
      </c>
      <c r="Y86">
        <v>0.45454545454545453</v>
      </c>
      <c r="Z86">
        <v>0.8571428571428571</v>
      </c>
      <c r="AA86">
        <f t="shared" si="18"/>
        <v>1.2037238158899923</v>
      </c>
      <c r="AB86">
        <f t="shared" si="19"/>
        <v>0.80483673269518141</v>
      </c>
    </row>
    <row r="87" spans="2:28">
      <c r="B87">
        <v>21.5</v>
      </c>
      <c r="C87">
        <v>1.0309924560733383</v>
      </c>
      <c r="D87">
        <v>0.51990643898662692</v>
      </c>
      <c r="G87">
        <v>30.4435</v>
      </c>
      <c r="H87">
        <f t="shared" si="10"/>
        <v>19.4435</v>
      </c>
      <c r="I87">
        <f t="shared" si="11"/>
        <v>1.7675909090909092</v>
      </c>
      <c r="K87">
        <v>32</v>
      </c>
      <c r="L87">
        <f t="shared" si="12"/>
        <v>15</v>
      </c>
      <c r="M87">
        <f t="shared" si="13"/>
        <v>0.88235294117647056</v>
      </c>
      <c r="O87">
        <v>17</v>
      </c>
      <c r="P87">
        <f t="shared" si="14"/>
        <v>6</v>
      </c>
      <c r="Q87">
        <f t="shared" si="15"/>
        <v>0.54545454545454541</v>
      </c>
      <c r="S87">
        <v>27</v>
      </c>
      <c r="T87">
        <f t="shared" si="16"/>
        <v>13</v>
      </c>
      <c r="U87">
        <f t="shared" si="17"/>
        <v>0.9285714285714286</v>
      </c>
      <c r="W87">
        <v>1.7675909090909092</v>
      </c>
      <c r="X87">
        <v>0.88235294117647056</v>
      </c>
      <c r="Y87">
        <v>0.54545454545454541</v>
      </c>
      <c r="Z87">
        <v>0.9285714285714286</v>
      </c>
      <c r="AA87">
        <f t="shared" si="18"/>
        <v>1.0309924560733383</v>
      </c>
      <c r="AB87">
        <f t="shared" si="19"/>
        <v>0.51990643898662692</v>
      </c>
    </row>
    <row r="88" spans="2:28">
      <c r="B88">
        <v>21.75</v>
      </c>
      <c r="C88">
        <v>0.85093844537815122</v>
      </c>
      <c r="D88">
        <v>0.36363026290046652</v>
      </c>
      <c r="G88">
        <v>24.962299999999999</v>
      </c>
      <c r="H88">
        <f t="shared" si="10"/>
        <v>13.962299999999999</v>
      </c>
      <c r="I88">
        <f t="shared" si="11"/>
        <v>1.2692999999999999</v>
      </c>
      <c r="K88">
        <v>29</v>
      </c>
      <c r="L88">
        <f t="shared" si="12"/>
        <v>12</v>
      </c>
      <c r="M88">
        <f t="shared" si="13"/>
        <v>0.70588235294117652</v>
      </c>
      <c r="O88">
        <v>22</v>
      </c>
      <c r="P88">
        <f t="shared" si="14"/>
        <v>11</v>
      </c>
      <c r="Q88">
        <f t="shared" si="15"/>
        <v>1</v>
      </c>
      <c r="S88">
        <v>20</v>
      </c>
      <c r="T88">
        <f t="shared" si="16"/>
        <v>6</v>
      </c>
      <c r="U88">
        <f t="shared" si="17"/>
        <v>0.42857142857142855</v>
      </c>
      <c r="W88">
        <v>1.2692999999999999</v>
      </c>
      <c r="X88">
        <v>0.70588235294117652</v>
      </c>
      <c r="Y88">
        <v>1</v>
      </c>
      <c r="Z88">
        <v>0.42857142857142855</v>
      </c>
      <c r="AA88">
        <f t="shared" si="18"/>
        <v>0.85093844537815122</v>
      </c>
      <c r="AB88">
        <f t="shared" si="19"/>
        <v>0.36363026290046652</v>
      </c>
    </row>
    <row r="89" spans="2:28">
      <c r="B89">
        <v>22</v>
      </c>
      <c r="C89">
        <v>1.3690191367456073</v>
      </c>
      <c r="D89">
        <v>0.38521021085406293</v>
      </c>
      <c r="G89">
        <v>30.631799999999998</v>
      </c>
      <c r="H89">
        <f t="shared" si="10"/>
        <v>19.631799999999998</v>
      </c>
      <c r="I89">
        <f t="shared" si="11"/>
        <v>1.7847090909090908</v>
      </c>
      <c r="K89">
        <v>42</v>
      </c>
      <c r="L89">
        <f t="shared" si="12"/>
        <v>25</v>
      </c>
      <c r="M89">
        <f t="shared" si="13"/>
        <v>1.4705882352941178</v>
      </c>
      <c r="O89">
        <v>26</v>
      </c>
      <c r="P89">
        <f t="shared" si="14"/>
        <v>15</v>
      </c>
      <c r="Q89">
        <f t="shared" si="15"/>
        <v>1.3636363636363635</v>
      </c>
      <c r="S89">
        <v>26</v>
      </c>
      <c r="T89">
        <f t="shared" si="16"/>
        <v>12</v>
      </c>
      <c r="U89">
        <f t="shared" si="17"/>
        <v>0.8571428571428571</v>
      </c>
      <c r="W89">
        <v>1.7847090909090908</v>
      </c>
      <c r="X89">
        <v>1.4705882352941178</v>
      </c>
      <c r="Y89">
        <v>1.3636363636363635</v>
      </c>
      <c r="Z89">
        <v>0.8571428571428571</v>
      </c>
      <c r="AA89">
        <f t="shared" si="18"/>
        <v>1.3690191367456073</v>
      </c>
      <c r="AB89">
        <f t="shared" si="19"/>
        <v>0.38521021085406293</v>
      </c>
    </row>
    <row r="90" spans="2:28">
      <c r="B90">
        <v>22.25</v>
      </c>
      <c r="C90">
        <v>0.89654614209320094</v>
      </c>
      <c r="D90">
        <v>0.69047084883052368</v>
      </c>
      <c r="G90">
        <v>29.372399999999999</v>
      </c>
      <c r="H90">
        <f t="shared" si="10"/>
        <v>18.372399999999999</v>
      </c>
      <c r="I90">
        <f t="shared" si="11"/>
        <v>1.6702181818181818</v>
      </c>
      <c r="K90">
        <v>35</v>
      </c>
      <c r="L90">
        <f t="shared" si="12"/>
        <v>18</v>
      </c>
      <c r="M90">
        <f t="shared" si="13"/>
        <v>1.0588235294117647</v>
      </c>
      <c r="O90">
        <v>11</v>
      </c>
      <c r="P90">
        <f t="shared" si="14"/>
        <v>0</v>
      </c>
      <c r="Q90">
        <f t="shared" si="15"/>
        <v>0</v>
      </c>
      <c r="S90">
        <v>26</v>
      </c>
      <c r="T90">
        <f t="shared" si="16"/>
        <v>12</v>
      </c>
      <c r="U90">
        <f t="shared" si="17"/>
        <v>0.8571428571428571</v>
      </c>
      <c r="W90">
        <v>1.6702181818181818</v>
      </c>
      <c r="X90">
        <v>1.0588235294117647</v>
      </c>
      <c r="Y90">
        <v>0</v>
      </c>
      <c r="Z90">
        <v>0.8571428571428571</v>
      </c>
      <c r="AA90">
        <f t="shared" si="18"/>
        <v>0.89654614209320094</v>
      </c>
      <c r="AB90">
        <f t="shared" si="19"/>
        <v>0.69047084883052368</v>
      </c>
    </row>
    <row r="91" spans="2:28">
      <c r="B91">
        <v>22.5</v>
      </c>
      <c r="C91">
        <v>1.1171971161191749</v>
      </c>
      <c r="D91">
        <v>0.66055791570664701</v>
      </c>
      <c r="G91">
        <v>32.7239</v>
      </c>
      <c r="H91">
        <f t="shared" si="10"/>
        <v>21.7239</v>
      </c>
      <c r="I91">
        <f t="shared" si="11"/>
        <v>1.9749000000000001</v>
      </c>
      <c r="K91">
        <v>35</v>
      </c>
      <c r="L91">
        <f t="shared" si="12"/>
        <v>18</v>
      </c>
      <c r="M91">
        <f t="shared" si="13"/>
        <v>1.0588235294117647</v>
      </c>
      <c r="O91">
        <v>15</v>
      </c>
      <c r="P91">
        <f t="shared" si="14"/>
        <v>4</v>
      </c>
      <c r="Q91">
        <f t="shared" si="15"/>
        <v>0.36363636363636365</v>
      </c>
      <c r="S91">
        <v>29</v>
      </c>
      <c r="T91">
        <f t="shared" si="16"/>
        <v>15</v>
      </c>
      <c r="U91">
        <f t="shared" si="17"/>
        <v>1.0714285714285714</v>
      </c>
      <c r="W91">
        <v>1.9749000000000001</v>
      </c>
      <c r="X91">
        <v>1.0588235294117647</v>
      </c>
      <c r="Y91">
        <v>0.36363636363636365</v>
      </c>
      <c r="Z91">
        <v>1.0714285714285714</v>
      </c>
      <c r="AA91">
        <f t="shared" si="18"/>
        <v>1.1171971161191749</v>
      </c>
      <c r="AB91">
        <f t="shared" si="19"/>
        <v>0.66055791570664701</v>
      </c>
    </row>
    <row r="92" spans="2:28">
      <c r="B92">
        <v>22.75</v>
      </c>
      <c r="C92">
        <v>1.0894766997708174</v>
      </c>
      <c r="D92">
        <v>0.73547630845670486</v>
      </c>
      <c r="G92">
        <v>34</v>
      </c>
      <c r="H92">
        <f t="shared" si="10"/>
        <v>23</v>
      </c>
      <c r="I92">
        <f t="shared" si="11"/>
        <v>2.0909090909090908</v>
      </c>
      <c r="K92">
        <v>36</v>
      </c>
      <c r="L92">
        <f t="shared" si="12"/>
        <v>19</v>
      </c>
      <c r="M92">
        <f t="shared" si="13"/>
        <v>1.1176470588235294</v>
      </c>
      <c r="O92">
        <v>15</v>
      </c>
      <c r="P92">
        <f t="shared" si="14"/>
        <v>4</v>
      </c>
      <c r="Q92">
        <f t="shared" si="15"/>
        <v>0.36363636363636365</v>
      </c>
      <c r="S92">
        <v>25</v>
      </c>
      <c r="T92">
        <f t="shared" si="16"/>
        <v>11</v>
      </c>
      <c r="U92">
        <f t="shared" si="17"/>
        <v>0.7857142857142857</v>
      </c>
      <c r="W92">
        <v>2.0909090909090908</v>
      </c>
      <c r="X92">
        <v>1.1176470588235294</v>
      </c>
      <c r="Y92">
        <v>0.36363636363636365</v>
      </c>
      <c r="Z92">
        <v>0.7857142857142857</v>
      </c>
      <c r="AA92">
        <f t="shared" si="18"/>
        <v>1.0894766997708174</v>
      </c>
      <c r="AB92">
        <f t="shared" si="19"/>
        <v>0.73547630845670486</v>
      </c>
    </row>
    <row r="93" spans="2:28">
      <c r="B93">
        <v>23</v>
      </c>
      <c r="C93">
        <v>1.0261423796791445</v>
      </c>
      <c r="D93">
        <v>0.6781153330078713</v>
      </c>
      <c r="G93">
        <v>33.238500000000002</v>
      </c>
      <c r="H93">
        <f t="shared" si="10"/>
        <v>22.238500000000002</v>
      </c>
      <c r="I93">
        <f t="shared" si="11"/>
        <v>2.0216818181818184</v>
      </c>
      <c r="K93">
        <v>30</v>
      </c>
      <c r="L93">
        <f t="shared" si="12"/>
        <v>13</v>
      </c>
      <c r="M93">
        <f t="shared" si="13"/>
        <v>0.76470588235294112</v>
      </c>
      <c r="O93">
        <v>20</v>
      </c>
      <c r="P93">
        <f t="shared" si="14"/>
        <v>9</v>
      </c>
      <c r="Q93">
        <f t="shared" si="15"/>
        <v>0.81818181818181823</v>
      </c>
      <c r="S93">
        <v>21</v>
      </c>
      <c r="T93">
        <f t="shared" si="16"/>
        <v>7</v>
      </c>
      <c r="U93">
        <f t="shared" si="17"/>
        <v>0.5</v>
      </c>
      <c r="W93">
        <v>2.0216818181818184</v>
      </c>
      <c r="X93">
        <v>0.76470588235294112</v>
      </c>
      <c r="Y93">
        <v>0.81818181818181823</v>
      </c>
      <c r="Z93">
        <v>0.5</v>
      </c>
      <c r="AA93">
        <f t="shared" si="18"/>
        <v>1.0261423796791445</v>
      </c>
      <c r="AB93">
        <f t="shared" si="19"/>
        <v>0.6781153330078713</v>
      </c>
    </row>
    <row r="94" spans="2:28">
      <c r="B94">
        <v>23.25</v>
      </c>
      <c r="C94">
        <v>1.0811838426279603</v>
      </c>
      <c r="D94">
        <v>0.67961999896894254</v>
      </c>
      <c r="G94">
        <v>32.849400000000003</v>
      </c>
      <c r="H94">
        <f t="shared" si="10"/>
        <v>21.849400000000003</v>
      </c>
      <c r="I94">
        <f t="shared" si="11"/>
        <v>1.9863090909090912</v>
      </c>
      <c r="K94">
        <v>36</v>
      </c>
      <c r="L94">
        <f t="shared" si="12"/>
        <v>19</v>
      </c>
      <c r="M94">
        <f t="shared" si="13"/>
        <v>1.1176470588235294</v>
      </c>
      <c r="O94">
        <v>15</v>
      </c>
      <c r="P94">
        <f t="shared" si="14"/>
        <v>4</v>
      </c>
      <c r="Q94">
        <f t="shared" si="15"/>
        <v>0.36363636363636365</v>
      </c>
      <c r="S94">
        <v>26</v>
      </c>
      <c r="T94">
        <f t="shared" si="16"/>
        <v>12</v>
      </c>
      <c r="U94">
        <f t="shared" si="17"/>
        <v>0.8571428571428571</v>
      </c>
      <c r="W94">
        <v>1.9863090909090912</v>
      </c>
      <c r="X94">
        <v>1.1176470588235294</v>
      </c>
      <c r="Y94">
        <v>0.36363636363636365</v>
      </c>
      <c r="Z94">
        <v>0.8571428571428571</v>
      </c>
      <c r="AA94">
        <f t="shared" si="18"/>
        <v>1.0811838426279603</v>
      </c>
      <c r="AB94">
        <f t="shared" si="19"/>
        <v>0.67961999896894254</v>
      </c>
    </row>
    <row r="95" spans="2:28">
      <c r="B95">
        <v>23.5</v>
      </c>
      <c r="C95">
        <v>1.1583067608861728</v>
      </c>
      <c r="D95">
        <v>0.59854040631402361</v>
      </c>
      <c r="G95">
        <v>31.221800000000002</v>
      </c>
      <c r="H95">
        <f t="shared" si="10"/>
        <v>20.221800000000002</v>
      </c>
      <c r="I95">
        <f t="shared" si="11"/>
        <v>1.8383454545454547</v>
      </c>
      <c r="K95">
        <v>41</v>
      </c>
      <c r="L95">
        <f t="shared" si="12"/>
        <v>24</v>
      </c>
      <c r="M95">
        <f t="shared" si="13"/>
        <v>1.411764705882353</v>
      </c>
      <c r="O95">
        <v>16</v>
      </c>
      <c r="P95">
        <f t="shared" si="14"/>
        <v>5</v>
      </c>
      <c r="Q95">
        <f t="shared" si="15"/>
        <v>0.45454545454545453</v>
      </c>
      <c r="S95">
        <v>27</v>
      </c>
      <c r="T95">
        <f t="shared" si="16"/>
        <v>13</v>
      </c>
      <c r="U95">
        <f t="shared" si="17"/>
        <v>0.9285714285714286</v>
      </c>
      <c r="W95">
        <v>1.8383454545454547</v>
      </c>
      <c r="X95">
        <v>1.411764705882353</v>
      </c>
      <c r="Y95">
        <v>0.45454545454545453</v>
      </c>
      <c r="Z95">
        <v>0.9285714285714286</v>
      </c>
      <c r="AA95">
        <f t="shared" si="18"/>
        <v>1.1583067608861728</v>
      </c>
      <c r="AB95">
        <f t="shared" si="19"/>
        <v>0.59854040631402361</v>
      </c>
    </row>
    <row r="96" spans="2:28">
      <c r="B96">
        <v>23.75</v>
      </c>
      <c r="C96">
        <v>0.74774339190221539</v>
      </c>
      <c r="D96">
        <v>0.52876286551633944</v>
      </c>
      <c r="G96">
        <v>24.627600000000001</v>
      </c>
      <c r="H96">
        <f t="shared" si="10"/>
        <v>13.627600000000001</v>
      </c>
      <c r="I96">
        <f t="shared" si="11"/>
        <v>1.2388727272727273</v>
      </c>
      <c r="K96">
        <v>31</v>
      </c>
      <c r="L96">
        <f t="shared" si="12"/>
        <v>14</v>
      </c>
      <c r="M96">
        <f t="shared" si="13"/>
        <v>0.82352941176470584</v>
      </c>
      <c r="O96">
        <v>11</v>
      </c>
      <c r="P96">
        <f t="shared" si="14"/>
        <v>0</v>
      </c>
      <c r="Q96">
        <f t="shared" si="15"/>
        <v>0</v>
      </c>
      <c r="S96">
        <v>27</v>
      </c>
      <c r="T96">
        <f t="shared" si="16"/>
        <v>13</v>
      </c>
      <c r="U96">
        <f t="shared" si="17"/>
        <v>0.9285714285714286</v>
      </c>
      <c r="W96">
        <v>1.2388727272727273</v>
      </c>
      <c r="X96">
        <v>0.82352941176470584</v>
      </c>
      <c r="Y96">
        <v>0</v>
      </c>
      <c r="Z96">
        <v>0.9285714285714286</v>
      </c>
      <c r="AA96">
        <f t="shared" si="18"/>
        <v>0.74774339190221539</v>
      </c>
      <c r="AB96">
        <f t="shared" si="19"/>
        <v>0.52876286551633944</v>
      </c>
    </row>
    <row r="97" spans="2:28">
      <c r="B97">
        <v>24</v>
      </c>
      <c r="C97">
        <v>0.9176827540106951</v>
      </c>
      <c r="D97">
        <v>0.63526109835948752</v>
      </c>
      <c r="G97">
        <v>29.025099999999998</v>
      </c>
      <c r="H97">
        <f t="shared" si="10"/>
        <v>18.025099999999998</v>
      </c>
      <c r="I97">
        <f t="shared" si="11"/>
        <v>1.6386454545454543</v>
      </c>
      <c r="K97">
        <v>33</v>
      </c>
      <c r="L97">
        <f t="shared" si="12"/>
        <v>16</v>
      </c>
      <c r="M97">
        <f t="shared" si="13"/>
        <v>0.94117647058823528</v>
      </c>
      <c r="O97">
        <v>12</v>
      </c>
      <c r="P97">
        <f t="shared" si="14"/>
        <v>1</v>
      </c>
      <c r="Q97">
        <f t="shared" si="15"/>
        <v>9.0909090909090912E-2</v>
      </c>
      <c r="S97">
        <v>28</v>
      </c>
      <c r="T97">
        <f t="shared" si="16"/>
        <v>14</v>
      </c>
      <c r="U97">
        <f t="shared" si="17"/>
        <v>1</v>
      </c>
      <c r="W97">
        <v>1.6386454545454543</v>
      </c>
      <c r="X97">
        <v>0.94117647058823528</v>
      </c>
      <c r="Y97">
        <v>9.0909090909090912E-2</v>
      </c>
      <c r="Z97">
        <v>1</v>
      </c>
      <c r="AA97">
        <f t="shared" si="18"/>
        <v>0.9176827540106951</v>
      </c>
      <c r="AB97">
        <f t="shared" si="19"/>
        <v>0.63526109835948752</v>
      </c>
    </row>
    <row r="98" spans="2:28">
      <c r="B98">
        <v>24.25</v>
      </c>
      <c r="C98">
        <v>0.75410861344537805</v>
      </c>
      <c r="D98">
        <v>0.66993503644456842</v>
      </c>
      <c r="G98">
        <v>25.9833</v>
      </c>
      <c r="H98">
        <f t="shared" si="10"/>
        <v>14.9833</v>
      </c>
      <c r="I98">
        <f t="shared" si="11"/>
        <v>1.3621181818181818</v>
      </c>
      <c r="K98">
        <v>30</v>
      </c>
      <c r="L98">
        <f t="shared" si="12"/>
        <v>13</v>
      </c>
      <c r="M98">
        <f t="shared" si="13"/>
        <v>0.76470588235294112</v>
      </c>
      <c r="O98">
        <v>9</v>
      </c>
      <c r="P98">
        <f t="shared" si="14"/>
        <v>-2</v>
      </c>
      <c r="Q98">
        <f t="shared" si="15"/>
        <v>-0.18181818181818182</v>
      </c>
      <c r="S98">
        <v>29</v>
      </c>
      <c r="T98">
        <f t="shared" si="16"/>
        <v>15</v>
      </c>
      <c r="U98">
        <f t="shared" si="17"/>
        <v>1.0714285714285714</v>
      </c>
      <c r="W98">
        <v>1.3621181818181818</v>
      </c>
      <c r="X98">
        <v>0.76470588235294112</v>
      </c>
      <c r="Y98">
        <v>-0.18181818181818182</v>
      </c>
      <c r="Z98">
        <v>1.0714285714285714</v>
      </c>
      <c r="AA98">
        <f t="shared" si="18"/>
        <v>0.75410861344537805</v>
      </c>
      <c r="AB98">
        <f t="shared" si="19"/>
        <v>0.66993503644456842</v>
      </c>
    </row>
    <row r="99" spans="2:28">
      <c r="B99">
        <v>24.5</v>
      </c>
      <c r="C99">
        <v>1.2192212757830405</v>
      </c>
      <c r="D99">
        <v>0.88159611101487323</v>
      </c>
      <c r="G99">
        <v>37.305399999999999</v>
      </c>
      <c r="H99">
        <f t="shared" si="10"/>
        <v>26.305399999999999</v>
      </c>
      <c r="I99">
        <f t="shared" si="11"/>
        <v>2.3914</v>
      </c>
      <c r="K99">
        <v>30</v>
      </c>
      <c r="L99">
        <f t="shared" si="12"/>
        <v>13</v>
      </c>
      <c r="M99">
        <f t="shared" si="13"/>
        <v>0.76470588235294112</v>
      </c>
      <c r="O99">
        <v>15</v>
      </c>
      <c r="P99">
        <f t="shared" si="14"/>
        <v>4</v>
      </c>
      <c r="Q99">
        <f t="shared" si="15"/>
        <v>0.36363636363636365</v>
      </c>
      <c r="S99">
        <v>33</v>
      </c>
      <c r="T99">
        <f t="shared" si="16"/>
        <v>19</v>
      </c>
      <c r="U99">
        <f t="shared" si="17"/>
        <v>1.3571428571428572</v>
      </c>
      <c r="W99">
        <v>2.3914</v>
      </c>
      <c r="X99">
        <v>0.76470588235294112</v>
      </c>
      <c r="Y99">
        <v>0.36363636363636365</v>
      </c>
      <c r="Z99">
        <v>1.3571428571428572</v>
      </c>
      <c r="AA99">
        <f t="shared" si="18"/>
        <v>1.2192212757830405</v>
      </c>
      <c r="AB99">
        <f t="shared" si="19"/>
        <v>0.88159611101487323</v>
      </c>
    </row>
    <row r="100" spans="2:28">
      <c r="B100">
        <v>24.75</v>
      </c>
      <c r="C100">
        <v>0.87415811688311684</v>
      </c>
      <c r="D100">
        <v>0.70426754158747429</v>
      </c>
      <c r="G100">
        <v>29.8201</v>
      </c>
      <c r="H100">
        <f t="shared" si="10"/>
        <v>18.8201</v>
      </c>
      <c r="I100">
        <f t="shared" si="11"/>
        <v>1.7109181818181818</v>
      </c>
      <c r="K100">
        <v>34</v>
      </c>
      <c r="L100">
        <f t="shared" si="12"/>
        <v>17</v>
      </c>
      <c r="M100">
        <f t="shared" si="13"/>
        <v>1</v>
      </c>
      <c r="O100">
        <v>11</v>
      </c>
      <c r="P100">
        <f t="shared" si="14"/>
        <v>0</v>
      </c>
      <c r="Q100">
        <f t="shared" si="15"/>
        <v>0</v>
      </c>
      <c r="S100">
        <v>25</v>
      </c>
      <c r="T100">
        <f t="shared" si="16"/>
        <v>11</v>
      </c>
      <c r="U100">
        <f t="shared" si="17"/>
        <v>0.7857142857142857</v>
      </c>
      <c r="W100">
        <v>1.7109181818181818</v>
      </c>
      <c r="X100">
        <v>1</v>
      </c>
      <c r="Y100">
        <v>0</v>
      </c>
      <c r="Z100">
        <v>0.7857142857142857</v>
      </c>
      <c r="AA100">
        <f t="shared" si="18"/>
        <v>0.87415811688311684</v>
      </c>
      <c r="AB100">
        <f t="shared" si="19"/>
        <v>0.70426754158747429</v>
      </c>
    </row>
    <row r="101" spans="2:28">
      <c r="B101">
        <v>25</v>
      </c>
      <c r="C101">
        <v>0.77283542780748671</v>
      </c>
      <c r="D101">
        <v>0.40021868287773765</v>
      </c>
      <c r="G101">
        <v>23.857700000000001</v>
      </c>
      <c r="H101">
        <f t="shared" si="10"/>
        <v>12.857700000000001</v>
      </c>
      <c r="I101">
        <f t="shared" si="11"/>
        <v>1.1688818181818184</v>
      </c>
      <c r="K101">
        <v>35</v>
      </c>
      <c r="L101">
        <f t="shared" si="12"/>
        <v>18</v>
      </c>
      <c r="M101">
        <f t="shared" si="13"/>
        <v>1.0588235294117647</v>
      </c>
      <c r="O101">
        <v>15</v>
      </c>
      <c r="P101">
        <f t="shared" si="14"/>
        <v>4</v>
      </c>
      <c r="Q101">
        <f t="shared" si="15"/>
        <v>0.36363636363636365</v>
      </c>
      <c r="S101">
        <v>21</v>
      </c>
      <c r="T101">
        <f t="shared" si="16"/>
        <v>7</v>
      </c>
      <c r="U101">
        <f t="shared" si="17"/>
        <v>0.5</v>
      </c>
      <c r="W101">
        <v>1.1688818181818184</v>
      </c>
      <c r="X101">
        <v>1.0588235294117647</v>
      </c>
      <c r="Y101">
        <v>0.36363636363636365</v>
      </c>
      <c r="Z101">
        <v>0.5</v>
      </c>
      <c r="AA101">
        <f t="shared" si="18"/>
        <v>0.77283542780748671</v>
      </c>
      <c r="AB101">
        <f t="shared" si="19"/>
        <v>0.40021868287773765</v>
      </c>
    </row>
    <row r="102" spans="2:28">
      <c r="B102">
        <v>25.25</v>
      </c>
      <c r="C102">
        <v>1.213026718869366</v>
      </c>
      <c r="D102">
        <v>0.92158438530260545</v>
      </c>
      <c r="G102">
        <v>36.184100000000001</v>
      </c>
      <c r="H102">
        <f t="shared" si="10"/>
        <v>25.184100000000001</v>
      </c>
      <c r="I102">
        <f t="shared" si="11"/>
        <v>2.2894636363636365</v>
      </c>
      <c r="K102">
        <v>28</v>
      </c>
      <c r="L102">
        <f t="shared" si="12"/>
        <v>11</v>
      </c>
      <c r="M102">
        <f t="shared" si="13"/>
        <v>0.6470588235294118</v>
      </c>
      <c r="O102">
        <v>14</v>
      </c>
      <c r="P102">
        <f t="shared" si="14"/>
        <v>3</v>
      </c>
      <c r="Q102">
        <f t="shared" si="15"/>
        <v>0.27272727272727271</v>
      </c>
      <c r="S102">
        <v>37</v>
      </c>
      <c r="T102">
        <f t="shared" si="16"/>
        <v>23</v>
      </c>
      <c r="U102">
        <f t="shared" si="17"/>
        <v>1.6428571428571428</v>
      </c>
      <c r="W102">
        <v>2.2894636363636365</v>
      </c>
      <c r="X102">
        <v>0.6470588235294118</v>
      </c>
      <c r="Y102">
        <v>0.27272727272727271</v>
      </c>
      <c r="Z102">
        <v>1.6428571428571428</v>
      </c>
      <c r="AA102">
        <f t="shared" si="18"/>
        <v>1.213026718869366</v>
      </c>
      <c r="AB102">
        <f t="shared" si="19"/>
        <v>0.92158438530260545</v>
      </c>
    </row>
    <row r="103" spans="2:28">
      <c r="B103">
        <v>25.5</v>
      </c>
      <c r="C103">
        <v>0.59430914820473646</v>
      </c>
      <c r="D103">
        <v>0.27498546458293505</v>
      </c>
      <c r="G103">
        <v>21.3933</v>
      </c>
      <c r="H103">
        <f t="shared" si="10"/>
        <v>10.3933</v>
      </c>
      <c r="I103">
        <f t="shared" si="11"/>
        <v>0.94484545454545454</v>
      </c>
      <c r="K103">
        <v>27</v>
      </c>
      <c r="L103">
        <f t="shared" si="12"/>
        <v>10</v>
      </c>
      <c r="M103">
        <f t="shared" si="13"/>
        <v>0.58823529411764708</v>
      </c>
      <c r="O103">
        <v>14</v>
      </c>
      <c r="P103">
        <f t="shared" si="14"/>
        <v>3</v>
      </c>
      <c r="Q103">
        <f t="shared" si="15"/>
        <v>0.27272727272727271</v>
      </c>
      <c r="S103">
        <v>22</v>
      </c>
      <c r="T103">
        <f t="shared" si="16"/>
        <v>8</v>
      </c>
      <c r="U103">
        <f t="shared" si="17"/>
        <v>0.5714285714285714</v>
      </c>
      <c r="W103">
        <v>0.94484545454545454</v>
      </c>
      <c r="X103">
        <v>0.58823529411764708</v>
      </c>
      <c r="Y103">
        <v>0.27272727272727271</v>
      </c>
      <c r="Z103">
        <v>0.5714285714285714</v>
      </c>
      <c r="AA103">
        <f t="shared" si="18"/>
        <v>0.59430914820473646</v>
      </c>
      <c r="AB103">
        <f t="shared" si="19"/>
        <v>0.27498546458293505</v>
      </c>
    </row>
    <row r="104" spans="2:28">
      <c r="B104">
        <v>25.75</v>
      </c>
      <c r="C104">
        <v>1.0402024446142093</v>
      </c>
      <c r="D104">
        <v>0.20645790061098152</v>
      </c>
      <c r="G104">
        <v>24</v>
      </c>
      <c r="H104">
        <f t="shared" si="10"/>
        <v>13</v>
      </c>
      <c r="I104">
        <f t="shared" si="11"/>
        <v>1.1818181818181819</v>
      </c>
      <c r="K104">
        <v>30</v>
      </c>
      <c r="L104">
        <f t="shared" si="12"/>
        <v>13</v>
      </c>
      <c r="M104">
        <f t="shared" si="13"/>
        <v>0.76470588235294112</v>
      </c>
      <c r="O104">
        <v>22</v>
      </c>
      <c r="P104">
        <f t="shared" si="14"/>
        <v>11</v>
      </c>
      <c r="Q104">
        <f t="shared" si="15"/>
        <v>1</v>
      </c>
      <c r="S104">
        <v>31</v>
      </c>
      <c r="T104">
        <f t="shared" si="16"/>
        <v>17</v>
      </c>
      <c r="U104">
        <f t="shared" si="17"/>
        <v>1.2142857142857142</v>
      </c>
      <c r="W104">
        <v>1.1818181818181819</v>
      </c>
      <c r="X104">
        <v>0.76470588235294112</v>
      </c>
      <c r="Y104">
        <v>1</v>
      </c>
      <c r="Z104">
        <v>1.2142857142857142</v>
      </c>
      <c r="AA104">
        <f t="shared" si="18"/>
        <v>1.0402024446142093</v>
      </c>
      <c r="AB104">
        <f t="shared" si="19"/>
        <v>0.20645790061098152</v>
      </c>
    </row>
    <row r="105" spans="2:28">
      <c r="B105">
        <v>26</v>
      </c>
      <c r="C105">
        <v>0.91276493506493506</v>
      </c>
      <c r="D105">
        <v>0.32884662336565584</v>
      </c>
      <c r="G105">
        <v>25.518799999999999</v>
      </c>
      <c r="H105">
        <f t="shared" si="10"/>
        <v>14.518799999999999</v>
      </c>
      <c r="I105">
        <f t="shared" si="11"/>
        <v>1.319890909090909</v>
      </c>
      <c r="K105">
        <v>34</v>
      </c>
      <c r="L105">
        <f t="shared" si="12"/>
        <v>17</v>
      </c>
      <c r="M105">
        <f t="shared" si="13"/>
        <v>1</v>
      </c>
      <c r="O105">
        <v>17</v>
      </c>
      <c r="P105">
        <f t="shared" si="14"/>
        <v>6</v>
      </c>
      <c r="Q105">
        <f t="shared" si="15"/>
        <v>0.54545454545454541</v>
      </c>
      <c r="S105">
        <v>25</v>
      </c>
      <c r="T105">
        <f t="shared" si="16"/>
        <v>11</v>
      </c>
      <c r="U105">
        <f t="shared" si="17"/>
        <v>0.7857142857142857</v>
      </c>
      <c r="W105">
        <v>1.319890909090909</v>
      </c>
      <c r="X105">
        <v>1</v>
      </c>
      <c r="Y105">
        <v>0.54545454545454541</v>
      </c>
      <c r="Z105">
        <v>0.7857142857142857</v>
      </c>
      <c r="AA105">
        <f t="shared" si="18"/>
        <v>0.91276493506493506</v>
      </c>
      <c r="AB105">
        <f t="shared" si="19"/>
        <v>0.32884662336565584</v>
      </c>
    </row>
    <row r="106" spans="2:28">
      <c r="B106">
        <v>26.25</v>
      </c>
      <c r="C106">
        <v>0.78850378151260503</v>
      </c>
      <c r="D106">
        <v>0.43998145947692657</v>
      </c>
      <c r="G106">
        <v>25.778199999999998</v>
      </c>
      <c r="H106">
        <f t="shared" si="10"/>
        <v>14.778199999999998</v>
      </c>
      <c r="I106">
        <f t="shared" si="11"/>
        <v>1.3434727272727272</v>
      </c>
      <c r="K106">
        <v>31</v>
      </c>
      <c r="L106">
        <f t="shared" si="12"/>
        <v>14</v>
      </c>
      <c r="M106">
        <f t="shared" si="13"/>
        <v>0.82352941176470584</v>
      </c>
      <c r="O106">
        <v>14</v>
      </c>
      <c r="P106">
        <f t="shared" si="14"/>
        <v>3</v>
      </c>
      <c r="Q106">
        <f t="shared" si="15"/>
        <v>0.27272727272727271</v>
      </c>
      <c r="S106">
        <v>24</v>
      </c>
      <c r="T106">
        <f t="shared" si="16"/>
        <v>10</v>
      </c>
      <c r="U106">
        <f t="shared" si="17"/>
        <v>0.7142857142857143</v>
      </c>
      <c r="W106">
        <v>1.3434727272727272</v>
      </c>
      <c r="X106">
        <v>0.82352941176470584</v>
      </c>
      <c r="Y106">
        <v>0.27272727272727271</v>
      </c>
      <c r="Z106">
        <v>0.7142857142857143</v>
      </c>
      <c r="AA106">
        <f t="shared" si="18"/>
        <v>0.78850378151260503</v>
      </c>
      <c r="AB106">
        <f t="shared" si="19"/>
        <v>0.43998145947692657</v>
      </c>
    </row>
    <row r="107" spans="2:28">
      <c r="B107">
        <v>26.5</v>
      </c>
      <c r="C107">
        <v>0.81138170359052708</v>
      </c>
      <c r="D107">
        <v>0.12461613038593369</v>
      </c>
      <c r="G107">
        <v>21.2134</v>
      </c>
      <c r="H107">
        <f t="shared" si="10"/>
        <v>10.2134</v>
      </c>
      <c r="I107">
        <f t="shared" si="11"/>
        <v>0.92849090909090914</v>
      </c>
      <c r="K107">
        <v>31</v>
      </c>
      <c r="L107">
        <f t="shared" si="12"/>
        <v>14</v>
      </c>
      <c r="M107">
        <f t="shared" si="13"/>
        <v>0.82352941176470584</v>
      </c>
      <c r="O107">
        <v>18</v>
      </c>
      <c r="P107">
        <f t="shared" si="14"/>
        <v>7</v>
      </c>
      <c r="Q107">
        <f t="shared" si="15"/>
        <v>0.63636363636363635</v>
      </c>
      <c r="S107">
        <v>26</v>
      </c>
      <c r="T107">
        <f t="shared" si="16"/>
        <v>12</v>
      </c>
      <c r="U107">
        <f t="shared" si="17"/>
        <v>0.8571428571428571</v>
      </c>
      <c r="W107">
        <v>0.92849090909090914</v>
      </c>
      <c r="X107">
        <v>0.82352941176470584</v>
      </c>
      <c r="Y107">
        <v>0.63636363636363635</v>
      </c>
      <c r="Z107">
        <v>0.8571428571428571</v>
      </c>
      <c r="AA107">
        <f t="shared" si="18"/>
        <v>0.81138170359052708</v>
      </c>
      <c r="AB107">
        <f t="shared" si="19"/>
        <v>0.12461613038593369</v>
      </c>
    </row>
    <row r="108" spans="2:28">
      <c r="B108">
        <v>26.75</v>
      </c>
      <c r="C108">
        <v>0.74631839190221561</v>
      </c>
      <c r="D108">
        <v>0.6702581954451724</v>
      </c>
      <c r="G108">
        <v>26.564900000000002</v>
      </c>
      <c r="H108">
        <f t="shared" si="10"/>
        <v>15.564900000000002</v>
      </c>
      <c r="I108">
        <f t="shared" si="11"/>
        <v>1.4149909090909092</v>
      </c>
      <c r="K108">
        <v>31</v>
      </c>
      <c r="L108">
        <f t="shared" si="12"/>
        <v>14</v>
      </c>
      <c r="M108">
        <f t="shared" si="13"/>
        <v>0.82352941176470584</v>
      </c>
      <c r="O108">
        <v>9</v>
      </c>
      <c r="P108">
        <f t="shared" si="14"/>
        <v>-2</v>
      </c>
      <c r="Q108">
        <f t="shared" si="15"/>
        <v>-0.18181818181818182</v>
      </c>
      <c r="S108">
        <v>27</v>
      </c>
      <c r="T108">
        <f t="shared" si="16"/>
        <v>13</v>
      </c>
      <c r="U108">
        <f t="shared" si="17"/>
        <v>0.9285714285714286</v>
      </c>
      <c r="W108">
        <v>1.4149909090909092</v>
      </c>
      <c r="X108">
        <v>0.82352941176470584</v>
      </c>
      <c r="Y108">
        <v>-0.18181818181818182</v>
      </c>
      <c r="Z108">
        <v>0.9285714285714286</v>
      </c>
      <c r="AA108">
        <f t="shared" si="18"/>
        <v>0.74631839190221561</v>
      </c>
      <c r="AB108">
        <f t="shared" si="19"/>
        <v>0.6702581954451724</v>
      </c>
    </row>
    <row r="109" spans="2:28">
      <c r="B109">
        <v>27</v>
      </c>
      <c r="C109">
        <v>0.64220878533231474</v>
      </c>
      <c r="D109">
        <v>0.66875298417675599</v>
      </c>
      <c r="G109">
        <v>26.790800000000001</v>
      </c>
      <c r="H109">
        <f t="shared" si="10"/>
        <v>15.790800000000001</v>
      </c>
      <c r="I109">
        <f t="shared" si="11"/>
        <v>1.4355272727272728</v>
      </c>
      <c r="K109">
        <v>26</v>
      </c>
      <c r="L109">
        <f t="shared" si="12"/>
        <v>9</v>
      </c>
      <c r="M109">
        <f t="shared" si="13"/>
        <v>0.52941176470588236</v>
      </c>
      <c r="O109">
        <v>9</v>
      </c>
      <c r="P109">
        <f t="shared" si="14"/>
        <v>-2</v>
      </c>
      <c r="Q109">
        <f t="shared" si="15"/>
        <v>-0.18181818181818182</v>
      </c>
      <c r="S109">
        <v>25</v>
      </c>
      <c r="T109">
        <f t="shared" si="16"/>
        <v>11</v>
      </c>
      <c r="U109">
        <f t="shared" si="17"/>
        <v>0.7857142857142857</v>
      </c>
      <c r="W109">
        <v>1.4355272727272728</v>
      </c>
      <c r="X109">
        <v>0.52941176470588236</v>
      </c>
      <c r="Y109">
        <v>-0.18181818181818182</v>
      </c>
      <c r="Z109">
        <v>0.7857142857142857</v>
      </c>
      <c r="AA109">
        <f t="shared" si="18"/>
        <v>0.64220878533231474</v>
      </c>
      <c r="AB109">
        <f t="shared" si="19"/>
        <v>0.66875298417675599</v>
      </c>
    </row>
    <row r="110" spans="2:28">
      <c r="B110">
        <v>27.25</v>
      </c>
      <c r="C110">
        <v>0.91556936592818938</v>
      </c>
      <c r="D110">
        <v>0.43798056841428495</v>
      </c>
      <c r="G110">
        <v>28.154800000000002</v>
      </c>
      <c r="H110">
        <f t="shared" si="10"/>
        <v>17.154800000000002</v>
      </c>
      <c r="I110">
        <f t="shared" si="11"/>
        <v>1.5595272727272729</v>
      </c>
      <c r="K110">
        <v>31</v>
      </c>
      <c r="L110">
        <f t="shared" si="12"/>
        <v>14</v>
      </c>
      <c r="M110">
        <f t="shared" si="13"/>
        <v>0.82352941176470584</v>
      </c>
      <c r="O110">
        <v>18</v>
      </c>
      <c r="P110">
        <f t="shared" si="14"/>
        <v>7</v>
      </c>
      <c r="Q110">
        <f t="shared" si="15"/>
        <v>0.63636363636363635</v>
      </c>
      <c r="S110">
        <v>23</v>
      </c>
      <c r="T110">
        <f t="shared" si="16"/>
        <v>9</v>
      </c>
      <c r="U110">
        <f t="shared" si="17"/>
        <v>0.6428571428571429</v>
      </c>
      <c r="W110">
        <v>1.5595272727272729</v>
      </c>
      <c r="X110">
        <v>0.82352941176470584</v>
      </c>
      <c r="Y110">
        <v>0.63636363636363635</v>
      </c>
      <c r="Z110">
        <v>0.6428571428571429</v>
      </c>
      <c r="AA110">
        <f t="shared" si="18"/>
        <v>0.91556936592818938</v>
      </c>
      <c r="AB110">
        <f t="shared" si="19"/>
        <v>0.43798056841428495</v>
      </c>
    </row>
    <row r="111" spans="2:28">
      <c r="B111">
        <v>27.5</v>
      </c>
      <c r="C111">
        <v>0.5160880061115356</v>
      </c>
      <c r="D111">
        <v>0.51034178401418329</v>
      </c>
      <c r="G111">
        <v>24.527200000000001</v>
      </c>
      <c r="H111">
        <f t="shared" si="10"/>
        <v>13.527200000000001</v>
      </c>
      <c r="I111">
        <f t="shared" si="11"/>
        <v>1.2297454545454547</v>
      </c>
      <c r="K111">
        <v>26</v>
      </c>
      <c r="L111">
        <f t="shared" si="12"/>
        <v>9</v>
      </c>
      <c r="M111">
        <f t="shared" si="13"/>
        <v>0.52941176470588236</v>
      </c>
      <c r="O111">
        <v>12</v>
      </c>
      <c r="P111">
        <f t="shared" si="14"/>
        <v>1</v>
      </c>
      <c r="Q111">
        <f t="shared" si="15"/>
        <v>9.0909090909090912E-2</v>
      </c>
      <c r="S111">
        <v>17</v>
      </c>
      <c r="T111">
        <f t="shared" si="16"/>
        <v>3</v>
      </c>
      <c r="U111">
        <f t="shared" si="17"/>
        <v>0.21428571428571427</v>
      </c>
      <c r="W111">
        <v>1.2297454545454547</v>
      </c>
      <c r="X111">
        <v>0.52941176470588236</v>
      </c>
      <c r="Y111">
        <v>9.0909090909090912E-2</v>
      </c>
      <c r="Z111">
        <v>0.21428571428571427</v>
      </c>
      <c r="AA111">
        <f t="shared" si="18"/>
        <v>0.5160880061115356</v>
      </c>
      <c r="AB111">
        <f t="shared" si="19"/>
        <v>0.51034178401418329</v>
      </c>
    </row>
    <row r="112" spans="2:28">
      <c r="B112">
        <v>27.75</v>
      </c>
      <c r="C112">
        <v>0.6282969824293354</v>
      </c>
      <c r="D112">
        <v>0.54307045123500497</v>
      </c>
      <c r="G112">
        <v>26.477</v>
      </c>
      <c r="H112">
        <f t="shared" si="10"/>
        <v>15.477</v>
      </c>
      <c r="I112">
        <f t="shared" si="11"/>
        <v>1.407</v>
      </c>
      <c r="K112">
        <v>23</v>
      </c>
      <c r="L112">
        <f t="shared" si="12"/>
        <v>6</v>
      </c>
      <c r="M112">
        <f t="shared" si="13"/>
        <v>0.35294117647058826</v>
      </c>
      <c r="O112">
        <v>13</v>
      </c>
      <c r="P112">
        <f t="shared" si="14"/>
        <v>2</v>
      </c>
      <c r="Q112">
        <f t="shared" si="15"/>
        <v>0.18181818181818182</v>
      </c>
      <c r="S112">
        <v>22</v>
      </c>
      <c r="T112">
        <f t="shared" si="16"/>
        <v>8</v>
      </c>
      <c r="U112">
        <f t="shared" si="17"/>
        <v>0.5714285714285714</v>
      </c>
      <c r="W112">
        <v>1.407</v>
      </c>
      <c r="X112">
        <v>0.35294117647058826</v>
      </c>
      <c r="Y112">
        <v>0.18181818181818182</v>
      </c>
      <c r="Z112">
        <v>0.5714285714285714</v>
      </c>
      <c r="AA112">
        <f t="shared" si="18"/>
        <v>0.6282969824293354</v>
      </c>
      <c r="AB112">
        <f t="shared" si="19"/>
        <v>0.54307045123500497</v>
      </c>
    </row>
    <row r="113" spans="2:28">
      <c r="B113">
        <v>28</v>
      </c>
      <c r="C113">
        <v>0.55616990068754768</v>
      </c>
      <c r="D113">
        <v>0.35082412728899831</v>
      </c>
      <c r="G113">
        <v>21.782399999999999</v>
      </c>
      <c r="H113">
        <f t="shared" si="10"/>
        <v>10.782399999999999</v>
      </c>
      <c r="I113">
        <f t="shared" si="11"/>
        <v>0.98021818181818177</v>
      </c>
      <c r="K113">
        <v>28</v>
      </c>
      <c r="L113">
        <f t="shared" si="12"/>
        <v>11</v>
      </c>
      <c r="M113">
        <f t="shared" si="13"/>
        <v>0.6470588235294118</v>
      </c>
      <c r="O113">
        <v>16</v>
      </c>
      <c r="P113">
        <f t="shared" si="14"/>
        <v>5</v>
      </c>
      <c r="Q113">
        <f t="shared" si="15"/>
        <v>0.45454545454545453</v>
      </c>
      <c r="S113">
        <v>16</v>
      </c>
      <c r="T113">
        <f t="shared" si="16"/>
        <v>2</v>
      </c>
      <c r="U113">
        <f t="shared" si="17"/>
        <v>0.14285714285714285</v>
      </c>
      <c r="W113">
        <v>0.98021818181818177</v>
      </c>
      <c r="X113">
        <v>0.6470588235294118</v>
      </c>
      <c r="Y113">
        <v>0.45454545454545453</v>
      </c>
      <c r="Z113">
        <v>0.14285714285714285</v>
      </c>
      <c r="AA113">
        <f t="shared" si="18"/>
        <v>0.55616990068754768</v>
      </c>
      <c r="AB113">
        <f t="shared" si="19"/>
        <v>0.35082412728899831</v>
      </c>
    </row>
    <row r="114" spans="2:28">
      <c r="B114">
        <v>28.25</v>
      </c>
      <c r="C114">
        <v>0.66492108479755541</v>
      </c>
      <c r="D114">
        <v>0.52925863969266806</v>
      </c>
      <c r="G114">
        <v>26.937200000000001</v>
      </c>
      <c r="H114">
        <f t="shared" si="10"/>
        <v>15.937200000000001</v>
      </c>
      <c r="I114">
        <f t="shared" si="11"/>
        <v>1.4488363636363637</v>
      </c>
      <c r="K114">
        <v>25</v>
      </c>
      <c r="L114">
        <f t="shared" si="12"/>
        <v>8</v>
      </c>
      <c r="M114">
        <f t="shared" si="13"/>
        <v>0.47058823529411764</v>
      </c>
      <c r="O114">
        <v>16</v>
      </c>
      <c r="P114">
        <f t="shared" si="14"/>
        <v>5</v>
      </c>
      <c r="Q114">
        <f t="shared" si="15"/>
        <v>0.45454545454545453</v>
      </c>
      <c r="S114">
        <v>18</v>
      </c>
      <c r="T114">
        <f t="shared" si="16"/>
        <v>4</v>
      </c>
      <c r="U114">
        <f t="shared" si="17"/>
        <v>0.2857142857142857</v>
      </c>
      <c r="W114">
        <v>1.4488363636363637</v>
      </c>
      <c r="X114">
        <v>0.47058823529411764</v>
      </c>
      <c r="Y114">
        <v>0.45454545454545453</v>
      </c>
      <c r="Z114">
        <v>0.2857142857142857</v>
      </c>
      <c r="AA114">
        <f t="shared" si="18"/>
        <v>0.66492108479755541</v>
      </c>
      <c r="AB114">
        <f t="shared" si="19"/>
        <v>0.52925863969266806</v>
      </c>
    </row>
    <row r="115" spans="2:28">
      <c r="B115">
        <v>28.5</v>
      </c>
      <c r="C115">
        <v>0.4862968869365929</v>
      </c>
      <c r="D115">
        <v>0.63566247559146727</v>
      </c>
      <c r="G115">
        <v>24.4895</v>
      </c>
      <c r="H115">
        <f t="shared" si="10"/>
        <v>13.4895</v>
      </c>
      <c r="I115">
        <f t="shared" si="11"/>
        <v>1.2263181818181819</v>
      </c>
      <c r="K115">
        <v>29</v>
      </c>
      <c r="L115">
        <f t="shared" si="12"/>
        <v>12</v>
      </c>
      <c r="M115">
        <f t="shared" si="13"/>
        <v>0.70588235294117652</v>
      </c>
      <c r="O115">
        <v>8</v>
      </c>
      <c r="P115">
        <f t="shared" si="14"/>
        <v>-3</v>
      </c>
      <c r="Q115">
        <f t="shared" si="15"/>
        <v>-0.27272727272727271</v>
      </c>
      <c r="S115">
        <v>18</v>
      </c>
      <c r="T115">
        <f t="shared" si="16"/>
        <v>4</v>
      </c>
      <c r="U115">
        <f t="shared" si="17"/>
        <v>0.2857142857142857</v>
      </c>
      <c r="W115">
        <v>1.2263181818181819</v>
      </c>
      <c r="X115">
        <v>0.70588235294117652</v>
      </c>
      <c r="Y115">
        <v>-0.27272727272727271</v>
      </c>
      <c r="Z115">
        <v>0.2857142857142857</v>
      </c>
      <c r="AA115">
        <f t="shared" si="18"/>
        <v>0.4862968869365929</v>
      </c>
      <c r="AB115">
        <f t="shared" si="19"/>
        <v>0.63566247559146727</v>
      </c>
    </row>
    <row r="116" spans="2:28">
      <c r="B116">
        <v>28.75</v>
      </c>
      <c r="C116">
        <v>0.68511262414056517</v>
      </c>
      <c r="D116">
        <v>0.39245273028976169</v>
      </c>
      <c r="G116">
        <v>22.5063</v>
      </c>
      <c r="H116">
        <f t="shared" si="10"/>
        <v>11.5063</v>
      </c>
      <c r="I116">
        <f t="shared" si="11"/>
        <v>1.0460272727272726</v>
      </c>
      <c r="K116">
        <v>33</v>
      </c>
      <c r="L116">
        <f t="shared" si="12"/>
        <v>16</v>
      </c>
      <c r="M116">
        <f t="shared" si="13"/>
        <v>0.94117647058823528</v>
      </c>
      <c r="O116">
        <v>13</v>
      </c>
      <c r="P116">
        <f t="shared" si="14"/>
        <v>2</v>
      </c>
      <c r="Q116">
        <f t="shared" si="15"/>
        <v>0.18181818181818182</v>
      </c>
      <c r="S116">
        <v>22</v>
      </c>
      <c r="T116">
        <f t="shared" si="16"/>
        <v>8</v>
      </c>
      <c r="U116">
        <f t="shared" si="17"/>
        <v>0.5714285714285714</v>
      </c>
      <c r="W116">
        <v>1.0460272727272726</v>
      </c>
      <c r="X116">
        <v>0.94117647058823528</v>
      </c>
      <c r="Y116">
        <v>0.18181818181818182</v>
      </c>
      <c r="Z116">
        <v>0.5714285714285714</v>
      </c>
      <c r="AA116">
        <f t="shared" si="18"/>
        <v>0.68511262414056517</v>
      </c>
      <c r="AB116">
        <f t="shared" si="19"/>
        <v>0.39245273028976169</v>
      </c>
    </row>
    <row r="117" spans="2:28">
      <c r="B117">
        <v>29</v>
      </c>
      <c r="C117">
        <v>0.29886715049656226</v>
      </c>
      <c r="D117">
        <v>0.24658961289201684</v>
      </c>
      <c r="G117">
        <v>17.2636</v>
      </c>
      <c r="H117">
        <f t="shared" si="10"/>
        <v>6.2636000000000003</v>
      </c>
      <c r="I117">
        <f t="shared" si="11"/>
        <v>0.56941818181818182</v>
      </c>
      <c r="K117">
        <v>24</v>
      </c>
      <c r="L117">
        <f t="shared" si="12"/>
        <v>7</v>
      </c>
      <c r="M117">
        <f t="shared" si="13"/>
        <v>0.41176470588235292</v>
      </c>
      <c r="O117">
        <v>11</v>
      </c>
      <c r="P117">
        <f t="shared" si="14"/>
        <v>0</v>
      </c>
      <c r="Q117">
        <f t="shared" si="15"/>
        <v>0</v>
      </c>
      <c r="S117">
        <v>17</v>
      </c>
      <c r="T117">
        <f t="shared" si="16"/>
        <v>3</v>
      </c>
      <c r="U117">
        <f t="shared" si="17"/>
        <v>0.21428571428571427</v>
      </c>
      <c r="W117">
        <v>0.56941818181818182</v>
      </c>
      <c r="X117">
        <v>0.41176470588235292</v>
      </c>
      <c r="Y117">
        <v>0</v>
      </c>
      <c r="Z117">
        <v>0.21428571428571427</v>
      </c>
      <c r="AA117">
        <f t="shared" si="18"/>
        <v>0.29886715049656226</v>
      </c>
      <c r="AB117">
        <f t="shared" si="19"/>
        <v>0.24658961289201684</v>
      </c>
    </row>
    <row r="118" spans="2:28">
      <c r="B118">
        <v>29.25</v>
      </c>
      <c r="C118">
        <v>0.45070061115355237</v>
      </c>
      <c r="D118">
        <v>0.61513061416078407</v>
      </c>
      <c r="G118">
        <v>22.2636</v>
      </c>
      <c r="H118">
        <f t="shared" si="10"/>
        <v>11.2636</v>
      </c>
      <c r="I118">
        <f t="shared" si="11"/>
        <v>1.0239636363636364</v>
      </c>
      <c r="K118">
        <v>33</v>
      </c>
      <c r="L118">
        <f t="shared" si="12"/>
        <v>16</v>
      </c>
      <c r="M118">
        <f t="shared" si="13"/>
        <v>0.94117647058823528</v>
      </c>
      <c r="O118">
        <v>10</v>
      </c>
      <c r="P118">
        <f t="shared" si="14"/>
        <v>-1</v>
      </c>
      <c r="Q118">
        <f t="shared" si="15"/>
        <v>-9.0909090909090912E-2</v>
      </c>
      <c r="S118">
        <v>13</v>
      </c>
      <c r="T118">
        <f t="shared" si="16"/>
        <v>-1</v>
      </c>
      <c r="U118">
        <f t="shared" si="17"/>
        <v>-7.1428571428571425E-2</v>
      </c>
      <c r="W118">
        <v>1.0239636363636364</v>
      </c>
      <c r="X118">
        <v>0.94117647058823528</v>
      </c>
      <c r="Y118">
        <v>-9.0909090909090912E-2</v>
      </c>
      <c r="Z118">
        <v>-7.1428571428571425E-2</v>
      </c>
      <c r="AA118">
        <f t="shared" si="18"/>
        <v>0.45070061115355237</v>
      </c>
      <c r="AB118">
        <f t="shared" si="19"/>
        <v>0.61513061416078407</v>
      </c>
    </row>
    <row r="119" spans="2:28">
      <c r="B119">
        <v>29.5</v>
      </c>
      <c r="C119">
        <v>0.84138162719633303</v>
      </c>
      <c r="D119">
        <v>0.49327958735433969</v>
      </c>
      <c r="G119">
        <v>27.041799999999999</v>
      </c>
      <c r="H119">
        <f t="shared" si="10"/>
        <v>16.041799999999999</v>
      </c>
      <c r="I119">
        <f t="shared" si="11"/>
        <v>1.4583454545454544</v>
      </c>
      <c r="K119">
        <v>29</v>
      </c>
      <c r="L119">
        <f t="shared" si="12"/>
        <v>12</v>
      </c>
      <c r="M119">
        <f t="shared" si="13"/>
        <v>0.70588235294117652</v>
      </c>
      <c r="O119">
        <v>14</v>
      </c>
      <c r="P119">
        <f t="shared" si="14"/>
        <v>3</v>
      </c>
      <c r="Q119">
        <f t="shared" si="15"/>
        <v>0.27272727272727271</v>
      </c>
      <c r="S119">
        <v>27</v>
      </c>
      <c r="T119">
        <f t="shared" si="16"/>
        <v>13</v>
      </c>
      <c r="U119">
        <f t="shared" si="17"/>
        <v>0.9285714285714286</v>
      </c>
      <c r="W119">
        <v>1.4583454545454544</v>
      </c>
      <c r="X119">
        <v>0.70588235294117652</v>
      </c>
      <c r="Y119">
        <v>0.27272727272727271</v>
      </c>
      <c r="Z119">
        <v>0.9285714285714286</v>
      </c>
      <c r="AA119">
        <f t="shared" si="18"/>
        <v>0.84138162719633303</v>
      </c>
      <c r="AB119">
        <f t="shared" si="19"/>
        <v>0.49327958735433969</v>
      </c>
    </row>
    <row r="120" spans="2:28">
      <c r="B120">
        <v>29.75</v>
      </c>
      <c r="C120">
        <v>0.38349373567608863</v>
      </c>
      <c r="D120">
        <v>0.33795706992064523</v>
      </c>
      <c r="G120">
        <v>20.062799999999999</v>
      </c>
      <c r="H120">
        <f t="shared" si="10"/>
        <v>9.0627999999999993</v>
      </c>
      <c r="I120">
        <f t="shared" si="11"/>
        <v>0.82389090909090901</v>
      </c>
      <c r="K120">
        <v>23</v>
      </c>
      <c r="L120">
        <f t="shared" si="12"/>
        <v>6</v>
      </c>
      <c r="M120">
        <f t="shared" si="13"/>
        <v>0.35294117647058826</v>
      </c>
      <c r="O120">
        <v>11</v>
      </c>
      <c r="P120">
        <f t="shared" si="14"/>
        <v>0</v>
      </c>
      <c r="Q120">
        <f t="shared" si="15"/>
        <v>0</v>
      </c>
      <c r="S120">
        <v>19</v>
      </c>
      <c r="T120">
        <f t="shared" si="16"/>
        <v>5</v>
      </c>
      <c r="U120">
        <f t="shared" si="17"/>
        <v>0.35714285714285715</v>
      </c>
      <c r="W120">
        <v>0.82389090909090901</v>
      </c>
      <c r="X120">
        <v>0.35294117647058826</v>
      </c>
      <c r="Y120">
        <v>0</v>
      </c>
      <c r="Z120">
        <v>0.35714285714285715</v>
      </c>
      <c r="AA120">
        <f t="shared" si="18"/>
        <v>0.38349373567608863</v>
      </c>
      <c r="AB120">
        <f t="shared" si="19"/>
        <v>0.33795706992064523</v>
      </c>
    </row>
    <row r="121" spans="2:28">
      <c r="B121">
        <v>30</v>
      </c>
      <c r="C121">
        <v>0.74665529029793742</v>
      </c>
      <c r="D121">
        <v>0.31754078697446403</v>
      </c>
      <c r="G121">
        <v>24.020900000000001</v>
      </c>
      <c r="H121">
        <f t="shared" si="10"/>
        <v>13.020900000000001</v>
      </c>
      <c r="I121">
        <f t="shared" si="11"/>
        <v>1.1837181818181819</v>
      </c>
      <c r="K121">
        <v>28</v>
      </c>
      <c r="L121">
        <f t="shared" si="12"/>
        <v>11</v>
      </c>
      <c r="M121">
        <f t="shared" si="13"/>
        <v>0.6470588235294118</v>
      </c>
      <c r="O121">
        <v>19</v>
      </c>
      <c r="P121">
        <f t="shared" si="14"/>
        <v>8</v>
      </c>
      <c r="Q121">
        <f t="shared" si="15"/>
        <v>0.72727272727272729</v>
      </c>
      <c r="S121">
        <v>20</v>
      </c>
      <c r="T121">
        <f t="shared" si="16"/>
        <v>6</v>
      </c>
      <c r="U121">
        <f t="shared" si="17"/>
        <v>0.42857142857142855</v>
      </c>
      <c r="W121">
        <v>1.1837181818181819</v>
      </c>
      <c r="X121">
        <v>0.6470588235294118</v>
      </c>
      <c r="Y121">
        <v>0.72727272727272729</v>
      </c>
      <c r="Z121">
        <v>0.42857142857142855</v>
      </c>
      <c r="AA121">
        <f t="shared" si="18"/>
        <v>0.74665529029793742</v>
      </c>
      <c r="AB121">
        <f t="shared" si="19"/>
        <v>0.31754078697446403</v>
      </c>
    </row>
    <row r="122" spans="2:28">
      <c r="B122">
        <v>30.25</v>
      </c>
      <c r="C122">
        <v>0.75162337662337653</v>
      </c>
      <c r="D122">
        <v>0.37326367574539931</v>
      </c>
      <c r="G122">
        <v>23</v>
      </c>
      <c r="H122">
        <f t="shared" si="10"/>
        <v>12</v>
      </c>
      <c r="I122">
        <f t="shared" si="11"/>
        <v>1.0909090909090908</v>
      </c>
      <c r="K122">
        <v>34</v>
      </c>
      <c r="L122">
        <f t="shared" si="12"/>
        <v>17</v>
      </c>
      <c r="M122">
        <f t="shared" si="13"/>
        <v>1</v>
      </c>
      <c r="O122">
        <v>14</v>
      </c>
      <c r="P122">
        <f t="shared" si="14"/>
        <v>3</v>
      </c>
      <c r="Q122">
        <f t="shared" si="15"/>
        <v>0.27272727272727271</v>
      </c>
      <c r="S122">
        <v>23</v>
      </c>
      <c r="T122">
        <f t="shared" si="16"/>
        <v>9</v>
      </c>
      <c r="U122">
        <f t="shared" si="17"/>
        <v>0.6428571428571429</v>
      </c>
      <c r="W122">
        <v>1.0909090909090908</v>
      </c>
      <c r="X122">
        <v>1</v>
      </c>
      <c r="Y122">
        <v>0.27272727272727271</v>
      </c>
      <c r="Z122">
        <v>0.6428571428571429</v>
      </c>
      <c r="AA122">
        <f t="shared" si="18"/>
        <v>0.75162337662337653</v>
      </c>
      <c r="AB122">
        <f t="shared" si="19"/>
        <v>0.37326367574539931</v>
      </c>
    </row>
    <row r="123" spans="2:28">
      <c r="B123">
        <v>30.5</v>
      </c>
      <c r="C123">
        <v>0.83509415584415581</v>
      </c>
      <c r="D123">
        <v>0.45703697248437902</v>
      </c>
      <c r="G123">
        <v>25.887</v>
      </c>
      <c r="H123">
        <f t="shared" si="10"/>
        <v>14.887</v>
      </c>
      <c r="I123">
        <f t="shared" si="11"/>
        <v>1.3533636363636363</v>
      </c>
      <c r="K123">
        <v>34</v>
      </c>
      <c r="L123">
        <f t="shared" si="12"/>
        <v>17</v>
      </c>
      <c r="M123">
        <f t="shared" si="13"/>
        <v>1</v>
      </c>
      <c r="O123">
        <v>14</v>
      </c>
      <c r="P123">
        <f t="shared" si="14"/>
        <v>3</v>
      </c>
      <c r="Q123">
        <f t="shared" si="15"/>
        <v>0.27272727272727271</v>
      </c>
      <c r="S123">
        <v>24</v>
      </c>
      <c r="T123">
        <f t="shared" si="16"/>
        <v>10</v>
      </c>
      <c r="U123">
        <f t="shared" si="17"/>
        <v>0.7142857142857143</v>
      </c>
      <c r="W123">
        <v>1.3533636363636363</v>
      </c>
      <c r="X123">
        <v>1</v>
      </c>
      <c r="Y123">
        <v>0.27272727272727271</v>
      </c>
      <c r="Z123">
        <v>0.7142857142857143</v>
      </c>
      <c r="AA123">
        <f t="shared" si="18"/>
        <v>0.83509415584415581</v>
      </c>
      <c r="AB123">
        <f t="shared" si="19"/>
        <v>0.45703697248437902</v>
      </c>
    </row>
    <row r="124" spans="2:28">
      <c r="B124">
        <v>30.75</v>
      </c>
      <c r="C124">
        <v>0.76719381207028259</v>
      </c>
      <c r="D124">
        <v>0.55667197849950445</v>
      </c>
      <c r="G124">
        <v>27.937200000000001</v>
      </c>
      <c r="H124">
        <f t="shared" si="10"/>
        <v>16.937200000000001</v>
      </c>
      <c r="I124">
        <f t="shared" si="11"/>
        <v>1.5397454545454545</v>
      </c>
      <c r="K124">
        <v>25</v>
      </c>
      <c r="L124">
        <f t="shared" si="12"/>
        <v>8</v>
      </c>
      <c r="M124">
        <f t="shared" si="13"/>
        <v>0.47058823529411764</v>
      </c>
      <c r="O124">
        <v>14</v>
      </c>
      <c r="P124">
        <f t="shared" si="14"/>
        <v>3</v>
      </c>
      <c r="Q124">
        <f t="shared" si="15"/>
        <v>0.27272727272727271</v>
      </c>
      <c r="S124">
        <v>25</v>
      </c>
      <c r="T124">
        <f t="shared" si="16"/>
        <v>11</v>
      </c>
      <c r="U124">
        <f t="shared" si="17"/>
        <v>0.7857142857142857</v>
      </c>
      <c r="W124">
        <v>1.5397454545454545</v>
      </c>
      <c r="X124">
        <v>0.47058823529411764</v>
      </c>
      <c r="Y124">
        <v>0.27272727272727271</v>
      </c>
      <c r="Z124">
        <v>0.7857142857142857</v>
      </c>
      <c r="AA124">
        <f t="shared" si="18"/>
        <v>0.76719381207028259</v>
      </c>
      <c r="AB124">
        <f t="shared" si="19"/>
        <v>0.55667197849950445</v>
      </c>
    </row>
    <row r="125" spans="2:28">
      <c r="B125">
        <v>31</v>
      </c>
      <c r="C125">
        <v>0.55510947288006118</v>
      </c>
      <c r="D125">
        <v>0.55718999578945894</v>
      </c>
      <c r="G125">
        <v>23.8828</v>
      </c>
      <c r="H125">
        <f t="shared" si="10"/>
        <v>12.8828</v>
      </c>
      <c r="I125">
        <f t="shared" si="11"/>
        <v>1.1711636363636364</v>
      </c>
      <c r="K125">
        <v>27</v>
      </c>
      <c r="L125">
        <f t="shared" si="12"/>
        <v>10</v>
      </c>
      <c r="M125">
        <f t="shared" si="13"/>
        <v>0.58823529411764708</v>
      </c>
      <c r="O125">
        <v>9</v>
      </c>
      <c r="P125">
        <f t="shared" si="14"/>
        <v>-2</v>
      </c>
      <c r="Q125">
        <f t="shared" si="15"/>
        <v>-0.18181818181818182</v>
      </c>
      <c r="S125">
        <v>23</v>
      </c>
      <c r="T125">
        <f t="shared" si="16"/>
        <v>9</v>
      </c>
      <c r="U125">
        <f t="shared" si="17"/>
        <v>0.6428571428571429</v>
      </c>
      <c r="W125">
        <v>1.1711636363636364</v>
      </c>
      <c r="X125">
        <v>0.58823529411764708</v>
      </c>
      <c r="Y125">
        <v>-0.18181818181818182</v>
      </c>
      <c r="Z125">
        <v>0.6428571428571429</v>
      </c>
      <c r="AA125">
        <f t="shared" si="18"/>
        <v>0.55510947288006118</v>
      </c>
      <c r="AB125">
        <f t="shared" si="19"/>
        <v>0.55718999578945894</v>
      </c>
    </row>
    <row r="126" spans="2:28">
      <c r="B126">
        <v>31.25</v>
      </c>
      <c r="C126">
        <v>1.0711773491214667</v>
      </c>
      <c r="D126">
        <v>0.55098976034460678</v>
      </c>
      <c r="G126">
        <v>30.6234</v>
      </c>
      <c r="H126">
        <f t="shared" si="10"/>
        <v>19.6234</v>
      </c>
      <c r="I126">
        <f t="shared" si="11"/>
        <v>1.7839454545454545</v>
      </c>
      <c r="K126">
        <v>36</v>
      </c>
      <c r="L126">
        <f t="shared" si="12"/>
        <v>19</v>
      </c>
      <c r="M126">
        <f t="shared" si="13"/>
        <v>1.1176470588235294</v>
      </c>
      <c r="O126">
        <v>16</v>
      </c>
      <c r="P126">
        <f t="shared" si="14"/>
        <v>5</v>
      </c>
      <c r="Q126">
        <f t="shared" si="15"/>
        <v>0.45454545454545453</v>
      </c>
      <c r="S126">
        <v>27</v>
      </c>
      <c r="T126">
        <f t="shared" si="16"/>
        <v>13</v>
      </c>
      <c r="U126">
        <f t="shared" si="17"/>
        <v>0.9285714285714286</v>
      </c>
      <c r="W126">
        <v>1.7839454545454545</v>
      </c>
      <c r="X126">
        <v>1.1176470588235294</v>
      </c>
      <c r="Y126">
        <v>0.45454545454545453</v>
      </c>
      <c r="Z126">
        <v>0.9285714285714286</v>
      </c>
      <c r="AA126">
        <f t="shared" si="18"/>
        <v>1.0711773491214667</v>
      </c>
      <c r="AB126">
        <f t="shared" si="19"/>
        <v>0.55098976034460678</v>
      </c>
    </row>
    <row r="127" spans="2:28">
      <c r="B127">
        <v>31.5</v>
      </c>
      <c r="C127">
        <v>0.85353172268907573</v>
      </c>
      <c r="D127">
        <v>0.64309872546288149</v>
      </c>
      <c r="G127">
        <v>25.815899999999999</v>
      </c>
      <c r="H127">
        <f t="shared" si="10"/>
        <v>14.815899999999999</v>
      </c>
      <c r="I127">
        <f t="shared" si="11"/>
        <v>1.3469</v>
      </c>
      <c r="K127">
        <v>40</v>
      </c>
      <c r="L127">
        <f t="shared" si="12"/>
        <v>23</v>
      </c>
      <c r="M127">
        <f t="shared" si="13"/>
        <v>1.3529411764705883</v>
      </c>
      <c r="O127">
        <v>11</v>
      </c>
      <c r="P127">
        <f t="shared" si="14"/>
        <v>0</v>
      </c>
      <c r="Q127">
        <f t="shared" si="15"/>
        <v>0</v>
      </c>
      <c r="S127">
        <v>24</v>
      </c>
      <c r="T127">
        <f t="shared" si="16"/>
        <v>10</v>
      </c>
      <c r="U127">
        <f t="shared" si="17"/>
        <v>0.7142857142857143</v>
      </c>
      <c r="W127">
        <v>1.3469</v>
      </c>
      <c r="X127">
        <v>1.3529411764705883</v>
      </c>
      <c r="Y127">
        <v>0</v>
      </c>
      <c r="Z127">
        <v>0.7142857142857143</v>
      </c>
      <c r="AA127">
        <f t="shared" si="18"/>
        <v>0.85353172268907573</v>
      </c>
      <c r="AB127">
        <f t="shared" si="19"/>
        <v>0.64309872546288149</v>
      </c>
    </row>
    <row r="128" spans="2:28">
      <c r="B128">
        <v>31.75</v>
      </c>
      <c r="C128">
        <v>0.61107318563789148</v>
      </c>
      <c r="D128">
        <v>0.5542901639633574</v>
      </c>
      <c r="G128">
        <v>24.8368</v>
      </c>
      <c r="H128">
        <f t="shared" si="10"/>
        <v>13.8368</v>
      </c>
      <c r="I128">
        <f t="shared" si="11"/>
        <v>1.2578909090909092</v>
      </c>
      <c r="K128">
        <v>29</v>
      </c>
      <c r="L128">
        <f t="shared" si="12"/>
        <v>12</v>
      </c>
      <c r="M128">
        <f t="shared" si="13"/>
        <v>0.70588235294117652</v>
      </c>
      <c r="O128">
        <v>10</v>
      </c>
      <c r="P128">
        <f t="shared" si="14"/>
        <v>-1</v>
      </c>
      <c r="Q128">
        <f t="shared" si="15"/>
        <v>-9.0909090909090912E-2</v>
      </c>
      <c r="S128">
        <v>22</v>
      </c>
      <c r="T128">
        <f t="shared" si="16"/>
        <v>8</v>
      </c>
      <c r="U128">
        <f t="shared" si="17"/>
        <v>0.5714285714285714</v>
      </c>
      <c r="W128">
        <v>1.2578909090909092</v>
      </c>
      <c r="X128">
        <v>0.70588235294117652</v>
      </c>
      <c r="Y128">
        <v>-9.0909090909090912E-2</v>
      </c>
      <c r="Z128">
        <v>0.5714285714285714</v>
      </c>
      <c r="AA128">
        <f t="shared" si="18"/>
        <v>0.61107318563789148</v>
      </c>
      <c r="AB128">
        <f t="shared" si="19"/>
        <v>0.5542901639633574</v>
      </c>
    </row>
    <row r="129" spans="2:28">
      <c r="B129">
        <v>32</v>
      </c>
      <c r="C129">
        <v>0.55265914820473649</v>
      </c>
      <c r="D129">
        <v>0.43025825987969429</v>
      </c>
      <c r="G129">
        <v>22.560700000000001</v>
      </c>
      <c r="H129">
        <f t="shared" si="10"/>
        <v>11.560700000000001</v>
      </c>
      <c r="I129">
        <f t="shared" si="11"/>
        <v>1.0509727272727274</v>
      </c>
      <c r="K129">
        <v>27</v>
      </c>
      <c r="L129">
        <f t="shared" si="12"/>
        <v>10</v>
      </c>
      <c r="M129">
        <f t="shared" si="13"/>
        <v>0.58823529411764708</v>
      </c>
      <c r="O129">
        <v>11</v>
      </c>
      <c r="P129">
        <f t="shared" si="14"/>
        <v>0</v>
      </c>
      <c r="Q129">
        <f t="shared" si="15"/>
        <v>0</v>
      </c>
      <c r="S129">
        <v>22</v>
      </c>
      <c r="T129">
        <f t="shared" si="16"/>
        <v>8</v>
      </c>
      <c r="U129">
        <f t="shared" si="17"/>
        <v>0.5714285714285714</v>
      </c>
      <c r="W129">
        <v>1.0509727272727274</v>
      </c>
      <c r="X129">
        <v>0.58823529411764708</v>
      </c>
      <c r="Y129">
        <v>0</v>
      </c>
      <c r="Z129">
        <v>0.5714285714285714</v>
      </c>
      <c r="AA129">
        <f t="shared" si="18"/>
        <v>0.55265914820473649</v>
      </c>
      <c r="AB129">
        <f t="shared" si="19"/>
        <v>0.43025825987969429</v>
      </c>
    </row>
    <row r="130" spans="2:28">
      <c r="B130">
        <v>32.25</v>
      </c>
      <c r="C130">
        <v>0.42142444614209323</v>
      </c>
      <c r="D130">
        <v>0.30083270790543409</v>
      </c>
      <c r="G130">
        <v>18.8536</v>
      </c>
      <c r="H130">
        <f t="shared" si="10"/>
        <v>7.8536000000000001</v>
      </c>
      <c r="I130">
        <f t="shared" si="11"/>
        <v>0.71396363636363636</v>
      </c>
      <c r="K130">
        <v>28</v>
      </c>
      <c r="L130">
        <f t="shared" si="12"/>
        <v>11</v>
      </c>
      <c r="M130">
        <f t="shared" si="13"/>
        <v>0.6470588235294118</v>
      </c>
      <c r="O130">
        <v>13</v>
      </c>
      <c r="P130">
        <f t="shared" si="14"/>
        <v>2</v>
      </c>
      <c r="Q130">
        <f t="shared" si="15"/>
        <v>0.18181818181818182</v>
      </c>
      <c r="S130">
        <v>16</v>
      </c>
      <c r="T130">
        <f t="shared" si="16"/>
        <v>2</v>
      </c>
      <c r="U130">
        <f t="shared" si="17"/>
        <v>0.14285714285714285</v>
      </c>
      <c r="W130">
        <v>0.71396363636363636</v>
      </c>
      <c r="X130">
        <v>0.6470588235294118</v>
      </c>
      <c r="Y130">
        <v>0.18181818181818182</v>
      </c>
      <c r="Z130">
        <v>0.14285714285714285</v>
      </c>
      <c r="AA130">
        <f t="shared" si="18"/>
        <v>0.42142444614209323</v>
      </c>
      <c r="AB130">
        <f t="shared" si="19"/>
        <v>0.30083270790543409</v>
      </c>
    </row>
    <row r="131" spans="2:28">
      <c r="B131">
        <v>32.5</v>
      </c>
      <c r="C131">
        <v>0.74847966004583644</v>
      </c>
      <c r="D131">
        <v>0.38479402671218016</v>
      </c>
      <c r="G131">
        <v>20.920500000000001</v>
      </c>
      <c r="H131">
        <f t="shared" ref="H131:H194" si="20">G131-11</f>
        <v>9.9205000000000005</v>
      </c>
      <c r="I131">
        <f t="shared" ref="I131:I194" si="21">H131/11</f>
        <v>0.90186363636363642</v>
      </c>
      <c r="K131">
        <v>37</v>
      </c>
      <c r="L131">
        <f t="shared" ref="L131:L194" si="22">K131-17</f>
        <v>20</v>
      </c>
      <c r="M131">
        <f t="shared" ref="M131:M194" si="23">L131/17</f>
        <v>1.1764705882352942</v>
      </c>
      <c r="O131">
        <v>14</v>
      </c>
      <c r="P131">
        <f t="shared" ref="P131:P194" si="24">O131-11</f>
        <v>3</v>
      </c>
      <c r="Q131">
        <f t="shared" ref="Q131:Q194" si="25">P131/11</f>
        <v>0.27272727272727271</v>
      </c>
      <c r="S131">
        <v>23</v>
      </c>
      <c r="T131">
        <f t="shared" ref="T131:T194" si="26">S131-14</f>
        <v>9</v>
      </c>
      <c r="U131">
        <f t="shared" ref="U131:U194" si="27">T131/14</f>
        <v>0.6428571428571429</v>
      </c>
      <c r="W131">
        <v>0.90186363636363642</v>
      </c>
      <c r="X131">
        <v>1.1764705882352942</v>
      </c>
      <c r="Y131">
        <v>0.27272727272727271</v>
      </c>
      <c r="Z131">
        <v>0.6428571428571429</v>
      </c>
      <c r="AA131">
        <f t="shared" ref="AA131:AA194" si="28">AVERAGE(W131:Z131)</f>
        <v>0.74847966004583644</v>
      </c>
      <c r="AB131">
        <f t="shared" ref="AB131:AB194" si="29">STDEV(W131:Z131)</f>
        <v>0.38479402671218016</v>
      </c>
    </row>
    <row r="132" spans="2:28">
      <c r="B132">
        <v>32.75</v>
      </c>
      <c r="C132">
        <v>0.72679526355996948</v>
      </c>
      <c r="D132">
        <v>0.39611861417505662</v>
      </c>
      <c r="G132">
        <v>23</v>
      </c>
      <c r="H132">
        <f t="shared" si="20"/>
        <v>12</v>
      </c>
      <c r="I132">
        <f t="shared" si="21"/>
        <v>1.0909090909090908</v>
      </c>
      <c r="K132">
        <v>29</v>
      </c>
      <c r="L132">
        <f t="shared" si="22"/>
        <v>12</v>
      </c>
      <c r="M132">
        <f t="shared" si="23"/>
        <v>0.70588235294117652</v>
      </c>
      <c r="O132">
        <v>13</v>
      </c>
      <c r="P132">
        <f t="shared" si="24"/>
        <v>2</v>
      </c>
      <c r="Q132">
        <f t="shared" si="25"/>
        <v>0.18181818181818182</v>
      </c>
      <c r="S132">
        <v>27</v>
      </c>
      <c r="T132">
        <f t="shared" si="26"/>
        <v>13</v>
      </c>
      <c r="U132">
        <f t="shared" si="27"/>
        <v>0.9285714285714286</v>
      </c>
      <c r="W132">
        <v>1.0909090909090908</v>
      </c>
      <c r="X132">
        <v>0.70588235294117652</v>
      </c>
      <c r="Y132">
        <v>0.18181818181818182</v>
      </c>
      <c r="Z132">
        <v>0.9285714285714286</v>
      </c>
      <c r="AA132">
        <f t="shared" si="28"/>
        <v>0.72679526355996948</v>
      </c>
      <c r="AB132">
        <f t="shared" si="29"/>
        <v>0.39611861417505662</v>
      </c>
    </row>
    <row r="133" spans="2:28">
      <c r="B133">
        <v>33</v>
      </c>
      <c r="C133">
        <v>0.81515106951871652</v>
      </c>
      <c r="D133">
        <v>0.53031465227981389</v>
      </c>
      <c r="G133">
        <v>26.748999999999999</v>
      </c>
      <c r="H133">
        <f t="shared" si="20"/>
        <v>15.748999999999999</v>
      </c>
      <c r="I133">
        <f t="shared" si="21"/>
        <v>1.4317272727272725</v>
      </c>
      <c r="K133">
        <v>28</v>
      </c>
      <c r="L133">
        <f t="shared" si="22"/>
        <v>11</v>
      </c>
      <c r="M133">
        <f t="shared" si="23"/>
        <v>0.6470588235294118</v>
      </c>
      <c r="O133">
        <v>13</v>
      </c>
      <c r="P133">
        <f t="shared" si="24"/>
        <v>2</v>
      </c>
      <c r="Q133">
        <f t="shared" si="25"/>
        <v>0.18181818181818182</v>
      </c>
      <c r="S133">
        <v>28</v>
      </c>
      <c r="T133">
        <f t="shared" si="26"/>
        <v>14</v>
      </c>
      <c r="U133">
        <f t="shared" si="27"/>
        <v>1</v>
      </c>
      <c r="W133">
        <v>1.4317272727272725</v>
      </c>
      <c r="X133">
        <v>0.6470588235294118</v>
      </c>
      <c r="Y133">
        <v>0.18181818181818182</v>
      </c>
      <c r="Z133">
        <v>1</v>
      </c>
      <c r="AA133">
        <f t="shared" si="28"/>
        <v>0.81515106951871652</v>
      </c>
      <c r="AB133">
        <f t="shared" si="29"/>
        <v>0.53031465227981389</v>
      </c>
    </row>
    <row r="134" spans="2:28">
      <c r="B134">
        <v>33.25</v>
      </c>
      <c r="C134">
        <v>0.49972356760886172</v>
      </c>
      <c r="D134">
        <v>0.65010641078068809</v>
      </c>
      <c r="G134">
        <v>24.895399999999999</v>
      </c>
      <c r="H134">
        <f t="shared" si="20"/>
        <v>13.895399999999999</v>
      </c>
      <c r="I134">
        <f t="shared" si="21"/>
        <v>1.2632181818181818</v>
      </c>
      <c r="K134">
        <v>22</v>
      </c>
      <c r="L134">
        <f t="shared" si="22"/>
        <v>5</v>
      </c>
      <c r="M134">
        <f t="shared" si="23"/>
        <v>0.29411764705882354</v>
      </c>
      <c r="O134">
        <v>8</v>
      </c>
      <c r="P134">
        <f t="shared" si="24"/>
        <v>-3</v>
      </c>
      <c r="Q134">
        <f t="shared" si="25"/>
        <v>-0.27272727272727271</v>
      </c>
      <c r="S134">
        <v>24</v>
      </c>
      <c r="T134">
        <f t="shared" si="26"/>
        <v>10</v>
      </c>
      <c r="U134">
        <f t="shared" si="27"/>
        <v>0.7142857142857143</v>
      </c>
      <c r="W134">
        <v>1.2632181818181818</v>
      </c>
      <c r="X134">
        <v>0.29411764705882354</v>
      </c>
      <c r="Y134">
        <v>-0.27272727272727271</v>
      </c>
      <c r="Z134">
        <v>0.7142857142857143</v>
      </c>
      <c r="AA134">
        <f t="shared" si="28"/>
        <v>0.49972356760886172</v>
      </c>
      <c r="AB134">
        <f t="shared" si="29"/>
        <v>0.65010641078068809</v>
      </c>
    </row>
    <row r="135" spans="2:28">
      <c r="B135">
        <v>33.5</v>
      </c>
      <c r="C135">
        <v>0.24885408708938117</v>
      </c>
      <c r="D135">
        <v>0.64649573129101234</v>
      </c>
      <c r="G135">
        <v>21</v>
      </c>
      <c r="H135">
        <f t="shared" si="20"/>
        <v>10</v>
      </c>
      <c r="I135">
        <f t="shared" si="21"/>
        <v>0.90909090909090906</v>
      </c>
      <c r="K135">
        <v>22</v>
      </c>
      <c r="L135">
        <f t="shared" si="22"/>
        <v>5</v>
      </c>
      <c r="M135">
        <f t="shared" si="23"/>
        <v>0.29411764705882354</v>
      </c>
      <c r="O135">
        <v>4</v>
      </c>
      <c r="P135">
        <f t="shared" si="24"/>
        <v>-7</v>
      </c>
      <c r="Q135">
        <f t="shared" si="25"/>
        <v>-0.63636363636363635</v>
      </c>
      <c r="S135">
        <v>20</v>
      </c>
      <c r="T135">
        <f t="shared" si="26"/>
        <v>6</v>
      </c>
      <c r="U135">
        <f t="shared" si="27"/>
        <v>0.42857142857142855</v>
      </c>
      <c r="W135">
        <v>0.90909090909090906</v>
      </c>
      <c r="X135">
        <v>0.29411764705882354</v>
      </c>
      <c r="Y135">
        <v>-0.63636363636363635</v>
      </c>
      <c r="Z135">
        <v>0.42857142857142855</v>
      </c>
      <c r="AA135">
        <f t="shared" si="28"/>
        <v>0.24885408708938117</v>
      </c>
      <c r="AB135">
        <f t="shared" si="29"/>
        <v>0.64649573129101234</v>
      </c>
    </row>
    <row r="136" spans="2:28">
      <c r="B136">
        <v>33.75</v>
      </c>
      <c r="C136">
        <v>0.44157091291061878</v>
      </c>
      <c r="D136">
        <v>0.69508339220175752</v>
      </c>
      <c r="G136">
        <v>16.878699999999998</v>
      </c>
      <c r="H136">
        <f t="shared" si="20"/>
        <v>5.8786999999999985</v>
      </c>
      <c r="I136">
        <f t="shared" si="21"/>
        <v>0.53442727272727264</v>
      </c>
      <c r="K136">
        <v>29</v>
      </c>
      <c r="L136">
        <f t="shared" si="22"/>
        <v>12</v>
      </c>
      <c r="M136">
        <f t="shared" si="23"/>
        <v>0.70588235294117652</v>
      </c>
      <c r="O136">
        <v>5</v>
      </c>
      <c r="P136">
        <f t="shared" si="24"/>
        <v>-6</v>
      </c>
      <c r="Q136">
        <f t="shared" si="25"/>
        <v>-0.54545454545454541</v>
      </c>
      <c r="S136">
        <v>29</v>
      </c>
      <c r="T136">
        <f t="shared" si="26"/>
        <v>15</v>
      </c>
      <c r="U136">
        <f t="shared" si="27"/>
        <v>1.0714285714285714</v>
      </c>
      <c r="W136">
        <v>0.53442727272727264</v>
      </c>
      <c r="X136">
        <v>0.70588235294117652</v>
      </c>
      <c r="Y136">
        <v>-0.54545454545454541</v>
      </c>
      <c r="Z136">
        <v>1.0714285714285714</v>
      </c>
      <c r="AA136">
        <f t="shared" si="28"/>
        <v>0.44157091291061878</v>
      </c>
      <c r="AB136">
        <f t="shared" si="29"/>
        <v>0.69508339220175752</v>
      </c>
    </row>
    <row r="137" spans="2:28">
      <c r="B137">
        <v>34</v>
      </c>
      <c r="C137">
        <v>0.65683183728036665</v>
      </c>
      <c r="D137">
        <v>0.15302121794441376</v>
      </c>
      <c r="G137">
        <v>18.648499999999999</v>
      </c>
      <c r="H137">
        <f t="shared" si="20"/>
        <v>7.6484999999999985</v>
      </c>
      <c r="I137">
        <f t="shared" si="21"/>
        <v>0.69531818181818172</v>
      </c>
      <c r="K137">
        <v>26</v>
      </c>
      <c r="L137">
        <f t="shared" si="22"/>
        <v>9</v>
      </c>
      <c r="M137">
        <f t="shared" si="23"/>
        <v>0.52941176470588236</v>
      </c>
      <c r="O137">
        <v>17</v>
      </c>
      <c r="P137">
        <f t="shared" si="24"/>
        <v>6</v>
      </c>
      <c r="Q137">
        <f t="shared" si="25"/>
        <v>0.54545454545454541</v>
      </c>
      <c r="S137">
        <v>26</v>
      </c>
      <c r="T137">
        <f t="shared" si="26"/>
        <v>12</v>
      </c>
      <c r="U137">
        <f t="shared" si="27"/>
        <v>0.8571428571428571</v>
      </c>
      <c r="W137">
        <v>0.69531818181818172</v>
      </c>
      <c r="X137">
        <v>0.52941176470588236</v>
      </c>
      <c r="Y137">
        <v>0.54545454545454541</v>
      </c>
      <c r="Z137">
        <v>0.8571428571428571</v>
      </c>
      <c r="AA137">
        <f t="shared" si="28"/>
        <v>0.65683183728036665</v>
      </c>
      <c r="AB137">
        <f t="shared" si="29"/>
        <v>0.15302121794441376</v>
      </c>
    </row>
    <row r="138" spans="2:28">
      <c r="B138">
        <v>34.25</v>
      </c>
      <c r="C138">
        <v>0.38979132925897636</v>
      </c>
      <c r="D138">
        <v>0.19216520803821735</v>
      </c>
      <c r="G138">
        <v>15.1046</v>
      </c>
      <c r="H138">
        <f t="shared" si="20"/>
        <v>4.1045999999999996</v>
      </c>
      <c r="I138">
        <f t="shared" si="21"/>
        <v>0.3731454545454545</v>
      </c>
      <c r="K138">
        <v>28</v>
      </c>
      <c r="L138">
        <f t="shared" si="22"/>
        <v>11</v>
      </c>
      <c r="M138">
        <f t="shared" si="23"/>
        <v>0.6470588235294118</v>
      </c>
      <c r="O138">
        <v>13</v>
      </c>
      <c r="P138">
        <f t="shared" si="24"/>
        <v>2</v>
      </c>
      <c r="Q138">
        <f t="shared" si="25"/>
        <v>0.18181818181818182</v>
      </c>
      <c r="S138">
        <v>19</v>
      </c>
      <c r="T138">
        <f t="shared" si="26"/>
        <v>5</v>
      </c>
      <c r="U138">
        <f t="shared" si="27"/>
        <v>0.35714285714285715</v>
      </c>
      <c r="W138">
        <v>0.3731454545454545</v>
      </c>
      <c r="X138">
        <v>0.6470588235294118</v>
      </c>
      <c r="Y138">
        <v>0.18181818181818182</v>
      </c>
      <c r="Z138">
        <v>0.35714285714285715</v>
      </c>
      <c r="AA138">
        <f t="shared" si="28"/>
        <v>0.38979132925897636</v>
      </c>
      <c r="AB138">
        <f t="shared" si="29"/>
        <v>0.19216520803821735</v>
      </c>
    </row>
    <row r="139" spans="2:28">
      <c r="B139">
        <v>34.5</v>
      </c>
      <c r="C139">
        <v>0.43601986249045072</v>
      </c>
      <c r="D139">
        <v>0.12939949024352657</v>
      </c>
      <c r="G139">
        <v>16</v>
      </c>
      <c r="H139">
        <f t="shared" si="20"/>
        <v>5</v>
      </c>
      <c r="I139">
        <f t="shared" si="21"/>
        <v>0.45454545454545453</v>
      </c>
      <c r="K139">
        <v>27</v>
      </c>
      <c r="L139">
        <f t="shared" si="22"/>
        <v>10</v>
      </c>
      <c r="M139">
        <f t="shared" si="23"/>
        <v>0.58823529411764708</v>
      </c>
      <c r="O139">
        <v>14</v>
      </c>
      <c r="P139">
        <f t="shared" si="24"/>
        <v>3</v>
      </c>
      <c r="Q139">
        <f t="shared" si="25"/>
        <v>0.27272727272727271</v>
      </c>
      <c r="S139">
        <v>20</v>
      </c>
      <c r="T139">
        <f t="shared" si="26"/>
        <v>6</v>
      </c>
      <c r="U139">
        <f t="shared" si="27"/>
        <v>0.42857142857142855</v>
      </c>
      <c r="W139">
        <v>0.45454545454545453</v>
      </c>
      <c r="X139">
        <v>0.58823529411764708</v>
      </c>
      <c r="Y139">
        <v>0.27272727272727271</v>
      </c>
      <c r="Z139">
        <v>0.42857142857142855</v>
      </c>
      <c r="AA139">
        <f t="shared" si="28"/>
        <v>0.43601986249045072</v>
      </c>
      <c r="AB139">
        <f t="shared" si="29"/>
        <v>0.12939949024352657</v>
      </c>
    </row>
    <row r="140" spans="2:28">
      <c r="B140">
        <v>34.75</v>
      </c>
      <c r="C140">
        <v>0.44379006875477456</v>
      </c>
      <c r="D140">
        <v>0.30558077541095763</v>
      </c>
      <c r="G140">
        <v>18.619199999999999</v>
      </c>
      <c r="H140">
        <f t="shared" si="20"/>
        <v>7.6191999999999993</v>
      </c>
      <c r="I140">
        <f t="shared" si="21"/>
        <v>0.69265454545454541</v>
      </c>
      <c r="K140">
        <v>29</v>
      </c>
      <c r="L140">
        <f t="shared" si="22"/>
        <v>12</v>
      </c>
      <c r="M140">
        <f t="shared" si="23"/>
        <v>0.70588235294117652</v>
      </c>
      <c r="O140">
        <v>12</v>
      </c>
      <c r="P140">
        <f t="shared" si="24"/>
        <v>1</v>
      </c>
      <c r="Q140">
        <f t="shared" si="25"/>
        <v>9.0909090909090912E-2</v>
      </c>
      <c r="S140">
        <v>18</v>
      </c>
      <c r="T140">
        <f t="shared" si="26"/>
        <v>4</v>
      </c>
      <c r="U140">
        <f t="shared" si="27"/>
        <v>0.2857142857142857</v>
      </c>
      <c r="W140">
        <v>0.69265454545454541</v>
      </c>
      <c r="X140">
        <v>0.70588235294117652</v>
      </c>
      <c r="Y140">
        <v>9.0909090909090912E-2</v>
      </c>
      <c r="Z140">
        <v>0.2857142857142857</v>
      </c>
      <c r="AA140">
        <f t="shared" si="28"/>
        <v>0.44379006875477456</v>
      </c>
      <c r="AB140">
        <f t="shared" si="29"/>
        <v>0.30558077541095763</v>
      </c>
    </row>
    <row r="141" spans="2:28">
      <c r="B141">
        <v>35</v>
      </c>
      <c r="C141">
        <v>0.4121667303284951</v>
      </c>
      <c r="D141">
        <v>0.49881644978494777</v>
      </c>
      <c r="G141">
        <v>19.795000000000002</v>
      </c>
      <c r="H141">
        <f t="shared" si="20"/>
        <v>8.7950000000000017</v>
      </c>
      <c r="I141">
        <f t="shared" si="21"/>
        <v>0.79954545454545467</v>
      </c>
      <c r="K141">
        <v>30</v>
      </c>
      <c r="L141">
        <f t="shared" si="22"/>
        <v>13</v>
      </c>
      <c r="M141">
        <f t="shared" si="23"/>
        <v>0.76470588235294112</v>
      </c>
      <c r="O141">
        <v>8</v>
      </c>
      <c r="P141">
        <f t="shared" si="24"/>
        <v>-3</v>
      </c>
      <c r="Q141">
        <f t="shared" si="25"/>
        <v>-0.27272727272727271</v>
      </c>
      <c r="S141">
        <v>19</v>
      </c>
      <c r="T141">
        <f t="shared" si="26"/>
        <v>5</v>
      </c>
      <c r="U141">
        <f t="shared" si="27"/>
        <v>0.35714285714285715</v>
      </c>
      <c r="W141">
        <v>0.79954545454545467</v>
      </c>
      <c r="X141">
        <v>0.76470588235294112</v>
      </c>
      <c r="Y141">
        <v>-0.27272727272727271</v>
      </c>
      <c r="Z141">
        <v>0.35714285714285715</v>
      </c>
      <c r="AA141">
        <f t="shared" si="28"/>
        <v>0.4121667303284951</v>
      </c>
      <c r="AB141">
        <f t="shared" si="29"/>
        <v>0.49881644978494777</v>
      </c>
    </row>
    <row r="142" spans="2:28">
      <c r="B142">
        <v>35.25</v>
      </c>
      <c r="C142">
        <v>0.63003097784568374</v>
      </c>
      <c r="D142">
        <v>0.58476624200531069</v>
      </c>
      <c r="G142">
        <v>24.313800000000001</v>
      </c>
      <c r="H142">
        <f t="shared" si="20"/>
        <v>13.313800000000001</v>
      </c>
      <c r="I142">
        <f t="shared" si="21"/>
        <v>1.2103454545454546</v>
      </c>
      <c r="K142">
        <v>29</v>
      </c>
      <c r="L142">
        <f t="shared" si="22"/>
        <v>12</v>
      </c>
      <c r="M142">
        <f t="shared" si="23"/>
        <v>0.70588235294117652</v>
      </c>
      <c r="O142">
        <v>9</v>
      </c>
      <c r="P142">
        <f t="shared" si="24"/>
        <v>-2</v>
      </c>
      <c r="Q142">
        <f t="shared" si="25"/>
        <v>-0.18181818181818182</v>
      </c>
      <c r="S142">
        <v>25</v>
      </c>
      <c r="T142">
        <f t="shared" si="26"/>
        <v>11</v>
      </c>
      <c r="U142">
        <f t="shared" si="27"/>
        <v>0.7857142857142857</v>
      </c>
      <c r="W142">
        <v>1.2103454545454546</v>
      </c>
      <c r="X142">
        <v>0.70588235294117652</v>
      </c>
      <c r="Y142">
        <v>-0.18181818181818182</v>
      </c>
      <c r="Z142">
        <v>0.7857142857142857</v>
      </c>
      <c r="AA142">
        <f t="shared" si="28"/>
        <v>0.63003097784568374</v>
      </c>
      <c r="AB142">
        <f t="shared" si="29"/>
        <v>0.58476624200531069</v>
      </c>
    </row>
    <row r="143" spans="2:28">
      <c r="B143">
        <v>35.5</v>
      </c>
      <c r="C143">
        <v>0.37030330404889233</v>
      </c>
      <c r="D143">
        <v>0.7394245767552845</v>
      </c>
      <c r="G143">
        <v>20.1799</v>
      </c>
      <c r="H143">
        <f t="shared" si="20"/>
        <v>9.1798999999999999</v>
      </c>
      <c r="I143">
        <f t="shared" si="21"/>
        <v>0.83453636363636363</v>
      </c>
      <c r="K143">
        <v>27</v>
      </c>
      <c r="L143">
        <f t="shared" si="22"/>
        <v>10</v>
      </c>
      <c r="M143">
        <f t="shared" si="23"/>
        <v>0.58823529411764708</v>
      </c>
      <c r="O143">
        <v>3</v>
      </c>
      <c r="P143">
        <f t="shared" si="24"/>
        <v>-8</v>
      </c>
      <c r="Q143">
        <f t="shared" si="25"/>
        <v>-0.72727272727272729</v>
      </c>
      <c r="S143">
        <v>25</v>
      </c>
      <c r="T143">
        <f t="shared" si="26"/>
        <v>11</v>
      </c>
      <c r="U143">
        <f t="shared" si="27"/>
        <v>0.7857142857142857</v>
      </c>
      <c r="W143">
        <v>0.83453636363636363</v>
      </c>
      <c r="X143">
        <v>0.58823529411764708</v>
      </c>
      <c r="Y143">
        <v>-0.72727272727272729</v>
      </c>
      <c r="Z143">
        <v>0.7857142857142857</v>
      </c>
      <c r="AA143">
        <f t="shared" si="28"/>
        <v>0.37030330404889233</v>
      </c>
      <c r="AB143">
        <f t="shared" si="29"/>
        <v>0.7394245767552845</v>
      </c>
    </row>
    <row r="144" spans="2:28">
      <c r="B144">
        <v>35.75</v>
      </c>
      <c r="C144">
        <v>0.60532341482047369</v>
      </c>
      <c r="D144">
        <v>0.36243411631804578</v>
      </c>
      <c r="G144">
        <v>19.058599999999998</v>
      </c>
      <c r="H144">
        <f t="shared" si="20"/>
        <v>8.0585999999999984</v>
      </c>
      <c r="I144">
        <f t="shared" si="21"/>
        <v>0.73259999999999981</v>
      </c>
      <c r="K144">
        <v>35</v>
      </c>
      <c r="L144">
        <f t="shared" si="22"/>
        <v>18</v>
      </c>
      <c r="M144">
        <f t="shared" si="23"/>
        <v>1.0588235294117647</v>
      </c>
      <c r="O144">
        <v>14</v>
      </c>
      <c r="P144">
        <f t="shared" si="24"/>
        <v>3</v>
      </c>
      <c r="Q144">
        <f t="shared" si="25"/>
        <v>0.27272727272727271</v>
      </c>
      <c r="S144">
        <v>19</v>
      </c>
      <c r="T144">
        <f t="shared" si="26"/>
        <v>5</v>
      </c>
      <c r="U144">
        <f t="shared" si="27"/>
        <v>0.35714285714285715</v>
      </c>
      <c r="W144">
        <v>0.73259999999999981</v>
      </c>
      <c r="X144">
        <v>1.0588235294117647</v>
      </c>
      <c r="Y144">
        <v>0.27272727272727271</v>
      </c>
      <c r="Z144">
        <v>0.35714285714285715</v>
      </c>
      <c r="AA144">
        <f t="shared" si="28"/>
        <v>0.60532341482047369</v>
      </c>
      <c r="AB144">
        <f t="shared" si="29"/>
        <v>0.36243411631804578</v>
      </c>
    </row>
    <row r="145" spans="2:28">
      <c r="B145">
        <v>36</v>
      </c>
      <c r="C145">
        <v>0.41287051184110007</v>
      </c>
      <c r="D145">
        <v>0.39897658116391477</v>
      </c>
      <c r="G145">
        <v>18.41</v>
      </c>
      <c r="H145">
        <f t="shared" si="20"/>
        <v>7.41</v>
      </c>
      <c r="I145">
        <f t="shared" si="21"/>
        <v>0.6736363636363637</v>
      </c>
      <c r="K145">
        <v>27</v>
      </c>
      <c r="L145">
        <f t="shared" si="22"/>
        <v>10</v>
      </c>
      <c r="M145">
        <f t="shared" si="23"/>
        <v>0.58823529411764708</v>
      </c>
      <c r="O145">
        <v>9</v>
      </c>
      <c r="P145">
        <f t="shared" si="24"/>
        <v>-2</v>
      </c>
      <c r="Q145">
        <f t="shared" si="25"/>
        <v>-0.18181818181818182</v>
      </c>
      <c r="S145">
        <v>22</v>
      </c>
      <c r="T145">
        <f t="shared" si="26"/>
        <v>8</v>
      </c>
      <c r="U145">
        <f t="shared" si="27"/>
        <v>0.5714285714285714</v>
      </c>
      <c r="W145">
        <v>0.6736363636363637</v>
      </c>
      <c r="X145">
        <v>0.58823529411764708</v>
      </c>
      <c r="Y145">
        <v>-0.18181818181818182</v>
      </c>
      <c r="Z145">
        <v>0.5714285714285714</v>
      </c>
      <c r="AA145">
        <f t="shared" si="28"/>
        <v>0.41287051184110007</v>
      </c>
      <c r="AB145">
        <f t="shared" si="29"/>
        <v>0.39897658116391477</v>
      </c>
    </row>
    <row r="146" spans="2:28">
      <c r="B146">
        <v>36.25</v>
      </c>
      <c r="C146">
        <v>0.32777119938884641</v>
      </c>
      <c r="D146">
        <v>0.30951598765934701</v>
      </c>
      <c r="G146">
        <v>14.59</v>
      </c>
      <c r="H146">
        <f t="shared" si="20"/>
        <v>3.59</v>
      </c>
      <c r="I146">
        <f t="shared" si="21"/>
        <v>0.32636363636363636</v>
      </c>
      <c r="K146">
        <v>28</v>
      </c>
      <c r="L146">
        <f t="shared" si="22"/>
        <v>11</v>
      </c>
      <c r="M146">
        <f t="shared" si="23"/>
        <v>0.6470588235294118</v>
      </c>
      <c r="O146">
        <v>10</v>
      </c>
      <c r="P146">
        <f t="shared" si="24"/>
        <v>-1</v>
      </c>
      <c r="Q146">
        <f t="shared" si="25"/>
        <v>-9.0909090909090912E-2</v>
      </c>
      <c r="S146">
        <v>20</v>
      </c>
      <c r="T146">
        <f t="shared" si="26"/>
        <v>6</v>
      </c>
      <c r="U146">
        <f t="shared" si="27"/>
        <v>0.42857142857142855</v>
      </c>
      <c r="W146">
        <v>0.32636363636363636</v>
      </c>
      <c r="X146">
        <v>0.6470588235294118</v>
      </c>
      <c r="Y146">
        <v>-9.0909090909090912E-2</v>
      </c>
      <c r="Z146">
        <v>0.42857142857142855</v>
      </c>
      <c r="AA146">
        <f t="shared" si="28"/>
        <v>0.32777119938884641</v>
      </c>
      <c r="AB146">
        <f t="shared" si="29"/>
        <v>0.30951598765934701</v>
      </c>
    </row>
    <row r="147" spans="2:28">
      <c r="B147">
        <v>36.5</v>
      </c>
      <c r="C147">
        <v>0.60307692895339948</v>
      </c>
      <c r="D147">
        <v>0.33964089208095222</v>
      </c>
      <c r="G147">
        <v>17.5732</v>
      </c>
      <c r="H147">
        <f t="shared" si="20"/>
        <v>6.5731999999999999</v>
      </c>
      <c r="I147">
        <f t="shared" si="21"/>
        <v>0.59756363636363641</v>
      </c>
      <c r="K147">
        <v>25</v>
      </c>
      <c r="L147">
        <f t="shared" si="22"/>
        <v>8</v>
      </c>
      <c r="M147">
        <f t="shared" si="23"/>
        <v>0.47058823529411764</v>
      </c>
      <c r="O147">
        <v>14</v>
      </c>
      <c r="P147">
        <f t="shared" si="24"/>
        <v>3</v>
      </c>
      <c r="Q147">
        <f t="shared" si="25"/>
        <v>0.27272727272727271</v>
      </c>
      <c r="S147">
        <v>29</v>
      </c>
      <c r="T147">
        <f t="shared" si="26"/>
        <v>15</v>
      </c>
      <c r="U147">
        <f t="shared" si="27"/>
        <v>1.0714285714285714</v>
      </c>
      <c r="W147">
        <v>0.59756363636363641</v>
      </c>
      <c r="X147">
        <v>0.47058823529411764</v>
      </c>
      <c r="Y147">
        <v>0.27272727272727271</v>
      </c>
      <c r="Z147">
        <v>1.0714285714285714</v>
      </c>
      <c r="AA147">
        <f t="shared" si="28"/>
        <v>0.60307692895339948</v>
      </c>
      <c r="AB147">
        <f t="shared" si="29"/>
        <v>0.33964089208095222</v>
      </c>
    </row>
    <row r="148" spans="2:28">
      <c r="B148">
        <v>36.75</v>
      </c>
      <c r="C148">
        <v>0.49538374713521777</v>
      </c>
      <c r="D148">
        <v>0.31345681452829816</v>
      </c>
      <c r="G148">
        <v>20.334700000000002</v>
      </c>
      <c r="H148">
        <f t="shared" si="20"/>
        <v>9.3347000000000016</v>
      </c>
      <c r="I148">
        <f t="shared" si="21"/>
        <v>0.84860909090909109</v>
      </c>
      <c r="K148">
        <v>25</v>
      </c>
      <c r="L148">
        <f t="shared" si="22"/>
        <v>8</v>
      </c>
      <c r="M148">
        <f t="shared" si="23"/>
        <v>0.47058823529411764</v>
      </c>
      <c r="O148">
        <v>12</v>
      </c>
      <c r="P148">
        <f t="shared" si="24"/>
        <v>1</v>
      </c>
      <c r="Q148">
        <f t="shared" si="25"/>
        <v>9.0909090909090912E-2</v>
      </c>
      <c r="S148">
        <v>22</v>
      </c>
      <c r="T148">
        <f t="shared" si="26"/>
        <v>8</v>
      </c>
      <c r="U148">
        <f t="shared" si="27"/>
        <v>0.5714285714285714</v>
      </c>
      <c r="W148">
        <v>0.84860909090909109</v>
      </c>
      <c r="X148">
        <v>0.47058823529411764</v>
      </c>
      <c r="Y148">
        <v>9.0909090909090912E-2</v>
      </c>
      <c r="Z148">
        <v>0.5714285714285714</v>
      </c>
      <c r="AA148">
        <f t="shared" si="28"/>
        <v>0.49538374713521777</v>
      </c>
      <c r="AB148">
        <f t="shared" si="29"/>
        <v>0.31345681452829816</v>
      </c>
    </row>
    <row r="149" spans="2:28">
      <c r="B149">
        <v>37</v>
      </c>
      <c r="C149">
        <v>0.56806369365928178</v>
      </c>
      <c r="D149">
        <v>0.38029117514894223</v>
      </c>
      <c r="G149">
        <v>22.238499999999998</v>
      </c>
      <c r="H149">
        <f t="shared" si="20"/>
        <v>11.238499999999998</v>
      </c>
      <c r="I149">
        <f t="shared" si="21"/>
        <v>1.0216818181818181</v>
      </c>
      <c r="K149">
        <v>27</v>
      </c>
      <c r="L149">
        <f t="shared" si="22"/>
        <v>10</v>
      </c>
      <c r="M149">
        <f t="shared" si="23"/>
        <v>0.58823529411764708</v>
      </c>
      <c r="O149">
        <v>12</v>
      </c>
      <c r="P149">
        <f t="shared" si="24"/>
        <v>1</v>
      </c>
      <c r="Q149">
        <f t="shared" si="25"/>
        <v>9.0909090909090912E-2</v>
      </c>
      <c r="S149">
        <v>22</v>
      </c>
      <c r="T149">
        <f t="shared" si="26"/>
        <v>8</v>
      </c>
      <c r="U149">
        <f t="shared" si="27"/>
        <v>0.5714285714285714</v>
      </c>
      <c r="W149">
        <v>1.0216818181818181</v>
      </c>
      <c r="X149">
        <v>0.58823529411764708</v>
      </c>
      <c r="Y149">
        <v>9.0909090909090912E-2</v>
      </c>
      <c r="Z149">
        <v>0.5714285714285714</v>
      </c>
      <c r="AA149">
        <f t="shared" si="28"/>
        <v>0.56806369365928178</v>
      </c>
      <c r="AB149">
        <f t="shared" si="29"/>
        <v>0.38029117514894223</v>
      </c>
    </row>
    <row r="150" spans="2:28">
      <c r="B150">
        <v>37.25</v>
      </c>
      <c r="C150">
        <v>0.66302377769289533</v>
      </c>
      <c r="D150">
        <v>0.48267742307820771</v>
      </c>
      <c r="G150">
        <v>20.807500000000001</v>
      </c>
      <c r="H150">
        <f t="shared" si="20"/>
        <v>9.807500000000001</v>
      </c>
      <c r="I150">
        <f t="shared" si="21"/>
        <v>0.89159090909090921</v>
      </c>
      <c r="K150">
        <v>36</v>
      </c>
      <c r="L150">
        <f t="shared" si="22"/>
        <v>19</v>
      </c>
      <c r="M150">
        <f t="shared" si="23"/>
        <v>1.1176470588235294</v>
      </c>
      <c r="O150">
        <v>11</v>
      </c>
      <c r="P150">
        <f t="shared" si="24"/>
        <v>0</v>
      </c>
      <c r="Q150">
        <f t="shared" si="25"/>
        <v>0</v>
      </c>
      <c r="S150">
        <v>23</v>
      </c>
      <c r="T150">
        <f t="shared" si="26"/>
        <v>9</v>
      </c>
      <c r="U150">
        <f t="shared" si="27"/>
        <v>0.6428571428571429</v>
      </c>
      <c r="W150">
        <v>0.89159090909090921</v>
      </c>
      <c r="X150">
        <v>1.1176470588235294</v>
      </c>
      <c r="Y150">
        <v>0</v>
      </c>
      <c r="Z150">
        <v>0.6428571428571429</v>
      </c>
      <c r="AA150">
        <f t="shared" si="28"/>
        <v>0.66302377769289533</v>
      </c>
      <c r="AB150">
        <f t="shared" si="29"/>
        <v>0.48267742307820771</v>
      </c>
    </row>
    <row r="151" spans="2:28">
      <c r="B151">
        <v>37.5</v>
      </c>
      <c r="C151">
        <v>0.41508174178762408</v>
      </c>
      <c r="D151">
        <v>0.59429472932669047</v>
      </c>
      <c r="G151">
        <v>18.271999999999998</v>
      </c>
      <c r="H151">
        <f t="shared" si="20"/>
        <v>7.2719999999999985</v>
      </c>
      <c r="I151">
        <f t="shared" si="21"/>
        <v>0.66109090909090895</v>
      </c>
      <c r="K151">
        <v>32</v>
      </c>
      <c r="L151">
        <f t="shared" si="22"/>
        <v>15</v>
      </c>
      <c r="M151">
        <f t="shared" si="23"/>
        <v>0.88235294117647056</v>
      </c>
      <c r="O151">
        <v>6</v>
      </c>
      <c r="P151">
        <f t="shared" si="24"/>
        <v>-5</v>
      </c>
      <c r="Q151">
        <f t="shared" si="25"/>
        <v>-0.45454545454545453</v>
      </c>
      <c r="S151">
        <v>22</v>
      </c>
      <c r="T151">
        <f t="shared" si="26"/>
        <v>8</v>
      </c>
      <c r="U151">
        <f t="shared" si="27"/>
        <v>0.5714285714285714</v>
      </c>
      <c r="W151">
        <v>0.66109090909090895</v>
      </c>
      <c r="X151">
        <v>0.88235294117647056</v>
      </c>
      <c r="Y151">
        <v>-0.45454545454545453</v>
      </c>
      <c r="Z151">
        <v>0.5714285714285714</v>
      </c>
      <c r="AA151">
        <f t="shared" si="28"/>
        <v>0.41508174178762408</v>
      </c>
      <c r="AB151">
        <f t="shared" si="29"/>
        <v>0.59429472932669047</v>
      </c>
    </row>
    <row r="152" spans="2:28">
      <c r="B152">
        <v>37.75</v>
      </c>
      <c r="C152">
        <v>8.9647555385790667E-2</v>
      </c>
      <c r="D152">
        <v>0.70446567949488426</v>
      </c>
      <c r="G152">
        <v>19.2134</v>
      </c>
      <c r="H152">
        <f t="shared" si="20"/>
        <v>8.2134</v>
      </c>
      <c r="I152">
        <f t="shared" si="21"/>
        <v>0.74667272727272727</v>
      </c>
      <c r="K152">
        <v>21</v>
      </c>
      <c r="L152">
        <f t="shared" si="22"/>
        <v>4</v>
      </c>
      <c r="M152">
        <f t="shared" si="23"/>
        <v>0.23529411764705882</v>
      </c>
      <c r="O152">
        <v>1</v>
      </c>
      <c r="P152">
        <f t="shared" si="24"/>
        <v>-10</v>
      </c>
      <c r="Q152">
        <f t="shared" si="25"/>
        <v>-0.90909090909090906</v>
      </c>
      <c r="S152">
        <v>18</v>
      </c>
      <c r="T152">
        <f t="shared" si="26"/>
        <v>4</v>
      </c>
      <c r="U152">
        <f t="shared" si="27"/>
        <v>0.2857142857142857</v>
      </c>
      <c r="W152">
        <v>0.74667272727272727</v>
      </c>
      <c r="X152">
        <v>0.23529411764705882</v>
      </c>
      <c r="Y152">
        <v>-0.90909090909090906</v>
      </c>
      <c r="Z152">
        <v>0.2857142857142857</v>
      </c>
      <c r="AA152">
        <f t="shared" si="28"/>
        <v>8.9647555385790667E-2</v>
      </c>
      <c r="AB152">
        <f t="shared" si="29"/>
        <v>0.70446567949488426</v>
      </c>
    </row>
    <row r="153" spans="2:28">
      <c r="B153">
        <v>38</v>
      </c>
      <c r="C153">
        <v>0.40298441558441556</v>
      </c>
      <c r="D153">
        <v>0.60311685778419055</v>
      </c>
      <c r="G153">
        <v>19.945599999999999</v>
      </c>
      <c r="H153">
        <f t="shared" si="20"/>
        <v>8.9455999999999989</v>
      </c>
      <c r="I153">
        <f t="shared" si="21"/>
        <v>0.81323636363636354</v>
      </c>
      <c r="K153">
        <v>34</v>
      </c>
      <c r="L153">
        <f t="shared" si="22"/>
        <v>17</v>
      </c>
      <c r="M153">
        <f t="shared" si="23"/>
        <v>1</v>
      </c>
      <c r="O153">
        <v>8</v>
      </c>
      <c r="P153">
        <f t="shared" si="24"/>
        <v>-3</v>
      </c>
      <c r="Q153">
        <f t="shared" si="25"/>
        <v>-0.27272727272727271</v>
      </c>
      <c r="S153">
        <v>15</v>
      </c>
      <c r="T153">
        <f t="shared" si="26"/>
        <v>1</v>
      </c>
      <c r="U153">
        <f t="shared" si="27"/>
        <v>7.1428571428571425E-2</v>
      </c>
      <c r="W153">
        <v>0.81323636363636354</v>
      </c>
      <c r="X153">
        <v>1</v>
      </c>
      <c r="Y153">
        <v>-0.27272727272727271</v>
      </c>
      <c r="Z153">
        <v>7.1428571428571425E-2</v>
      </c>
      <c r="AA153">
        <f t="shared" si="28"/>
        <v>0.40298441558441556</v>
      </c>
      <c r="AB153">
        <f t="shared" si="29"/>
        <v>0.60311685778419055</v>
      </c>
    </row>
    <row r="154" spans="2:28">
      <c r="B154">
        <v>38.25</v>
      </c>
      <c r="C154">
        <v>0.31867687165775399</v>
      </c>
      <c r="D154">
        <v>0.4912430120513841</v>
      </c>
      <c r="G154">
        <v>12.815899999999999</v>
      </c>
      <c r="H154">
        <f t="shared" si="20"/>
        <v>1.8158999999999992</v>
      </c>
      <c r="I154">
        <f t="shared" si="21"/>
        <v>0.16508181818181811</v>
      </c>
      <c r="K154">
        <v>32</v>
      </c>
      <c r="L154">
        <f t="shared" si="22"/>
        <v>15</v>
      </c>
      <c r="M154">
        <f t="shared" si="23"/>
        <v>0.88235294117647056</v>
      </c>
      <c r="O154">
        <v>8</v>
      </c>
      <c r="P154">
        <f t="shared" si="24"/>
        <v>-3</v>
      </c>
      <c r="Q154">
        <f t="shared" si="25"/>
        <v>-0.27272727272727271</v>
      </c>
      <c r="S154">
        <v>21</v>
      </c>
      <c r="T154">
        <f t="shared" si="26"/>
        <v>7</v>
      </c>
      <c r="U154">
        <f t="shared" si="27"/>
        <v>0.5</v>
      </c>
      <c r="W154">
        <v>0.16508181818181811</v>
      </c>
      <c r="X154">
        <v>0.88235294117647056</v>
      </c>
      <c r="Y154">
        <v>-0.27272727272727271</v>
      </c>
      <c r="Z154">
        <v>0.5</v>
      </c>
      <c r="AA154">
        <f t="shared" si="28"/>
        <v>0.31867687165775399</v>
      </c>
      <c r="AB154">
        <f t="shared" si="29"/>
        <v>0.4912430120513841</v>
      </c>
    </row>
    <row r="155" spans="2:28">
      <c r="B155">
        <v>38.5</v>
      </c>
      <c r="C155">
        <v>0.46452196333078688</v>
      </c>
      <c r="D155">
        <v>0.40931532523660485</v>
      </c>
      <c r="G155">
        <v>15.523</v>
      </c>
      <c r="H155">
        <f t="shared" si="20"/>
        <v>4.5229999999999997</v>
      </c>
      <c r="I155">
        <f t="shared" si="21"/>
        <v>0.41118181818181815</v>
      </c>
      <c r="K155">
        <v>31</v>
      </c>
      <c r="L155">
        <f t="shared" si="22"/>
        <v>14</v>
      </c>
      <c r="M155">
        <f t="shared" si="23"/>
        <v>0.82352941176470584</v>
      </c>
      <c r="O155">
        <v>10</v>
      </c>
      <c r="P155">
        <f t="shared" si="24"/>
        <v>-1</v>
      </c>
      <c r="Q155">
        <f t="shared" si="25"/>
        <v>-9.0909090909090912E-2</v>
      </c>
      <c r="S155">
        <v>24</v>
      </c>
      <c r="T155">
        <f t="shared" si="26"/>
        <v>10</v>
      </c>
      <c r="U155">
        <f t="shared" si="27"/>
        <v>0.7142857142857143</v>
      </c>
      <c r="W155">
        <v>0.41118181818181815</v>
      </c>
      <c r="X155">
        <v>0.82352941176470584</v>
      </c>
      <c r="Y155">
        <v>-9.0909090909090912E-2</v>
      </c>
      <c r="Z155">
        <v>0.7142857142857143</v>
      </c>
      <c r="AA155">
        <f t="shared" si="28"/>
        <v>0.46452196333078688</v>
      </c>
      <c r="AB155">
        <f t="shared" si="29"/>
        <v>0.40931532523660485</v>
      </c>
    </row>
    <row r="156" spans="2:28">
      <c r="B156">
        <v>38.75</v>
      </c>
      <c r="C156">
        <v>0.41448365164247514</v>
      </c>
      <c r="D156">
        <v>0.5967185961113759</v>
      </c>
      <c r="G156">
        <v>16.535599999999999</v>
      </c>
      <c r="H156">
        <f t="shared" si="20"/>
        <v>5.5355999999999987</v>
      </c>
      <c r="I156">
        <f t="shared" si="21"/>
        <v>0.50323636363636348</v>
      </c>
      <c r="K156">
        <v>31</v>
      </c>
      <c r="L156">
        <f t="shared" si="22"/>
        <v>14</v>
      </c>
      <c r="M156">
        <f t="shared" si="23"/>
        <v>0.82352941176470584</v>
      </c>
      <c r="O156">
        <v>6</v>
      </c>
      <c r="P156">
        <f t="shared" si="24"/>
        <v>-5</v>
      </c>
      <c r="Q156">
        <f t="shared" si="25"/>
        <v>-0.45454545454545453</v>
      </c>
      <c r="S156">
        <v>25</v>
      </c>
      <c r="T156">
        <f t="shared" si="26"/>
        <v>11</v>
      </c>
      <c r="U156">
        <f t="shared" si="27"/>
        <v>0.7857142857142857</v>
      </c>
      <c r="W156">
        <v>0.50323636363636348</v>
      </c>
      <c r="X156">
        <v>0.82352941176470584</v>
      </c>
      <c r="Y156">
        <v>-0.45454545454545453</v>
      </c>
      <c r="Z156">
        <v>0.7857142857142857</v>
      </c>
      <c r="AA156">
        <f t="shared" si="28"/>
        <v>0.41448365164247514</v>
      </c>
      <c r="AB156">
        <f t="shared" si="29"/>
        <v>0.5967185961113759</v>
      </c>
    </row>
    <row r="157" spans="2:28">
      <c r="B157">
        <v>39</v>
      </c>
      <c r="C157">
        <v>9.9913120702826583E-2</v>
      </c>
      <c r="D157">
        <v>0.57491406851381144</v>
      </c>
      <c r="G157">
        <v>10.7029</v>
      </c>
      <c r="H157">
        <f t="shared" si="20"/>
        <v>-0.29710000000000036</v>
      </c>
      <c r="I157">
        <f t="shared" si="21"/>
        <v>-2.7009090909090941E-2</v>
      </c>
      <c r="K157">
        <v>29</v>
      </c>
      <c r="L157">
        <f t="shared" si="22"/>
        <v>12</v>
      </c>
      <c r="M157">
        <f t="shared" si="23"/>
        <v>0.70588235294117652</v>
      </c>
      <c r="O157">
        <v>4</v>
      </c>
      <c r="P157">
        <f t="shared" si="24"/>
        <v>-7</v>
      </c>
      <c r="Q157">
        <f t="shared" si="25"/>
        <v>-0.63636363636363635</v>
      </c>
      <c r="S157">
        <v>19</v>
      </c>
      <c r="T157">
        <f t="shared" si="26"/>
        <v>5</v>
      </c>
      <c r="U157">
        <f t="shared" si="27"/>
        <v>0.35714285714285715</v>
      </c>
      <c r="W157">
        <v>-2.7009090909090941E-2</v>
      </c>
      <c r="X157">
        <v>0.70588235294117652</v>
      </c>
      <c r="Y157">
        <v>-0.63636363636363635</v>
      </c>
      <c r="Z157">
        <v>0.35714285714285715</v>
      </c>
      <c r="AA157">
        <f t="shared" si="28"/>
        <v>9.9913120702826583E-2</v>
      </c>
      <c r="AB157">
        <f t="shared" si="29"/>
        <v>0.57491406851381144</v>
      </c>
    </row>
    <row r="158" spans="2:28">
      <c r="B158">
        <v>39.25</v>
      </c>
      <c r="C158">
        <v>0.14695574866310163</v>
      </c>
      <c r="D158">
        <v>0.42058600693506143</v>
      </c>
      <c r="G158">
        <v>13.0837</v>
      </c>
      <c r="H158">
        <f t="shared" si="20"/>
        <v>2.0837000000000003</v>
      </c>
      <c r="I158">
        <f t="shared" si="21"/>
        <v>0.18942727272727275</v>
      </c>
      <c r="K158">
        <v>23</v>
      </c>
      <c r="L158">
        <f t="shared" si="22"/>
        <v>6</v>
      </c>
      <c r="M158">
        <f t="shared" si="23"/>
        <v>0.35294117647058826</v>
      </c>
      <c r="O158">
        <v>6</v>
      </c>
      <c r="P158">
        <f t="shared" si="24"/>
        <v>-5</v>
      </c>
      <c r="Q158">
        <f t="shared" si="25"/>
        <v>-0.45454545454545453</v>
      </c>
      <c r="S158">
        <v>21</v>
      </c>
      <c r="T158">
        <f t="shared" si="26"/>
        <v>7</v>
      </c>
      <c r="U158">
        <f t="shared" si="27"/>
        <v>0.5</v>
      </c>
      <c r="W158">
        <v>0.18942727272727275</v>
      </c>
      <c r="X158">
        <v>0.35294117647058826</v>
      </c>
      <c r="Y158">
        <v>-0.45454545454545453</v>
      </c>
      <c r="Z158">
        <v>0.5</v>
      </c>
      <c r="AA158">
        <f t="shared" si="28"/>
        <v>0.14695574866310163</v>
      </c>
      <c r="AB158">
        <f t="shared" si="29"/>
        <v>0.42058600693506143</v>
      </c>
    </row>
    <row r="159" spans="2:28">
      <c r="B159">
        <v>39.5</v>
      </c>
      <c r="C159">
        <v>0.34426904125286478</v>
      </c>
      <c r="D159">
        <v>0.47257203479733789</v>
      </c>
      <c r="G159">
        <v>13.8033</v>
      </c>
      <c r="H159">
        <f t="shared" si="20"/>
        <v>2.8033000000000001</v>
      </c>
      <c r="I159">
        <f t="shared" si="21"/>
        <v>0.25484545454545454</v>
      </c>
      <c r="K159">
        <v>31</v>
      </c>
      <c r="L159">
        <f t="shared" si="22"/>
        <v>14</v>
      </c>
      <c r="M159">
        <f t="shared" si="23"/>
        <v>0.82352941176470584</v>
      </c>
      <c r="O159">
        <v>8</v>
      </c>
      <c r="P159">
        <f t="shared" si="24"/>
        <v>-3</v>
      </c>
      <c r="Q159">
        <f t="shared" si="25"/>
        <v>-0.27272727272727271</v>
      </c>
      <c r="S159">
        <v>22</v>
      </c>
      <c r="T159">
        <f t="shared" si="26"/>
        <v>8</v>
      </c>
      <c r="U159">
        <f t="shared" si="27"/>
        <v>0.5714285714285714</v>
      </c>
      <c r="W159">
        <v>0.25484545454545454</v>
      </c>
      <c r="X159">
        <v>0.82352941176470584</v>
      </c>
      <c r="Y159">
        <v>-0.27272727272727271</v>
      </c>
      <c r="Z159">
        <v>0.5714285714285714</v>
      </c>
      <c r="AA159">
        <f t="shared" si="28"/>
        <v>0.34426904125286478</v>
      </c>
      <c r="AB159">
        <f t="shared" si="29"/>
        <v>0.47257203479733789</v>
      </c>
    </row>
    <row r="160" spans="2:28">
      <c r="B160">
        <v>39.75</v>
      </c>
      <c r="C160">
        <v>0.2518445760122231</v>
      </c>
      <c r="D160">
        <v>0.83941682890193481</v>
      </c>
      <c r="G160">
        <v>19.677800000000001</v>
      </c>
      <c r="H160">
        <f t="shared" si="20"/>
        <v>8.6778000000000013</v>
      </c>
      <c r="I160">
        <f t="shared" si="21"/>
        <v>0.7888909090909092</v>
      </c>
      <c r="K160">
        <v>28</v>
      </c>
      <c r="L160">
        <f t="shared" si="22"/>
        <v>11</v>
      </c>
      <c r="M160">
        <f t="shared" si="23"/>
        <v>0.6470588235294118</v>
      </c>
      <c r="O160">
        <v>0</v>
      </c>
      <c r="P160">
        <f t="shared" si="24"/>
        <v>-11</v>
      </c>
      <c r="Q160">
        <f t="shared" si="25"/>
        <v>-1</v>
      </c>
      <c r="S160">
        <v>22</v>
      </c>
      <c r="T160">
        <f t="shared" si="26"/>
        <v>8</v>
      </c>
      <c r="U160">
        <f t="shared" si="27"/>
        <v>0.5714285714285714</v>
      </c>
      <c r="W160">
        <v>0.7888909090909092</v>
      </c>
      <c r="X160">
        <v>0.6470588235294118</v>
      </c>
      <c r="Y160">
        <v>-1</v>
      </c>
      <c r="Z160">
        <v>0.5714285714285714</v>
      </c>
      <c r="AA160">
        <f t="shared" si="28"/>
        <v>0.2518445760122231</v>
      </c>
      <c r="AB160">
        <f t="shared" si="29"/>
        <v>0.83941682890193481</v>
      </c>
    </row>
    <row r="161" spans="2:28">
      <c r="B161">
        <v>40</v>
      </c>
      <c r="C161">
        <v>0.37831203208556152</v>
      </c>
      <c r="D161">
        <v>0.31432130188537294</v>
      </c>
      <c r="G161">
        <v>17.322199999999999</v>
      </c>
      <c r="H161">
        <f t="shared" si="20"/>
        <v>6.3221999999999987</v>
      </c>
      <c r="I161">
        <f t="shared" si="21"/>
        <v>0.57474545454545445</v>
      </c>
      <c r="K161">
        <v>26</v>
      </c>
      <c r="L161">
        <f t="shared" si="22"/>
        <v>9</v>
      </c>
      <c r="M161">
        <f t="shared" si="23"/>
        <v>0.52941176470588236</v>
      </c>
      <c r="O161">
        <v>10</v>
      </c>
      <c r="P161">
        <f t="shared" si="24"/>
        <v>-1</v>
      </c>
      <c r="Q161">
        <f t="shared" si="25"/>
        <v>-9.0909090909090912E-2</v>
      </c>
      <c r="S161">
        <v>21</v>
      </c>
      <c r="T161">
        <f t="shared" si="26"/>
        <v>7</v>
      </c>
      <c r="U161">
        <f t="shared" si="27"/>
        <v>0.5</v>
      </c>
      <c r="W161">
        <v>0.57474545454545445</v>
      </c>
      <c r="X161">
        <v>0.52941176470588236</v>
      </c>
      <c r="Y161">
        <v>-9.0909090909090912E-2</v>
      </c>
      <c r="Z161">
        <v>0.5</v>
      </c>
      <c r="AA161">
        <f t="shared" si="28"/>
        <v>0.37831203208556152</v>
      </c>
      <c r="AB161">
        <f t="shared" si="29"/>
        <v>0.31432130188537294</v>
      </c>
    </row>
    <row r="162" spans="2:28">
      <c r="B162">
        <v>40.25</v>
      </c>
      <c r="C162">
        <v>0.24608980137509545</v>
      </c>
      <c r="D162">
        <v>0.74237036700233483</v>
      </c>
      <c r="G162">
        <v>18.9498</v>
      </c>
      <c r="H162">
        <f t="shared" si="20"/>
        <v>7.9497999999999998</v>
      </c>
      <c r="I162">
        <f t="shared" si="21"/>
        <v>0.72270909090909086</v>
      </c>
      <c r="K162">
        <v>22</v>
      </c>
      <c r="L162">
        <f t="shared" si="22"/>
        <v>5</v>
      </c>
      <c r="M162">
        <f t="shared" si="23"/>
        <v>0.29411764705882354</v>
      </c>
      <c r="O162">
        <v>2</v>
      </c>
      <c r="P162">
        <f t="shared" si="24"/>
        <v>-9</v>
      </c>
      <c r="Q162">
        <f t="shared" si="25"/>
        <v>-0.81818181818181823</v>
      </c>
      <c r="S162">
        <v>25</v>
      </c>
      <c r="T162">
        <f t="shared" si="26"/>
        <v>11</v>
      </c>
      <c r="U162">
        <f t="shared" si="27"/>
        <v>0.7857142857142857</v>
      </c>
      <c r="W162">
        <v>0.72270909090909086</v>
      </c>
      <c r="X162">
        <v>0.29411764705882354</v>
      </c>
      <c r="Y162">
        <v>-0.81818181818181823</v>
      </c>
      <c r="Z162">
        <v>0.7857142857142857</v>
      </c>
      <c r="AA162">
        <f t="shared" si="28"/>
        <v>0.24608980137509545</v>
      </c>
      <c r="AB162">
        <f t="shared" si="29"/>
        <v>0.74237036700233483</v>
      </c>
    </row>
    <row r="163" spans="2:28">
      <c r="B163">
        <v>40.5</v>
      </c>
      <c r="C163">
        <v>0.33690597784568377</v>
      </c>
      <c r="D163">
        <v>0.25118828012562749</v>
      </c>
      <c r="G163">
        <v>12.9163</v>
      </c>
      <c r="H163">
        <f t="shared" si="20"/>
        <v>1.9162999999999997</v>
      </c>
      <c r="I163">
        <f t="shared" si="21"/>
        <v>0.17420909090909087</v>
      </c>
      <c r="K163">
        <v>29</v>
      </c>
      <c r="L163">
        <f t="shared" si="22"/>
        <v>12</v>
      </c>
      <c r="M163">
        <f t="shared" si="23"/>
        <v>0.70588235294117652</v>
      </c>
      <c r="O163">
        <v>13</v>
      </c>
      <c r="P163">
        <f t="shared" si="24"/>
        <v>2</v>
      </c>
      <c r="Q163">
        <f t="shared" si="25"/>
        <v>0.18181818181818182</v>
      </c>
      <c r="S163">
        <v>18</v>
      </c>
      <c r="T163">
        <f t="shared" si="26"/>
        <v>4</v>
      </c>
      <c r="U163">
        <f t="shared" si="27"/>
        <v>0.2857142857142857</v>
      </c>
      <c r="W163">
        <v>0.17420909090909087</v>
      </c>
      <c r="X163">
        <v>0.70588235294117652</v>
      </c>
      <c r="Y163">
        <v>0.18181818181818182</v>
      </c>
      <c r="Z163">
        <v>0.2857142857142857</v>
      </c>
      <c r="AA163">
        <f t="shared" si="28"/>
        <v>0.33690597784568377</v>
      </c>
      <c r="AB163">
        <f t="shared" si="29"/>
        <v>0.25118828012562749</v>
      </c>
    </row>
    <row r="164" spans="2:28">
      <c r="B164">
        <v>40.75</v>
      </c>
      <c r="C164">
        <v>0.25935085943468295</v>
      </c>
      <c r="D164">
        <v>0.78873706487720918</v>
      </c>
      <c r="G164">
        <v>17.0669</v>
      </c>
      <c r="H164">
        <f t="shared" si="20"/>
        <v>6.0669000000000004</v>
      </c>
      <c r="I164">
        <f t="shared" si="21"/>
        <v>0.55153636363636371</v>
      </c>
      <c r="K164">
        <v>31</v>
      </c>
      <c r="L164">
        <f t="shared" si="22"/>
        <v>14</v>
      </c>
      <c r="M164">
        <f t="shared" si="23"/>
        <v>0.82352941176470584</v>
      </c>
      <c r="O164">
        <v>1</v>
      </c>
      <c r="P164">
        <f t="shared" si="24"/>
        <v>-10</v>
      </c>
      <c r="Q164">
        <f t="shared" si="25"/>
        <v>-0.90909090909090906</v>
      </c>
      <c r="S164">
        <v>22</v>
      </c>
      <c r="T164">
        <f t="shared" si="26"/>
        <v>8</v>
      </c>
      <c r="U164">
        <f t="shared" si="27"/>
        <v>0.5714285714285714</v>
      </c>
      <c r="W164">
        <v>0.55153636363636371</v>
      </c>
      <c r="X164">
        <v>0.82352941176470584</v>
      </c>
      <c r="Y164">
        <v>-0.90909090909090906</v>
      </c>
      <c r="Z164">
        <v>0.5714285714285714</v>
      </c>
      <c r="AA164">
        <f t="shared" si="28"/>
        <v>0.25935085943468295</v>
      </c>
      <c r="AB164">
        <f t="shared" si="29"/>
        <v>0.78873706487720918</v>
      </c>
    </row>
    <row r="165" spans="2:28">
      <c r="B165">
        <v>41</v>
      </c>
      <c r="C165">
        <v>0.4105408899923606</v>
      </c>
      <c r="D165">
        <v>0.28289351334729396</v>
      </c>
      <c r="G165">
        <v>16.815899999999999</v>
      </c>
      <c r="H165">
        <f t="shared" si="20"/>
        <v>5.8158999999999992</v>
      </c>
      <c r="I165">
        <f t="shared" si="21"/>
        <v>0.52871818181818175</v>
      </c>
      <c r="K165">
        <v>25</v>
      </c>
      <c r="L165">
        <f t="shared" si="22"/>
        <v>8</v>
      </c>
      <c r="M165">
        <f t="shared" si="23"/>
        <v>0.47058823529411764</v>
      </c>
      <c r="O165">
        <v>11</v>
      </c>
      <c r="P165">
        <f t="shared" si="24"/>
        <v>0</v>
      </c>
      <c r="Q165">
        <f t="shared" si="25"/>
        <v>0</v>
      </c>
      <c r="S165">
        <v>23</v>
      </c>
      <c r="T165">
        <f t="shared" si="26"/>
        <v>9</v>
      </c>
      <c r="U165">
        <f t="shared" si="27"/>
        <v>0.6428571428571429</v>
      </c>
      <c r="W165">
        <v>0.52871818181818175</v>
      </c>
      <c r="X165">
        <v>0.47058823529411764</v>
      </c>
      <c r="Y165">
        <v>0</v>
      </c>
      <c r="Z165">
        <v>0.6428571428571429</v>
      </c>
      <c r="AA165">
        <f t="shared" si="28"/>
        <v>0.4105408899923606</v>
      </c>
      <c r="AB165">
        <f t="shared" si="29"/>
        <v>0.28289351334729396</v>
      </c>
    </row>
    <row r="166" spans="2:28">
      <c r="B166">
        <v>41.25</v>
      </c>
      <c r="C166">
        <v>0.50689807104660045</v>
      </c>
      <c r="D166">
        <v>0.14921635844779688</v>
      </c>
      <c r="G166">
        <v>18.765699999999999</v>
      </c>
      <c r="H166">
        <f t="shared" si="20"/>
        <v>7.7656999999999989</v>
      </c>
      <c r="I166">
        <f t="shared" si="21"/>
        <v>0.7059727272727272</v>
      </c>
      <c r="K166">
        <v>26</v>
      </c>
      <c r="L166">
        <f t="shared" si="22"/>
        <v>9</v>
      </c>
      <c r="M166">
        <f t="shared" si="23"/>
        <v>0.52941176470588236</v>
      </c>
      <c r="O166">
        <v>15</v>
      </c>
      <c r="P166">
        <f t="shared" si="24"/>
        <v>4</v>
      </c>
      <c r="Q166">
        <f t="shared" si="25"/>
        <v>0.36363636363636365</v>
      </c>
      <c r="S166">
        <v>20</v>
      </c>
      <c r="T166">
        <f t="shared" si="26"/>
        <v>6</v>
      </c>
      <c r="U166">
        <f t="shared" si="27"/>
        <v>0.42857142857142855</v>
      </c>
      <c r="W166">
        <v>0.7059727272727272</v>
      </c>
      <c r="X166">
        <v>0.52941176470588236</v>
      </c>
      <c r="Y166">
        <v>0.36363636363636365</v>
      </c>
      <c r="Z166">
        <v>0.42857142857142855</v>
      </c>
      <c r="AA166">
        <f t="shared" si="28"/>
        <v>0.50689807104660045</v>
      </c>
      <c r="AB166">
        <f t="shared" si="29"/>
        <v>0.14921635844779688</v>
      </c>
    </row>
    <row r="167" spans="2:28">
      <c r="B167">
        <v>41.5</v>
      </c>
      <c r="C167">
        <v>9.8986440030557621E-3</v>
      </c>
      <c r="D167">
        <v>0.40332488300208408</v>
      </c>
      <c r="G167">
        <v>11.3347</v>
      </c>
      <c r="H167">
        <f t="shared" si="20"/>
        <v>0.33469999999999978</v>
      </c>
      <c r="I167">
        <f t="shared" si="21"/>
        <v>3.0427272727272706E-2</v>
      </c>
      <c r="K167">
        <v>24</v>
      </c>
      <c r="L167">
        <f t="shared" si="22"/>
        <v>7</v>
      </c>
      <c r="M167">
        <f t="shared" si="23"/>
        <v>0.41176470588235292</v>
      </c>
      <c r="O167">
        <v>5</v>
      </c>
      <c r="P167">
        <f t="shared" si="24"/>
        <v>-6</v>
      </c>
      <c r="Q167">
        <f t="shared" si="25"/>
        <v>-0.54545454545454541</v>
      </c>
      <c r="S167">
        <v>16</v>
      </c>
      <c r="T167">
        <f t="shared" si="26"/>
        <v>2</v>
      </c>
      <c r="U167">
        <f t="shared" si="27"/>
        <v>0.14285714285714285</v>
      </c>
      <c r="W167">
        <v>3.0427272727272706E-2</v>
      </c>
      <c r="X167">
        <v>0.41176470588235292</v>
      </c>
      <c r="Y167">
        <v>-0.54545454545454541</v>
      </c>
      <c r="Z167">
        <v>0.14285714285714285</v>
      </c>
      <c r="AA167">
        <f t="shared" si="28"/>
        <v>9.8986440030557621E-3</v>
      </c>
      <c r="AB167">
        <f t="shared" si="29"/>
        <v>0.40332488300208408</v>
      </c>
    </row>
    <row r="168" spans="2:28">
      <c r="B168">
        <v>41.75</v>
      </c>
      <c r="C168">
        <v>0.20308046218487397</v>
      </c>
      <c r="D168">
        <v>0.47240818715424554</v>
      </c>
      <c r="G168">
        <v>13.3347</v>
      </c>
      <c r="H168">
        <f t="shared" si="20"/>
        <v>2.3346999999999998</v>
      </c>
      <c r="I168">
        <f t="shared" si="21"/>
        <v>0.21224545454545451</v>
      </c>
      <c r="K168">
        <v>24</v>
      </c>
      <c r="L168">
        <f t="shared" si="22"/>
        <v>7</v>
      </c>
      <c r="M168">
        <f t="shared" si="23"/>
        <v>0.41176470588235292</v>
      </c>
      <c r="O168">
        <v>6</v>
      </c>
      <c r="P168">
        <f t="shared" si="24"/>
        <v>-5</v>
      </c>
      <c r="Q168">
        <f t="shared" si="25"/>
        <v>-0.45454545454545453</v>
      </c>
      <c r="S168">
        <v>23</v>
      </c>
      <c r="T168">
        <f t="shared" si="26"/>
        <v>9</v>
      </c>
      <c r="U168">
        <f t="shared" si="27"/>
        <v>0.6428571428571429</v>
      </c>
      <c r="W168">
        <v>0.21224545454545451</v>
      </c>
      <c r="X168">
        <v>0.41176470588235292</v>
      </c>
      <c r="Y168">
        <v>-0.45454545454545453</v>
      </c>
      <c r="Z168">
        <v>0.6428571428571429</v>
      </c>
      <c r="AA168">
        <f t="shared" si="28"/>
        <v>0.20308046218487397</v>
      </c>
      <c r="AB168">
        <f t="shared" si="29"/>
        <v>0.47240818715424554</v>
      </c>
    </row>
    <row r="169" spans="2:28">
      <c r="B169">
        <v>42</v>
      </c>
      <c r="C169">
        <v>7.4331073338426257E-2</v>
      </c>
      <c r="D169">
        <v>0.20306782818462457</v>
      </c>
      <c r="G169">
        <v>9.6024999999999991</v>
      </c>
      <c r="H169">
        <f t="shared" si="20"/>
        <v>-1.3975000000000009</v>
      </c>
      <c r="I169">
        <f t="shared" si="21"/>
        <v>-0.12704545454545463</v>
      </c>
      <c r="K169">
        <v>23</v>
      </c>
      <c r="L169">
        <f t="shared" si="22"/>
        <v>6</v>
      </c>
      <c r="M169">
        <f t="shared" si="23"/>
        <v>0.35294117647058826</v>
      </c>
      <c r="O169">
        <v>11</v>
      </c>
      <c r="P169">
        <f t="shared" si="24"/>
        <v>0</v>
      </c>
      <c r="Q169">
        <f t="shared" si="25"/>
        <v>0</v>
      </c>
      <c r="S169">
        <v>15</v>
      </c>
      <c r="T169">
        <f t="shared" si="26"/>
        <v>1</v>
      </c>
      <c r="U169">
        <f t="shared" si="27"/>
        <v>7.1428571428571425E-2</v>
      </c>
      <c r="W169">
        <v>-0.12704545454545463</v>
      </c>
      <c r="X169">
        <v>0.35294117647058826</v>
      </c>
      <c r="Y169">
        <v>0</v>
      </c>
      <c r="Z169">
        <v>7.1428571428571425E-2</v>
      </c>
      <c r="AA169">
        <f t="shared" si="28"/>
        <v>7.4331073338426257E-2</v>
      </c>
      <c r="AB169">
        <f t="shared" si="29"/>
        <v>0.20306782818462457</v>
      </c>
    </row>
    <row r="170" spans="2:28">
      <c r="B170">
        <v>42.25</v>
      </c>
      <c r="C170">
        <v>4.4004526355996942E-2</v>
      </c>
      <c r="D170">
        <v>0.38341468390415517</v>
      </c>
      <c r="G170">
        <v>11.1883</v>
      </c>
      <c r="H170">
        <f t="shared" si="20"/>
        <v>0.18829999999999991</v>
      </c>
      <c r="I170">
        <f t="shared" si="21"/>
        <v>1.711818181818181E-2</v>
      </c>
      <c r="K170">
        <v>25</v>
      </c>
      <c r="L170">
        <f t="shared" si="22"/>
        <v>8</v>
      </c>
      <c r="M170">
        <f t="shared" si="23"/>
        <v>0.47058823529411764</v>
      </c>
      <c r="O170">
        <v>6</v>
      </c>
      <c r="P170">
        <f t="shared" si="24"/>
        <v>-5</v>
      </c>
      <c r="Q170">
        <f t="shared" si="25"/>
        <v>-0.45454545454545453</v>
      </c>
      <c r="S170">
        <v>16</v>
      </c>
      <c r="T170">
        <f t="shared" si="26"/>
        <v>2</v>
      </c>
      <c r="U170">
        <f t="shared" si="27"/>
        <v>0.14285714285714285</v>
      </c>
      <c r="W170">
        <v>1.711818181818181E-2</v>
      </c>
      <c r="X170">
        <v>0.47058823529411764</v>
      </c>
      <c r="Y170">
        <v>-0.45454545454545453</v>
      </c>
      <c r="Z170">
        <v>0.14285714285714285</v>
      </c>
      <c r="AA170">
        <f t="shared" si="28"/>
        <v>4.4004526355996942E-2</v>
      </c>
      <c r="AB170">
        <f t="shared" si="29"/>
        <v>0.38341468390415517</v>
      </c>
    </row>
    <row r="171" spans="2:28">
      <c r="B171">
        <v>42.5</v>
      </c>
      <c r="C171">
        <v>0.28240217723453021</v>
      </c>
      <c r="D171">
        <v>0.40924559250449172</v>
      </c>
      <c r="G171">
        <v>14.686199999999999</v>
      </c>
      <c r="H171">
        <f t="shared" si="20"/>
        <v>3.6861999999999995</v>
      </c>
      <c r="I171">
        <f t="shared" si="21"/>
        <v>0.33510909090909086</v>
      </c>
      <c r="K171">
        <v>23</v>
      </c>
      <c r="L171">
        <f t="shared" si="22"/>
        <v>6</v>
      </c>
      <c r="M171">
        <f t="shared" si="23"/>
        <v>0.35294117647058826</v>
      </c>
      <c r="O171">
        <v>8</v>
      </c>
      <c r="P171">
        <f t="shared" si="24"/>
        <v>-3</v>
      </c>
      <c r="Q171">
        <f t="shared" si="25"/>
        <v>-0.27272727272727271</v>
      </c>
      <c r="S171">
        <v>24</v>
      </c>
      <c r="T171">
        <f t="shared" si="26"/>
        <v>10</v>
      </c>
      <c r="U171">
        <f t="shared" si="27"/>
        <v>0.7142857142857143</v>
      </c>
      <c r="W171">
        <v>0.33510909090909086</v>
      </c>
      <c r="X171">
        <v>0.35294117647058826</v>
      </c>
      <c r="Y171">
        <v>-0.27272727272727271</v>
      </c>
      <c r="Z171">
        <v>0.7142857142857143</v>
      </c>
      <c r="AA171">
        <f t="shared" si="28"/>
        <v>0.28240217723453021</v>
      </c>
      <c r="AB171">
        <f t="shared" si="29"/>
        <v>0.40924559250449172</v>
      </c>
    </row>
    <row r="172" spans="2:28">
      <c r="B172">
        <v>42.75</v>
      </c>
      <c r="C172">
        <v>0.4743552139037433</v>
      </c>
      <c r="D172">
        <v>5.0954520968236779E-2</v>
      </c>
      <c r="G172">
        <v>15.5481</v>
      </c>
      <c r="H172">
        <f t="shared" si="20"/>
        <v>4.5480999999999998</v>
      </c>
      <c r="I172">
        <f t="shared" si="21"/>
        <v>0.41346363636363637</v>
      </c>
      <c r="K172">
        <v>26</v>
      </c>
      <c r="L172">
        <f t="shared" si="22"/>
        <v>9</v>
      </c>
      <c r="M172">
        <f t="shared" si="23"/>
        <v>0.52941176470588236</v>
      </c>
      <c r="O172">
        <v>16</v>
      </c>
      <c r="P172">
        <f t="shared" si="24"/>
        <v>5</v>
      </c>
      <c r="Q172">
        <f t="shared" si="25"/>
        <v>0.45454545454545453</v>
      </c>
      <c r="S172">
        <v>21</v>
      </c>
      <c r="T172">
        <f t="shared" si="26"/>
        <v>7</v>
      </c>
      <c r="U172">
        <f t="shared" si="27"/>
        <v>0.5</v>
      </c>
      <c r="W172">
        <v>0.41346363636363637</v>
      </c>
      <c r="X172">
        <v>0.52941176470588236</v>
      </c>
      <c r="Y172">
        <v>0.45454545454545453</v>
      </c>
      <c r="Z172">
        <v>0.5</v>
      </c>
      <c r="AA172">
        <f t="shared" si="28"/>
        <v>0.4743552139037433</v>
      </c>
      <c r="AB172">
        <f t="shared" si="29"/>
        <v>5.0954520968236779E-2</v>
      </c>
    </row>
    <row r="173" spans="2:28">
      <c r="B173">
        <v>43</v>
      </c>
      <c r="C173">
        <v>0.1486143812070283</v>
      </c>
      <c r="D173">
        <v>0.56067118980713437</v>
      </c>
      <c r="G173">
        <v>12.707100000000001</v>
      </c>
      <c r="H173">
        <f t="shared" si="20"/>
        <v>1.7071000000000005</v>
      </c>
      <c r="I173">
        <f t="shared" si="21"/>
        <v>0.15519090909090913</v>
      </c>
      <c r="K173">
        <v>28</v>
      </c>
      <c r="L173">
        <f t="shared" si="22"/>
        <v>11</v>
      </c>
      <c r="M173">
        <f t="shared" si="23"/>
        <v>0.6470588235294118</v>
      </c>
      <c r="O173">
        <v>4</v>
      </c>
      <c r="P173">
        <f t="shared" si="24"/>
        <v>-7</v>
      </c>
      <c r="Q173">
        <f t="shared" si="25"/>
        <v>-0.63636363636363635</v>
      </c>
      <c r="S173">
        <v>20</v>
      </c>
      <c r="T173">
        <f t="shared" si="26"/>
        <v>6</v>
      </c>
      <c r="U173">
        <f t="shared" si="27"/>
        <v>0.42857142857142855</v>
      </c>
      <c r="W173">
        <v>0.15519090909090913</v>
      </c>
      <c r="X173">
        <v>0.6470588235294118</v>
      </c>
      <c r="Y173">
        <v>-0.63636363636363635</v>
      </c>
      <c r="Z173">
        <v>0.42857142857142855</v>
      </c>
      <c r="AA173">
        <f t="shared" si="28"/>
        <v>0.1486143812070283</v>
      </c>
      <c r="AB173">
        <f t="shared" si="29"/>
        <v>0.56067118980713437</v>
      </c>
    </row>
    <row r="174" spans="2:28">
      <c r="B174">
        <v>43.25</v>
      </c>
      <c r="C174">
        <v>0.14849872039724982</v>
      </c>
      <c r="D174">
        <v>0.44878288657017457</v>
      </c>
      <c r="G174">
        <v>15.9247</v>
      </c>
      <c r="H174">
        <f t="shared" si="20"/>
        <v>4.9246999999999996</v>
      </c>
      <c r="I174">
        <f t="shared" si="21"/>
        <v>0.44769999999999999</v>
      </c>
      <c r="K174">
        <v>26</v>
      </c>
      <c r="L174">
        <f t="shared" si="22"/>
        <v>9</v>
      </c>
      <c r="M174">
        <f t="shared" si="23"/>
        <v>0.52941176470588236</v>
      </c>
      <c r="O174">
        <v>6</v>
      </c>
      <c r="P174">
        <f t="shared" si="24"/>
        <v>-5</v>
      </c>
      <c r="Q174">
        <f t="shared" si="25"/>
        <v>-0.45454545454545453</v>
      </c>
      <c r="S174">
        <v>15</v>
      </c>
      <c r="T174">
        <f t="shared" si="26"/>
        <v>1</v>
      </c>
      <c r="U174">
        <f t="shared" si="27"/>
        <v>7.1428571428571425E-2</v>
      </c>
      <c r="W174">
        <v>0.44769999999999999</v>
      </c>
      <c r="X174">
        <v>0.52941176470588236</v>
      </c>
      <c r="Y174">
        <v>-0.45454545454545453</v>
      </c>
      <c r="Z174">
        <v>7.1428571428571425E-2</v>
      </c>
      <c r="AA174">
        <f t="shared" si="28"/>
        <v>0.14849872039724982</v>
      </c>
      <c r="AB174">
        <f t="shared" si="29"/>
        <v>0.44878288657017457</v>
      </c>
    </row>
    <row r="175" spans="2:28">
      <c r="B175">
        <v>43.5</v>
      </c>
      <c r="C175">
        <v>0.2007911000763942</v>
      </c>
      <c r="D175">
        <v>0.57334728985901118</v>
      </c>
      <c r="G175">
        <v>17.313800000000001</v>
      </c>
      <c r="H175">
        <f t="shared" si="20"/>
        <v>6.3138000000000005</v>
      </c>
      <c r="I175">
        <f t="shared" si="21"/>
        <v>0.57398181818181826</v>
      </c>
      <c r="K175">
        <v>22</v>
      </c>
      <c r="L175">
        <f t="shared" si="22"/>
        <v>5</v>
      </c>
      <c r="M175">
        <f t="shared" si="23"/>
        <v>0.29411764705882354</v>
      </c>
      <c r="O175">
        <v>4</v>
      </c>
      <c r="P175">
        <f t="shared" si="24"/>
        <v>-7</v>
      </c>
      <c r="Q175">
        <f t="shared" si="25"/>
        <v>-0.63636363636363635</v>
      </c>
      <c r="S175">
        <v>22</v>
      </c>
      <c r="T175">
        <f t="shared" si="26"/>
        <v>8</v>
      </c>
      <c r="U175">
        <f t="shared" si="27"/>
        <v>0.5714285714285714</v>
      </c>
      <c r="W175">
        <v>0.57398181818181826</v>
      </c>
      <c r="X175">
        <v>0.29411764705882354</v>
      </c>
      <c r="Y175">
        <v>-0.63636363636363635</v>
      </c>
      <c r="Z175">
        <v>0.5714285714285714</v>
      </c>
      <c r="AA175">
        <f t="shared" si="28"/>
        <v>0.2007911000763942</v>
      </c>
      <c r="AB175">
        <f t="shared" si="29"/>
        <v>0.57334728985901118</v>
      </c>
    </row>
    <row r="176" spans="2:28">
      <c r="B176">
        <v>43.75</v>
      </c>
      <c r="C176">
        <v>9.367076012223069E-2</v>
      </c>
      <c r="D176">
        <v>0.75995351055489235</v>
      </c>
      <c r="G176">
        <v>13.087899999999999</v>
      </c>
      <c r="H176">
        <f t="shared" si="20"/>
        <v>2.0878999999999994</v>
      </c>
      <c r="I176">
        <f t="shared" si="21"/>
        <v>0.18980909090909084</v>
      </c>
      <c r="K176">
        <v>25</v>
      </c>
      <c r="L176">
        <f t="shared" si="22"/>
        <v>8</v>
      </c>
      <c r="M176">
        <f t="shared" si="23"/>
        <v>0.47058823529411764</v>
      </c>
      <c r="O176">
        <v>0</v>
      </c>
      <c r="P176">
        <f t="shared" si="24"/>
        <v>-11</v>
      </c>
      <c r="Q176">
        <f t="shared" si="25"/>
        <v>-1</v>
      </c>
      <c r="S176">
        <v>24</v>
      </c>
      <c r="T176">
        <f t="shared" si="26"/>
        <v>10</v>
      </c>
      <c r="U176">
        <f t="shared" si="27"/>
        <v>0.7142857142857143</v>
      </c>
      <c r="W176">
        <v>0.18980909090909084</v>
      </c>
      <c r="X176">
        <v>0.47058823529411764</v>
      </c>
      <c r="Y176">
        <v>-1</v>
      </c>
      <c r="Z176">
        <v>0.7142857142857143</v>
      </c>
      <c r="AA176">
        <f t="shared" si="28"/>
        <v>9.367076012223069E-2</v>
      </c>
      <c r="AB176">
        <f t="shared" si="29"/>
        <v>0.75995351055489235</v>
      </c>
    </row>
    <row r="177" spans="2:28">
      <c r="B177">
        <v>44</v>
      </c>
      <c r="C177">
        <v>0.10080265469824294</v>
      </c>
      <c r="D177">
        <v>0.52469163438119815</v>
      </c>
      <c r="G177">
        <v>14.3933</v>
      </c>
      <c r="H177">
        <f t="shared" si="20"/>
        <v>3.3933</v>
      </c>
      <c r="I177">
        <f t="shared" si="21"/>
        <v>0.30848181818181819</v>
      </c>
      <c r="K177">
        <v>27</v>
      </c>
      <c r="L177">
        <f t="shared" si="22"/>
        <v>10</v>
      </c>
      <c r="M177">
        <f t="shared" si="23"/>
        <v>0.58823529411764708</v>
      </c>
      <c r="O177">
        <v>4</v>
      </c>
      <c r="P177">
        <f t="shared" si="24"/>
        <v>-7</v>
      </c>
      <c r="Q177">
        <f t="shared" si="25"/>
        <v>-0.63636363636363635</v>
      </c>
      <c r="S177">
        <v>16</v>
      </c>
      <c r="T177">
        <f t="shared" si="26"/>
        <v>2</v>
      </c>
      <c r="U177">
        <f t="shared" si="27"/>
        <v>0.14285714285714285</v>
      </c>
      <c r="W177">
        <v>0.30848181818181819</v>
      </c>
      <c r="X177">
        <v>0.58823529411764708</v>
      </c>
      <c r="Y177">
        <v>-0.63636363636363635</v>
      </c>
      <c r="Z177">
        <v>0.14285714285714285</v>
      </c>
      <c r="AA177">
        <f t="shared" si="28"/>
        <v>0.10080265469824294</v>
      </c>
      <c r="AB177">
        <f t="shared" si="29"/>
        <v>0.52469163438119815</v>
      </c>
    </row>
    <row r="178" spans="2:28">
      <c r="B178">
        <v>44.25</v>
      </c>
      <c r="C178">
        <v>0.21647700534759359</v>
      </c>
      <c r="D178">
        <v>0.8205482969186173</v>
      </c>
      <c r="G178">
        <v>13.054399999999999</v>
      </c>
      <c r="H178">
        <f t="shared" si="20"/>
        <v>2.0543999999999993</v>
      </c>
      <c r="I178">
        <f t="shared" si="21"/>
        <v>0.1867636363636363</v>
      </c>
      <c r="K178">
        <v>27</v>
      </c>
      <c r="L178">
        <f t="shared" si="22"/>
        <v>10</v>
      </c>
      <c r="M178">
        <f t="shared" si="23"/>
        <v>0.58823529411764708</v>
      </c>
      <c r="O178">
        <v>1</v>
      </c>
      <c r="P178">
        <f t="shared" si="24"/>
        <v>-10</v>
      </c>
      <c r="Q178">
        <f t="shared" si="25"/>
        <v>-0.90909090909090906</v>
      </c>
      <c r="S178">
        <v>28</v>
      </c>
      <c r="T178">
        <f t="shared" si="26"/>
        <v>14</v>
      </c>
      <c r="U178">
        <f t="shared" si="27"/>
        <v>1</v>
      </c>
      <c r="W178">
        <v>0.1867636363636363</v>
      </c>
      <c r="X178">
        <v>0.58823529411764708</v>
      </c>
      <c r="Y178">
        <v>-0.90909090909090906</v>
      </c>
      <c r="Z178">
        <v>1</v>
      </c>
      <c r="AA178">
        <f t="shared" si="28"/>
        <v>0.21647700534759359</v>
      </c>
      <c r="AB178">
        <f t="shared" si="29"/>
        <v>0.8205482969186173</v>
      </c>
    </row>
    <row r="179" spans="2:28">
      <c r="B179">
        <v>44.5</v>
      </c>
      <c r="C179">
        <v>0.11066858288770054</v>
      </c>
      <c r="D179">
        <v>0.28604553529440946</v>
      </c>
      <c r="G179">
        <v>9.0753000000000004</v>
      </c>
      <c r="H179">
        <f t="shared" si="20"/>
        <v>-1.9246999999999996</v>
      </c>
      <c r="I179">
        <f t="shared" si="21"/>
        <v>-0.17497272727272725</v>
      </c>
      <c r="K179">
        <v>19</v>
      </c>
      <c r="L179">
        <f t="shared" si="22"/>
        <v>2</v>
      </c>
      <c r="M179">
        <f t="shared" si="23"/>
        <v>0.11764705882352941</v>
      </c>
      <c r="O179">
        <v>11</v>
      </c>
      <c r="P179">
        <f t="shared" si="24"/>
        <v>0</v>
      </c>
      <c r="Q179">
        <f t="shared" si="25"/>
        <v>0</v>
      </c>
      <c r="S179">
        <v>21</v>
      </c>
      <c r="T179">
        <f t="shared" si="26"/>
        <v>7</v>
      </c>
      <c r="U179">
        <f t="shared" si="27"/>
        <v>0.5</v>
      </c>
      <c r="W179">
        <v>-0.17497272727272725</v>
      </c>
      <c r="X179">
        <v>0.11764705882352941</v>
      </c>
      <c r="Y179">
        <v>0</v>
      </c>
      <c r="Z179">
        <v>0.5</v>
      </c>
      <c r="AA179">
        <f t="shared" si="28"/>
        <v>0.11066858288770054</v>
      </c>
      <c r="AB179">
        <f t="shared" si="29"/>
        <v>0.28604553529440946</v>
      </c>
    </row>
    <row r="180" spans="2:28">
      <c r="B180">
        <v>44.75</v>
      </c>
      <c r="C180">
        <v>-0.18496697860962569</v>
      </c>
      <c r="D180">
        <v>0.49415178770409995</v>
      </c>
      <c r="G180">
        <v>7.9790999999999999</v>
      </c>
      <c r="H180">
        <f t="shared" si="20"/>
        <v>-3.0209000000000001</v>
      </c>
      <c r="I180">
        <f t="shared" si="21"/>
        <v>-0.27462727272727272</v>
      </c>
      <c r="K180">
        <v>23</v>
      </c>
      <c r="L180">
        <f t="shared" si="22"/>
        <v>6</v>
      </c>
      <c r="M180">
        <f t="shared" si="23"/>
        <v>0.35294117647058826</v>
      </c>
      <c r="O180">
        <v>2</v>
      </c>
      <c r="P180">
        <f t="shared" si="24"/>
        <v>-9</v>
      </c>
      <c r="Q180">
        <f t="shared" si="25"/>
        <v>-0.81818181818181823</v>
      </c>
      <c r="S180">
        <v>14</v>
      </c>
      <c r="T180">
        <f t="shared" si="26"/>
        <v>0</v>
      </c>
      <c r="U180">
        <f t="shared" si="27"/>
        <v>0</v>
      </c>
      <c r="W180">
        <v>-0.27462727272727272</v>
      </c>
      <c r="X180">
        <v>0.35294117647058826</v>
      </c>
      <c r="Y180">
        <v>-0.81818181818181823</v>
      </c>
      <c r="Z180">
        <v>0</v>
      </c>
      <c r="AA180">
        <f t="shared" si="28"/>
        <v>-0.18496697860962569</v>
      </c>
      <c r="AB180">
        <f t="shared" si="29"/>
        <v>0.49415178770409995</v>
      </c>
    </row>
    <row r="181" spans="2:28">
      <c r="B181">
        <v>45</v>
      </c>
      <c r="C181">
        <v>9.2341405653170353E-2</v>
      </c>
      <c r="D181">
        <v>0.51774190644633644</v>
      </c>
      <c r="G181">
        <v>13.0084</v>
      </c>
      <c r="H181">
        <f t="shared" si="20"/>
        <v>2.0084</v>
      </c>
      <c r="I181">
        <f t="shared" si="21"/>
        <v>0.18258181818181818</v>
      </c>
      <c r="K181">
        <v>13</v>
      </c>
      <c r="L181">
        <f t="shared" si="22"/>
        <v>-4</v>
      </c>
      <c r="M181">
        <f t="shared" si="23"/>
        <v>-0.23529411764705882</v>
      </c>
      <c r="O181">
        <v>7</v>
      </c>
      <c r="P181">
        <f t="shared" si="24"/>
        <v>-4</v>
      </c>
      <c r="Q181">
        <f t="shared" si="25"/>
        <v>-0.36363636363636365</v>
      </c>
      <c r="S181">
        <v>25</v>
      </c>
      <c r="T181">
        <f t="shared" si="26"/>
        <v>11</v>
      </c>
      <c r="U181">
        <f t="shared" si="27"/>
        <v>0.7857142857142857</v>
      </c>
      <c r="W181">
        <v>0.18258181818181818</v>
      </c>
      <c r="X181">
        <v>-0.23529411764705882</v>
      </c>
      <c r="Y181">
        <v>-0.36363636363636365</v>
      </c>
      <c r="Z181">
        <v>0.7857142857142857</v>
      </c>
      <c r="AA181">
        <f t="shared" si="28"/>
        <v>9.2341405653170353E-2</v>
      </c>
      <c r="AB181">
        <f t="shared" si="29"/>
        <v>0.51774190644633644</v>
      </c>
    </row>
    <row r="182" spans="2:28">
      <c r="B182">
        <v>45.25</v>
      </c>
      <c r="C182">
        <v>5.8486745607333836E-2</v>
      </c>
      <c r="D182">
        <v>0.41874358614568502</v>
      </c>
      <c r="G182">
        <v>6.5313999999999997</v>
      </c>
      <c r="H182">
        <f t="shared" si="20"/>
        <v>-4.4686000000000003</v>
      </c>
      <c r="I182">
        <f t="shared" si="21"/>
        <v>-0.40623636363636367</v>
      </c>
      <c r="K182">
        <v>27</v>
      </c>
      <c r="L182">
        <f t="shared" si="22"/>
        <v>10</v>
      </c>
      <c r="M182">
        <f t="shared" si="23"/>
        <v>0.58823529411764708</v>
      </c>
      <c r="O182">
        <v>10</v>
      </c>
      <c r="P182">
        <f t="shared" si="24"/>
        <v>-1</v>
      </c>
      <c r="Q182">
        <f t="shared" si="25"/>
        <v>-9.0909090909090912E-2</v>
      </c>
      <c r="S182">
        <v>16</v>
      </c>
      <c r="T182">
        <f t="shared" si="26"/>
        <v>2</v>
      </c>
      <c r="U182">
        <f t="shared" si="27"/>
        <v>0.14285714285714285</v>
      </c>
      <c r="W182">
        <v>-0.40623636363636367</v>
      </c>
      <c r="X182">
        <v>0.58823529411764708</v>
      </c>
      <c r="Y182">
        <v>-9.0909090909090912E-2</v>
      </c>
      <c r="Z182">
        <v>0.14285714285714285</v>
      </c>
      <c r="AA182">
        <f t="shared" si="28"/>
        <v>5.8486745607333836E-2</v>
      </c>
      <c r="AB182">
        <f t="shared" si="29"/>
        <v>0.41874358614568502</v>
      </c>
    </row>
    <row r="183" spans="2:28">
      <c r="B183">
        <v>45.5</v>
      </c>
      <c r="C183">
        <v>5.2010905271199379E-2</v>
      </c>
      <c r="D183">
        <v>0.70591008809527656</v>
      </c>
      <c r="G183">
        <v>16.338899999999999</v>
      </c>
      <c r="H183">
        <f t="shared" si="20"/>
        <v>5.3388999999999989</v>
      </c>
      <c r="I183">
        <f t="shared" si="21"/>
        <v>0.48535454545454537</v>
      </c>
      <c r="K183">
        <v>22</v>
      </c>
      <c r="L183">
        <f t="shared" si="22"/>
        <v>5</v>
      </c>
      <c r="M183">
        <f t="shared" si="23"/>
        <v>0.29411764705882354</v>
      </c>
      <c r="O183">
        <v>0</v>
      </c>
      <c r="P183">
        <f t="shared" si="24"/>
        <v>-11</v>
      </c>
      <c r="Q183">
        <f t="shared" si="25"/>
        <v>-1</v>
      </c>
      <c r="S183">
        <v>20</v>
      </c>
      <c r="T183">
        <f t="shared" si="26"/>
        <v>6</v>
      </c>
      <c r="U183">
        <f t="shared" si="27"/>
        <v>0.42857142857142855</v>
      </c>
      <c r="W183">
        <v>0.48535454545454537</v>
      </c>
      <c r="X183">
        <v>0.29411764705882354</v>
      </c>
      <c r="Y183">
        <v>-1</v>
      </c>
      <c r="Z183">
        <v>0.42857142857142855</v>
      </c>
      <c r="AA183">
        <f t="shared" si="28"/>
        <v>5.2010905271199379E-2</v>
      </c>
      <c r="AB183">
        <f t="shared" si="29"/>
        <v>0.70591008809527656</v>
      </c>
    </row>
    <row r="184" spans="2:28">
      <c r="B184">
        <v>45.75</v>
      </c>
      <c r="C184">
        <v>0.1507328113063407</v>
      </c>
      <c r="D184">
        <v>0.49139864415877749</v>
      </c>
      <c r="G184">
        <v>10.523</v>
      </c>
      <c r="H184">
        <f t="shared" si="20"/>
        <v>-0.47700000000000031</v>
      </c>
      <c r="I184">
        <f t="shared" si="21"/>
        <v>-4.3363636363636389E-2</v>
      </c>
      <c r="K184">
        <v>26</v>
      </c>
      <c r="L184">
        <f t="shared" si="22"/>
        <v>9</v>
      </c>
      <c r="M184">
        <f t="shared" si="23"/>
        <v>0.52941176470588236</v>
      </c>
      <c r="O184">
        <v>6</v>
      </c>
      <c r="P184">
        <f t="shared" si="24"/>
        <v>-5</v>
      </c>
      <c r="Q184">
        <f t="shared" si="25"/>
        <v>-0.45454545454545453</v>
      </c>
      <c r="S184">
        <v>22</v>
      </c>
      <c r="T184">
        <f t="shared" si="26"/>
        <v>8</v>
      </c>
      <c r="U184">
        <f t="shared" si="27"/>
        <v>0.5714285714285714</v>
      </c>
      <c r="W184">
        <v>-4.3363636363636389E-2</v>
      </c>
      <c r="X184">
        <v>0.52941176470588236</v>
      </c>
      <c r="Y184">
        <v>-0.45454545454545453</v>
      </c>
      <c r="Z184">
        <v>0.5714285714285714</v>
      </c>
      <c r="AA184">
        <f t="shared" si="28"/>
        <v>0.1507328113063407</v>
      </c>
      <c r="AB184">
        <f t="shared" si="29"/>
        <v>0.49139864415877749</v>
      </c>
    </row>
    <row r="185" spans="2:28">
      <c r="B185">
        <v>46</v>
      </c>
      <c r="C185">
        <v>6.8455786860198653E-2</v>
      </c>
      <c r="D185">
        <v>0.42094386063597922</v>
      </c>
      <c r="G185">
        <v>13.125500000000001</v>
      </c>
      <c r="H185">
        <f t="shared" si="20"/>
        <v>2.1255000000000006</v>
      </c>
      <c r="I185">
        <f t="shared" si="21"/>
        <v>0.19322727272727278</v>
      </c>
      <c r="K185">
        <v>24</v>
      </c>
      <c r="L185">
        <f t="shared" si="22"/>
        <v>7</v>
      </c>
      <c r="M185">
        <f t="shared" si="23"/>
        <v>0.41176470588235292</v>
      </c>
      <c r="O185">
        <v>5</v>
      </c>
      <c r="P185">
        <f t="shared" si="24"/>
        <v>-6</v>
      </c>
      <c r="Q185">
        <f t="shared" si="25"/>
        <v>-0.54545454545454541</v>
      </c>
      <c r="S185">
        <v>17</v>
      </c>
      <c r="T185">
        <f t="shared" si="26"/>
        <v>3</v>
      </c>
      <c r="U185">
        <f t="shared" si="27"/>
        <v>0.21428571428571427</v>
      </c>
      <c r="W185">
        <v>0.19322727272727278</v>
      </c>
      <c r="X185">
        <v>0.41176470588235292</v>
      </c>
      <c r="Y185">
        <v>-0.54545454545454541</v>
      </c>
      <c r="Z185">
        <v>0.21428571428571427</v>
      </c>
      <c r="AA185">
        <f t="shared" si="28"/>
        <v>6.8455786860198653E-2</v>
      </c>
      <c r="AB185">
        <f t="shared" si="29"/>
        <v>0.42094386063597922</v>
      </c>
    </row>
    <row r="186" spans="2:28">
      <c r="B186">
        <v>46.25</v>
      </c>
      <c r="C186">
        <v>5.8124904507257442E-2</v>
      </c>
      <c r="D186">
        <v>0.27999761224501346</v>
      </c>
      <c r="G186">
        <v>10.318</v>
      </c>
      <c r="H186">
        <f t="shared" si="20"/>
        <v>-0.68200000000000038</v>
      </c>
      <c r="I186">
        <f t="shared" si="21"/>
        <v>-6.2000000000000034E-2</v>
      </c>
      <c r="K186">
        <v>23</v>
      </c>
      <c r="L186">
        <f t="shared" si="22"/>
        <v>6</v>
      </c>
      <c r="M186">
        <f t="shared" si="23"/>
        <v>0.35294117647058826</v>
      </c>
      <c r="O186">
        <v>8</v>
      </c>
      <c r="P186">
        <f t="shared" si="24"/>
        <v>-3</v>
      </c>
      <c r="Q186">
        <f t="shared" si="25"/>
        <v>-0.27272727272727271</v>
      </c>
      <c r="S186">
        <v>17</v>
      </c>
      <c r="T186">
        <f t="shared" si="26"/>
        <v>3</v>
      </c>
      <c r="U186">
        <f t="shared" si="27"/>
        <v>0.21428571428571427</v>
      </c>
      <c r="W186">
        <v>-6.2000000000000034E-2</v>
      </c>
      <c r="X186">
        <v>0.35294117647058826</v>
      </c>
      <c r="Y186">
        <v>-0.27272727272727271</v>
      </c>
      <c r="Z186">
        <v>0.21428571428571427</v>
      </c>
      <c r="AA186">
        <f t="shared" si="28"/>
        <v>5.8124904507257442E-2</v>
      </c>
      <c r="AB186">
        <f t="shared" si="29"/>
        <v>0.27999761224501346</v>
      </c>
    </row>
    <row r="187" spans="2:28">
      <c r="B187">
        <v>46.5</v>
      </c>
      <c r="C187">
        <v>0.19541321619556914</v>
      </c>
      <c r="D187">
        <v>0.37901000673587604</v>
      </c>
      <c r="G187">
        <v>8.6443999999999992</v>
      </c>
      <c r="H187">
        <f t="shared" si="20"/>
        <v>-2.3556000000000008</v>
      </c>
      <c r="I187">
        <f t="shared" si="21"/>
        <v>-0.21414545454545461</v>
      </c>
      <c r="K187">
        <v>23</v>
      </c>
      <c r="L187">
        <f t="shared" si="22"/>
        <v>6</v>
      </c>
      <c r="M187">
        <f t="shared" si="23"/>
        <v>0.35294117647058826</v>
      </c>
      <c r="O187">
        <v>11</v>
      </c>
      <c r="P187">
        <f t="shared" si="24"/>
        <v>0</v>
      </c>
      <c r="Q187">
        <f t="shared" si="25"/>
        <v>0</v>
      </c>
      <c r="S187">
        <v>23</v>
      </c>
      <c r="T187">
        <f t="shared" si="26"/>
        <v>9</v>
      </c>
      <c r="U187">
        <f t="shared" si="27"/>
        <v>0.6428571428571429</v>
      </c>
      <c r="W187">
        <v>-0.21414545454545461</v>
      </c>
      <c r="X187">
        <v>0.35294117647058826</v>
      </c>
      <c r="Y187">
        <v>0</v>
      </c>
      <c r="Z187">
        <v>0.6428571428571429</v>
      </c>
      <c r="AA187">
        <f t="shared" si="28"/>
        <v>0.19541321619556914</v>
      </c>
      <c r="AB187">
        <f t="shared" si="29"/>
        <v>0.37901000673587604</v>
      </c>
    </row>
    <row r="188" spans="2:28">
      <c r="B188">
        <v>46.75</v>
      </c>
      <c r="C188">
        <v>0.10650697097020626</v>
      </c>
      <c r="D188">
        <v>0.78654628058736087</v>
      </c>
      <c r="G188">
        <v>14.669499999999999</v>
      </c>
      <c r="H188">
        <f t="shared" si="20"/>
        <v>3.6694999999999993</v>
      </c>
      <c r="I188">
        <f t="shared" si="21"/>
        <v>0.33359090909090905</v>
      </c>
      <c r="K188">
        <v>21</v>
      </c>
      <c r="L188">
        <f t="shared" si="22"/>
        <v>4</v>
      </c>
      <c r="M188">
        <f t="shared" si="23"/>
        <v>0.23529411764705882</v>
      </c>
      <c r="O188">
        <v>0</v>
      </c>
      <c r="P188">
        <f t="shared" si="24"/>
        <v>-11</v>
      </c>
      <c r="Q188">
        <f t="shared" si="25"/>
        <v>-1</v>
      </c>
      <c r="S188">
        <v>26</v>
      </c>
      <c r="T188">
        <f t="shared" si="26"/>
        <v>12</v>
      </c>
      <c r="U188">
        <f t="shared" si="27"/>
        <v>0.8571428571428571</v>
      </c>
      <c r="W188">
        <v>0.33359090909090905</v>
      </c>
      <c r="X188">
        <v>0.23529411764705882</v>
      </c>
      <c r="Y188">
        <v>-1</v>
      </c>
      <c r="Z188">
        <v>0.8571428571428571</v>
      </c>
      <c r="AA188">
        <f t="shared" si="28"/>
        <v>0.10650697097020626</v>
      </c>
      <c r="AB188">
        <f t="shared" si="29"/>
        <v>0.78654628058736087</v>
      </c>
    </row>
    <row r="189" spans="2:28">
      <c r="B189">
        <v>47</v>
      </c>
      <c r="C189">
        <v>-4.5411936592818961E-2</v>
      </c>
      <c r="D189">
        <v>0.46057539000570663</v>
      </c>
      <c r="G189">
        <v>12.5649</v>
      </c>
      <c r="H189">
        <f t="shared" si="20"/>
        <v>1.5648999999999997</v>
      </c>
      <c r="I189">
        <f t="shared" si="21"/>
        <v>0.14226363636363634</v>
      </c>
      <c r="K189">
        <v>19</v>
      </c>
      <c r="L189">
        <f t="shared" si="22"/>
        <v>2</v>
      </c>
      <c r="M189">
        <f t="shared" si="23"/>
        <v>0.11764705882352941</v>
      </c>
      <c r="O189">
        <v>3</v>
      </c>
      <c r="P189">
        <f t="shared" si="24"/>
        <v>-8</v>
      </c>
      <c r="Q189">
        <f t="shared" si="25"/>
        <v>-0.72727272727272729</v>
      </c>
      <c r="S189">
        <v>18</v>
      </c>
      <c r="T189">
        <f t="shared" si="26"/>
        <v>4</v>
      </c>
      <c r="U189">
        <f t="shared" si="27"/>
        <v>0.2857142857142857</v>
      </c>
      <c r="W189">
        <v>0.14226363636363634</v>
      </c>
      <c r="X189">
        <v>0.11764705882352941</v>
      </c>
      <c r="Y189">
        <v>-0.72727272727272729</v>
      </c>
      <c r="Z189">
        <v>0.2857142857142857</v>
      </c>
      <c r="AA189">
        <f t="shared" si="28"/>
        <v>-4.5411936592818961E-2</v>
      </c>
      <c r="AB189">
        <f t="shared" si="29"/>
        <v>0.46057539000570663</v>
      </c>
    </row>
    <row r="190" spans="2:28">
      <c r="B190">
        <v>47.25</v>
      </c>
      <c r="C190">
        <v>-8.5727310924369748E-2</v>
      </c>
      <c r="D190">
        <v>0.45071034785466096</v>
      </c>
      <c r="G190">
        <v>12.732200000000001</v>
      </c>
      <c r="H190">
        <f t="shared" si="20"/>
        <v>1.7322000000000006</v>
      </c>
      <c r="I190">
        <f t="shared" si="21"/>
        <v>0.15747272727272732</v>
      </c>
      <c r="K190">
        <v>16</v>
      </c>
      <c r="L190">
        <f t="shared" si="22"/>
        <v>-1</v>
      </c>
      <c r="M190">
        <f t="shared" si="23"/>
        <v>-5.8823529411764705E-2</v>
      </c>
      <c r="O190">
        <v>3</v>
      </c>
      <c r="P190">
        <f t="shared" si="24"/>
        <v>-8</v>
      </c>
      <c r="Q190">
        <f t="shared" si="25"/>
        <v>-0.72727272727272729</v>
      </c>
      <c r="S190">
        <v>18</v>
      </c>
      <c r="T190">
        <f t="shared" si="26"/>
        <v>4</v>
      </c>
      <c r="U190">
        <f t="shared" si="27"/>
        <v>0.2857142857142857</v>
      </c>
      <c r="W190">
        <v>0.15747272727272732</v>
      </c>
      <c r="X190">
        <v>-5.8823529411764705E-2</v>
      </c>
      <c r="Y190">
        <v>-0.72727272727272729</v>
      </c>
      <c r="Z190">
        <v>0.2857142857142857</v>
      </c>
      <c r="AA190">
        <f t="shared" si="28"/>
        <v>-8.5727310924369748E-2</v>
      </c>
      <c r="AB190">
        <f t="shared" si="29"/>
        <v>0.45071034785466096</v>
      </c>
    </row>
    <row r="191" spans="2:28">
      <c r="B191">
        <v>47.5</v>
      </c>
      <c r="C191">
        <v>-7.6434377387318564E-2</v>
      </c>
      <c r="D191">
        <v>0.20813417370419834</v>
      </c>
      <c r="G191">
        <v>8.4184000000000001</v>
      </c>
      <c r="H191">
        <f t="shared" si="20"/>
        <v>-2.5815999999999999</v>
      </c>
      <c r="I191">
        <f t="shared" si="21"/>
        <v>-0.23469090909090909</v>
      </c>
      <c r="K191">
        <v>18</v>
      </c>
      <c r="L191">
        <f t="shared" si="22"/>
        <v>1</v>
      </c>
      <c r="M191">
        <f t="shared" si="23"/>
        <v>5.8823529411764705E-2</v>
      </c>
      <c r="O191">
        <v>8</v>
      </c>
      <c r="P191">
        <f t="shared" si="24"/>
        <v>-3</v>
      </c>
      <c r="Q191">
        <f t="shared" si="25"/>
        <v>-0.27272727272727271</v>
      </c>
      <c r="S191">
        <v>16</v>
      </c>
      <c r="T191">
        <f t="shared" si="26"/>
        <v>2</v>
      </c>
      <c r="U191">
        <f t="shared" si="27"/>
        <v>0.14285714285714285</v>
      </c>
      <c r="W191">
        <v>-0.23469090909090909</v>
      </c>
      <c r="X191">
        <v>5.8823529411764705E-2</v>
      </c>
      <c r="Y191">
        <v>-0.27272727272727271</v>
      </c>
      <c r="Z191">
        <v>0.14285714285714285</v>
      </c>
      <c r="AA191">
        <f t="shared" si="28"/>
        <v>-7.6434377387318564E-2</v>
      </c>
      <c r="AB191">
        <f t="shared" si="29"/>
        <v>0.20813417370419834</v>
      </c>
    </row>
    <row r="192" spans="2:28">
      <c r="B192">
        <v>47.75</v>
      </c>
      <c r="C192">
        <v>-0.13399633307868603</v>
      </c>
      <c r="D192">
        <v>0.6871980456256348</v>
      </c>
      <c r="G192">
        <v>8.2007999999999992</v>
      </c>
      <c r="H192">
        <f t="shared" si="20"/>
        <v>-2.7992000000000008</v>
      </c>
      <c r="I192">
        <f t="shared" si="21"/>
        <v>-0.25447272727272735</v>
      </c>
      <c r="K192">
        <v>28</v>
      </c>
      <c r="L192">
        <f t="shared" si="22"/>
        <v>11</v>
      </c>
      <c r="M192">
        <f t="shared" si="23"/>
        <v>0.6470588235294118</v>
      </c>
      <c r="O192">
        <v>0</v>
      </c>
      <c r="P192">
        <f t="shared" si="24"/>
        <v>-11</v>
      </c>
      <c r="Q192">
        <f t="shared" si="25"/>
        <v>-1</v>
      </c>
      <c r="S192">
        <v>15</v>
      </c>
      <c r="T192">
        <f t="shared" si="26"/>
        <v>1</v>
      </c>
      <c r="U192">
        <f t="shared" si="27"/>
        <v>7.1428571428571425E-2</v>
      </c>
      <c r="W192">
        <v>-0.25447272727272735</v>
      </c>
      <c r="X192">
        <v>0.6470588235294118</v>
      </c>
      <c r="Y192">
        <v>-1</v>
      </c>
      <c r="Z192">
        <v>7.1428571428571425E-2</v>
      </c>
      <c r="AA192">
        <f t="shared" si="28"/>
        <v>-0.13399633307868603</v>
      </c>
      <c r="AB192">
        <f t="shared" si="29"/>
        <v>0.6871980456256348</v>
      </c>
    </row>
    <row r="193" spans="2:28">
      <c r="B193">
        <v>48</v>
      </c>
      <c r="C193">
        <v>6.4153418640183368E-2</v>
      </c>
      <c r="D193">
        <v>0.79388545383316422</v>
      </c>
      <c r="G193">
        <v>17.1967</v>
      </c>
      <c r="H193">
        <f t="shared" si="20"/>
        <v>6.1966999999999999</v>
      </c>
      <c r="I193">
        <f t="shared" si="21"/>
        <v>0.56333636363636364</v>
      </c>
      <c r="K193">
        <v>30</v>
      </c>
      <c r="L193">
        <f t="shared" si="22"/>
        <v>13</v>
      </c>
      <c r="M193">
        <f t="shared" si="23"/>
        <v>0.76470588235294112</v>
      </c>
      <c r="O193">
        <v>0</v>
      </c>
      <c r="P193">
        <f t="shared" si="24"/>
        <v>-11</v>
      </c>
      <c r="Q193">
        <f t="shared" si="25"/>
        <v>-1</v>
      </c>
      <c r="S193">
        <v>13</v>
      </c>
      <c r="T193">
        <f t="shared" si="26"/>
        <v>-1</v>
      </c>
      <c r="U193">
        <f t="shared" si="27"/>
        <v>-7.1428571428571425E-2</v>
      </c>
      <c r="W193">
        <v>0.56333636363636364</v>
      </c>
      <c r="X193">
        <v>0.76470588235294112</v>
      </c>
      <c r="Y193">
        <v>-1</v>
      </c>
      <c r="Z193">
        <v>-7.1428571428571425E-2</v>
      </c>
      <c r="AA193">
        <f t="shared" si="28"/>
        <v>6.4153418640183368E-2</v>
      </c>
      <c r="AB193">
        <f t="shared" si="29"/>
        <v>0.79388545383316422</v>
      </c>
    </row>
    <row r="194" spans="2:28">
      <c r="B194">
        <v>48.25</v>
      </c>
      <c r="C194">
        <v>-1.8120912910618785E-2</v>
      </c>
      <c r="D194">
        <v>0.23464705759068347</v>
      </c>
      <c r="G194">
        <v>10.7531</v>
      </c>
      <c r="H194">
        <f t="shared" si="20"/>
        <v>-0.24690000000000012</v>
      </c>
      <c r="I194">
        <f t="shared" si="21"/>
        <v>-2.2445454545454557E-2</v>
      </c>
      <c r="K194">
        <v>22</v>
      </c>
      <c r="L194">
        <f t="shared" si="22"/>
        <v>5</v>
      </c>
      <c r="M194">
        <f t="shared" si="23"/>
        <v>0.29411764705882354</v>
      </c>
      <c r="O194">
        <v>8</v>
      </c>
      <c r="P194">
        <f t="shared" si="24"/>
        <v>-3</v>
      </c>
      <c r="Q194">
        <f t="shared" si="25"/>
        <v>-0.27272727272727271</v>
      </c>
      <c r="S194">
        <v>13</v>
      </c>
      <c r="T194">
        <f t="shared" si="26"/>
        <v>-1</v>
      </c>
      <c r="U194">
        <f t="shared" si="27"/>
        <v>-7.1428571428571425E-2</v>
      </c>
      <c r="W194">
        <v>-2.2445454545454557E-2</v>
      </c>
      <c r="X194">
        <v>0.29411764705882354</v>
      </c>
      <c r="Y194">
        <v>-0.27272727272727271</v>
      </c>
      <c r="Z194">
        <v>-7.1428571428571425E-2</v>
      </c>
      <c r="AA194">
        <f t="shared" si="28"/>
        <v>-1.8120912910618785E-2</v>
      </c>
      <c r="AB194">
        <f t="shared" si="29"/>
        <v>0.23464705759068347</v>
      </c>
    </row>
    <row r="195" spans="2:28">
      <c r="B195">
        <v>48.5</v>
      </c>
      <c r="C195">
        <v>-0.35584360198624904</v>
      </c>
      <c r="D195">
        <v>0.52670344609651043</v>
      </c>
      <c r="G195">
        <v>5.3891</v>
      </c>
      <c r="H195">
        <f t="shared" ref="H195:H240" si="30">G195-11</f>
        <v>-5.6109</v>
      </c>
      <c r="I195">
        <f t="shared" ref="I195:I240" si="31">H195/11</f>
        <v>-0.51008181818181819</v>
      </c>
      <c r="K195">
        <v>23</v>
      </c>
      <c r="L195">
        <f t="shared" ref="L195:L241" si="32">K195-17</f>
        <v>6</v>
      </c>
      <c r="M195">
        <f t="shared" ref="M195:M241" si="33">L195/17</f>
        <v>0.35294117647058826</v>
      </c>
      <c r="O195">
        <v>1</v>
      </c>
      <c r="P195">
        <f t="shared" ref="P195:P241" si="34">O195-11</f>
        <v>-10</v>
      </c>
      <c r="Q195">
        <f t="shared" ref="Q195:Q241" si="35">P195/11</f>
        <v>-0.90909090909090906</v>
      </c>
      <c r="S195">
        <v>9</v>
      </c>
      <c r="T195">
        <f t="shared" ref="T195:T241" si="36">S195-14</f>
        <v>-5</v>
      </c>
      <c r="U195">
        <f t="shared" ref="U195:U241" si="37">T195/14</f>
        <v>-0.35714285714285715</v>
      </c>
      <c r="W195">
        <v>-0.51008181818181819</v>
      </c>
      <c r="X195">
        <v>0.35294117647058826</v>
      </c>
      <c r="Y195">
        <v>-0.90909090909090906</v>
      </c>
      <c r="Z195">
        <v>-0.35714285714285715</v>
      </c>
      <c r="AA195">
        <f t="shared" ref="AA195:AA241" si="38">AVERAGE(W195:Z195)</f>
        <v>-0.35584360198624904</v>
      </c>
      <c r="AB195">
        <f t="shared" ref="AB195:AB241" si="39">STDEV(W195:Z195)</f>
        <v>0.52670344609651043</v>
      </c>
    </row>
    <row r="196" spans="2:28">
      <c r="B196">
        <v>48.75</v>
      </c>
      <c r="C196">
        <v>-0.33952450343773877</v>
      </c>
      <c r="D196">
        <v>0.53002374978170974</v>
      </c>
      <c r="G196">
        <v>6.5063000000000004</v>
      </c>
      <c r="H196">
        <f t="shared" si="30"/>
        <v>-4.4936999999999996</v>
      </c>
      <c r="I196">
        <f t="shared" si="31"/>
        <v>-0.40851818181818178</v>
      </c>
      <c r="K196">
        <v>13</v>
      </c>
      <c r="L196">
        <f t="shared" si="32"/>
        <v>-4</v>
      </c>
      <c r="M196">
        <f t="shared" si="33"/>
        <v>-0.23529411764705882</v>
      </c>
      <c r="O196">
        <v>0</v>
      </c>
      <c r="P196">
        <f t="shared" si="34"/>
        <v>-11</v>
      </c>
      <c r="Q196">
        <f t="shared" si="35"/>
        <v>-1</v>
      </c>
      <c r="S196">
        <v>18</v>
      </c>
      <c r="T196">
        <f t="shared" si="36"/>
        <v>4</v>
      </c>
      <c r="U196">
        <f t="shared" si="37"/>
        <v>0.2857142857142857</v>
      </c>
      <c r="W196">
        <v>-0.40851818181818178</v>
      </c>
      <c r="X196">
        <v>-0.23529411764705882</v>
      </c>
      <c r="Y196">
        <v>-1</v>
      </c>
      <c r="Z196">
        <v>0.2857142857142857</v>
      </c>
      <c r="AA196">
        <f t="shared" si="38"/>
        <v>-0.33952450343773877</v>
      </c>
      <c r="AB196">
        <f t="shared" si="39"/>
        <v>0.53002374978170974</v>
      </c>
    </row>
    <row r="197" spans="2:28">
      <c r="B197">
        <v>49</v>
      </c>
      <c r="C197">
        <v>-0.14763678380443085</v>
      </c>
      <c r="D197">
        <v>0.46471238211733318</v>
      </c>
      <c r="G197">
        <v>5.0502000000000002</v>
      </c>
      <c r="H197">
        <f t="shared" si="30"/>
        <v>-5.9497999999999998</v>
      </c>
      <c r="I197">
        <f t="shared" si="31"/>
        <v>-0.54089090909090909</v>
      </c>
      <c r="K197">
        <v>23</v>
      </c>
      <c r="L197">
        <f t="shared" si="32"/>
        <v>6</v>
      </c>
      <c r="M197">
        <f t="shared" si="33"/>
        <v>0.35294117647058826</v>
      </c>
      <c r="O197">
        <v>5</v>
      </c>
      <c r="P197">
        <f t="shared" si="34"/>
        <v>-6</v>
      </c>
      <c r="Q197">
        <f t="shared" si="35"/>
        <v>-0.54545454545454541</v>
      </c>
      <c r="S197">
        <v>16</v>
      </c>
      <c r="T197">
        <f t="shared" si="36"/>
        <v>2</v>
      </c>
      <c r="U197">
        <f t="shared" si="37"/>
        <v>0.14285714285714285</v>
      </c>
      <c r="W197">
        <v>-0.54089090909090909</v>
      </c>
      <c r="X197">
        <v>0.35294117647058826</v>
      </c>
      <c r="Y197">
        <v>-0.54545454545454541</v>
      </c>
      <c r="Z197">
        <v>0.14285714285714285</v>
      </c>
      <c r="AA197">
        <f t="shared" si="38"/>
        <v>-0.14763678380443085</v>
      </c>
      <c r="AB197">
        <f t="shared" si="39"/>
        <v>0.46471238211733318</v>
      </c>
    </row>
    <row r="198" spans="2:28">
      <c r="B198">
        <v>49.25</v>
      </c>
      <c r="C198">
        <v>5.3106436210847985E-2</v>
      </c>
      <c r="D198">
        <v>0.40939899512570666</v>
      </c>
      <c r="G198">
        <v>9.8787000000000003</v>
      </c>
      <c r="H198">
        <f t="shared" si="30"/>
        <v>-1.1212999999999997</v>
      </c>
      <c r="I198">
        <f t="shared" si="31"/>
        <v>-0.10193636363636362</v>
      </c>
      <c r="K198">
        <v>24</v>
      </c>
      <c r="L198">
        <f t="shared" si="32"/>
        <v>7</v>
      </c>
      <c r="M198">
        <f t="shared" si="33"/>
        <v>0.41176470588235292</v>
      </c>
      <c r="O198">
        <v>6</v>
      </c>
      <c r="P198">
        <f t="shared" si="34"/>
        <v>-5</v>
      </c>
      <c r="Q198">
        <f t="shared" si="35"/>
        <v>-0.45454545454545453</v>
      </c>
      <c r="S198">
        <v>19</v>
      </c>
      <c r="T198">
        <f t="shared" si="36"/>
        <v>5</v>
      </c>
      <c r="U198">
        <f t="shared" si="37"/>
        <v>0.35714285714285715</v>
      </c>
      <c r="W198">
        <v>-0.10193636363636362</v>
      </c>
      <c r="X198">
        <v>0.41176470588235292</v>
      </c>
      <c r="Y198">
        <v>-0.45454545454545453</v>
      </c>
      <c r="Z198">
        <v>0.35714285714285715</v>
      </c>
      <c r="AA198">
        <f t="shared" si="38"/>
        <v>5.3106436210847985E-2</v>
      </c>
      <c r="AB198">
        <f t="shared" si="39"/>
        <v>0.40939899512570666</v>
      </c>
    </row>
    <row r="199" spans="2:28">
      <c r="B199">
        <v>49.5</v>
      </c>
      <c r="C199">
        <v>-0.22345805958747136</v>
      </c>
      <c r="D199">
        <v>0.69645005745708444</v>
      </c>
      <c r="G199">
        <v>2.0543999999999998</v>
      </c>
      <c r="H199">
        <f t="shared" si="30"/>
        <v>-8.9456000000000007</v>
      </c>
      <c r="I199">
        <f t="shared" si="31"/>
        <v>-0.81323636363636365</v>
      </c>
      <c r="K199">
        <v>10</v>
      </c>
      <c r="L199">
        <f t="shared" si="32"/>
        <v>-7</v>
      </c>
      <c r="M199">
        <f t="shared" si="33"/>
        <v>-0.41176470588235292</v>
      </c>
      <c r="O199">
        <v>6</v>
      </c>
      <c r="P199">
        <f t="shared" si="34"/>
        <v>-5</v>
      </c>
      <c r="Q199">
        <f t="shared" si="35"/>
        <v>-0.45454545454545453</v>
      </c>
      <c r="S199">
        <v>25</v>
      </c>
      <c r="T199">
        <f t="shared" si="36"/>
        <v>11</v>
      </c>
      <c r="U199">
        <f t="shared" si="37"/>
        <v>0.7857142857142857</v>
      </c>
      <c r="W199">
        <v>-0.81323636363636365</v>
      </c>
      <c r="X199">
        <v>-0.41176470588235292</v>
      </c>
      <c r="Y199">
        <v>-0.45454545454545453</v>
      </c>
      <c r="Z199">
        <v>0.7857142857142857</v>
      </c>
      <c r="AA199">
        <f t="shared" si="38"/>
        <v>-0.22345805958747136</v>
      </c>
      <c r="AB199">
        <f t="shared" si="39"/>
        <v>0.69645005745708444</v>
      </c>
    </row>
    <row r="200" spans="2:28">
      <c r="B200">
        <v>49.75</v>
      </c>
      <c r="C200">
        <v>-0.13645912910618793</v>
      </c>
      <c r="D200">
        <v>0.7082844194890221</v>
      </c>
      <c r="G200">
        <v>7</v>
      </c>
      <c r="H200">
        <f t="shared" si="30"/>
        <v>-4</v>
      </c>
      <c r="I200">
        <f t="shared" si="31"/>
        <v>-0.36363636363636365</v>
      </c>
      <c r="K200">
        <v>16</v>
      </c>
      <c r="L200">
        <f t="shared" si="32"/>
        <v>-1</v>
      </c>
      <c r="M200">
        <f t="shared" si="33"/>
        <v>-5.8823529411764705E-2</v>
      </c>
      <c r="O200">
        <v>1</v>
      </c>
      <c r="P200">
        <f t="shared" si="34"/>
        <v>-10</v>
      </c>
      <c r="Q200">
        <f t="shared" si="35"/>
        <v>-0.90909090909090906</v>
      </c>
      <c r="S200">
        <v>25</v>
      </c>
      <c r="T200">
        <f t="shared" si="36"/>
        <v>11</v>
      </c>
      <c r="U200">
        <f t="shared" si="37"/>
        <v>0.7857142857142857</v>
      </c>
      <c r="W200">
        <v>-0.36363636363636365</v>
      </c>
      <c r="X200">
        <v>-5.8823529411764705E-2</v>
      </c>
      <c r="Y200">
        <v>-0.90909090909090906</v>
      </c>
      <c r="Z200">
        <v>0.7857142857142857</v>
      </c>
      <c r="AA200">
        <f t="shared" si="38"/>
        <v>-0.13645912910618793</v>
      </c>
      <c r="AB200">
        <f t="shared" si="39"/>
        <v>0.7082844194890221</v>
      </c>
    </row>
    <row r="201" spans="2:28">
      <c r="B201">
        <v>50</v>
      </c>
      <c r="C201">
        <v>-0.18118244843391898</v>
      </c>
      <c r="D201">
        <v>0.69048681749163232</v>
      </c>
      <c r="G201">
        <v>10.347300000000001</v>
      </c>
      <c r="H201">
        <f t="shared" si="30"/>
        <v>-0.65269999999999939</v>
      </c>
      <c r="I201">
        <f t="shared" si="31"/>
        <v>-5.9336363636363583E-2</v>
      </c>
      <c r="K201">
        <v>9</v>
      </c>
      <c r="L201">
        <f t="shared" si="32"/>
        <v>-8</v>
      </c>
      <c r="M201">
        <f t="shared" si="33"/>
        <v>-0.47058823529411764</v>
      </c>
      <c r="O201">
        <v>1</v>
      </c>
      <c r="P201">
        <f t="shared" si="34"/>
        <v>-10</v>
      </c>
      <c r="Q201">
        <f t="shared" si="35"/>
        <v>-0.90909090909090906</v>
      </c>
      <c r="S201">
        <v>24</v>
      </c>
      <c r="T201">
        <f t="shared" si="36"/>
        <v>10</v>
      </c>
      <c r="U201">
        <f t="shared" si="37"/>
        <v>0.7142857142857143</v>
      </c>
      <c r="W201">
        <v>-5.9336363636363583E-2</v>
      </c>
      <c r="X201">
        <v>-0.47058823529411764</v>
      </c>
      <c r="Y201">
        <v>-0.90909090909090906</v>
      </c>
      <c r="Z201">
        <v>0.7142857142857143</v>
      </c>
      <c r="AA201">
        <f t="shared" si="38"/>
        <v>-0.18118244843391898</v>
      </c>
      <c r="AB201">
        <f t="shared" si="39"/>
        <v>0.69048681749163232</v>
      </c>
    </row>
    <row r="202" spans="2:28">
      <c r="B202">
        <v>50.25</v>
      </c>
      <c r="C202">
        <v>-0.11554868220015277</v>
      </c>
      <c r="D202">
        <v>0.82516265805929578</v>
      </c>
      <c r="G202">
        <v>4.0209000000000001</v>
      </c>
      <c r="H202">
        <f t="shared" si="30"/>
        <v>-6.9790999999999999</v>
      </c>
      <c r="I202">
        <f t="shared" si="31"/>
        <v>-0.63446363636363634</v>
      </c>
      <c r="K202">
        <v>26</v>
      </c>
      <c r="L202">
        <f t="shared" si="32"/>
        <v>9</v>
      </c>
      <c r="M202">
        <f t="shared" si="33"/>
        <v>0.52941176470588236</v>
      </c>
      <c r="O202">
        <v>0</v>
      </c>
      <c r="P202">
        <f t="shared" si="34"/>
        <v>-11</v>
      </c>
      <c r="Q202">
        <f t="shared" si="35"/>
        <v>-1</v>
      </c>
      <c r="S202">
        <v>23</v>
      </c>
      <c r="T202">
        <f t="shared" si="36"/>
        <v>9</v>
      </c>
      <c r="U202">
        <f t="shared" si="37"/>
        <v>0.6428571428571429</v>
      </c>
      <c r="W202">
        <v>-0.63446363636363634</v>
      </c>
      <c r="X202">
        <v>0.52941176470588236</v>
      </c>
      <c r="Y202">
        <v>-1</v>
      </c>
      <c r="Z202">
        <v>0.6428571428571429</v>
      </c>
      <c r="AA202">
        <f t="shared" si="38"/>
        <v>-0.11554868220015277</v>
      </c>
      <c r="AB202">
        <f t="shared" si="39"/>
        <v>0.82516265805929578</v>
      </c>
    </row>
    <row r="203" spans="2:28">
      <c r="B203">
        <v>50.5</v>
      </c>
      <c r="C203">
        <v>-0.14877769289533993</v>
      </c>
      <c r="D203">
        <v>0.59573509003880409</v>
      </c>
      <c r="G203">
        <v>10</v>
      </c>
      <c r="H203">
        <f t="shared" si="30"/>
        <v>-1</v>
      </c>
      <c r="I203">
        <f t="shared" si="31"/>
        <v>-9.0909090909090912E-2</v>
      </c>
      <c r="K203">
        <v>23</v>
      </c>
      <c r="L203">
        <f t="shared" si="32"/>
        <v>6</v>
      </c>
      <c r="M203">
        <f t="shared" si="33"/>
        <v>0.35294117647058826</v>
      </c>
      <c r="O203">
        <v>0</v>
      </c>
      <c r="P203">
        <f t="shared" si="34"/>
        <v>-11</v>
      </c>
      <c r="Q203">
        <f t="shared" si="35"/>
        <v>-1</v>
      </c>
      <c r="S203">
        <v>16</v>
      </c>
      <c r="T203">
        <f t="shared" si="36"/>
        <v>2</v>
      </c>
      <c r="U203">
        <f t="shared" si="37"/>
        <v>0.14285714285714285</v>
      </c>
      <c r="W203">
        <v>-9.0909090909090912E-2</v>
      </c>
      <c r="X203">
        <v>0.35294117647058826</v>
      </c>
      <c r="Y203">
        <v>-1</v>
      </c>
      <c r="Z203">
        <v>0.14285714285714285</v>
      </c>
      <c r="AA203">
        <f t="shared" si="38"/>
        <v>-0.14877769289533993</v>
      </c>
      <c r="AB203">
        <f t="shared" si="39"/>
        <v>0.59573509003880409</v>
      </c>
    </row>
    <row r="204" spans="2:28">
      <c r="B204">
        <v>50.75</v>
      </c>
      <c r="C204">
        <v>-0.25537769289533996</v>
      </c>
      <c r="D204">
        <v>0.61960021216285188</v>
      </c>
      <c r="G204">
        <v>5.3095999999999997</v>
      </c>
      <c r="H204">
        <f t="shared" si="30"/>
        <v>-5.6904000000000003</v>
      </c>
      <c r="I204">
        <f t="shared" si="31"/>
        <v>-0.51730909090909094</v>
      </c>
      <c r="K204">
        <v>23</v>
      </c>
      <c r="L204">
        <f t="shared" si="32"/>
        <v>6</v>
      </c>
      <c r="M204">
        <f t="shared" si="33"/>
        <v>0.35294117647058826</v>
      </c>
      <c r="O204">
        <v>0</v>
      </c>
      <c r="P204">
        <f t="shared" si="34"/>
        <v>-11</v>
      </c>
      <c r="Q204">
        <f t="shared" si="35"/>
        <v>-1</v>
      </c>
      <c r="S204">
        <v>16</v>
      </c>
      <c r="T204">
        <f t="shared" si="36"/>
        <v>2</v>
      </c>
      <c r="U204">
        <f t="shared" si="37"/>
        <v>0.14285714285714285</v>
      </c>
      <c r="W204">
        <v>-0.51730909090909094</v>
      </c>
      <c r="X204">
        <v>0.35294117647058826</v>
      </c>
      <c r="Y204">
        <v>-1</v>
      </c>
      <c r="Z204">
        <v>0.14285714285714285</v>
      </c>
      <c r="AA204">
        <f t="shared" si="38"/>
        <v>-0.25537769289533996</v>
      </c>
      <c r="AB204">
        <f t="shared" si="39"/>
        <v>0.61960021216285188</v>
      </c>
    </row>
    <row r="205" spans="2:28">
      <c r="B205">
        <v>51</v>
      </c>
      <c r="C205">
        <v>-0.23931478227654701</v>
      </c>
      <c r="D205">
        <v>0.46488757445591927</v>
      </c>
      <c r="G205">
        <v>5.0961999999999996</v>
      </c>
      <c r="H205">
        <f t="shared" si="30"/>
        <v>-5.9038000000000004</v>
      </c>
      <c r="I205">
        <f t="shared" si="31"/>
        <v>-0.53670909090909091</v>
      </c>
      <c r="K205">
        <v>21</v>
      </c>
      <c r="L205">
        <f t="shared" si="32"/>
        <v>4</v>
      </c>
      <c r="M205">
        <f t="shared" si="33"/>
        <v>0.23529411764705882</v>
      </c>
      <c r="O205">
        <v>3</v>
      </c>
      <c r="P205">
        <f t="shared" si="34"/>
        <v>-8</v>
      </c>
      <c r="Q205">
        <f t="shared" si="35"/>
        <v>-0.72727272727272729</v>
      </c>
      <c r="S205">
        <v>15</v>
      </c>
      <c r="T205">
        <f t="shared" si="36"/>
        <v>1</v>
      </c>
      <c r="U205">
        <f t="shared" si="37"/>
        <v>7.1428571428571425E-2</v>
      </c>
      <c r="W205">
        <v>-0.53670909090909091</v>
      </c>
      <c r="X205">
        <v>0.23529411764705882</v>
      </c>
      <c r="Y205">
        <v>-0.72727272727272729</v>
      </c>
      <c r="Z205">
        <v>7.1428571428571425E-2</v>
      </c>
      <c r="AA205">
        <f t="shared" si="38"/>
        <v>-0.23931478227654701</v>
      </c>
      <c r="AB205">
        <f t="shared" si="39"/>
        <v>0.46488757445591927</v>
      </c>
    </row>
    <row r="206" spans="2:28">
      <c r="B206">
        <v>51.25</v>
      </c>
      <c r="C206">
        <v>-6.8568792971734155E-2</v>
      </c>
      <c r="D206">
        <v>0.53898945447258395</v>
      </c>
      <c r="G206">
        <v>9.0502000000000002</v>
      </c>
      <c r="H206">
        <f t="shared" si="30"/>
        <v>-1.9497999999999998</v>
      </c>
      <c r="I206">
        <f t="shared" si="31"/>
        <v>-0.17725454545454544</v>
      </c>
      <c r="K206">
        <v>18</v>
      </c>
      <c r="L206">
        <f t="shared" si="32"/>
        <v>1</v>
      </c>
      <c r="M206">
        <f t="shared" si="33"/>
        <v>5.8823529411764705E-2</v>
      </c>
      <c r="O206">
        <v>3</v>
      </c>
      <c r="P206">
        <f t="shared" si="34"/>
        <v>-8</v>
      </c>
      <c r="Q206">
        <f t="shared" si="35"/>
        <v>-0.72727272727272729</v>
      </c>
      <c r="S206">
        <v>22</v>
      </c>
      <c r="T206">
        <f t="shared" si="36"/>
        <v>8</v>
      </c>
      <c r="U206">
        <f t="shared" si="37"/>
        <v>0.5714285714285714</v>
      </c>
      <c r="W206">
        <v>-0.17725454545454544</v>
      </c>
      <c r="X206">
        <v>5.8823529411764705E-2</v>
      </c>
      <c r="Y206">
        <v>-0.72727272727272729</v>
      </c>
      <c r="Z206">
        <v>0.5714285714285714</v>
      </c>
      <c r="AA206">
        <f t="shared" si="38"/>
        <v>-6.8568792971734155E-2</v>
      </c>
      <c r="AB206">
        <f t="shared" si="39"/>
        <v>0.53898945447258395</v>
      </c>
    </row>
    <row r="207" spans="2:28">
      <c r="B207">
        <v>51.5</v>
      </c>
      <c r="C207">
        <v>-0.13688132161955693</v>
      </c>
      <c r="D207">
        <v>0.45007449506833541</v>
      </c>
      <c r="G207">
        <v>12.422599999999999</v>
      </c>
      <c r="H207">
        <f t="shared" si="30"/>
        <v>1.4225999999999992</v>
      </c>
      <c r="I207">
        <f t="shared" si="31"/>
        <v>0.12932727272727265</v>
      </c>
      <c r="K207">
        <v>13</v>
      </c>
      <c r="L207">
        <f t="shared" si="32"/>
        <v>-4</v>
      </c>
      <c r="M207">
        <f t="shared" si="33"/>
        <v>-0.23529411764705882</v>
      </c>
      <c r="O207">
        <v>3</v>
      </c>
      <c r="P207">
        <f t="shared" si="34"/>
        <v>-8</v>
      </c>
      <c r="Q207">
        <f t="shared" si="35"/>
        <v>-0.72727272727272729</v>
      </c>
      <c r="S207">
        <v>18</v>
      </c>
      <c r="T207">
        <f t="shared" si="36"/>
        <v>4</v>
      </c>
      <c r="U207">
        <f t="shared" si="37"/>
        <v>0.2857142857142857</v>
      </c>
      <c r="W207">
        <v>0.12932727272727265</v>
      </c>
      <c r="X207">
        <v>-0.23529411764705882</v>
      </c>
      <c r="Y207">
        <v>-0.72727272727272729</v>
      </c>
      <c r="Z207">
        <v>0.2857142857142857</v>
      </c>
      <c r="AA207">
        <f t="shared" si="38"/>
        <v>-0.13688132161955693</v>
      </c>
      <c r="AB207">
        <f t="shared" si="39"/>
        <v>0.45007449506833541</v>
      </c>
    </row>
    <row r="208" spans="2:28">
      <c r="B208">
        <v>51.75</v>
      </c>
      <c r="C208">
        <v>-2.4137032085561505E-2</v>
      </c>
      <c r="D208">
        <v>0.90359970869959239</v>
      </c>
      <c r="G208">
        <v>2.7614999999999998</v>
      </c>
      <c r="H208">
        <f t="shared" si="30"/>
        <v>-8.2385000000000002</v>
      </c>
      <c r="I208">
        <f t="shared" si="31"/>
        <v>-0.74895454545454543</v>
      </c>
      <c r="K208">
        <v>25</v>
      </c>
      <c r="L208">
        <f t="shared" si="32"/>
        <v>8</v>
      </c>
      <c r="M208">
        <f t="shared" si="33"/>
        <v>0.47058823529411764</v>
      </c>
      <c r="O208">
        <v>2</v>
      </c>
      <c r="P208">
        <f t="shared" si="34"/>
        <v>-9</v>
      </c>
      <c r="Q208">
        <f t="shared" si="35"/>
        <v>-0.81818181818181823</v>
      </c>
      <c r="S208">
        <v>28</v>
      </c>
      <c r="T208">
        <f t="shared" si="36"/>
        <v>14</v>
      </c>
      <c r="U208">
        <f t="shared" si="37"/>
        <v>1</v>
      </c>
      <c r="W208">
        <v>-0.74895454545454543</v>
      </c>
      <c r="X208">
        <v>0.47058823529411764</v>
      </c>
      <c r="Y208">
        <v>-0.81818181818181823</v>
      </c>
      <c r="Z208">
        <v>1</v>
      </c>
      <c r="AA208">
        <f t="shared" si="38"/>
        <v>-2.4137032085561505E-2</v>
      </c>
      <c r="AB208">
        <f t="shared" si="39"/>
        <v>0.90359970869959239</v>
      </c>
    </row>
    <row r="209" spans="2:28">
      <c r="B209">
        <v>52</v>
      </c>
      <c r="C209">
        <v>-0.22292521008403363</v>
      </c>
      <c r="D209">
        <v>0.53446218206230311</v>
      </c>
      <c r="G209">
        <v>9.4643999999999995</v>
      </c>
      <c r="H209">
        <f t="shared" si="30"/>
        <v>-1.5356000000000005</v>
      </c>
      <c r="I209">
        <f t="shared" si="31"/>
        <v>-0.13960000000000006</v>
      </c>
      <c r="K209">
        <v>20</v>
      </c>
      <c r="L209">
        <f t="shared" si="32"/>
        <v>3</v>
      </c>
      <c r="M209">
        <f t="shared" si="33"/>
        <v>0.17647058823529413</v>
      </c>
      <c r="O209">
        <v>0</v>
      </c>
      <c r="P209">
        <f t="shared" si="34"/>
        <v>-11</v>
      </c>
      <c r="Q209">
        <f t="shared" si="35"/>
        <v>-1</v>
      </c>
      <c r="S209">
        <v>15</v>
      </c>
      <c r="T209">
        <f t="shared" si="36"/>
        <v>1</v>
      </c>
      <c r="U209">
        <f t="shared" si="37"/>
        <v>7.1428571428571425E-2</v>
      </c>
      <c r="W209">
        <v>-0.13960000000000006</v>
      </c>
      <c r="X209">
        <v>0.17647058823529413</v>
      </c>
      <c r="Y209">
        <v>-1</v>
      </c>
      <c r="Z209">
        <v>7.1428571428571425E-2</v>
      </c>
      <c r="AA209">
        <f t="shared" si="38"/>
        <v>-0.22292521008403363</v>
      </c>
      <c r="AB209">
        <f t="shared" si="39"/>
        <v>0.53446218206230311</v>
      </c>
    </row>
    <row r="210" spans="2:28">
      <c r="B210">
        <v>52.25</v>
      </c>
      <c r="C210">
        <v>-0.45162786478227651</v>
      </c>
      <c r="D210">
        <v>0.3929868307928096</v>
      </c>
      <c r="G210">
        <v>7.4435000000000002</v>
      </c>
      <c r="H210">
        <f t="shared" si="30"/>
        <v>-3.5564999999999998</v>
      </c>
      <c r="I210">
        <f t="shared" si="31"/>
        <v>-0.32331818181818178</v>
      </c>
      <c r="K210">
        <v>10</v>
      </c>
      <c r="L210">
        <f t="shared" si="32"/>
        <v>-7</v>
      </c>
      <c r="M210">
        <f t="shared" si="33"/>
        <v>-0.41176470588235292</v>
      </c>
      <c r="O210">
        <v>0</v>
      </c>
      <c r="P210">
        <f t="shared" si="34"/>
        <v>-11</v>
      </c>
      <c r="Q210">
        <f t="shared" si="35"/>
        <v>-1</v>
      </c>
      <c r="S210">
        <v>13</v>
      </c>
      <c r="T210">
        <f t="shared" si="36"/>
        <v>-1</v>
      </c>
      <c r="U210">
        <f t="shared" si="37"/>
        <v>-7.1428571428571425E-2</v>
      </c>
      <c r="W210">
        <v>-0.32331818181818178</v>
      </c>
      <c r="X210">
        <v>-0.41176470588235292</v>
      </c>
      <c r="Y210">
        <v>-1</v>
      </c>
      <c r="Z210">
        <v>-7.1428571428571425E-2</v>
      </c>
      <c r="AA210">
        <f t="shared" si="38"/>
        <v>-0.45162786478227651</v>
      </c>
      <c r="AB210">
        <f t="shared" si="39"/>
        <v>0.3929868307928096</v>
      </c>
    </row>
    <row r="211" spans="2:28">
      <c r="B211">
        <v>52.5</v>
      </c>
      <c r="C211">
        <v>-9.8548510313216181E-2</v>
      </c>
      <c r="D211">
        <v>0.81929986187400861</v>
      </c>
      <c r="G211">
        <v>4</v>
      </c>
      <c r="H211">
        <f t="shared" si="30"/>
        <v>-7</v>
      </c>
      <c r="I211">
        <f t="shared" si="31"/>
        <v>-0.63636363636363635</v>
      </c>
      <c r="K211">
        <v>22</v>
      </c>
      <c r="L211">
        <f t="shared" si="32"/>
        <v>5</v>
      </c>
      <c r="M211">
        <f t="shared" si="33"/>
        <v>0.29411764705882354</v>
      </c>
      <c r="O211">
        <v>1</v>
      </c>
      <c r="P211">
        <f t="shared" si="34"/>
        <v>-10</v>
      </c>
      <c r="Q211">
        <f t="shared" si="35"/>
        <v>-0.90909090909090906</v>
      </c>
      <c r="S211">
        <v>26</v>
      </c>
      <c r="T211">
        <f t="shared" si="36"/>
        <v>12</v>
      </c>
      <c r="U211">
        <f t="shared" si="37"/>
        <v>0.8571428571428571</v>
      </c>
      <c r="W211">
        <v>-0.63636363636363635</v>
      </c>
      <c r="X211">
        <v>0.29411764705882354</v>
      </c>
      <c r="Y211">
        <v>-0.90909090909090906</v>
      </c>
      <c r="Z211">
        <v>0.8571428571428571</v>
      </c>
      <c r="AA211">
        <f t="shared" si="38"/>
        <v>-9.8548510313216181E-2</v>
      </c>
      <c r="AB211">
        <f t="shared" si="39"/>
        <v>0.81929986187400861</v>
      </c>
    </row>
    <row r="212" spans="2:28">
      <c r="B212">
        <v>52.75</v>
      </c>
      <c r="C212">
        <v>3.5760313216195716E-3</v>
      </c>
      <c r="D212">
        <v>0.53117962427816046</v>
      </c>
      <c r="G212">
        <v>4.5438999999999998</v>
      </c>
      <c r="H212">
        <f t="shared" si="30"/>
        <v>-6.4561000000000002</v>
      </c>
      <c r="I212">
        <f t="shared" si="31"/>
        <v>-0.58691818181818178</v>
      </c>
      <c r="K212">
        <v>27</v>
      </c>
      <c r="L212">
        <f t="shared" si="32"/>
        <v>10</v>
      </c>
      <c r="M212">
        <f t="shared" si="33"/>
        <v>0.58823529411764708</v>
      </c>
      <c r="O212">
        <v>8</v>
      </c>
      <c r="P212">
        <f t="shared" si="34"/>
        <v>-3</v>
      </c>
      <c r="Q212">
        <f t="shared" si="35"/>
        <v>-0.27272727272727271</v>
      </c>
      <c r="S212">
        <v>18</v>
      </c>
      <c r="T212">
        <f t="shared" si="36"/>
        <v>4</v>
      </c>
      <c r="U212">
        <f t="shared" si="37"/>
        <v>0.2857142857142857</v>
      </c>
      <c r="W212">
        <v>-0.58691818181818178</v>
      </c>
      <c r="X212">
        <v>0.58823529411764708</v>
      </c>
      <c r="Y212">
        <v>-0.27272727272727271</v>
      </c>
      <c r="Z212">
        <v>0.2857142857142857</v>
      </c>
      <c r="AA212">
        <f t="shared" si="38"/>
        <v>3.5760313216195716E-3</v>
      </c>
      <c r="AB212">
        <f t="shared" si="39"/>
        <v>0.53117962427816046</v>
      </c>
    </row>
    <row r="213" spans="2:28">
      <c r="B213">
        <v>53</v>
      </c>
      <c r="C213">
        <v>8.0045511841100092E-2</v>
      </c>
      <c r="D213">
        <v>0.74670126206785292</v>
      </c>
      <c r="G213">
        <v>12.765700000000001</v>
      </c>
      <c r="H213">
        <f t="shared" si="30"/>
        <v>1.7657000000000007</v>
      </c>
      <c r="I213">
        <f t="shared" si="31"/>
        <v>0.16051818181818189</v>
      </c>
      <c r="K213">
        <v>27</v>
      </c>
      <c r="L213">
        <f t="shared" si="32"/>
        <v>10</v>
      </c>
      <c r="M213">
        <f t="shared" si="33"/>
        <v>0.58823529411764708</v>
      </c>
      <c r="O213">
        <v>0</v>
      </c>
      <c r="P213">
        <f t="shared" si="34"/>
        <v>-11</v>
      </c>
      <c r="Q213">
        <f t="shared" si="35"/>
        <v>-1</v>
      </c>
      <c r="S213">
        <v>22</v>
      </c>
      <c r="T213">
        <f t="shared" si="36"/>
        <v>8</v>
      </c>
      <c r="U213">
        <f t="shared" si="37"/>
        <v>0.5714285714285714</v>
      </c>
      <c r="W213">
        <v>0.16051818181818189</v>
      </c>
      <c r="X213">
        <v>0.58823529411764708</v>
      </c>
      <c r="Y213">
        <v>-1</v>
      </c>
      <c r="Z213">
        <v>0.5714285714285714</v>
      </c>
      <c r="AA213">
        <f t="shared" si="38"/>
        <v>8.0045511841100092E-2</v>
      </c>
      <c r="AB213">
        <f t="shared" si="39"/>
        <v>0.74670126206785292</v>
      </c>
    </row>
    <row r="214" spans="2:28">
      <c r="B214">
        <v>53.25</v>
      </c>
      <c r="C214">
        <v>-0.32714816653934298</v>
      </c>
      <c r="D214">
        <v>0.82921824755220086</v>
      </c>
      <c r="G214">
        <v>0.90380000000000005</v>
      </c>
      <c r="H214">
        <f t="shared" si="30"/>
        <v>-10.0962</v>
      </c>
      <c r="I214">
        <f t="shared" si="31"/>
        <v>-0.91783636363636356</v>
      </c>
      <c r="K214">
        <v>14</v>
      </c>
      <c r="L214">
        <f t="shared" si="32"/>
        <v>-3</v>
      </c>
      <c r="M214">
        <f t="shared" si="33"/>
        <v>-0.17647058823529413</v>
      </c>
      <c r="O214">
        <v>0</v>
      </c>
      <c r="P214">
        <f t="shared" si="34"/>
        <v>-11</v>
      </c>
      <c r="Q214">
        <f t="shared" si="35"/>
        <v>-1</v>
      </c>
      <c r="S214">
        <v>25</v>
      </c>
      <c r="T214">
        <f t="shared" si="36"/>
        <v>11</v>
      </c>
      <c r="U214">
        <f t="shared" si="37"/>
        <v>0.7857142857142857</v>
      </c>
      <c r="W214">
        <v>-0.91783636363636356</v>
      </c>
      <c r="X214">
        <v>-0.17647058823529413</v>
      </c>
      <c r="Y214">
        <v>-1</v>
      </c>
      <c r="Z214">
        <v>0.7857142857142857</v>
      </c>
      <c r="AA214">
        <f t="shared" si="38"/>
        <v>-0.32714816653934298</v>
      </c>
      <c r="AB214">
        <f t="shared" si="39"/>
        <v>0.82921824755220086</v>
      </c>
    </row>
    <row r="215" spans="2:28">
      <c r="B215">
        <v>53.5</v>
      </c>
      <c r="C215">
        <v>-0.43042839954163481</v>
      </c>
      <c r="D215">
        <v>0.40480793335269538</v>
      </c>
      <c r="G215">
        <v>6.4351000000000003</v>
      </c>
      <c r="H215">
        <f t="shared" si="30"/>
        <v>-4.5648999999999997</v>
      </c>
      <c r="I215">
        <f t="shared" si="31"/>
        <v>-0.41499090909090908</v>
      </c>
      <c r="K215">
        <v>13</v>
      </c>
      <c r="L215">
        <f t="shared" si="32"/>
        <v>-4</v>
      </c>
      <c r="M215">
        <f t="shared" si="33"/>
        <v>-0.23529411764705882</v>
      </c>
      <c r="O215">
        <v>0</v>
      </c>
      <c r="P215">
        <f t="shared" si="34"/>
        <v>-11</v>
      </c>
      <c r="Q215">
        <f t="shared" si="35"/>
        <v>-1</v>
      </c>
      <c r="S215">
        <v>13</v>
      </c>
      <c r="T215">
        <f t="shared" si="36"/>
        <v>-1</v>
      </c>
      <c r="U215">
        <f t="shared" si="37"/>
        <v>-7.1428571428571425E-2</v>
      </c>
      <c r="W215">
        <v>-0.41499090909090908</v>
      </c>
      <c r="X215">
        <v>-0.23529411764705882</v>
      </c>
      <c r="Y215">
        <v>-1</v>
      </c>
      <c r="Z215">
        <v>-7.1428571428571425E-2</v>
      </c>
      <c r="AA215">
        <f t="shared" si="38"/>
        <v>-0.43042839954163481</v>
      </c>
      <c r="AB215">
        <f t="shared" si="39"/>
        <v>0.40480793335269538</v>
      </c>
    </row>
    <row r="216" spans="2:28">
      <c r="B216">
        <v>53.75</v>
      </c>
      <c r="C216">
        <v>-0.31763391902215432</v>
      </c>
      <c r="D216">
        <v>0.50331577991272625</v>
      </c>
      <c r="G216">
        <v>8.2552000000000003</v>
      </c>
      <c r="H216">
        <f t="shared" si="30"/>
        <v>-2.7447999999999997</v>
      </c>
      <c r="I216">
        <f t="shared" si="31"/>
        <v>-0.24952727272727271</v>
      </c>
      <c r="K216">
        <v>13</v>
      </c>
      <c r="L216">
        <f t="shared" si="32"/>
        <v>-4</v>
      </c>
      <c r="M216">
        <f t="shared" si="33"/>
        <v>-0.23529411764705882</v>
      </c>
      <c r="O216">
        <v>0</v>
      </c>
      <c r="P216">
        <f t="shared" si="34"/>
        <v>-11</v>
      </c>
      <c r="Q216">
        <f t="shared" si="35"/>
        <v>-1</v>
      </c>
      <c r="S216">
        <v>17</v>
      </c>
      <c r="T216">
        <f t="shared" si="36"/>
        <v>3</v>
      </c>
      <c r="U216">
        <f t="shared" si="37"/>
        <v>0.21428571428571427</v>
      </c>
      <c r="W216">
        <v>-0.24952727272727271</v>
      </c>
      <c r="X216">
        <v>-0.23529411764705882</v>
      </c>
      <c r="Y216">
        <v>-1</v>
      </c>
      <c r="Z216">
        <v>0.21428571428571427</v>
      </c>
      <c r="AA216">
        <f t="shared" si="38"/>
        <v>-0.31763391902215432</v>
      </c>
      <c r="AB216">
        <f t="shared" si="39"/>
        <v>0.50331577991272625</v>
      </c>
    </row>
    <row r="217" spans="2:28">
      <c r="B217">
        <v>54</v>
      </c>
      <c r="C217">
        <v>-0.34188407181054237</v>
      </c>
      <c r="D217">
        <v>0.51852551716500561</v>
      </c>
      <c r="G217">
        <v>1.2050000000000001</v>
      </c>
      <c r="H217">
        <f t="shared" si="30"/>
        <v>-9.7949999999999999</v>
      </c>
      <c r="I217">
        <f t="shared" si="31"/>
        <v>-0.8904545454545455</v>
      </c>
      <c r="K217">
        <v>9</v>
      </c>
      <c r="L217">
        <f t="shared" si="32"/>
        <v>-8</v>
      </c>
      <c r="M217">
        <f t="shared" si="33"/>
        <v>-0.47058823529411764</v>
      </c>
      <c r="O217">
        <v>7</v>
      </c>
      <c r="P217">
        <f t="shared" si="34"/>
        <v>-4</v>
      </c>
      <c r="Q217">
        <f t="shared" si="35"/>
        <v>-0.36363636363636365</v>
      </c>
      <c r="S217">
        <v>19</v>
      </c>
      <c r="T217">
        <f t="shared" si="36"/>
        <v>5</v>
      </c>
      <c r="U217">
        <f t="shared" si="37"/>
        <v>0.35714285714285715</v>
      </c>
      <c r="W217">
        <v>-0.8904545454545455</v>
      </c>
      <c r="X217">
        <v>-0.47058823529411764</v>
      </c>
      <c r="Y217">
        <v>-0.36363636363636365</v>
      </c>
      <c r="Z217">
        <v>0.35714285714285715</v>
      </c>
      <c r="AA217">
        <f t="shared" si="38"/>
        <v>-0.34188407181054237</v>
      </c>
      <c r="AB217">
        <f t="shared" si="39"/>
        <v>0.51852551716500561</v>
      </c>
    </row>
    <row r="218" spans="2:28">
      <c r="B218">
        <v>54.25</v>
      </c>
      <c r="C218">
        <v>-0.20241189839572193</v>
      </c>
      <c r="D218">
        <v>0.6717068926145503</v>
      </c>
      <c r="G218">
        <v>5.6527000000000003</v>
      </c>
      <c r="H218">
        <f t="shared" si="30"/>
        <v>-5.3472999999999997</v>
      </c>
      <c r="I218">
        <f t="shared" si="31"/>
        <v>-0.48611818181818178</v>
      </c>
      <c r="K218">
        <v>20</v>
      </c>
      <c r="L218">
        <f t="shared" si="32"/>
        <v>3</v>
      </c>
      <c r="M218">
        <f t="shared" si="33"/>
        <v>0.17647058823529413</v>
      </c>
      <c r="O218">
        <v>0</v>
      </c>
      <c r="P218">
        <f t="shared" si="34"/>
        <v>-11</v>
      </c>
      <c r="Q218">
        <f t="shared" si="35"/>
        <v>-1</v>
      </c>
      <c r="S218">
        <v>21</v>
      </c>
      <c r="T218">
        <f t="shared" si="36"/>
        <v>7</v>
      </c>
      <c r="U218">
        <f t="shared" si="37"/>
        <v>0.5</v>
      </c>
      <c r="W218">
        <v>-0.48611818181818178</v>
      </c>
      <c r="X218">
        <v>0.17647058823529413</v>
      </c>
      <c r="Y218">
        <v>-1</v>
      </c>
      <c r="Z218">
        <v>0.5</v>
      </c>
      <c r="AA218">
        <f t="shared" si="38"/>
        <v>-0.20241189839572193</v>
      </c>
      <c r="AB218">
        <f t="shared" si="39"/>
        <v>0.6717068926145503</v>
      </c>
    </row>
    <row r="219" spans="2:28">
      <c r="B219">
        <v>54.5</v>
      </c>
      <c r="C219">
        <v>-0.19634816653934298</v>
      </c>
      <c r="D219">
        <v>0.56852604966048181</v>
      </c>
      <c r="G219">
        <v>12.159000000000001</v>
      </c>
      <c r="H219">
        <f t="shared" si="30"/>
        <v>1.1590000000000007</v>
      </c>
      <c r="I219">
        <f t="shared" si="31"/>
        <v>0.10536363636363642</v>
      </c>
      <c r="K219">
        <v>14</v>
      </c>
      <c r="L219">
        <f t="shared" si="32"/>
        <v>-3</v>
      </c>
      <c r="M219">
        <f t="shared" si="33"/>
        <v>-0.17647058823529413</v>
      </c>
      <c r="O219">
        <v>0</v>
      </c>
      <c r="P219">
        <f t="shared" si="34"/>
        <v>-11</v>
      </c>
      <c r="Q219">
        <f t="shared" si="35"/>
        <v>-1</v>
      </c>
      <c r="S219">
        <v>18</v>
      </c>
      <c r="T219">
        <f t="shared" si="36"/>
        <v>4</v>
      </c>
      <c r="U219">
        <f t="shared" si="37"/>
        <v>0.2857142857142857</v>
      </c>
      <c r="W219">
        <v>0.10536363636363642</v>
      </c>
      <c r="X219">
        <v>-0.17647058823529413</v>
      </c>
      <c r="Y219">
        <v>-1</v>
      </c>
      <c r="Z219">
        <v>0.2857142857142857</v>
      </c>
      <c r="AA219">
        <f t="shared" si="38"/>
        <v>-0.19634816653934298</v>
      </c>
      <c r="AB219">
        <f t="shared" si="39"/>
        <v>0.56852604966048181</v>
      </c>
    </row>
    <row r="220" spans="2:28">
      <c r="B220">
        <v>54.75</v>
      </c>
      <c r="C220">
        <v>-0.3685945569136746</v>
      </c>
      <c r="D220">
        <v>0.56708666475581282</v>
      </c>
      <c r="G220">
        <v>3.9331</v>
      </c>
      <c r="H220">
        <f t="shared" si="30"/>
        <v>-7.0669000000000004</v>
      </c>
      <c r="I220">
        <f t="shared" si="31"/>
        <v>-0.64244545454545454</v>
      </c>
      <c r="K220">
        <v>15</v>
      </c>
      <c r="L220">
        <f t="shared" si="32"/>
        <v>-2</v>
      </c>
      <c r="M220">
        <f t="shared" si="33"/>
        <v>-0.11764705882352941</v>
      </c>
      <c r="O220">
        <v>0</v>
      </c>
      <c r="P220">
        <f t="shared" si="34"/>
        <v>-11</v>
      </c>
      <c r="Q220">
        <f t="shared" si="35"/>
        <v>-1</v>
      </c>
      <c r="S220">
        <v>18</v>
      </c>
      <c r="T220">
        <f t="shared" si="36"/>
        <v>4</v>
      </c>
      <c r="U220">
        <f t="shared" si="37"/>
        <v>0.2857142857142857</v>
      </c>
      <c r="W220">
        <v>-0.64244545454545454</v>
      </c>
      <c r="X220">
        <v>-0.11764705882352941</v>
      </c>
      <c r="Y220">
        <v>-1</v>
      </c>
      <c r="Z220">
        <v>0.2857142857142857</v>
      </c>
      <c r="AA220">
        <f t="shared" si="38"/>
        <v>-0.3685945569136746</v>
      </c>
      <c r="AB220">
        <f t="shared" si="39"/>
        <v>0.56708666475581282</v>
      </c>
    </row>
    <row r="221" spans="2:28">
      <c r="B221">
        <v>55</v>
      </c>
      <c r="C221">
        <v>-0.50218116883116881</v>
      </c>
      <c r="D221">
        <v>0.40909665950950547</v>
      </c>
      <c r="G221">
        <v>0.83260000000000001</v>
      </c>
      <c r="H221">
        <f t="shared" si="30"/>
        <v>-10.167400000000001</v>
      </c>
      <c r="I221">
        <f t="shared" si="31"/>
        <v>-0.92430909090909097</v>
      </c>
      <c r="K221">
        <v>17</v>
      </c>
      <c r="L221">
        <f t="shared" si="32"/>
        <v>0</v>
      </c>
      <c r="M221">
        <f t="shared" si="33"/>
        <v>0</v>
      </c>
      <c r="O221">
        <v>3</v>
      </c>
      <c r="P221">
        <f t="shared" si="34"/>
        <v>-8</v>
      </c>
      <c r="Q221">
        <f t="shared" si="35"/>
        <v>-0.72727272727272729</v>
      </c>
      <c r="S221">
        <v>9</v>
      </c>
      <c r="T221">
        <f t="shared" si="36"/>
        <v>-5</v>
      </c>
      <c r="U221">
        <f t="shared" si="37"/>
        <v>-0.35714285714285715</v>
      </c>
      <c r="W221">
        <v>-0.92430909090909097</v>
      </c>
      <c r="X221">
        <v>0</v>
      </c>
      <c r="Y221">
        <v>-0.72727272727272729</v>
      </c>
      <c r="Z221">
        <v>-0.35714285714285715</v>
      </c>
      <c r="AA221">
        <f t="shared" si="38"/>
        <v>-0.50218116883116881</v>
      </c>
      <c r="AB221">
        <f t="shared" si="39"/>
        <v>0.40909665950950547</v>
      </c>
    </row>
    <row r="222" spans="2:28">
      <c r="B222">
        <v>55.25</v>
      </c>
      <c r="C222">
        <v>-0.53941844919786097</v>
      </c>
      <c r="D222">
        <v>0.43283618593763085</v>
      </c>
      <c r="G222">
        <v>2.7949999999999999</v>
      </c>
      <c r="H222">
        <f t="shared" si="30"/>
        <v>-8.2050000000000001</v>
      </c>
      <c r="I222">
        <f t="shared" si="31"/>
        <v>-0.74590909090909097</v>
      </c>
      <c r="K222">
        <v>10</v>
      </c>
      <c r="L222">
        <f t="shared" si="32"/>
        <v>-7</v>
      </c>
      <c r="M222">
        <f t="shared" si="33"/>
        <v>-0.41176470588235292</v>
      </c>
      <c r="O222">
        <v>0</v>
      </c>
      <c r="P222">
        <f t="shared" si="34"/>
        <v>-11</v>
      </c>
      <c r="Q222">
        <f t="shared" si="35"/>
        <v>-1</v>
      </c>
      <c r="S222">
        <v>14</v>
      </c>
      <c r="T222">
        <f t="shared" si="36"/>
        <v>0</v>
      </c>
      <c r="U222">
        <f t="shared" si="37"/>
        <v>0</v>
      </c>
      <c r="W222">
        <v>-0.74590909090909097</v>
      </c>
      <c r="X222">
        <v>-0.41176470588235292</v>
      </c>
      <c r="Y222">
        <v>-1</v>
      </c>
      <c r="Z222">
        <v>0</v>
      </c>
      <c r="AA222">
        <f t="shared" si="38"/>
        <v>-0.53941844919786097</v>
      </c>
      <c r="AB222">
        <f t="shared" si="39"/>
        <v>0.43283618593763085</v>
      </c>
    </row>
    <row r="223" spans="2:28">
      <c r="B223">
        <v>55.5</v>
      </c>
      <c r="C223">
        <v>-0.51358002291825822</v>
      </c>
      <c r="D223">
        <v>0.5158542754090607</v>
      </c>
      <c r="G223">
        <v>1.2050000000000001</v>
      </c>
      <c r="H223">
        <f t="shared" si="30"/>
        <v>-9.7949999999999999</v>
      </c>
      <c r="I223">
        <f t="shared" si="31"/>
        <v>-0.8904545454545455</v>
      </c>
      <c r="K223">
        <v>13</v>
      </c>
      <c r="L223">
        <f t="shared" si="32"/>
        <v>-4</v>
      </c>
      <c r="M223">
        <f t="shared" si="33"/>
        <v>-0.23529411764705882</v>
      </c>
      <c r="O223">
        <v>0</v>
      </c>
      <c r="P223">
        <f t="shared" si="34"/>
        <v>-11</v>
      </c>
      <c r="Q223">
        <f t="shared" si="35"/>
        <v>-1</v>
      </c>
      <c r="S223">
        <v>15</v>
      </c>
      <c r="T223">
        <f t="shared" si="36"/>
        <v>1</v>
      </c>
      <c r="U223">
        <f t="shared" si="37"/>
        <v>7.1428571428571425E-2</v>
      </c>
      <c r="W223">
        <v>-0.8904545454545455</v>
      </c>
      <c r="X223">
        <v>-0.23529411764705882</v>
      </c>
      <c r="Y223">
        <v>-1</v>
      </c>
      <c r="Z223">
        <v>7.1428571428571425E-2</v>
      </c>
      <c r="AA223">
        <f t="shared" si="38"/>
        <v>-0.51358002291825822</v>
      </c>
      <c r="AB223">
        <f t="shared" si="39"/>
        <v>0.5158542754090607</v>
      </c>
    </row>
    <row r="224" spans="2:28">
      <c r="B224">
        <v>55.75</v>
      </c>
      <c r="C224">
        <v>-0.37373095874713524</v>
      </c>
      <c r="D224">
        <v>0.40337024816202066</v>
      </c>
      <c r="G224">
        <v>1.7113</v>
      </c>
      <c r="H224">
        <f t="shared" si="30"/>
        <v>-9.2887000000000004</v>
      </c>
      <c r="I224">
        <f t="shared" si="31"/>
        <v>-0.8444272727272728</v>
      </c>
      <c r="K224">
        <v>14</v>
      </c>
      <c r="L224">
        <f t="shared" si="32"/>
        <v>-3</v>
      </c>
      <c r="M224">
        <f t="shared" si="33"/>
        <v>-0.17647058823529413</v>
      </c>
      <c r="O224">
        <v>5</v>
      </c>
      <c r="P224">
        <f t="shared" si="34"/>
        <v>-6</v>
      </c>
      <c r="Q224">
        <f t="shared" si="35"/>
        <v>-0.54545454545454541</v>
      </c>
      <c r="S224">
        <v>15</v>
      </c>
      <c r="T224">
        <f t="shared" si="36"/>
        <v>1</v>
      </c>
      <c r="U224">
        <f t="shared" si="37"/>
        <v>7.1428571428571425E-2</v>
      </c>
      <c r="W224">
        <v>-0.8444272727272728</v>
      </c>
      <c r="X224">
        <v>-0.17647058823529413</v>
      </c>
      <c r="Y224">
        <v>-0.54545454545454541</v>
      </c>
      <c r="Z224">
        <v>7.1428571428571425E-2</v>
      </c>
      <c r="AA224">
        <f t="shared" si="38"/>
        <v>-0.37373095874713524</v>
      </c>
      <c r="AB224">
        <f t="shared" si="39"/>
        <v>0.40337024816202066</v>
      </c>
    </row>
    <row r="225" spans="2:28">
      <c r="B225">
        <v>56</v>
      </c>
      <c r="C225">
        <v>-0.53059031703590531</v>
      </c>
      <c r="D225">
        <v>0.41845869406526542</v>
      </c>
      <c r="G225">
        <v>1.3389</v>
      </c>
      <c r="H225">
        <f t="shared" si="30"/>
        <v>-9.6610999999999994</v>
      </c>
      <c r="I225">
        <f t="shared" si="31"/>
        <v>-0.87828181818181816</v>
      </c>
      <c r="K225">
        <v>7</v>
      </c>
      <c r="L225">
        <f t="shared" si="32"/>
        <v>-10</v>
      </c>
      <c r="M225">
        <f t="shared" si="33"/>
        <v>-0.58823529411764708</v>
      </c>
      <c r="O225">
        <v>3</v>
      </c>
      <c r="P225">
        <f t="shared" si="34"/>
        <v>-8</v>
      </c>
      <c r="Q225">
        <f t="shared" si="35"/>
        <v>-0.72727272727272729</v>
      </c>
      <c r="S225">
        <v>15</v>
      </c>
      <c r="T225">
        <f t="shared" si="36"/>
        <v>1</v>
      </c>
      <c r="U225">
        <f t="shared" si="37"/>
        <v>7.1428571428571425E-2</v>
      </c>
      <c r="W225">
        <v>-0.87828181818181816</v>
      </c>
      <c r="X225">
        <v>-0.58823529411764708</v>
      </c>
      <c r="Y225">
        <v>-0.72727272727272729</v>
      </c>
      <c r="Z225">
        <v>7.1428571428571425E-2</v>
      </c>
      <c r="AA225">
        <f t="shared" si="38"/>
        <v>-0.53059031703590531</v>
      </c>
      <c r="AB225">
        <f t="shared" si="39"/>
        <v>0.41845869406526542</v>
      </c>
    </row>
    <row r="226" spans="2:28">
      <c r="B226">
        <v>56.25</v>
      </c>
      <c r="C226">
        <v>-0.18363258212375858</v>
      </c>
      <c r="D226">
        <v>0.64096077548376484</v>
      </c>
      <c r="G226">
        <v>5.0042</v>
      </c>
      <c r="H226">
        <f t="shared" si="30"/>
        <v>-5.9958</v>
      </c>
      <c r="I226">
        <f t="shared" si="31"/>
        <v>-0.54507272727272726</v>
      </c>
      <c r="K226">
        <v>14</v>
      </c>
      <c r="L226">
        <f t="shared" si="32"/>
        <v>-3</v>
      </c>
      <c r="M226">
        <f t="shared" si="33"/>
        <v>-0.17647058823529413</v>
      </c>
      <c r="O226">
        <v>3</v>
      </c>
      <c r="P226">
        <f t="shared" si="34"/>
        <v>-8</v>
      </c>
      <c r="Q226">
        <f t="shared" si="35"/>
        <v>-0.72727272727272729</v>
      </c>
      <c r="S226">
        <v>24</v>
      </c>
      <c r="T226">
        <f t="shared" si="36"/>
        <v>10</v>
      </c>
      <c r="U226">
        <f t="shared" si="37"/>
        <v>0.7142857142857143</v>
      </c>
      <c r="W226">
        <v>-0.54507272727272726</v>
      </c>
      <c r="X226">
        <v>-0.17647058823529413</v>
      </c>
      <c r="Y226">
        <v>-0.72727272727272729</v>
      </c>
      <c r="Z226">
        <v>0.7142857142857143</v>
      </c>
      <c r="AA226">
        <f t="shared" si="38"/>
        <v>-0.18363258212375858</v>
      </c>
      <c r="AB226">
        <f t="shared" si="39"/>
        <v>0.64096077548376484</v>
      </c>
    </row>
    <row r="227" spans="2:28">
      <c r="B227">
        <v>56.5</v>
      </c>
      <c r="C227">
        <v>-0.31636233766233768</v>
      </c>
      <c r="D227">
        <v>0.55471009124360304</v>
      </c>
      <c r="G227">
        <v>0.93720000000000003</v>
      </c>
      <c r="H227">
        <f t="shared" si="30"/>
        <v>-10.062799999999999</v>
      </c>
      <c r="I227">
        <f t="shared" si="31"/>
        <v>-0.91479999999999995</v>
      </c>
      <c r="K227">
        <v>17</v>
      </c>
      <c r="L227">
        <f t="shared" si="32"/>
        <v>0</v>
      </c>
      <c r="M227">
        <f t="shared" si="33"/>
        <v>0</v>
      </c>
      <c r="O227">
        <v>4</v>
      </c>
      <c r="P227">
        <f t="shared" si="34"/>
        <v>-7</v>
      </c>
      <c r="Q227">
        <f t="shared" si="35"/>
        <v>-0.63636363636363635</v>
      </c>
      <c r="S227">
        <v>18</v>
      </c>
      <c r="T227">
        <f t="shared" si="36"/>
        <v>4</v>
      </c>
      <c r="U227">
        <f t="shared" si="37"/>
        <v>0.2857142857142857</v>
      </c>
      <c r="W227">
        <v>-0.91479999999999995</v>
      </c>
      <c r="X227">
        <v>0</v>
      </c>
      <c r="Y227">
        <v>-0.63636363636363635</v>
      </c>
      <c r="Z227">
        <v>0.2857142857142857</v>
      </c>
      <c r="AA227">
        <f t="shared" si="38"/>
        <v>-0.31636233766233768</v>
      </c>
      <c r="AB227">
        <f t="shared" si="39"/>
        <v>0.55471009124360304</v>
      </c>
    </row>
    <row r="228" spans="2:28">
      <c r="B228">
        <v>56.75</v>
      </c>
      <c r="C228">
        <v>-0.24076991978609624</v>
      </c>
      <c r="D228">
        <v>0.27495067782811428</v>
      </c>
      <c r="G228">
        <v>9.3473000000000006</v>
      </c>
      <c r="H228">
        <f t="shared" si="30"/>
        <v>-1.6526999999999994</v>
      </c>
      <c r="I228">
        <f t="shared" si="31"/>
        <v>-0.15024545454545449</v>
      </c>
      <c r="K228">
        <v>14</v>
      </c>
      <c r="L228">
        <f t="shared" si="32"/>
        <v>-3</v>
      </c>
      <c r="M228">
        <f t="shared" si="33"/>
        <v>-0.17647058823529413</v>
      </c>
      <c r="O228">
        <v>4</v>
      </c>
      <c r="P228">
        <f t="shared" si="34"/>
        <v>-7</v>
      </c>
      <c r="Q228">
        <f t="shared" si="35"/>
        <v>-0.63636363636363635</v>
      </c>
      <c r="S228">
        <v>14</v>
      </c>
      <c r="T228">
        <f t="shared" si="36"/>
        <v>0</v>
      </c>
      <c r="U228">
        <f t="shared" si="37"/>
        <v>0</v>
      </c>
      <c r="W228">
        <v>-0.15024545454545449</v>
      </c>
      <c r="X228">
        <v>-0.17647058823529413</v>
      </c>
      <c r="Y228">
        <v>-0.63636363636363635</v>
      </c>
      <c r="Z228">
        <v>0</v>
      </c>
      <c r="AA228">
        <f t="shared" si="38"/>
        <v>-0.24076991978609624</v>
      </c>
      <c r="AB228">
        <f t="shared" si="39"/>
        <v>0.27495067782811428</v>
      </c>
    </row>
    <row r="229" spans="2:28">
      <c r="B229">
        <v>57</v>
      </c>
      <c r="C229">
        <v>-0.4039243315508021</v>
      </c>
      <c r="D229">
        <v>0.62986322191676836</v>
      </c>
      <c r="G229">
        <v>0.90380000000000005</v>
      </c>
      <c r="H229">
        <f t="shared" si="30"/>
        <v>-10.0962</v>
      </c>
      <c r="I229">
        <f t="shared" si="31"/>
        <v>-0.91783636363636356</v>
      </c>
      <c r="K229">
        <v>9</v>
      </c>
      <c r="L229">
        <f t="shared" si="32"/>
        <v>-8</v>
      </c>
      <c r="M229">
        <f t="shared" si="33"/>
        <v>-0.47058823529411764</v>
      </c>
      <c r="O229">
        <v>3</v>
      </c>
      <c r="P229">
        <f t="shared" si="34"/>
        <v>-8</v>
      </c>
      <c r="Q229">
        <f t="shared" si="35"/>
        <v>-0.72727272727272729</v>
      </c>
      <c r="S229">
        <v>21</v>
      </c>
      <c r="T229">
        <f t="shared" si="36"/>
        <v>7</v>
      </c>
      <c r="U229">
        <f t="shared" si="37"/>
        <v>0.5</v>
      </c>
      <c r="W229">
        <v>-0.91783636363636356</v>
      </c>
      <c r="X229">
        <v>-0.47058823529411764</v>
      </c>
      <c r="Y229">
        <v>-0.72727272727272729</v>
      </c>
      <c r="Z229">
        <v>0.5</v>
      </c>
      <c r="AA229">
        <f t="shared" si="38"/>
        <v>-0.4039243315508021</v>
      </c>
      <c r="AB229">
        <f t="shared" si="39"/>
        <v>0.62986322191676836</v>
      </c>
    </row>
    <row r="230" spans="2:28">
      <c r="B230">
        <v>57.25</v>
      </c>
      <c r="C230">
        <v>-0.35552713903743316</v>
      </c>
      <c r="D230">
        <v>0.63908256791635198</v>
      </c>
      <c r="G230">
        <v>4.0921000000000003</v>
      </c>
      <c r="H230">
        <f t="shared" si="30"/>
        <v>-6.9078999999999997</v>
      </c>
      <c r="I230">
        <f t="shared" si="31"/>
        <v>-0.62799090909090904</v>
      </c>
      <c r="K230">
        <v>12</v>
      </c>
      <c r="L230">
        <f t="shared" si="32"/>
        <v>-5</v>
      </c>
      <c r="M230">
        <f t="shared" si="33"/>
        <v>-0.29411764705882354</v>
      </c>
      <c r="O230">
        <v>0</v>
      </c>
      <c r="P230">
        <f t="shared" si="34"/>
        <v>-11</v>
      </c>
      <c r="Q230">
        <f t="shared" si="35"/>
        <v>-1</v>
      </c>
      <c r="S230">
        <v>21</v>
      </c>
      <c r="T230">
        <f t="shared" si="36"/>
        <v>7</v>
      </c>
      <c r="U230">
        <f t="shared" si="37"/>
        <v>0.5</v>
      </c>
      <c r="W230">
        <v>-0.62799090909090904</v>
      </c>
      <c r="X230">
        <v>-0.29411764705882354</v>
      </c>
      <c r="Y230">
        <v>-1</v>
      </c>
      <c r="Z230">
        <v>0.5</v>
      </c>
      <c r="AA230">
        <f t="shared" si="38"/>
        <v>-0.35552713903743316</v>
      </c>
      <c r="AB230">
        <f t="shared" si="39"/>
        <v>0.63908256791635198</v>
      </c>
    </row>
    <row r="231" spans="2:28">
      <c r="B231">
        <v>57.5</v>
      </c>
      <c r="C231">
        <v>-0.40390928189457603</v>
      </c>
      <c r="D231">
        <v>0.62722781602796496</v>
      </c>
      <c r="G231">
        <v>2.7490000000000001</v>
      </c>
      <c r="H231">
        <f t="shared" si="30"/>
        <v>-8.2509999999999994</v>
      </c>
      <c r="I231">
        <f t="shared" si="31"/>
        <v>-0.75009090909090903</v>
      </c>
      <c r="K231">
        <v>12</v>
      </c>
      <c r="L231">
        <f t="shared" si="32"/>
        <v>-5</v>
      </c>
      <c r="M231">
        <f t="shared" si="33"/>
        <v>-0.29411764705882354</v>
      </c>
      <c r="O231">
        <v>0</v>
      </c>
      <c r="P231">
        <f t="shared" si="34"/>
        <v>-11</v>
      </c>
      <c r="Q231">
        <f t="shared" si="35"/>
        <v>-1</v>
      </c>
      <c r="S231">
        <v>20</v>
      </c>
      <c r="T231">
        <f t="shared" si="36"/>
        <v>6</v>
      </c>
      <c r="U231">
        <f t="shared" si="37"/>
        <v>0.42857142857142855</v>
      </c>
      <c r="W231">
        <v>-0.75009090909090903</v>
      </c>
      <c r="X231">
        <v>-0.29411764705882354</v>
      </c>
      <c r="Y231">
        <v>-1</v>
      </c>
      <c r="Z231">
        <v>0.42857142857142855</v>
      </c>
      <c r="AA231">
        <f t="shared" si="38"/>
        <v>-0.40390928189457603</v>
      </c>
      <c r="AB231">
        <f t="shared" si="39"/>
        <v>0.62722781602796496</v>
      </c>
    </row>
    <row r="232" spans="2:28">
      <c r="B232">
        <v>57.75</v>
      </c>
      <c r="C232">
        <v>-0.37693760504201679</v>
      </c>
      <c r="D232">
        <v>0.81567235444277186</v>
      </c>
      <c r="G232">
        <v>1.3012999999999999</v>
      </c>
      <c r="H232">
        <f t="shared" si="30"/>
        <v>-9.6987000000000005</v>
      </c>
      <c r="I232">
        <f t="shared" si="31"/>
        <v>-0.88170000000000004</v>
      </c>
      <c r="K232">
        <v>10</v>
      </c>
      <c r="L232">
        <f t="shared" si="32"/>
        <v>-7</v>
      </c>
      <c r="M232">
        <f t="shared" si="33"/>
        <v>-0.41176470588235292</v>
      </c>
      <c r="O232">
        <v>0</v>
      </c>
      <c r="P232">
        <f t="shared" si="34"/>
        <v>-11</v>
      </c>
      <c r="Q232">
        <f t="shared" si="35"/>
        <v>-1</v>
      </c>
      <c r="S232">
        <v>25</v>
      </c>
      <c r="T232">
        <f t="shared" si="36"/>
        <v>11</v>
      </c>
      <c r="U232">
        <f t="shared" si="37"/>
        <v>0.7857142857142857</v>
      </c>
      <c r="W232">
        <v>-0.88170000000000004</v>
      </c>
      <c r="X232">
        <v>-0.41176470588235292</v>
      </c>
      <c r="Y232">
        <v>-1</v>
      </c>
      <c r="Z232">
        <v>0.7857142857142857</v>
      </c>
      <c r="AA232">
        <f t="shared" si="38"/>
        <v>-0.37693760504201679</v>
      </c>
      <c r="AB232">
        <f t="shared" si="39"/>
        <v>0.81567235444277186</v>
      </c>
    </row>
    <row r="233" spans="2:28">
      <c r="B233">
        <v>58</v>
      </c>
      <c r="C233">
        <v>-0.34078099694423225</v>
      </c>
      <c r="D233">
        <v>0.5637925554943648</v>
      </c>
      <c r="G233">
        <v>5.6653000000000002</v>
      </c>
      <c r="H233">
        <f t="shared" si="30"/>
        <v>-5.3346999999999998</v>
      </c>
      <c r="I233">
        <f t="shared" si="31"/>
        <v>-0.48497272727272728</v>
      </c>
      <c r="K233">
        <v>13</v>
      </c>
      <c r="L233">
        <f t="shared" si="32"/>
        <v>-4</v>
      </c>
      <c r="M233">
        <f t="shared" si="33"/>
        <v>-0.23529411764705882</v>
      </c>
      <c r="O233">
        <v>0</v>
      </c>
      <c r="P233">
        <f t="shared" si="34"/>
        <v>-11</v>
      </c>
      <c r="Q233">
        <f t="shared" si="35"/>
        <v>-1</v>
      </c>
      <c r="S233">
        <v>19</v>
      </c>
      <c r="T233">
        <f t="shared" si="36"/>
        <v>5</v>
      </c>
      <c r="U233">
        <f t="shared" si="37"/>
        <v>0.35714285714285715</v>
      </c>
      <c r="W233">
        <v>-0.48497272727272728</v>
      </c>
      <c r="X233">
        <v>-0.23529411764705882</v>
      </c>
      <c r="Y233">
        <v>-1</v>
      </c>
      <c r="Z233">
        <v>0.35714285714285715</v>
      </c>
      <c r="AA233">
        <f t="shared" si="38"/>
        <v>-0.34078099694423225</v>
      </c>
      <c r="AB233">
        <f t="shared" si="39"/>
        <v>0.5637925554943648</v>
      </c>
    </row>
    <row r="234" spans="2:28">
      <c r="B234">
        <v>58.25</v>
      </c>
      <c r="C234">
        <v>-0.44375985485103137</v>
      </c>
      <c r="D234">
        <v>0.5621874902950933</v>
      </c>
      <c r="G234">
        <v>5.8599999999999999E-2</v>
      </c>
      <c r="H234">
        <f t="shared" si="30"/>
        <v>-10.9414</v>
      </c>
      <c r="I234">
        <f t="shared" si="31"/>
        <v>-0.99467272727272726</v>
      </c>
      <c r="K234">
        <v>14</v>
      </c>
      <c r="L234">
        <f t="shared" si="32"/>
        <v>-3</v>
      </c>
      <c r="M234">
        <f t="shared" si="33"/>
        <v>-0.17647058823529413</v>
      </c>
      <c r="O234">
        <v>2</v>
      </c>
      <c r="P234">
        <f t="shared" si="34"/>
        <v>-9</v>
      </c>
      <c r="Q234">
        <f t="shared" si="35"/>
        <v>-0.81818181818181823</v>
      </c>
      <c r="S234">
        <v>17</v>
      </c>
      <c r="T234">
        <f t="shared" si="36"/>
        <v>3</v>
      </c>
      <c r="U234">
        <f t="shared" si="37"/>
        <v>0.21428571428571427</v>
      </c>
      <c r="W234">
        <v>-0.99467272727272726</v>
      </c>
      <c r="X234">
        <v>-0.17647058823529413</v>
      </c>
      <c r="Y234">
        <v>-0.81818181818181823</v>
      </c>
      <c r="Z234">
        <v>0.21428571428571427</v>
      </c>
      <c r="AA234">
        <f t="shared" si="38"/>
        <v>-0.44375985485103137</v>
      </c>
      <c r="AB234">
        <f t="shared" si="39"/>
        <v>0.5621874902950933</v>
      </c>
    </row>
    <row r="235" spans="2:28">
      <c r="B235">
        <v>58.5</v>
      </c>
      <c r="C235">
        <v>-0.33836354087089382</v>
      </c>
      <c r="D235">
        <v>0.7938279325165748</v>
      </c>
      <c r="G235">
        <v>0.35149999999999998</v>
      </c>
      <c r="H235">
        <f t="shared" si="30"/>
        <v>-10.6485</v>
      </c>
      <c r="I235">
        <f t="shared" si="31"/>
        <v>-0.96804545454545454</v>
      </c>
      <c r="K235">
        <v>11</v>
      </c>
      <c r="L235">
        <f t="shared" si="32"/>
        <v>-6</v>
      </c>
      <c r="M235">
        <f t="shared" si="33"/>
        <v>-0.35294117647058826</v>
      </c>
      <c r="O235">
        <v>2</v>
      </c>
      <c r="P235">
        <f t="shared" si="34"/>
        <v>-9</v>
      </c>
      <c r="Q235">
        <f t="shared" si="35"/>
        <v>-0.81818181818181823</v>
      </c>
      <c r="S235">
        <v>25</v>
      </c>
      <c r="T235">
        <f t="shared" si="36"/>
        <v>11</v>
      </c>
      <c r="U235">
        <f t="shared" si="37"/>
        <v>0.7857142857142857</v>
      </c>
      <c r="W235">
        <v>-0.96804545454545454</v>
      </c>
      <c r="X235">
        <v>-0.35294117647058826</v>
      </c>
      <c r="Y235">
        <v>-0.81818181818181823</v>
      </c>
      <c r="Z235">
        <v>0.7857142857142857</v>
      </c>
      <c r="AA235">
        <f t="shared" si="38"/>
        <v>-0.33836354087089382</v>
      </c>
      <c r="AB235">
        <f t="shared" si="39"/>
        <v>0.7938279325165748</v>
      </c>
    </row>
    <row r="236" spans="2:28">
      <c r="B236">
        <v>58.75</v>
      </c>
      <c r="C236">
        <v>-0.42607610771581361</v>
      </c>
      <c r="D236">
        <v>0.55811367543731971</v>
      </c>
      <c r="G236">
        <v>7.8745000000000003</v>
      </c>
      <c r="H236">
        <f t="shared" si="30"/>
        <v>-3.1254999999999997</v>
      </c>
      <c r="I236">
        <f t="shared" si="31"/>
        <v>-0.28413636363636363</v>
      </c>
      <c r="K236">
        <v>5</v>
      </c>
      <c r="L236">
        <f t="shared" si="32"/>
        <v>-12</v>
      </c>
      <c r="M236">
        <f t="shared" si="33"/>
        <v>-0.70588235294117652</v>
      </c>
      <c r="O236">
        <v>0</v>
      </c>
      <c r="P236">
        <f t="shared" si="34"/>
        <v>-11</v>
      </c>
      <c r="Q236">
        <f t="shared" si="35"/>
        <v>-1</v>
      </c>
      <c r="S236">
        <v>18</v>
      </c>
      <c r="T236">
        <f t="shared" si="36"/>
        <v>4</v>
      </c>
      <c r="U236">
        <f t="shared" si="37"/>
        <v>0.2857142857142857</v>
      </c>
      <c r="W236">
        <v>-0.28413636363636363</v>
      </c>
      <c r="X236">
        <v>-0.70588235294117652</v>
      </c>
      <c r="Y236">
        <v>-1</v>
      </c>
      <c r="Z236">
        <v>0.2857142857142857</v>
      </c>
      <c r="AA236">
        <f t="shared" si="38"/>
        <v>-0.42607610771581361</v>
      </c>
      <c r="AB236">
        <f t="shared" si="39"/>
        <v>0.55811367543731971</v>
      </c>
    </row>
    <row r="237" spans="2:28">
      <c r="B237">
        <v>59</v>
      </c>
      <c r="C237">
        <v>-0.28141711229946526</v>
      </c>
      <c r="D237">
        <v>0.61431948120333935</v>
      </c>
      <c r="G237">
        <v>8</v>
      </c>
      <c r="H237">
        <f t="shared" si="30"/>
        <v>-3</v>
      </c>
      <c r="I237">
        <f t="shared" si="31"/>
        <v>-0.27272727272727271</v>
      </c>
      <c r="K237">
        <v>11</v>
      </c>
      <c r="L237">
        <f t="shared" si="32"/>
        <v>-6</v>
      </c>
      <c r="M237">
        <f t="shared" si="33"/>
        <v>-0.35294117647058826</v>
      </c>
      <c r="O237">
        <v>0</v>
      </c>
      <c r="P237">
        <f t="shared" si="34"/>
        <v>-11</v>
      </c>
      <c r="Q237">
        <f t="shared" si="35"/>
        <v>-1</v>
      </c>
      <c r="S237">
        <v>21</v>
      </c>
      <c r="T237">
        <f t="shared" si="36"/>
        <v>7</v>
      </c>
      <c r="U237">
        <f t="shared" si="37"/>
        <v>0.5</v>
      </c>
      <c r="W237">
        <v>-0.27272727272727271</v>
      </c>
      <c r="X237">
        <v>-0.35294117647058826</v>
      </c>
      <c r="Y237">
        <v>-1</v>
      </c>
      <c r="Z237">
        <v>0.5</v>
      </c>
      <c r="AA237">
        <f t="shared" si="38"/>
        <v>-0.28141711229946526</v>
      </c>
      <c r="AB237">
        <f t="shared" si="39"/>
        <v>0.61431948120333935</v>
      </c>
    </row>
    <row r="238" spans="2:28">
      <c r="B238">
        <v>59.25</v>
      </c>
      <c r="C238">
        <v>-0.43258462566844919</v>
      </c>
      <c r="D238">
        <v>0.60688460254226073</v>
      </c>
      <c r="G238">
        <v>1.0250999999999999</v>
      </c>
      <c r="H238">
        <f t="shared" si="30"/>
        <v>-9.9748999999999999</v>
      </c>
      <c r="I238">
        <f t="shared" si="31"/>
        <v>-0.9068090909090909</v>
      </c>
      <c r="K238">
        <v>20</v>
      </c>
      <c r="L238">
        <f t="shared" si="32"/>
        <v>3</v>
      </c>
      <c r="M238">
        <f t="shared" si="33"/>
        <v>0.17647058823529413</v>
      </c>
      <c r="O238">
        <v>0</v>
      </c>
      <c r="P238">
        <f t="shared" si="34"/>
        <v>-11</v>
      </c>
      <c r="Q238">
        <f t="shared" si="35"/>
        <v>-1</v>
      </c>
      <c r="S238">
        <v>14</v>
      </c>
      <c r="T238">
        <f t="shared" si="36"/>
        <v>0</v>
      </c>
      <c r="U238">
        <f t="shared" si="37"/>
        <v>0</v>
      </c>
      <c r="W238">
        <v>-0.9068090909090909</v>
      </c>
      <c r="X238">
        <v>0.17647058823529413</v>
      </c>
      <c r="Y238">
        <v>-1</v>
      </c>
      <c r="Z238">
        <v>0</v>
      </c>
      <c r="AA238">
        <f t="shared" si="38"/>
        <v>-0.43258462566844919</v>
      </c>
      <c r="AB238">
        <f t="shared" si="39"/>
        <v>0.60688460254226073</v>
      </c>
    </row>
    <row r="239" spans="2:28">
      <c r="B239">
        <v>59.5</v>
      </c>
      <c r="C239">
        <v>-0.35676331168831171</v>
      </c>
      <c r="D239">
        <v>0.77768380704442286</v>
      </c>
      <c r="G239">
        <v>1.67E-2</v>
      </c>
      <c r="H239">
        <f t="shared" si="30"/>
        <v>-10.9833</v>
      </c>
      <c r="I239">
        <f t="shared" si="31"/>
        <v>-0.99848181818181814</v>
      </c>
      <c r="K239">
        <v>17</v>
      </c>
      <c r="L239">
        <f t="shared" si="32"/>
        <v>0</v>
      </c>
      <c r="M239">
        <f t="shared" si="33"/>
        <v>0</v>
      </c>
      <c r="O239">
        <v>0</v>
      </c>
      <c r="P239">
        <f t="shared" si="34"/>
        <v>-11</v>
      </c>
      <c r="Q239">
        <f t="shared" si="35"/>
        <v>-1</v>
      </c>
      <c r="S239">
        <v>22</v>
      </c>
      <c r="T239">
        <f t="shared" si="36"/>
        <v>8</v>
      </c>
      <c r="U239">
        <f t="shared" si="37"/>
        <v>0.5714285714285714</v>
      </c>
      <c r="W239">
        <v>-0.99848181818181814</v>
      </c>
      <c r="X239">
        <v>0</v>
      </c>
      <c r="Y239">
        <v>-1</v>
      </c>
      <c r="Z239">
        <v>0.5714285714285714</v>
      </c>
      <c r="AA239">
        <f t="shared" si="38"/>
        <v>-0.35676331168831171</v>
      </c>
      <c r="AB239">
        <f t="shared" si="39"/>
        <v>0.77768380704442286</v>
      </c>
    </row>
    <row r="240" spans="2:28">
      <c r="B240">
        <v>59.75</v>
      </c>
      <c r="C240">
        <v>-0.45998846447669978</v>
      </c>
      <c r="D240">
        <v>0.55051664044354787</v>
      </c>
      <c r="G240">
        <v>0.99160000000000004</v>
      </c>
      <c r="H240">
        <f t="shared" si="30"/>
        <v>-10.0084</v>
      </c>
      <c r="I240">
        <f t="shared" si="31"/>
        <v>-0.90985454545454547</v>
      </c>
      <c r="K240">
        <v>13</v>
      </c>
      <c r="L240">
        <f t="shared" si="32"/>
        <v>-4</v>
      </c>
      <c r="M240">
        <f t="shared" si="33"/>
        <v>-0.23529411764705882</v>
      </c>
      <c r="O240">
        <v>1</v>
      </c>
      <c r="P240">
        <f t="shared" si="34"/>
        <v>-10</v>
      </c>
      <c r="Q240">
        <f t="shared" si="35"/>
        <v>-0.90909090909090906</v>
      </c>
      <c r="S240">
        <v>17</v>
      </c>
      <c r="T240">
        <f t="shared" si="36"/>
        <v>3</v>
      </c>
      <c r="U240">
        <f t="shared" si="37"/>
        <v>0.21428571428571427</v>
      </c>
      <c r="W240">
        <v>-0.90985454545454547</v>
      </c>
      <c r="X240">
        <v>-0.23529411764705882</v>
      </c>
      <c r="Y240">
        <v>-0.90909090909090906</v>
      </c>
      <c r="Z240">
        <v>0.21428571428571427</v>
      </c>
      <c r="AA240">
        <f t="shared" si="38"/>
        <v>-0.45998846447669978</v>
      </c>
      <c r="AB240">
        <f t="shared" si="39"/>
        <v>0.55051664044354787</v>
      </c>
    </row>
    <row r="241" spans="2:28">
      <c r="B241">
        <v>60</v>
      </c>
      <c r="C241">
        <v>-0.36392284186401835</v>
      </c>
      <c r="D241">
        <v>0.5870525891504359</v>
      </c>
      <c r="G241">
        <v>0</v>
      </c>
      <c r="H241">
        <f>G241-11</f>
        <v>-11</v>
      </c>
      <c r="I241">
        <f>H241/11</f>
        <v>-1</v>
      </c>
      <c r="K241">
        <v>14</v>
      </c>
      <c r="L241">
        <f t="shared" si="32"/>
        <v>-3</v>
      </c>
      <c r="M241">
        <f t="shared" si="33"/>
        <v>-0.17647058823529413</v>
      </c>
      <c r="O241">
        <v>4</v>
      </c>
      <c r="P241">
        <f t="shared" si="34"/>
        <v>-7</v>
      </c>
      <c r="Q241">
        <f t="shared" si="35"/>
        <v>-0.63636363636363635</v>
      </c>
      <c r="S241">
        <v>19</v>
      </c>
      <c r="T241">
        <f t="shared" si="36"/>
        <v>5</v>
      </c>
      <c r="U241">
        <f t="shared" si="37"/>
        <v>0.35714285714285715</v>
      </c>
      <c r="W241">
        <v>-1</v>
      </c>
      <c r="X241">
        <v>-0.17647058823529413</v>
      </c>
      <c r="Y241">
        <v>-0.63636363636363635</v>
      </c>
      <c r="Z241">
        <v>0.35714285714285715</v>
      </c>
      <c r="AA241">
        <f t="shared" si="38"/>
        <v>-0.36392284186401835</v>
      </c>
      <c r="AB241">
        <f t="shared" si="39"/>
        <v>0.5870525891504359</v>
      </c>
    </row>
  </sheetData>
  <phoneticPr fontId="18" type="noConversion"/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C34B7-3CC5-F449-A05A-C88BF1617586}">
  <dimension ref="B1:X241"/>
  <sheetViews>
    <sheetView topLeftCell="A173" workbookViewId="0">
      <selection activeCell="B2" sqref="B2:C241"/>
    </sheetView>
  </sheetViews>
  <sheetFormatPr baseColWidth="10" defaultRowHeight="15"/>
  <sheetData>
    <row r="1" spans="2:24">
      <c r="B1" t="s">
        <v>4</v>
      </c>
      <c r="C1" t="s">
        <v>36</v>
      </c>
      <c r="H1" t="s">
        <v>1</v>
      </c>
      <c r="L1" t="s">
        <v>1</v>
      </c>
      <c r="P1" t="s">
        <v>1</v>
      </c>
      <c r="W1" t="s">
        <v>35</v>
      </c>
    </row>
    <row r="2" spans="2:24">
      <c r="B2">
        <v>0.25</v>
      </c>
      <c r="C2">
        <v>0</v>
      </c>
      <c r="D2">
        <v>0</v>
      </c>
      <c r="H2">
        <v>52</v>
      </c>
      <c r="I2">
        <f>H2-52</f>
        <v>0</v>
      </c>
      <c r="J2">
        <f>I2/52</f>
        <v>0</v>
      </c>
      <c r="L2">
        <v>34</v>
      </c>
      <c r="M2">
        <f>L2-34</f>
        <v>0</v>
      </c>
      <c r="N2">
        <f>M2/34</f>
        <v>0</v>
      </c>
      <c r="P2">
        <v>69</v>
      </c>
      <c r="Q2">
        <f>P2-69</f>
        <v>0</v>
      </c>
      <c r="R2">
        <f>Q2/69</f>
        <v>0</v>
      </c>
      <c r="T2">
        <v>0</v>
      </c>
      <c r="U2">
        <v>0</v>
      </c>
      <c r="V2">
        <v>0</v>
      </c>
      <c r="W2">
        <f>AVERAGE(T2:V2)</f>
        <v>0</v>
      </c>
      <c r="X2">
        <f>STDEV(T2:V2)</f>
        <v>0</v>
      </c>
    </row>
    <row r="3" spans="2:24">
      <c r="B3">
        <v>0.5</v>
      </c>
      <c r="C3">
        <v>2.0127002863575754E-2</v>
      </c>
      <c r="D3">
        <v>0.11085930462130182</v>
      </c>
      <c r="H3">
        <v>49</v>
      </c>
      <c r="I3">
        <f t="shared" ref="I3:I66" si="0">H3-52</f>
        <v>-3</v>
      </c>
      <c r="J3">
        <f t="shared" ref="J3:J66" si="1">I3/52</f>
        <v>-5.7692307692307696E-2</v>
      </c>
      <c r="L3">
        <v>39</v>
      </c>
      <c r="M3">
        <f t="shared" ref="M3:M66" si="2">L3-34</f>
        <v>5</v>
      </c>
      <c r="N3">
        <f t="shared" ref="N3:N66" si="3">M3/34</f>
        <v>0.14705882352941177</v>
      </c>
      <c r="P3">
        <v>67</v>
      </c>
      <c r="Q3">
        <f t="shared" ref="Q3:Q66" si="4">P3-69</f>
        <v>-2</v>
      </c>
      <c r="R3">
        <f t="shared" ref="R3:R66" si="5">Q3/69</f>
        <v>-2.8985507246376812E-2</v>
      </c>
      <c r="T3">
        <v>-5.7692307692307696E-2</v>
      </c>
      <c r="U3">
        <v>0.14705882352941177</v>
      </c>
      <c r="V3">
        <v>-2.8985507246376812E-2</v>
      </c>
      <c r="W3">
        <f t="shared" ref="W3:W66" si="6">AVERAGE(T3:V3)</f>
        <v>2.0127002863575754E-2</v>
      </c>
      <c r="X3">
        <f t="shared" ref="X3:X66" si="7">STDEV(T3:V3)</f>
        <v>0.11085930462130182</v>
      </c>
    </row>
    <row r="4" spans="2:24">
      <c r="B4">
        <v>0.75</v>
      </c>
      <c r="C4">
        <v>2.6018099547511313E-2</v>
      </c>
      <c r="D4">
        <v>2.9993379148332246E-2</v>
      </c>
      <c r="H4">
        <v>53</v>
      </c>
      <c r="I4">
        <f t="shared" si="0"/>
        <v>1</v>
      </c>
      <c r="J4">
        <f t="shared" si="1"/>
        <v>1.9230769230769232E-2</v>
      </c>
      <c r="L4">
        <v>36</v>
      </c>
      <c r="M4">
        <f t="shared" si="2"/>
        <v>2</v>
      </c>
      <c r="N4">
        <f t="shared" si="3"/>
        <v>5.8823529411764705E-2</v>
      </c>
      <c r="P4">
        <v>69</v>
      </c>
      <c r="Q4">
        <f t="shared" si="4"/>
        <v>0</v>
      </c>
      <c r="R4">
        <f t="shared" si="5"/>
        <v>0</v>
      </c>
      <c r="T4">
        <v>1.9230769230769232E-2</v>
      </c>
      <c r="U4">
        <v>5.8823529411764705E-2</v>
      </c>
      <c r="V4">
        <v>0</v>
      </c>
      <c r="W4">
        <f t="shared" si="6"/>
        <v>2.6018099547511313E-2</v>
      </c>
      <c r="X4">
        <f t="shared" si="7"/>
        <v>2.9993379148332246E-2</v>
      </c>
    </row>
    <row r="5" spans="2:24">
      <c r="B5">
        <v>1</v>
      </c>
      <c r="C5">
        <v>-4.0325048637069087E-2</v>
      </c>
      <c r="D5">
        <v>0.10477160501400112</v>
      </c>
      <c r="H5">
        <v>45</v>
      </c>
      <c r="I5">
        <f t="shared" si="0"/>
        <v>-7</v>
      </c>
      <c r="J5">
        <f t="shared" si="1"/>
        <v>-0.13461538461538461</v>
      </c>
      <c r="L5">
        <v>32</v>
      </c>
      <c r="M5">
        <f t="shared" si="2"/>
        <v>-2</v>
      </c>
      <c r="N5">
        <f t="shared" si="3"/>
        <v>-5.8823529411764705E-2</v>
      </c>
      <c r="P5">
        <v>74</v>
      </c>
      <c r="Q5">
        <f t="shared" si="4"/>
        <v>5</v>
      </c>
      <c r="R5">
        <f t="shared" si="5"/>
        <v>7.2463768115942032E-2</v>
      </c>
      <c r="T5">
        <v>-0.13461538461538461</v>
      </c>
      <c r="U5">
        <v>-5.8823529411764705E-2</v>
      </c>
      <c r="V5">
        <v>7.2463768115942032E-2</v>
      </c>
      <c r="W5">
        <f t="shared" si="6"/>
        <v>-4.0325048637069087E-2</v>
      </c>
      <c r="X5">
        <f t="shared" si="7"/>
        <v>0.10477160501400112</v>
      </c>
    </row>
    <row r="6" spans="2:24">
      <c r="B6">
        <v>1.25</v>
      </c>
      <c r="C6">
        <v>-6.5523422300915908E-3</v>
      </c>
      <c r="D6">
        <v>3.1194826915294186E-2</v>
      </c>
      <c r="H6">
        <v>51</v>
      </c>
      <c r="I6">
        <f t="shared" si="0"/>
        <v>-1</v>
      </c>
      <c r="J6">
        <f t="shared" si="1"/>
        <v>-1.9230769230769232E-2</v>
      </c>
      <c r="L6">
        <v>33</v>
      </c>
      <c r="M6">
        <f t="shared" si="2"/>
        <v>-1</v>
      </c>
      <c r="N6">
        <f t="shared" si="3"/>
        <v>-2.9411764705882353E-2</v>
      </c>
      <c r="P6">
        <v>71</v>
      </c>
      <c r="Q6">
        <f t="shared" si="4"/>
        <v>2</v>
      </c>
      <c r="R6">
        <f t="shared" si="5"/>
        <v>2.8985507246376812E-2</v>
      </c>
      <c r="T6">
        <v>-1.9230769230769232E-2</v>
      </c>
      <c r="U6">
        <v>-2.9411764705882353E-2</v>
      </c>
      <c r="V6">
        <v>2.8985507246376812E-2</v>
      </c>
      <c r="W6">
        <f t="shared" si="6"/>
        <v>-6.5523422300915908E-3</v>
      </c>
      <c r="X6">
        <f t="shared" si="7"/>
        <v>3.1194826915294186E-2</v>
      </c>
    </row>
    <row r="7" spans="2:24">
      <c r="B7">
        <v>1.5</v>
      </c>
      <c r="C7">
        <v>3.6286532450215299E-3</v>
      </c>
      <c r="D7">
        <v>7.1337317138305337E-2</v>
      </c>
      <c r="H7">
        <v>48</v>
      </c>
      <c r="I7">
        <f t="shared" si="0"/>
        <v>-4</v>
      </c>
      <c r="J7">
        <f t="shared" si="1"/>
        <v>-7.6923076923076927E-2</v>
      </c>
      <c r="L7">
        <v>36</v>
      </c>
      <c r="M7">
        <f t="shared" si="2"/>
        <v>2</v>
      </c>
      <c r="N7">
        <f t="shared" si="3"/>
        <v>5.8823529411764705E-2</v>
      </c>
      <c r="P7">
        <v>71</v>
      </c>
      <c r="Q7">
        <f t="shared" si="4"/>
        <v>2</v>
      </c>
      <c r="R7">
        <f t="shared" si="5"/>
        <v>2.8985507246376812E-2</v>
      </c>
      <c r="T7">
        <v>-7.6923076923076927E-2</v>
      </c>
      <c r="U7">
        <v>5.8823529411764705E-2</v>
      </c>
      <c r="V7">
        <v>2.8985507246376812E-2</v>
      </c>
      <c r="W7">
        <f t="shared" si="6"/>
        <v>3.6286532450215299E-3</v>
      </c>
      <c r="X7">
        <f t="shared" si="7"/>
        <v>7.1337317138305337E-2</v>
      </c>
    </row>
    <row r="8" spans="2:24">
      <c r="B8">
        <v>1.75</v>
      </c>
      <c r="C8">
        <v>4.5953833038232007E-2</v>
      </c>
      <c r="D8">
        <v>0.12668471113019705</v>
      </c>
      <c r="H8">
        <v>47</v>
      </c>
      <c r="I8">
        <f t="shared" si="0"/>
        <v>-5</v>
      </c>
      <c r="J8">
        <f t="shared" si="1"/>
        <v>-9.6153846153846159E-2</v>
      </c>
      <c r="L8">
        <v>39</v>
      </c>
      <c r="M8">
        <f t="shared" si="2"/>
        <v>5</v>
      </c>
      <c r="N8">
        <f t="shared" si="3"/>
        <v>0.14705882352941177</v>
      </c>
      <c r="P8">
        <v>75</v>
      </c>
      <c r="Q8">
        <f t="shared" si="4"/>
        <v>6</v>
      </c>
      <c r="R8">
        <f t="shared" si="5"/>
        <v>8.6956521739130432E-2</v>
      </c>
      <c r="T8">
        <v>-9.6153846153846159E-2</v>
      </c>
      <c r="U8">
        <v>0.14705882352941177</v>
      </c>
      <c r="V8">
        <v>8.6956521739130432E-2</v>
      </c>
      <c r="W8">
        <f t="shared" si="6"/>
        <v>4.5953833038232007E-2</v>
      </c>
      <c r="X8">
        <f t="shared" si="7"/>
        <v>0.12668471113019705</v>
      </c>
    </row>
    <row r="9" spans="2:24">
      <c r="B9">
        <v>2</v>
      </c>
      <c r="C9">
        <v>-3.5444947209653098E-2</v>
      </c>
      <c r="D9">
        <v>3.8814809147685585E-2</v>
      </c>
      <c r="H9">
        <v>48</v>
      </c>
      <c r="I9">
        <f t="shared" si="0"/>
        <v>-4</v>
      </c>
      <c r="J9">
        <f t="shared" si="1"/>
        <v>-7.6923076923076927E-2</v>
      </c>
      <c r="L9">
        <v>33</v>
      </c>
      <c r="M9">
        <f t="shared" si="2"/>
        <v>-1</v>
      </c>
      <c r="N9">
        <f t="shared" si="3"/>
        <v>-2.9411764705882353E-2</v>
      </c>
      <c r="P9">
        <v>69</v>
      </c>
      <c r="Q9">
        <f t="shared" si="4"/>
        <v>0</v>
      </c>
      <c r="R9">
        <f t="shared" si="5"/>
        <v>0</v>
      </c>
      <c r="T9">
        <v>-7.6923076923076927E-2</v>
      </c>
      <c r="U9">
        <v>-2.9411764705882353E-2</v>
      </c>
      <c r="V9">
        <v>0</v>
      </c>
      <c r="W9">
        <f t="shared" si="6"/>
        <v>-3.5444947209653098E-2</v>
      </c>
      <c r="X9">
        <f t="shared" si="7"/>
        <v>3.8814809147685585E-2</v>
      </c>
    </row>
    <row r="10" spans="2:24">
      <c r="B10">
        <v>2.25</v>
      </c>
      <c r="C10">
        <v>4.830917874396135E-3</v>
      </c>
      <c r="D10">
        <v>8.3673952056467511E-3</v>
      </c>
      <c r="H10">
        <v>52</v>
      </c>
      <c r="I10">
        <f t="shared" si="0"/>
        <v>0</v>
      </c>
      <c r="J10">
        <f t="shared" si="1"/>
        <v>0</v>
      </c>
      <c r="L10">
        <v>34</v>
      </c>
      <c r="M10">
        <f t="shared" si="2"/>
        <v>0</v>
      </c>
      <c r="N10">
        <f t="shared" si="3"/>
        <v>0</v>
      </c>
      <c r="P10">
        <v>70</v>
      </c>
      <c r="Q10">
        <f t="shared" si="4"/>
        <v>1</v>
      </c>
      <c r="R10">
        <f t="shared" si="5"/>
        <v>1.4492753623188406E-2</v>
      </c>
      <c r="T10">
        <v>0</v>
      </c>
      <c r="U10">
        <v>0</v>
      </c>
      <c r="V10">
        <v>1.4492753623188406E-2</v>
      </c>
      <c r="W10">
        <f t="shared" si="6"/>
        <v>4.830917874396135E-3</v>
      </c>
      <c r="X10">
        <f t="shared" si="7"/>
        <v>8.3673952056467511E-3</v>
      </c>
    </row>
    <row r="11" spans="2:24">
      <c r="B11">
        <v>2.5</v>
      </c>
      <c r="C11">
        <v>1.0131811922093248E-2</v>
      </c>
      <c r="D11">
        <v>0.10960678107308466</v>
      </c>
      <c r="H11">
        <v>46</v>
      </c>
      <c r="I11">
        <f t="shared" si="0"/>
        <v>-6</v>
      </c>
      <c r="J11">
        <f t="shared" si="1"/>
        <v>-0.11538461538461539</v>
      </c>
      <c r="L11">
        <v>36</v>
      </c>
      <c r="M11">
        <f t="shared" si="2"/>
        <v>2</v>
      </c>
      <c r="N11">
        <f t="shared" si="3"/>
        <v>5.8823529411764705E-2</v>
      </c>
      <c r="P11">
        <v>75</v>
      </c>
      <c r="Q11">
        <f t="shared" si="4"/>
        <v>6</v>
      </c>
      <c r="R11">
        <f t="shared" si="5"/>
        <v>8.6956521739130432E-2</v>
      </c>
      <c r="T11">
        <v>-0.11538461538461539</v>
      </c>
      <c r="U11">
        <v>5.8823529411764705E-2</v>
      </c>
      <c r="V11">
        <v>8.6956521739130432E-2</v>
      </c>
      <c r="W11">
        <f t="shared" si="6"/>
        <v>1.0131811922093248E-2</v>
      </c>
      <c r="X11">
        <f t="shared" si="7"/>
        <v>0.10960678107308466</v>
      </c>
    </row>
    <row r="12" spans="2:24">
      <c r="B12">
        <v>2.75</v>
      </c>
      <c r="C12">
        <v>7.6567862373488962E-2</v>
      </c>
      <c r="D12">
        <v>9.7915208322155486E-2</v>
      </c>
      <c r="H12">
        <v>51</v>
      </c>
      <c r="I12">
        <f t="shared" si="0"/>
        <v>-1</v>
      </c>
      <c r="J12">
        <f t="shared" si="1"/>
        <v>-1.9230769230769232E-2</v>
      </c>
      <c r="L12">
        <v>40</v>
      </c>
      <c r="M12">
        <f t="shared" si="2"/>
        <v>6</v>
      </c>
      <c r="N12">
        <f t="shared" si="3"/>
        <v>0.17647058823529413</v>
      </c>
      <c r="P12">
        <v>74</v>
      </c>
      <c r="Q12">
        <f t="shared" si="4"/>
        <v>5</v>
      </c>
      <c r="R12">
        <f t="shared" si="5"/>
        <v>7.2463768115942032E-2</v>
      </c>
      <c r="T12">
        <v>-1.9230769230769232E-2</v>
      </c>
      <c r="U12">
        <v>0.17647058823529413</v>
      </c>
      <c r="V12">
        <v>7.2463768115942032E-2</v>
      </c>
      <c r="W12">
        <f t="shared" si="6"/>
        <v>7.6567862373488962E-2</v>
      </c>
      <c r="X12">
        <f t="shared" si="7"/>
        <v>9.7915208322155486E-2</v>
      </c>
    </row>
    <row r="13" spans="2:24">
      <c r="B13">
        <v>3</v>
      </c>
      <c r="C13">
        <v>3.108400550855794E-2</v>
      </c>
      <c r="D13">
        <v>6.4251342560797398E-2</v>
      </c>
      <c r="H13">
        <v>50</v>
      </c>
      <c r="I13">
        <f t="shared" si="0"/>
        <v>-2</v>
      </c>
      <c r="J13">
        <f t="shared" si="1"/>
        <v>-3.8461538461538464E-2</v>
      </c>
      <c r="L13">
        <v>37</v>
      </c>
      <c r="M13">
        <f t="shared" si="2"/>
        <v>3</v>
      </c>
      <c r="N13">
        <f t="shared" si="3"/>
        <v>8.8235294117647065E-2</v>
      </c>
      <c r="P13">
        <v>72</v>
      </c>
      <c r="Q13">
        <f t="shared" si="4"/>
        <v>3</v>
      </c>
      <c r="R13">
        <f t="shared" si="5"/>
        <v>4.3478260869565216E-2</v>
      </c>
      <c r="T13">
        <v>-3.8461538461538464E-2</v>
      </c>
      <c r="U13">
        <v>8.8235294117647065E-2</v>
      </c>
      <c r="V13">
        <v>4.3478260869565216E-2</v>
      </c>
      <c r="W13">
        <f t="shared" si="6"/>
        <v>3.108400550855794E-2</v>
      </c>
      <c r="X13">
        <f t="shared" si="7"/>
        <v>6.4251342560797398E-2</v>
      </c>
    </row>
    <row r="14" spans="2:24">
      <c r="B14">
        <v>3.25</v>
      </c>
      <c r="C14">
        <v>-6.4102564102564109E-3</v>
      </c>
      <c r="D14">
        <v>1.1102889792108189E-2</v>
      </c>
      <c r="H14">
        <v>51</v>
      </c>
      <c r="I14">
        <f t="shared" si="0"/>
        <v>-1</v>
      </c>
      <c r="J14">
        <f t="shared" si="1"/>
        <v>-1.9230769230769232E-2</v>
      </c>
      <c r="L14">
        <v>34</v>
      </c>
      <c r="M14">
        <f t="shared" si="2"/>
        <v>0</v>
      </c>
      <c r="N14">
        <f t="shared" si="3"/>
        <v>0</v>
      </c>
      <c r="P14">
        <v>69</v>
      </c>
      <c r="Q14">
        <f t="shared" si="4"/>
        <v>0</v>
      </c>
      <c r="R14">
        <f t="shared" si="5"/>
        <v>0</v>
      </c>
      <c r="T14">
        <v>-1.9230769230769232E-2</v>
      </c>
      <c r="U14">
        <v>0</v>
      </c>
      <c r="V14">
        <v>0</v>
      </c>
      <c r="W14">
        <f t="shared" si="6"/>
        <v>-6.4102564102564109E-3</v>
      </c>
      <c r="X14">
        <f t="shared" si="7"/>
        <v>1.1102889792108189E-2</v>
      </c>
    </row>
    <row r="15" spans="2:24">
      <c r="B15">
        <v>3.5</v>
      </c>
      <c r="C15">
        <v>9.519749928957091E-3</v>
      </c>
      <c r="D15">
        <v>4.4462419571496568E-2</v>
      </c>
      <c r="H15">
        <v>52</v>
      </c>
      <c r="I15">
        <f t="shared" si="0"/>
        <v>0</v>
      </c>
      <c r="J15">
        <f t="shared" si="1"/>
        <v>0</v>
      </c>
      <c r="L15">
        <v>33</v>
      </c>
      <c r="M15">
        <f t="shared" si="2"/>
        <v>-1</v>
      </c>
      <c r="N15">
        <f t="shared" si="3"/>
        <v>-2.9411764705882353E-2</v>
      </c>
      <c r="P15">
        <v>73</v>
      </c>
      <c r="Q15">
        <f t="shared" si="4"/>
        <v>4</v>
      </c>
      <c r="R15">
        <f t="shared" si="5"/>
        <v>5.7971014492753624E-2</v>
      </c>
      <c r="T15">
        <v>0</v>
      </c>
      <c r="U15">
        <v>-2.9411764705882353E-2</v>
      </c>
      <c r="V15">
        <v>5.7971014492753624E-2</v>
      </c>
      <c r="W15">
        <f t="shared" si="6"/>
        <v>9.519749928957091E-3</v>
      </c>
      <c r="X15">
        <f t="shared" si="7"/>
        <v>4.4462419571496568E-2</v>
      </c>
    </row>
    <row r="16" spans="2:24">
      <c r="B16">
        <v>3.75</v>
      </c>
      <c r="C16">
        <v>1.1760334010973398E-2</v>
      </c>
      <c r="D16">
        <v>6.7304831209540797E-2</v>
      </c>
      <c r="H16">
        <v>50</v>
      </c>
      <c r="I16">
        <f t="shared" si="0"/>
        <v>-2</v>
      </c>
      <c r="J16">
        <f t="shared" si="1"/>
        <v>-3.8461538461538464E-2</v>
      </c>
      <c r="L16">
        <v>37</v>
      </c>
      <c r="M16">
        <f t="shared" si="2"/>
        <v>3</v>
      </c>
      <c r="N16">
        <f t="shared" si="3"/>
        <v>8.8235294117647065E-2</v>
      </c>
      <c r="P16">
        <v>68</v>
      </c>
      <c r="Q16">
        <f t="shared" si="4"/>
        <v>-1</v>
      </c>
      <c r="R16">
        <f t="shared" si="5"/>
        <v>-1.4492753623188406E-2</v>
      </c>
      <c r="T16">
        <v>-3.8461538461538464E-2</v>
      </c>
      <c r="U16">
        <v>8.8235294117647065E-2</v>
      </c>
      <c r="V16">
        <v>-1.4492753623188406E-2</v>
      </c>
      <c r="W16">
        <f t="shared" si="6"/>
        <v>1.1760334010973398E-2</v>
      </c>
      <c r="X16">
        <f t="shared" si="7"/>
        <v>6.7304831209540797E-2</v>
      </c>
    </row>
    <row r="17" spans="2:24">
      <c r="B17">
        <v>4</v>
      </c>
      <c r="C17">
        <v>3.3936651583710404E-3</v>
      </c>
      <c r="D17">
        <v>2.4498198900121851E-2</v>
      </c>
      <c r="H17">
        <v>51</v>
      </c>
      <c r="I17">
        <f t="shared" si="0"/>
        <v>-1</v>
      </c>
      <c r="J17">
        <f t="shared" si="1"/>
        <v>-1.9230769230769232E-2</v>
      </c>
      <c r="L17">
        <v>35</v>
      </c>
      <c r="M17">
        <f t="shared" si="2"/>
        <v>1</v>
      </c>
      <c r="N17">
        <f t="shared" si="3"/>
        <v>2.9411764705882353E-2</v>
      </c>
      <c r="P17">
        <v>69</v>
      </c>
      <c r="Q17">
        <f t="shared" si="4"/>
        <v>0</v>
      </c>
      <c r="R17">
        <f t="shared" si="5"/>
        <v>0</v>
      </c>
      <c r="T17">
        <v>-1.9230769230769232E-2</v>
      </c>
      <c r="U17">
        <v>2.9411764705882353E-2</v>
      </c>
      <c r="V17">
        <v>0</v>
      </c>
      <c r="W17">
        <f t="shared" si="6"/>
        <v>3.3936651583710404E-3</v>
      </c>
      <c r="X17">
        <f t="shared" si="7"/>
        <v>2.4498198900121851E-2</v>
      </c>
    </row>
    <row r="18" spans="2:24">
      <c r="B18">
        <v>4.25</v>
      </c>
      <c r="C18">
        <v>4.8877522023302068E-2</v>
      </c>
      <c r="D18">
        <v>6.1294182443122673E-2</v>
      </c>
      <c r="H18">
        <v>52</v>
      </c>
      <c r="I18">
        <f t="shared" si="0"/>
        <v>0</v>
      </c>
      <c r="J18">
        <f t="shared" si="1"/>
        <v>0</v>
      </c>
      <c r="L18">
        <v>38</v>
      </c>
      <c r="M18">
        <f t="shared" si="2"/>
        <v>4</v>
      </c>
      <c r="N18">
        <f t="shared" si="3"/>
        <v>0.11764705882352941</v>
      </c>
      <c r="P18">
        <v>71</v>
      </c>
      <c r="Q18">
        <f t="shared" si="4"/>
        <v>2</v>
      </c>
      <c r="R18">
        <f t="shared" si="5"/>
        <v>2.8985507246376812E-2</v>
      </c>
      <c r="T18">
        <v>0</v>
      </c>
      <c r="U18">
        <v>0.11764705882352941</v>
      </c>
      <c r="V18">
        <v>2.8985507246376812E-2</v>
      </c>
      <c r="W18">
        <f t="shared" si="6"/>
        <v>4.8877522023302068E-2</v>
      </c>
      <c r="X18">
        <f t="shared" si="7"/>
        <v>6.1294182443122673E-2</v>
      </c>
    </row>
    <row r="19" spans="2:24">
      <c r="B19">
        <v>4.5</v>
      </c>
      <c r="C19">
        <v>3.2663344044418216E-2</v>
      </c>
      <c r="D19">
        <v>5.3827349512457198E-2</v>
      </c>
      <c r="H19">
        <v>51</v>
      </c>
      <c r="I19">
        <f t="shared" si="0"/>
        <v>-1</v>
      </c>
      <c r="J19">
        <f t="shared" si="1"/>
        <v>-1.9230769230769232E-2</v>
      </c>
      <c r="L19">
        <v>37</v>
      </c>
      <c r="M19">
        <f t="shared" si="2"/>
        <v>3</v>
      </c>
      <c r="N19">
        <f t="shared" si="3"/>
        <v>8.8235294117647065E-2</v>
      </c>
      <c r="P19">
        <v>71</v>
      </c>
      <c r="Q19">
        <f t="shared" si="4"/>
        <v>2</v>
      </c>
      <c r="R19">
        <f t="shared" si="5"/>
        <v>2.8985507246376812E-2</v>
      </c>
      <c r="T19">
        <v>-1.9230769230769232E-2</v>
      </c>
      <c r="U19">
        <v>8.8235294117647065E-2</v>
      </c>
      <c r="V19">
        <v>2.8985507246376812E-2</v>
      </c>
      <c r="W19">
        <f t="shared" si="6"/>
        <v>3.2663344044418216E-2</v>
      </c>
      <c r="X19">
        <f t="shared" si="7"/>
        <v>5.3827349512457198E-2</v>
      </c>
    </row>
    <row r="20" spans="2:24">
      <c r="B20">
        <v>4.75</v>
      </c>
      <c r="C20">
        <v>1.3339672546833672E-2</v>
      </c>
      <c r="D20">
        <v>6.5044633339708752E-2</v>
      </c>
      <c r="H20">
        <v>51</v>
      </c>
      <c r="I20">
        <f t="shared" si="0"/>
        <v>-1</v>
      </c>
      <c r="J20">
        <f t="shared" si="1"/>
        <v>-1.9230769230769232E-2</v>
      </c>
      <c r="L20">
        <v>37</v>
      </c>
      <c r="M20">
        <f t="shared" si="2"/>
        <v>3</v>
      </c>
      <c r="N20">
        <f t="shared" si="3"/>
        <v>8.8235294117647065E-2</v>
      </c>
      <c r="P20">
        <v>67</v>
      </c>
      <c r="Q20">
        <f t="shared" si="4"/>
        <v>-2</v>
      </c>
      <c r="R20">
        <f t="shared" si="5"/>
        <v>-2.8985507246376812E-2</v>
      </c>
      <c r="T20">
        <v>-1.9230769230769232E-2</v>
      </c>
      <c r="U20">
        <v>8.8235294117647065E-2</v>
      </c>
      <c r="V20">
        <v>-2.8985507246376812E-2</v>
      </c>
      <c r="W20">
        <f t="shared" si="6"/>
        <v>1.3339672546833672E-2</v>
      </c>
      <c r="X20">
        <f t="shared" si="7"/>
        <v>6.5044633339708752E-2</v>
      </c>
    </row>
    <row r="21" spans="2:24">
      <c r="B21">
        <v>5</v>
      </c>
      <c r="C21">
        <v>-6.2681705904212301E-3</v>
      </c>
      <c r="D21">
        <v>3.1282296359116488E-2</v>
      </c>
      <c r="H21">
        <v>51</v>
      </c>
      <c r="I21">
        <f t="shared" si="0"/>
        <v>-1</v>
      </c>
      <c r="J21">
        <f t="shared" si="1"/>
        <v>-1.9230769230769232E-2</v>
      </c>
      <c r="L21">
        <v>35</v>
      </c>
      <c r="M21">
        <f t="shared" si="2"/>
        <v>1</v>
      </c>
      <c r="N21">
        <f t="shared" si="3"/>
        <v>2.9411764705882353E-2</v>
      </c>
      <c r="P21">
        <v>67</v>
      </c>
      <c r="Q21">
        <f t="shared" si="4"/>
        <v>-2</v>
      </c>
      <c r="R21">
        <f t="shared" si="5"/>
        <v>-2.8985507246376812E-2</v>
      </c>
      <c r="T21">
        <v>-1.9230769230769232E-2</v>
      </c>
      <c r="U21">
        <v>2.9411764705882353E-2</v>
      </c>
      <c r="V21">
        <v>-2.8985507246376812E-2</v>
      </c>
      <c r="W21">
        <f t="shared" si="6"/>
        <v>-6.2681705904212301E-3</v>
      </c>
      <c r="X21">
        <f t="shared" si="7"/>
        <v>3.1282296359116488E-2</v>
      </c>
    </row>
    <row r="22" spans="2:24">
      <c r="B22">
        <v>5.25</v>
      </c>
      <c r="C22">
        <v>2.3919601285330189E-2</v>
      </c>
      <c r="D22">
        <v>4.6729923289432811E-2</v>
      </c>
      <c r="H22">
        <v>55</v>
      </c>
      <c r="I22">
        <f t="shared" si="0"/>
        <v>3</v>
      </c>
      <c r="J22">
        <f t="shared" si="1"/>
        <v>5.7692307692307696E-2</v>
      </c>
      <c r="L22">
        <v>33</v>
      </c>
      <c r="M22">
        <f t="shared" si="2"/>
        <v>-1</v>
      </c>
      <c r="N22">
        <f t="shared" si="3"/>
        <v>-2.9411764705882353E-2</v>
      </c>
      <c r="P22">
        <v>72</v>
      </c>
      <c r="Q22">
        <f t="shared" si="4"/>
        <v>3</v>
      </c>
      <c r="R22">
        <f t="shared" si="5"/>
        <v>4.3478260869565216E-2</v>
      </c>
      <c r="T22">
        <v>5.7692307692307696E-2</v>
      </c>
      <c r="U22">
        <v>-2.9411764705882353E-2</v>
      </c>
      <c r="V22">
        <v>4.3478260869565216E-2</v>
      </c>
      <c r="W22">
        <f t="shared" si="6"/>
        <v>2.3919601285330189E-2</v>
      </c>
      <c r="X22">
        <f t="shared" si="7"/>
        <v>4.6729923289432811E-2</v>
      </c>
    </row>
    <row r="23" spans="2:24">
      <c r="B23">
        <v>5.5</v>
      </c>
      <c r="C23">
        <v>-3.5444947209653098E-2</v>
      </c>
      <c r="D23">
        <v>3.8814809147685585E-2</v>
      </c>
      <c r="H23">
        <v>48</v>
      </c>
      <c r="I23">
        <f t="shared" si="0"/>
        <v>-4</v>
      </c>
      <c r="J23">
        <f t="shared" si="1"/>
        <v>-7.6923076923076927E-2</v>
      </c>
      <c r="L23">
        <v>33</v>
      </c>
      <c r="M23">
        <f t="shared" si="2"/>
        <v>-1</v>
      </c>
      <c r="N23">
        <f t="shared" si="3"/>
        <v>-2.9411764705882353E-2</v>
      </c>
      <c r="P23">
        <v>69</v>
      </c>
      <c r="Q23">
        <f t="shared" si="4"/>
        <v>0</v>
      </c>
      <c r="R23">
        <f t="shared" si="5"/>
        <v>0</v>
      </c>
      <c r="T23">
        <v>-7.6923076923076927E-2</v>
      </c>
      <c r="U23">
        <v>-2.9411764705882353E-2</v>
      </c>
      <c r="V23">
        <v>0</v>
      </c>
      <c r="W23">
        <f t="shared" si="6"/>
        <v>-3.5444947209653098E-2</v>
      </c>
      <c r="X23">
        <f t="shared" si="7"/>
        <v>3.8814809147685585E-2</v>
      </c>
    </row>
    <row r="24" spans="2:24">
      <c r="B24">
        <v>5.75</v>
      </c>
      <c r="C24">
        <v>5.2129101361837932E-2</v>
      </c>
      <c r="D24">
        <v>6.8625657847392704E-2</v>
      </c>
      <c r="H24">
        <v>51</v>
      </c>
      <c r="I24">
        <f t="shared" si="0"/>
        <v>-1</v>
      </c>
      <c r="J24">
        <f t="shared" si="1"/>
        <v>-1.9230769230769232E-2</v>
      </c>
      <c r="L24">
        <v>38</v>
      </c>
      <c r="M24">
        <f t="shared" si="2"/>
        <v>4</v>
      </c>
      <c r="N24">
        <f t="shared" si="3"/>
        <v>0.11764705882352941</v>
      </c>
      <c r="P24">
        <v>73</v>
      </c>
      <c r="Q24">
        <f t="shared" si="4"/>
        <v>4</v>
      </c>
      <c r="R24">
        <f t="shared" si="5"/>
        <v>5.7971014492753624E-2</v>
      </c>
      <c r="T24">
        <v>-1.9230769230769232E-2</v>
      </c>
      <c r="U24">
        <v>0.11764705882352941</v>
      </c>
      <c r="V24">
        <v>5.7971014492753624E-2</v>
      </c>
      <c r="W24">
        <f t="shared" si="6"/>
        <v>5.2129101361837932E-2</v>
      </c>
      <c r="X24">
        <f t="shared" si="7"/>
        <v>6.8625657847392704E-2</v>
      </c>
    </row>
    <row r="25" spans="2:24">
      <c r="B25">
        <v>6</v>
      </c>
      <c r="C25">
        <v>-1.9372855050604407E-2</v>
      </c>
      <c r="D25">
        <v>4.4202326646188374E-2</v>
      </c>
      <c r="H25">
        <v>49</v>
      </c>
      <c r="I25">
        <f t="shared" si="0"/>
        <v>-3</v>
      </c>
      <c r="J25">
        <f t="shared" si="1"/>
        <v>-5.7692307692307696E-2</v>
      </c>
      <c r="L25">
        <v>33</v>
      </c>
      <c r="M25">
        <f t="shared" si="2"/>
        <v>-1</v>
      </c>
      <c r="N25">
        <f t="shared" si="3"/>
        <v>-2.9411764705882353E-2</v>
      </c>
      <c r="P25">
        <v>71</v>
      </c>
      <c r="Q25">
        <f t="shared" si="4"/>
        <v>2</v>
      </c>
      <c r="R25">
        <f t="shared" si="5"/>
        <v>2.8985507246376812E-2</v>
      </c>
      <c r="T25">
        <v>-5.7692307692307696E-2</v>
      </c>
      <c r="U25">
        <v>-2.9411764705882353E-2</v>
      </c>
      <c r="V25">
        <v>2.8985507246376812E-2</v>
      </c>
      <c r="W25">
        <f t="shared" si="6"/>
        <v>-1.9372855050604407E-2</v>
      </c>
      <c r="X25">
        <f t="shared" si="7"/>
        <v>4.4202326646188374E-2</v>
      </c>
    </row>
    <row r="26" spans="2:24">
      <c r="B26">
        <v>6.25</v>
      </c>
      <c r="C26">
        <v>-2.6395173453996981E-3</v>
      </c>
      <c r="D26">
        <v>9.2222904158227412E-2</v>
      </c>
      <c r="H26">
        <v>47</v>
      </c>
      <c r="I26">
        <f t="shared" si="0"/>
        <v>-5</v>
      </c>
      <c r="J26">
        <f t="shared" si="1"/>
        <v>-9.6153846153846159E-2</v>
      </c>
      <c r="L26">
        <v>37</v>
      </c>
      <c r="M26">
        <f t="shared" si="2"/>
        <v>3</v>
      </c>
      <c r="N26">
        <f t="shared" si="3"/>
        <v>8.8235294117647065E-2</v>
      </c>
      <c r="P26">
        <v>69</v>
      </c>
      <c r="Q26">
        <f t="shared" si="4"/>
        <v>0</v>
      </c>
      <c r="R26">
        <f t="shared" si="5"/>
        <v>0</v>
      </c>
      <c r="T26">
        <v>-9.6153846153846159E-2</v>
      </c>
      <c r="U26">
        <v>8.8235294117647065E-2</v>
      </c>
      <c r="V26">
        <v>0</v>
      </c>
      <c r="W26">
        <f t="shared" si="6"/>
        <v>-2.6395173453996981E-3</v>
      </c>
      <c r="X26">
        <f t="shared" si="7"/>
        <v>9.2222904158227412E-2</v>
      </c>
    </row>
    <row r="27" spans="2:24">
      <c r="B27">
        <v>6.5</v>
      </c>
      <c r="C27">
        <v>3.1368177148228302E-2</v>
      </c>
      <c r="D27">
        <v>0.10090525212658065</v>
      </c>
      <c r="H27">
        <v>50</v>
      </c>
      <c r="I27">
        <f t="shared" si="0"/>
        <v>-2</v>
      </c>
      <c r="J27">
        <f t="shared" si="1"/>
        <v>-3.8461538461538464E-2</v>
      </c>
      <c r="L27">
        <v>39</v>
      </c>
      <c r="M27">
        <f t="shared" si="2"/>
        <v>5</v>
      </c>
      <c r="N27">
        <f t="shared" si="3"/>
        <v>0.14705882352941177</v>
      </c>
      <c r="P27">
        <v>68</v>
      </c>
      <c r="Q27">
        <f t="shared" si="4"/>
        <v>-1</v>
      </c>
      <c r="R27">
        <f t="shared" si="5"/>
        <v>-1.4492753623188406E-2</v>
      </c>
      <c r="T27">
        <v>-3.8461538461538464E-2</v>
      </c>
      <c r="U27">
        <v>0.14705882352941177</v>
      </c>
      <c r="V27">
        <v>-1.4492753623188406E-2</v>
      </c>
      <c r="W27">
        <f t="shared" si="6"/>
        <v>3.1368177148228302E-2</v>
      </c>
      <c r="X27">
        <f t="shared" si="7"/>
        <v>0.10090525212658065</v>
      </c>
    </row>
    <row r="28" spans="2:24">
      <c r="B28">
        <v>6.75</v>
      </c>
      <c r="C28">
        <v>-1.5460030165912514E-2</v>
      </c>
      <c r="D28">
        <v>0.11222684907138496</v>
      </c>
      <c r="H28">
        <v>45</v>
      </c>
      <c r="I28">
        <f t="shared" si="0"/>
        <v>-7</v>
      </c>
      <c r="J28">
        <f t="shared" si="1"/>
        <v>-0.13461538461538461</v>
      </c>
      <c r="L28">
        <v>37</v>
      </c>
      <c r="M28">
        <f t="shared" si="2"/>
        <v>3</v>
      </c>
      <c r="N28">
        <f t="shared" si="3"/>
        <v>8.8235294117647065E-2</v>
      </c>
      <c r="P28">
        <v>69</v>
      </c>
      <c r="Q28">
        <f t="shared" si="4"/>
        <v>0</v>
      </c>
      <c r="R28">
        <f t="shared" si="5"/>
        <v>0</v>
      </c>
      <c r="T28">
        <v>-0.13461538461538461</v>
      </c>
      <c r="U28">
        <v>8.8235294117647065E-2</v>
      </c>
      <c r="V28">
        <v>0</v>
      </c>
      <c r="W28">
        <f t="shared" si="6"/>
        <v>-1.5460030165912514E-2</v>
      </c>
      <c r="X28">
        <f t="shared" si="7"/>
        <v>0.11222684907138496</v>
      </c>
    </row>
    <row r="29" spans="2:24">
      <c r="B29">
        <v>7</v>
      </c>
      <c r="C29">
        <v>-1.7416442608258469E-2</v>
      </c>
      <c r="D29">
        <v>6.8595395331953066E-2</v>
      </c>
      <c r="H29">
        <v>47</v>
      </c>
      <c r="I29">
        <f t="shared" si="0"/>
        <v>-5</v>
      </c>
      <c r="J29">
        <f t="shared" si="1"/>
        <v>-9.6153846153846159E-2</v>
      </c>
      <c r="L29">
        <v>35</v>
      </c>
      <c r="M29">
        <f t="shared" si="2"/>
        <v>1</v>
      </c>
      <c r="N29">
        <f t="shared" si="3"/>
        <v>2.9411764705882353E-2</v>
      </c>
      <c r="P29">
        <v>70</v>
      </c>
      <c r="Q29">
        <f t="shared" si="4"/>
        <v>1</v>
      </c>
      <c r="R29">
        <f t="shared" si="5"/>
        <v>1.4492753623188406E-2</v>
      </c>
      <c r="T29">
        <v>-9.6153846153846159E-2</v>
      </c>
      <c r="U29">
        <v>2.9411764705882353E-2</v>
      </c>
      <c r="V29">
        <v>1.4492753623188406E-2</v>
      </c>
      <c r="W29">
        <f t="shared" si="6"/>
        <v>-1.7416442608258469E-2</v>
      </c>
      <c r="X29">
        <f t="shared" si="7"/>
        <v>6.8595395331953066E-2</v>
      </c>
    </row>
    <row r="30" spans="2:24">
      <c r="B30">
        <v>7.25</v>
      </c>
      <c r="C30">
        <v>-2.0525936126959146E-2</v>
      </c>
      <c r="D30">
        <v>7.0724056665141546E-2</v>
      </c>
      <c r="H30">
        <v>48</v>
      </c>
      <c r="I30">
        <f t="shared" si="0"/>
        <v>-4</v>
      </c>
      <c r="J30">
        <f t="shared" si="1"/>
        <v>-7.6923076923076927E-2</v>
      </c>
      <c r="L30">
        <v>36</v>
      </c>
      <c r="M30">
        <f t="shared" si="2"/>
        <v>2</v>
      </c>
      <c r="N30">
        <f t="shared" si="3"/>
        <v>5.8823529411764705E-2</v>
      </c>
      <c r="P30">
        <v>66</v>
      </c>
      <c r="Q30">
        <f t="shared" si="4"/>
        <v>-3</v>
      </c>
      <c r="R30">
        <f t="shared" si="5"/>
        <v>-4.3478260869565216E-2</v>
      </c>
      <c r="T30">
        <v>-7.6923076923076927E-2</v>
      </c>
      <c r="U30">
        <v>5.8823529411764705E-2</v>
      </c>
      <c r="V30">
        <v>-4.3478260869565216E-2</v>
      </c>
      <c r="W30">
        <f t="shared" si="6"/>
        <v>-2.0525936126959146E-2</v>
      </c>
      <c r="X30">
        <f t="shared" si="7"/>
        <v>7.0724056665141546E-2</v>
      </c>
    </row>
    <row r="31" spans="2:24">
      <c r="B31">
        <v>7.5</v>
      </c>
      <c r="C31">
        <v>4.9254595929787752E-2</v>
      </c>
      <c r="D31">
        <v>0.11839000136980404</v>
      </c>
      <c r="H31">
        <v>49</v>
      </c>
      <c r="I31">
        <f t="shared" si="0"/>
        <v>-3</v>
      </c>
      <c r="J31">
        <f t="shared" si="1"/>
        <v>-5.7692307692307696E-2</v>
      </c>
      <c r="L31">
        <v>40</v>
      </c>
      <c r="M31">
        <f t="shared" si="2"/>
        <v>6</v>
      </c>
      <c r="N31">
        <f t="shared" si="3"/>
        <v>0.17647058823529413</v>
      </c>
      <c r="P31">
        <v>71</v>
      </c>
      <c r="Q31">
        <f t="shared" si="4"/>
        <v>2</v>
      </c>
      <c r="R31">
        <f t="shared" si="5"/>
        <v>2.8985507246376812E-2</v>
      </c>
      <c r="T31">
        <v>-5.7692307692307696E-2</v>
      </c>
      <c r="U31">
        <v>0.17647058823529413</v>
      </c>
      <c r="V31">
        <v>2.8985507246376812E-2</v>
      </c>
      <c r="W31">
        <f t="shared" si="6"/>
        <v>4.9254595929787752E-2</v>
      </c>
      <c r="X31">
        <f t="shared" si="7"/>
        <v>0.11839000136980404</v>
      </c>
    </row>
    <row r="32" spans="2:24">
      <c r="B32">
        <v>7.75</v>
      </c>
      <c r="C32">
        <v>-2.7362449996721095E-2</v>
      </c>
      <c r="D32">
        <v>6.9838607489212154E-2</v>
      </c>
      <c r="H32">
        <v>47</v>
      </c>
      <c r="I32">
        <f t="shared" si="0"/>
        <v>-5</v>
      </c>
      <c r="J32">
        <f t="shared" si="1"/>
        <v>-9.6153846153846159E-2</v>
      </c>
      <c r="L32">
        <v>33</v>
      </c>
      <c r="M32">
        <f t="shared" si="2"/>
        <v>-1</v>
      </c>
      <c r="N32">
        <f t="shared" si="3"/>
        <v>-2.9411764705882353E-2</v>
      </c>
      <c r="P32">
        <v>72</v>
      </c>
      <c r="Q32">
        <f t="shared" si="4"/>
        <v>3</v>
      </c>
      <c r="R32">
        <f t="shared" si="5"/>
        <v>4.3478260869565216E-2</v>
      </c>
      <c r="T32">
        <v>-9.6153846153846159E-2</v>
      </c>
      <c r="U32">
        <v>-2.9411764705882353E-2</v>
      </c>
      <c r="V32">
        <v>4.3478260869565216E-2</v>
      </c>
      <c r="W32">
        <f t="shared" si="6"/>
        <v>-2.7362449996721095E-2</v>
      </c>
      <c r="X32">
        <f t="shared" si="7"/>
        <v>6.9838607489212154E-2</v>
      </c>
    </row>
    <row r="33" spans="2:24">
      <c r="B33">
        <v>8</v>
      </c>
      <c r="C33">
        <v>1.8405578507880296E-2</v>
      </c>
      <c r="D33">
        <v>9.7344065458798784E-2</v>
      </c>
      <c r="H33">
        <v>48</v>
      </c>
      <c r="I33">
        <f t="shared" si="0"/>
        <v>-4</v>
      </c>
      <c r="J33">
        <f t="shared" si="1"/>
        <v>-7.6923076923076927E-2</v>
      </c>
      <c r="L33">
        <v>38</v>
      </c>
      <c r="M33">
        <f t="shared" si="2"/>
        <v>4</v>
      </c>
      <c r="N33">
        <f t="shared" si="3"/>
        <v>0.11764705882352941</v>
      </c>
      <c r="P33">
        <v>70</v>
      </c>
      <c r="Q33">
        <f t="shared" si="4"/>
        <v>1</v>
      </c>
      <c r="R33">
        <f t="shared" si="5"/>
        <v>1.4492753623188406E-2</v>
      </c>
      <c r="T33">
        <v>-7.6923076923076927E-2</v>
      </c>
      <c r="U33">
        <v>0.11764705882352941</v>
      </c>
      <c r="V33">
        <v>1.4492753623188406E-2</v>
      </c>
      <c r="W33">
        <f t="shared" si="6"/>
        <v>1.8405578507880296E-2</v>
      </c>
      <c r="X33">
        <f t="shared" si="7"/>
        <v>9.7344065458798784E-2</v>
      </c>
    </row>
    <row r="34" spans="2:24">
      <c r="B34">
        <v>8.25</v>
      </c>
      <c r="C34">
        <v>-2.5406037554375146E-2</v>
      </c>
      <c r="D34">
        <v>9.4578309024714854E-2</v>
      </c>
      <c r="H34">
        <v>45</v>
      </c>
      <c r="I34">
        <f t="shared" si="0"/>
        <v>-7</v>
      </c>
      <c r="J34">
        <f t="shared" si="1"/>
        <v>-0.13461538461538461</v>
      </c>
      <c r="L34">
        <v>35</v>
      </c>
      <c r="M34">
        <f t="shared" si="2"/>
        <v>1</v>
      </c>
      <c r="N34">
        <f t="shared" si="3"/>
        <v>2.9411764705882353E-2</v>
      </c>
      <c r="P34">
        <v>71</v>
      </c>
      <c r="Q34">
        <f t="shared" si="4"/>
        <v>2</v>
      </c>
      <c r="R34">
        <f t="shared" si="5"/>
        <v>2.8985507246376812E-2</v>
      </c>
      <c r="T34">
        <v>-0.13461538461538461</v>
      </c>
      <c r="U34">
        <v>2.9411764705882353E-2</v>
      </c>
      <c r="V34">
        <v>2.8985507246376812E-2</v>
      </c>
      <c r="W34">
        <f t="shared" si="6"/>
        <v>-2.5406037554375146E-2</v>
      </c>
      <c r="X34">
        <f t="shared" si="7"/>
        <v>9.4578309024714854E-2</v>
      </c>
    </row>
    <row r="35" spans="2:24">
      <c r="B35">
        <v>8.5</v>
      </c>
      <c r="C35">
        <v>2.4438761011651034E-2</v>
      </c>
      <c r="D35">
        <v>3.0647091221561337E-2</v>
      </c>
      <c r="H35">
        <v>52</v>
      </c>
      <c r="I35">
        <f t="shared" si="0"/>
        <v>0</v>
      </c>
      <c r="J35">
        <f t="shared" si="1"/>
        <v>0</v>
      </c>
      <c r="L35">
        <v>36</v>
      </c>
      <c r="M35">
        <f t="shared" si="2"/>
        <v>2</v>
      </c>
      <c r="N35">
        <f t="shared" si="3"/>
        <v>5.8823529411764705E-2</v>
      </c>
      <c r="P35">
        <v>70</v>
      </c>
      <c r="Q35">
        <f t="shared" si="4"/>
        <v>1</v>
      </c>
      <c r="R35">
        <f t="shared" si="5"/>
        <v>1.4492753623188406E-2</v>
      </c>
      <c r="T35">
        <v>0</v>
      </c>
      <c r="U35">
        <v>5.8823529411764705E-2</v>
      </c>
      <c r="V35">
        <v>1.4492753623188406E-2</v>
      </c>
      <c r="W35">
        <f t="shared" si="6"/>
        <v>2.4438761011651034E-2</v>
      </c>
      <c r="X35">
        <f t="shared" si="7"/>
        <v>3.0647091221561337E-2</v>
      </c>
    </row>
    <row r="36" spans="2:24">
      <c r="B36">
        <v>8.75</v>
      </c>
      <c r="C36">
        <v>2.9788838612368026E-2</v>
      </c>
      <c r="D36">
        <v>0.10557598028694182</v>
      </c>
      <c r="H36">
        <v>49</v>
      </c>
      <c r="I36">
        <f t="shared" si="0"/>
        <v>-3</v>
      </c>
      <c r="J36">
        <f t="shared" si="1"/>
        <v>-5.7692307692307696E-2</v>
      </c>
      <c r="L36">
        <v>39</v>
      </c>
      <c r="M36">
        <f t="shared" si="2"/>
        <v>5</v>
      </c>
      <c r="N36">
        <f t="shared" si="3"/>
        <v>0.14705882352941177</v>
      </c>
      <c r="P36">
        <v>69</v>
      </c>
      <c r="Q36">
        <f t="shared" si="4"/>
        <v>0</v>
      </c>
      <c r="R36">
        <f t="shared" si="5"/>
        <v>0</v>
      </c>
      <c r="T36">
        <v>-5.7692307692307696E-2</v>
      </c>
      <c r="U36">
        <v>0.14705882352941177</v>
      </c>
      <c r="V36">
        <v>0</v>
      </c>
      <c r="W36">
        <f t="shared" si="6"/>
        <v>2.9788838612368026E-2</v>
      </c>
      <c r="X36">
        <f t="shared" si="7"/>
        <v>0.10557598028694182</v>
      </c>
    </row>
    <row r="37" spans="2:24">
      <c r="B37">
        <v>9</v>
      </c>
      <c r="C37">
        <v>9.8039215686274508E-3</v>
      </c>
      <c r="D37">
        <v>1.698089027028311E-2</v>
      </c>
      <c r="H37">
        <v>52</v>
      </c>
      <c r="I37">
        <f t="shared" si="0"/>
        <v>0</v>
      </c>
      <c r="J37">
        <f t="shared" si="1"/>
        <v>0</v>
      </c>
      <c r="L37">
        <v>35</v>
      </c>
      <c r="M37">
        <f t="shared" si="2"/>
        <v>1</v>
      </c>
      <c r="N37">
        <f t="shared" si="3"/>
        <v>2.9411764705882353E-2</v>
      </c>
      <c r="P37">
        <v>69</v>
      </c>
      <c r="Q37">
        <f t="shared" si="4"/>
        <v>0</v>
      </c>
      <c r="R37">
        <f t="shared" si="5"/>
        <v>0</v>
      </c>
      <c r="T37">
        <v>0</v>
      </c>
      <c r="U37">
        <v>2.9411764705882353E-2</v>
      </c>
      <c r="V37">
        <v>0</v>
      </c>
      <c r="W37">
        <f t="shared" si="6"/>
        <v>9.8039215686274508E-3</v>
      </c>
      <c r="X37">
        <f t="shared" si="7"/>
        <v>1.698089027028311E-2</v>
      </c>
    </row>
    <row r="38" spans="2:24">
      <c r="B38">
        <v>9.25</v>
      </c>
      <c r="C38">
        <v>-2.276652020897545E-2</v>
      </c>
      <c r="D38">
        <v>4.5960384334434418E-2</v>
      </c>
      <c r="H38">
        <v>50</v>
      </c>
      <c r="I38">
        <f t="shared" si="0"/>
        <v>-2</v>
      </c>
      <c r="J38">
        <f t="shared" si="1"/>
        <v>-3.8461538461538464E-2</v>
      </c>
      <c r="L38">
        <v>32</v>
      </c>
      <c r="M38">
        <f t="shared" si="2"/>
        <v>-2</v>
      </c>
      <c r="N38">
        <f t="shared" si="3"/>
        <v>-5.8823529411764705E-2</v>
      </c>
      <c r="P38">
        <v>71</v>
      </c>
      <c r="Q38">
        <f t="shared" si="4"/>
        <v>2</v>
      </c>
      <c r="R38">
        <f t="shared" si="5"/>
        <v>2.8985507246376812E-2</v>
      </c>
      <c r="T38">
        <v>-3.8461538461538464E-2</v>
      </c>
      <c r="U38">
        <v>-5.8823529411764705E-2</v>
      </c>
      <c r="V38">
        <v>2.8985507246376812E-2</v>
      </c>
      <c r="W38">
        <f t="shared" si="6"/>
        <v>-2.276652020897545E-2</v>
      </c>
      <c r="X38">
        <f t="shared" si="7"/>
        <v>4.5960384334434418E-2</v>
      </c>
    </row>
    <row r="39" spans="2:24">
      <c r="B39">
        <v>9.5</v>
      </c>
      <c r="C39">
        <v>-2.8745054320501902E-3</v>
      </c>
      <c r="D39">
        <v>5.3641722750011736E-2</v>
      </c>
      <c r="H39">
        <v>50</v>
      </c>
      <c r="I39">
        <f t="shared" si="0"/>
        <v>-2</v>
      </c>
      <c r="J39">
        <f t="shared" si="1"/>
        <v>-3.8461538461538464E-2</v>
      </c>
      <c r="L39">
        <v>36</v>
      </c>
      <c r="M39">
        <f t="shared" si="2"/>
        <v>2</v>
      </c>
      <c r="N39">
        <f t="shared" si="3"/>
        <v>5.8823529411764705E-2</v>
      </c>
      <c r="P39">
        <v>67</v>
      </c>
      <c r="Q39">
        <f t="shared" si="4"/>
        <v>-2</v>
      </c>
      <c r="R39">
        <f t="shared" si="5"/>
        <v>-2.8985507246376812E-2</v>
      </c>
      <c r="T39">
        <v>-3.8461538461538464E-2</v>
      </c>
      <c r="U39">
        <v>5.8823529411764705E-2</v>
      </c>
      <c r="V39">
        <v>-2.8985507246376812E-2</v>
      </c>
      <c r="W39">
        <f t="shared" si="6"/>
        <v>-2.8745054320501902E-3</v>
      </c>
      <c r="X39">
        <f t="shared" si="7"/>
        <v>5.3641722750011736E-2</v>
      </c>
    </row>
    <row r="40" spans="2:24">
      <c r="B40">
        <v>9.75</v>
      </c>
      <c r="C40">
        <v>1.7886418781559447E-2</v>
      </c>
      <c r="D40">
        <v>3.2904875216867836E-2</v>
      </c>
      <c r="H40">
        <v>51</v>
      </c>
      <c r="I40">
        <f t="shared" si="0"/>
        <v>-1</v>
      </c>
      <c r="J40">
        <f t="shared" si="1"/>
        <v>-1.9230769230769232E-2</v>
      </c>
      <c r="L40">
        <v>35</v>
      </c>
      <c r="M40">
        <f t="shared" si="2"/>
        <v>1</v>
      </c>
      <c r="N40">
        <f t="shared" si="3"/>
        <v>2.9411764705882353E-2</v>
      </c>
      <c r="P40">
        <v>72</v>
      </c>
      <c r="Q40">
        <f t="shared" si="4"/>
        <v>3</v>
      </c>
      <c r="R40">
        <f t="shared" si="5"/>
        <v>4.3478260869565216E-2</v>
      </c>
      <c r="T40">
        <v>-1.9230769230769232E-2</v>
      </c>
      <c r="U40">
        <v>2.9411764705882353E-2</v>
      </c>
      <c r="V40">
        <v>4.3478260869565216E-2</v>
      </c>
      <c r="W40">
        <f t="shared" si="6"/>
        <v>1.7886418781559447E-2</v>
      </c>
      <c r="X40">
        <f t="shared" si="7"/>
        <v>3.2904875216867836E-2</v>
      </c>
    </row>
    <row r="41" spans="2:24">
      <c r="B41">
        <v>10</v>
      </c>
      <c r="C41">
        <v>-7.8475091262815069E-3</v>
      </c>
      <c r="D41">
        <v>3.4421153038965847E-2</v>
      </c>
      <c r="H41">
        <v>50</v>
      </c>
      <c r="I41">
        <f t="shared" si="0"/>
        <v>-2</v>
      </c>
      <c r="J41">
        <f t="shared" si="1"/>
        <v>-3.8461538461538464E-2</v>
      </c>
      <c r="L41">
        <v>35</v>
      </c>
      <c r="M41">
        <f t="shared" si="2"/>
        <v>1</v>
      </c>
      <c r="N41">
        <f t="shared" si="3"/>
        <v>2.9411764705882353E-2</v>
      </c>
      <c r="P41">
        <v>68</v>
      </c>
      <c r="Q41">
        <f t="shared" si="4"/>
        <v>-1</v>
      </c>
      <c r="R41">
        <f t="shared" si="5"/>
        <v>-1.4492753623188406E-2</v>
      </c>
      <c r="T41">
        <v>-3.8461538461538464E-2</v>
      </c>
      <c r="U41">
        <v>2.9411764705882353E-2</v>
      </c>
      <c r="V41">
        <v>-1.4492753623188406E-2</v>
      </c>
      <c r="W41">
        <f t="shared" si="6"/>
        <v>-7.8475091262815069E-3</v>
      </c>
      <c r="X41">
        <f t="shared" si="7"/>
        <v>3.4421153038965847E-2</v>
      </c>
    </row>
    <row r="42" spans="2:24">
      <c r="B42">
        <v>10.25</v>
      </c>
      <c r="C42">
        <v>-2.8657616892911009E-2</v>
      </c>
      <c r="D42">
        <v>7.6533928269190629E-2</v>
      </c>
      <c r="H42">
        <v>46</v>
      </c>
      <c r="I42">
        <f t="shared" si="0"/>
        <v>-6</v>
      </c>
      <c r="J42">
        <f t="shared" si="1"/>
        <v>-0.11538461538461539</v>
      </c>
      <c r="L42">
        <v>35</v>
      </c>
      <c r="M42">
        <f t="shared" si="2"/>
        <v>1</v>
      </c>
      <c r="N42">
        <f t="shared" si="3"/>
        <v>2.9411764705882353E-2</v>
      </c>
      <c r="P42">
        <v>69</v>
      </c>
      <c r="Q42">
        <f t="shared" si="4"/>
        <v>0</v>
      </c>
      <c r="R42">
        <f t="shared" si="5"/>
        <v>0</v>
      </c>
      <c r="T42">
        <v>-0.11538461538461539</v>
      </c>
      <c r="U42">
        <v>2.9411764705882353E-2</v>
      </c>
      <c r="V42">
        <v>0</v>
      </c>
      <c r="W42">
        <f t="shared" si="6"/>
        <v>-2.8657616892911009E-2</v>
      </c>
      <c r="X42">
        <f t="shared" si="7"/>
        <v>7.6533928269190629E-2</v>
      </c>
    </row>
    <row r="43" spans="2:24">
      <c r="B43">
        <v>10.5</v>
      </c>
      <c r="C43">
        <v>1.3339672546833672E-2</v>
      </c>
      <c r="D43">
        <v>6.5044633339708752E-2</v>
      </c>
      <c r="H43">
        <v>51</v>
      </c>
      <c r="I43">
        <f t="shared" si="0"/>
        <v>-1</v>
      </c>
      <c r="J43">
        <f t="shared" si="1"/>
        <v>-1.9230769230769232E-2</v>
      </c>
      <c r="L43">
        <v>37</v>
      </c>
      <c r="M43">
        <f t="shared" si="2"/>
        <v>3</v>
      </c>
      <c r="N43">
        <f t="shared" si="3"/>
        <v>8.8235294117647065E-2</v>
      </c>
      <c r="P43">
        <v>67</v>
      </c>
      <c r="Q43">
        <f t="shared" si="4"/>
        <v>-2</v>
      </c>
      <c r="R43">
        <f t="shared" si="5"/>
        <v>-2.8985507246376812E-2</v>
      </c>
      <c r="T43">
        <v>-1.9230769230769232E-2</v>
      </c>
      <c r="U43">
        <v>8.8235294117647065E-2</v>
      </c>
      <c r="V43">
        <v>-2.8985507246376812E-2</v>
      </c>
      <c r="W43">
        <f t="shared" si="6"/>
        <v>1.3339672546833672E-2</v>
      </c>
      <c r="X43">
        <f t="shared" si="7"/>
        <v>6.5044633339708752E-2</v>
      </c>
    </row>
    <row r="44" spans="2:24">
      <c r="B44">
        <v>10.75</v>
      </c>
      <c r="C44">
        <v>5.0659059610466241E-3</v>
      </c>
      <c r="D44">
        <v>5.4803390536542332E-2</v>
      </c>
      <c r="H44">
        <v>49</v>
      </c>
      <c r="I44">
        <f t="shared" si="0"/>
        <v>-3</v>
      </c>
      <c r="J44">
        <f t="shared" si="1"/>
        <v>-5.7692307692307696E-2</v>
      </c>
      <c r="L44">
        <v>35</v>
      </c>
      <c r="M44">
        <f t="shared" si="2"/>
        <v>1</v>
      </c>
      <c r="N44">
        <f t="shared" si="3"/>
        <v>2.9411764705882353E-2</v>
      </c>
      <c r="P44">
        <v>72</v>
      </c>
      <c r="Q44">
        <f t="shared" si="4"/>
        <v>3</v>
      </c>
      <c r="R44">
        <f t="shared" si="5"/>
        <v>4.3478260869565216E-2</v>
      </c>
      <c r="T44">
        <v>-5.7692307692307696E-2</v>
      </c>
      <c r="U44">
        <v>2.9411764705882353E-2</v>
      </c>
      <c r="V44">
        <v>4.3478260869565216E-2</v>
      </c>
      <c r="W44">
        <f t="shared" si="6"/>
        <v>5.0659059610466241E-3</v>
      </c>
      <c r="X44">
        <f t="shared" si="7"/>
        <v>5.4803390536542332E-2</v>
      </c>
    </row>
    <row r="45" spans="2:24">
      <c r="B45">
        <v>11</v>
      </c>
      <c r="C45">
        <v>0.13970314993332897</v>
      </c>
      <c r="D45">
        <v>0.11497855859783411</v>
      </c>
      <c r="H45">
        <v>54</v>
      </c>
      <c r="I45">
        <f t="shared" si="0"/>
        <v>2</v>
      </c>
      <c r="J45">
        <f t="shared" si="1"/>
        <v>3.8461538461538464E-2</v>
      </c>
      <c r="L45">
        <v>43</v>
      </c>
      <c r="M45">
        <f t="shared" si="2"/>
        <v>9</v>
      </c>
      <c r="N45">
        <f t="shared" si="3"/>
        <v>0.26470588235294118</v>
      </c>
      <c r="P45">
        <v>77</v>
      </c>
      <c r="Q45">
        <f t="shared" si="4"/>
        <v>8</v>
      </c>
      <c r="R45">
        <f t="shared" si="5"/>
        <v>0.11594202898550725</v>
      </c>
      <c r="T45">
        <v>3.8461538461538464E-2</v>
      </c>
      <c r="U45">
        <v>0.26470588235294118</v>
      </c>
      <c r="V45">
        <v>0.11594202898550725</v>
      </c>
      <c r="W45">
        <f t="shared" si="6"/>
        <v>0.13970314993332897</v>
      </c>
      <c r="X45">
        <f t="shared" si="7"/>
        <v>0.11497855859783411</v>
      </c>
    </row>
    <row r="46" spans="2:24">
      <c r="B46">
        <v>11.25</v>
      </c>
      <c r="C46">
        <v>0.13263164797691651</v>
      </c>
      <c r="D46">
        <v>5.0078647634603846E-2</v>
      </c>
      <c r="H46">
        <v>56</v>
      </c>
      <c r="I46">
        <f t="shared" si="0"/>
        <v>4</v>
      </c>
      <c r="J46">
        <f t="shared" si="1"/>
        <v>7.6923076923076927E-2</v>
      </c>
      <c r="L46">
        <v>39</v>
      </c>
      <c r="M46">
        <f t="shared" si="2"/>
        <v>5</v>
      </c>
      <c r="N46">
        <f t="shared" si="3"/>
        <v>0.14705882352941177</v>
      </c>
      <c r="P46">
        <v>81</v>
      </c>
      <c r="Q46">
        <f t="shared" si="4"/>
        <v>12</v>
      </c>
      <c r="R46">
        <f t="shared" si="5"/>
        <v>0.17391304347826086</v>
      </c>
      <c r="T46">
        <v>7.6923076923076927E-2</v>
      </c>
      <c r="U46">
        <v>0.14705882352941177</v>
      </c>
      <c r="V46">
        <v>0.17391304347826086</v>
      </c>
      <c r="W46">
        <f t="shared" si="6"/>
        <v>0.13263164797691651</v>
      </c>
      <c r="X46">
        <f t="shared" si="7"/>
        <v>5.0078647634603846E-2</v>
      </c>
    </row>
    <row r="47" spans="2:24">
      <c r="B47">
        <v>11.5</v>
      </c>
      <c r="C47">
        <v>0.12521039631014055</v>
      </c>
      <c r="D47">
        <v>0.12199705273122617</v>
      </c>
      <c r="H47">
        <v>54</v>
      </c>
      <c r="I47">
        <f t="shared" si="0"/>
        <v>2</v>
      </c>
      <c r="J47">
        <f t="shared" si="1"/>
        <v>3.8461538461538464E-2</v>
      </c>
      <c r="L47">
        <v>43</v>
      </c>
      <c r="M47">
        <f t="shared" si="2"/>
        <v>9</v>
      </c>
      <c r="N47">
        <f t="shared" si="3"/>
        <v>0.26470588235294118</v>
      </c>
      <c r="P47">
        <v>74</v>
      </c>
      <c r="Q47">
        <f t="shared" si="4"/>
        <v>5</v>
      </c>
      <c r="R47">
        <f t="shared" si="5"/>
        <v>7.2463768115942032E-2</v>
      </c>
      <c r="T47">
        <v>3.8461538461538464E-2</v>
      </c>
      <c r="U47">
        <v>0.26470588235294118</v>
      </c>
      <c r="V47">
        <v>7.2463768115942032E-2</v>
      </c>
      <c r="W47">
        <f t="shared" si="6"/>
        <v>0.12521039631014055</v>
      </c>
      <c r="X47">
        <f t="shared" si="7"/>
        <v>0.12199705273122617</v>
      </c>
    </row>
    <row r="48" spans="2:24">
      <c r="B48">
        <v>11.75</v>
      </c>
      <c r="C48">
        <v>0.20924869390342535</v>
      </c>
      <c r="D48">
        <v>0.12637417582818433</v>
      </c>
      <c r="H48">
        <v>58</v>
      </c>
      <c r="I48">
        <f t="shared" si="0"/>
        <v>6</v>
      </c>
      <c r="J48">
        <f t="shared" si="1"/>
        <v>0.11538461538461539</v>
      </c>
      <c r="L48">
        <v>46</v>
      </c>
      <c r="M48">
        <f t="shared" si="2"/>
        <v>12</v>
      </c>
      <c r="N48">
        <f t="shared" si="3"/>
        <v>0.35294117647058826</v>
      </c>
      <c r="P48">
        <v>80</v>
      </c>
      <c r="Q48">
        <f t="shared" si="4"/>
        <v>11</v>
      </c>
      <c r="R48">
        <f t="shared" si="5"/>
        <v>0.15942028985507245</v>
      </c>
      <c r="T48">
        <v>0.11538461538461539</v>
      </c>
      <c r="U48">
        <v>0.35294117647058826</v>
      </c>
      <c r="V48">
        <v>0.15942028985507245</v>
      </c>
      <c r="W48">
        <f t="shared" si="6"/>
        <v>0.20924869390342535</v>
      </c>
      <c r="X48">
        <f t="shared" si="7"/>
        <v>0.12637417582818433</v>
      </c>
    </row>
    <row r="49" spans="2:24">
      <c r="B49">
        <v>12</v>
      </c>
      <c r="C49">
        <v>0.12478413885063501</v>
      </c>
      <c r="D49">
        <v>7.5242087106654532E-2</v>
      </c>
      <c r="H49">
        <v>54</v>
      </c>
      <c r="I49">
        <f t="shared" si="0"/>
        <v>2</v>
      </c>
      <c r="J49">
        <f t="shared" si="1"/>
        <v>3.8461538461538464E-2</v>
      </c>
      <c r="L49">
        <v>40</v>
      </c>
      <c r="M49">
        <f t="shared" si="2"/>
        <v>6</v>
      </c>
      <c r="N49">
        <f t="shared" si="3"/>
        <v>0.17647058823529413</v>
      </c>
      <c r="P49">
        <v>80</v>
      </c>
      <c r="Q49">
        <f t="shared" si="4"/>
        <v>11</v>
      </c>
      <c r="R49">
        <f t="shared" si="5"/>
        <v>0.15942028985507245</v>
      </c>
      <c r="T49">
        <v>3.8461538461538464E-2</v>
      </c>
      <c r="U49">
        <v>0.17647058823529413</v>
      </c>
      <c r="V49">
        <v>0.15942028985507245</v>
      </c>
      <c r="W49">
        <f t="shared" si="6"/>
        <v>0.12478413885063501</v>
      </c>
      <c r="X49">
        <f t="shared" si="7"/>
        <v>7.5242087106654532E-2</v>
      </c>
    </row>
    <row r="50" spans="2:24">
      <c r="B50">
        <v>12.25</v>
      </c>
      <c r="C50">
        <v>0.14611340634358538</v>
      </c>
      <c r="D50">
        <v>0.10675387127503189</v>
      </c>
      <c r="H50">
        <v>55</v>
      </c>
      <c r="I50">
        <f t="shared" si="0"/>
        <v>3</v>
      </c>
      <c r="J50">
        <f t="shared" si="1"/>
        <v>5.7692307692307696E-2</v>
      </c>
      <c r="L50">
        <v>43</v>
      </c>
      <c r="M50">
        <f t="shared" si="2"/>
        <v>9</v>
      </c>
      <c r="N50">
        <f t="shared" si="3"/>
        <v>0.26470588235294118</v>
      </c>
      <c r="P50">
        <v>77</v>
      </c>
      <c r="Q50">
        <f t="shared" si="4"/>
        <v>8</v>
      </c>
      <c r="R50">
        <f t="shared" si="5"/>
        <v>0.11594202898550725</v>
      </c>
      <c r="T50">
        <v>5.7692307692307696E-2</v>
      </c>
      <c r="U50">
        <v>0.26470588235294118</v>
      </c>
      <c r="V50">
        <v>0.11594202898550725</v>
      </c>
      <c r="W50">
        <f t="shared" si="6"/>
        <v>0.14611340634358538</v>
      </c>
      <c r="X50">
        <f t="shared" si="7"/>
        <v>0.10675387127503189</v>
      </c>
    </row>
    <row r="51" spans="2:24">
      <c r="B51">
        <v>12.5</v>
      </c>
      <c r="C51">
        <v>0.17950903884407721</v>
      </c>
      <c r="D51">
        <v>9.2731527213020151E-2</v>
      </c>
      <c r="H51">
        <v>64</v>
      </c>
      <c r="I51">
        <f t="shared" si="0"/>
        <v>12</v>
      </c>
      <c r="J51">
        <f t="shared" si="1"/>
        <v>0.23076923076923078</v>
      </c>
      <c r="L51">
        <v>42</v>
      </c>
      <c r="M51">
        <f t="shared" si="2"/>
        <v>8</v>
      </c>
      <c r="N51">
        <f t="shared" si="3"/>
        <v>0.23529411764705882</v>
      </c>
      <c r="P51">
        <v>74</v>
      </c>
      <c r="Q51">
        <f t="shared" si="4"/>
        <v>5</v>
      </c>
      <c r="R51">
        <f t="shared" si="5"/>
        <v>7.2463768115942032E-2</v>
      </c>
      <c r="T51">
        <v>0.23076923076923078</v>
      </c>
      <c r="U51">
        <v>0.23529411764705882</v>
      </c>
      <c r="V51">
        <v>7.2463768115942032E-2</v>
      </c>
      <c r="W51">
        <f t="shared" si="6"/>
        <v>0.17950903884407721</v>
      </c>
      <c r="X51">
        <f t="shared" si="7"/>
        <v>9.2731527213020151E-2</v>
      </c>
    </row>
    <row r="52" spans="2:24">
      <c r="B52">
        <v>12.75</v>
      </c>
      <c r="C52">
        <v>0.19897479616149694</v>
      </c>
      <c r="D52">
        <v>8.6147225640421723E-2</v>
      </c>
      <c r="H52">
        <v>64</v>
      </c>
      <c r="I52">
        <f t="shared" si="0"/>
        <v>12</v>
      </c>
      <c r="J52">
        <f t="shared" si="1"/>
        <v>0.23076923076923078</v>
      </c>
      <c r="L52">
        <v>43</v>
      </c>
      <c r="M52">
        <f t="shared" si="2"/>
        <v>9</v>
      </c>
      <c r="N52">
        <f t="shared" si="3"/>
        <v>0.26470588235294118</v>
      </c>
      <c r="P52">
        <v>76</v>
      </c>
      <c r="Q52">
        <f t="shared" si="4"/>
        <v>7</v>
      </c>
      <c r="R52">
        <f t="shared" si="5"/>
        <v>0.10144927536231885</v>
      </c>
      <c r="T52">
        <v>0.23076923076923078</v>
      </c>
      <c r="U52">
        <v>0.26470588235294118</v>
      </c>
      <c r="V52">
        <v>0.10144927536231885</v>
      </c>
      <c r="W52">
        <f t="shared" si="6"/>
        <v>0.19897479616149694</v>
      </c>
      <c r="X52">
        <f t="shared" si="7"/>
        <v>8.6147225640421723E-2</v>
      </c>
    </row>
    <row r="53" spans="2:24">
      <c r="B53">
        <v>13</v>
      </c>
      <c r="C53">
        <v>0.21551686449384663</v>
      </c>
      <c r="D53">
        <v>9.7331315077984717E-2</v>
      </c>
      <c r="H53">
        <v>59</v>
      </c>
      <c r="I53">
        <f t="shared" si="0"/>
        <v>7</v>
      </c>
      <c r="J53">
        <f t="shared" si="1"/>
        <v>0.13461538461538461</v>
      </c>
      <c r="L53">
        <v>45</v>
      </c>
      <c r="M53">
        <f t="shared" si="2"/>
        <v>11</v>
      </c>
      <c r="N53">
        <f t="shared" si="3"/>
        <v>0.3235294117647059</v>
      </c>
      <c r="P53">
        <v>82</v>
      </c>
      <c r="Q53">
        <f t="shared" si="4"/>
        <v>13</v>
      </c>
      <c r="R53">
        <f t="shared" si="5"/>
        <v>0.18840579710144928</v>
      </c>
      <c r="T53">
        <v>0.13461538461538461</v>
      </c>
      <c r="U53">
        <v>0.3235294117647059</v>
      </c>
      <c r="V53">
        <v>0.18840579710144928</v>
      </c>
      <c r="W53">
        <f t="shared" si="6"/>
        <v>0.21551686449384663</v>
      </c>
      <c r="X53">
        <f t="shared" si="7"/>
        <v>9.7331315077984717E-2</v>
      </c>
    </row>
    <row r="54" spans="2:24">
      <c r="B54">
        <v>13.25</v>
      </c>
      <c r="C54">
        <v>0.13736966358449734</v>
      </c>
      <c r="D54">
        <v>8.6474981129332166E-3</v>
      </c>
      <c r="H54">
        <v>59</v>
      </c>
      <c r="I54">
        <f t="shared" si="0"/>
        <v>7</v>
      </c>
      <c r="J54">
        <f t="shared" si="1"/>
        <v>0.13461538461538461</v>
      </c>
      <c r="L54">
        <v>39</v>
      </c>
      <c r="M54">
        <f t="shared" si="2"/>
        <v>5</v>
      </c>
      <c r="N54">
        <f t="shared" si="3"/>
        <v>0.14705882352941177</v>
      </c>
      <c r="P54">
        <v>78</v>
      </c>
      <c r="Q54">
        <f t="shared" si="4"/>
        <v>9</v>
      </c>
      <c r="R54">
        <f t="shared" si="5"/>
        <v>0.13043478260869565</v>
      </c>
      <c r="T54">
        <v>0.13461538461538461</v>
      </c>
      <c r="U54">
        <v>0.14705882352941177</v>
      </c>
      <c r="V54">
        <v>0.13043478260869565</v>
      </c>
      <c r="W54">
        <f t="shared" si="6"/>
        <v>0.13736966358449734</v>
      </c>
      <c r="X54">
        <f t="shared" si="7"/>
        <v>8.6474981129332166E-3</v>
      </c>
    </row>
    <row r="55" spans="2:24">
      <c r="B55">
        <v>13.5</v>
      </c>
      <c r="C55">
        <v>0.13685050385817649</v>
      </c>
      <c r="D55">
        <v>6.9545322387389183E-2</v>
      </c>
      <c r="H55">
        <v>62</v>
      </c>
      <c r="I55">
        <f t="shared" si="0"/>
        <v>10</v>
      </c>
      <c r="J55">
        <f t="shared" si="1"/>
        <v>0.19230769230769232</v>
      </c>
      <c r="L55">
        <v>36</v>
      </c>
      <c r="M55">
        <f t="shared" si="2"/>
        <v>2</v>
      </c>
      <c r="N55">
        <f t="shared" si="3"/>
        <v>5.8823529411764705E-2</v>
      </c>
      <c r="P55">
        <v>80</v>
      </c>
      <c r="Q55">
        <f t="shared" si="4"/>
        <v>11</v>
      </c>
      <c r="R55">
        <f t="shared" si="5"/>
        <v>0.15942028985507245</v>
      </c>
      <c r="T55">
        <v>0.19230769230769232</v>
      </c>
      <c r="U55">
        <v>5.8823529411764705E-2</v>
      </c>
      <c r="V55">
        <v>0.15942028985507245</v>
      </c>
      <c r="W55">
        <f t="shared" si="6"/>
        <v>0.13685050385817649</v>
      </c>
      <c r="X55">
        <f t="shared" si="7"/>
        <v>6.9545322387389183E-2</v>
      </c>
    </row>
    <row r="56" spans="2:24">
      <c r="B56">
        <v>13.75</v>
      </c>
      <c r="C56">
        <v>0.11554856056134828</v>
      </c>
      <c r="D56">
        <v>0.12919838179698845</v>
      </c>
      <c r="H56">
        <v>54</v>
      </c>
      <c r="I56">
        <f t="shared" si="0"/>
        <v>2</v>
      </c>
      <c r="J56">
        <f t="shared" si="1"/>
        <v>3.8461538461538464E-2</v>
      </c>
      <c r="L56">
        <v>43</v>
      </c>
      <c r="M56">
        <f t="shared" si="2"/>
        <v>9</v>
      </c>
      <c r="N56">
        <f t="shared" si="3"/>
        <v>0.26470588235294118</v>
      </c>
      <c r="P56">
        <v>72</v>
      </c>
      <c r="Q56">
        <f t="shared" si="4"/>
        <v>3</v>
      </c>
      <c r="R56">
        <f t="shared" si="5"/>
        <v>4.3478260869565216E-2</v>
      </c>
      <c r="T56">
        <v>3.8461538461538464E-2</v>
      </c>
      <c r="U56">
        <v>0.26470588235294118</v>
      </c>
      <c r="V56">
        <v>4.3478260869565216E-2</v>
      </c>
      <c r="W56">
        <f t="shared" si="6"/>
        <v>0.11554856056134828</v>
      </c>
      <c r="X56">
        <f t="shared" si="7"/>
        <v>0.12919838179698845</v>
      </c>
    </row>
    <row r="57" spans="2:24">
      <c r="B57">
        <v>14</v>
      </c>
      <c r="C57">
        <v>0.20283843749316896</v>
      </c>
      <c r="D57">
        <v>0.13378634052489277</v>
      </c>
      <c r="H57">
        <v>57</v>
      </c>
      <c r="I57">
        <f t="shared" si="0"/>
        <v>5</v>
      </c>
      <c r="J57">
        <f t="shared" si="1"/>
        <v>9.6153846153846159E-2</v>
      </c>
      <c r="L57">
        <v>46</v>
      </c>
      <c r="M57">
        <f t="shared" si="2"/>
        <v>12</v>
      </c>
      <c r="N57">
        <f t="shared" si="3"/>
        <v>0.35294117647058826</v>
      </c>
      <c r="P57">
        <v>80</v>
      </c>
      <c r="Q57">
        <f t="shared" si="4"/>
        <v>11</v>
      </c>
      <c r="R57">
        <f t="shared" si="5"/>
        <v>0.15942028985507245</v>
      </c>
      <c r="T57">
        <v>9.6153846153846159E-2</v>
      </c>
      <c r="U57">
        <v>0.35294117647058826</v>
      </c>
      <c r="V57">
        <v>0.15942028985507245</v>
      </c>
      <c r="W57">
        <f t="shared" si="6"/>
        <v>0.20283843749316896</v>
      </c>
      <c r="X57">
        <f t="shared" si="7"/>
        <v>0.13378634052489277</v>
      </c>
    </row>
    <row r="58" spans="2:24">
      <c r="B58">
        <v>14.25</v>
      </c>
      <c r="C58">
        <v>0.14401490808140424</v>
      </c>
      <c r="D58">
        <v>4.231653465654777E-2</v>
      </c>
      <c r="H58">
        <v>57</v>
      </c>
      <c r="I58">
        <f t="shared" si="0"/>
        <v>5</v>
      </c>
      <c r="J58">
        <f t="shared" si="1"/>
        <v>9.6153846153846159E-2</v>
      </c>
      <c r="L58">
        <v>40</v>
      </c>
      <c r="M58">
        <f t="shared" si="2"/>
        <v>6</v>
      </c>
      <c r="N58">
        <f t="shared" si="3"/>
        <v>0.17647058823529413</v>
      </c>
      <c r="P58">
        <v>80</v>
      </c>
      <c r="Q58">
        <f t="shared" si="4"/>
        <v>11</v>
      </c>
      <c r="R58">
        <f t="shared" si="5"/>
        <v>0.15942028985507245</v>
      </c>
      <c r="T58">
        <v>9.6153846153846159E-2</v>
      </c>
      <c r="U58">
        <v>0.17647058823529413</v>
      </c>
      <c r="V58">
        <v>0.15942028985507245</v>
      </c>
      <c r="W58">
        <f t="shared" si="6"/>
        <v>0.14401490808140424</v>
      </c>
      <c r="X58">
        <f t="shared" si="7"/>
        <v>4.231653465654777E-2</v>
      </c>
    </row>
    <row r="59" spans="2:24">
      <c r="B59">
        <v>14.5</v>
      </c>
      <c r="C59">
        <v>0.13961024766651364</v>
      </c>
      <c r="D59">
        <v>0.11000532042412739</v>
      </c>
      <c r="H59">
        <v>57</v>
      </c>
      <c r="I59">
        <f t="shared" si="0"/>
        <v>5</v>
      </c>
      <c r="J59">
        <f t="shared" si="1"/>
        <v>9.6153846153846159E-2</v>
      </c>
      <c r="L59">
        <v>43</v>
      </c>
      <c r="M59">
        <f t="shared" si="2"/>
        <v>9</v>
      </c>
      <c r="N59">
        <f t="shared" si="3"/>
        <v>0.26470588235294118</v>
      </c>
      <c r="P59">
        <v>73</v>
      </c>
      <c r="Q59">
        <f t="shared" si="4"/>
        <v>4</v>
      </c>
      <c r="R59">
        <f t="shared" si="5"/>
        <v>5.7971014492753624E-2</v>
      </c>
      <c r="T59">
        <v>9.6153846153846159E-2</v>
      </c>
      <c r="U59">
        <v>0.26470588235294118</v>
      </c>
      <c r="V59">
        <v>5.7971014492753624E-2</v>
      </c>
      <c r="W59">
        <f t="shared" si="6"/>
        <v>0.13961024766651364</v>
      </c>
      <c r="X59">
        <f t="shared" si="7"/>
        <v>0.11000532042412739</v>
      </c>
    </row>
    <row r="60" spans="2:24">
      <c r="B60">
        <v>14.75</v>
      </c>
      <c r="C60">
        <v>0.11766891818042713</v>
      </c>
      <c r="D60">
        <v>6.5118317012353003E-2</v>
      </c>
      <c r="H60">
        <v>62</v>
      </c>
      <c r="I60">
        <f t="shared" si="0"/>
        <v>10</v>
      </c>
      <c r="J60">
        <f t="shared" si="1"/>
        <v>0.19230769230769232</v>
      </c>
      <c r="L60">
        <v>37</v>
      </c>
      <c r="M60">
        <f t="shared" si="2"/>
        <v>3</v>
      </c>
      <c r="N60">
        <f t="shared" si="3"/>
        <v>8.8235294117647065E-2</v>
      </c>
      <c r="P60">
        <v>74</v>
      </c>
      <c r="Q60">
        <f t="shared" si="4"/>
        <v>5</v>
      </c>
      <c r="R60">
        <f t="shared" si="5"/>
        <v>7.2463768115942032E-2</v>
      </c>
      <c r="T60">
        <v>0.19230769230769232</v>
      </c>
      <c r="U60">
        <v>8.8235294117647065E-2</v>
      </c>
      <c r="V60">
        <v>7.2463768115942032E-2</v>
      </c>
      <c r="W60">
        <f t="shared" si="6"/>
        <v>0.11766891818042713</v>
      </c>
      <c r="X60">
        <f t="shared" si="7"/>
        <v>6.5118317012353003E-2</v>
      </c>
    </row>
    <row r="61" spans="2:24">
      <c r="B61">
        <v>15</v>
      </c>
      <c r="C61">
        <v>0.14573633243709969</v>
      </c>
      <c r="D61">
        <v>5.2088727325000236E-2</v>
      </c>
      <c r="H61">
        <v>58</v>
      </c>
      <c r="I61">
        <f t="shared" si="0"/>
        <v>6</v>
      </c>
      <c r="J61">
        <f t="shared" si="1"/>
        <v>0.11538461538461539</v>
      </c>
      <c r="L61">
        <v>41</v>
      </c>
      <c r="M61">
        <f t="shared" si="2"/>
        <v>7</v>
      </c>
      <c r="N61">
        <f t="shared" si="3"/>
        <v>0.20588235294117646</v>
      </c>
      <c r="P61">
        <v>77</v>
      </c>
      <c r="Q61">
        <f t="shared" si="4"/>
        <v>8</v>
      </c>
      <c r="R61">
        <f t="shared" si="5"/>
        <v>0.11594202898550725</v>
      </c>
      <c r="T61">
        <v>0.11538461538461539</v>
      </c>
      <c r="U61">
        <v>0.20588235294117646</v>
      </c>
      <c r="V61">
        <v>0.11594202898550725</v>
      </c>
      <c r="W61">
        <f t="shared" si="6"/>
        <v>0.14573633243709969</v>
      </c>
      <c r="X61">
        <f t="shared" si="7"/>
        <v>5.2088727325000236E-2</v>
      </c>
    </row>
    <row r="62" spans="2:24">
      <c r="B62">
        <v>15.25</v>
      </c>
      <c r="C62">
        <v>7.7628041183028393E-2</v>
      </c>
      <c r="D62">
        <v>1.727668709732267E-2</v>
      </c>
      <c r="H62">
        <v>55</v>
      </c>
      <c r="I62">
        <f t="shared" si="0"/>
        <v>3</v>
      </c>
      <c r="J62">
        <f t="shared" si="1"/>
        <v>5.7692307692307696E-2</v>
      </c>
      <c r="L62">
        <v>37</v>
      </c>
      <c r="M62">
        <f t="shared" si="2"/>
        <v>3</v>
      </c>
      <c r="N62">
        <f t="shared" si="3"/>
        <v>8.8235294117647065E-2</v>
      </c>
      <c r="P62">
        <v>75</v>
      </c>
      <c r="Q62">
        <f t="shared" si="4"/>
        <v>6</v>
      </c>
      <c r="R62">
        <f t="shared" si="5"/>
        <v>8.6956521739130432E-2</v>
      </c>
      <c r="T62">
        <v>5.7692307692307696E-2</v>
      </c>
      <c r="U62">
        <v>8.8235294117647065E-2</v>
      </c>
      <c r="V62">
        <v>8.6956521739130432E-2</v>
      </c>
      <c r="W62">
        <f t="shared" si="6"/>
        <v>7.7628041183028393E-2</v>
      </c>
      <c r="X62">
        <f t="shared" si="7"/>
        <v>1.727668709732267E-2</v>
      </c>
    </row>
    <row r="63" spans="2:24">
      <c r="B63">
        <v>15.5</v>
      </c>
      <c r="C63">
        <v>0.14147375784204427</v>
      </c>
      <c r="D63">
        <v>0.17051459934270513</v>
      </c>
      <c r="H63">
        <v>58</v>
      </c>
      <c r="I63">
        <f t="shared" si="0"/>
        <v>6</v>
      </c>
      <c r="J63">
        <f t="shared" si="1"/>
        <v>0.11538461538461539</v>
      </c>
      <c r="L63">
        <v>45</v>
      </c>
      <c r="M63">
        <f t="shared" si="2"/>
        <v>11</v>
      </c>
      <c r="N63">
        <f t="shared" si="3"/>
        <v>0.3235294117647059</v>
      </c>
      <c r="P63">
        <v>68</v>
      </c>
      <c r="Q63">
        <f t="shared" si="4"/>
        <v>-1</v>
      </c>
      <c r="R63">
        <f t="shared" si="5"/>
        <v>-1.4492753623188406E-2</v>
      </c>
      <c r="T63">
        <v>0.11538461538461539</v>
      </c>
      <c r="U63">
        <v>0.3235294117647059</v>
      </c>
      <c r="V63">
        <v>-1.4492753623188406E-2</v>
      </c>
      <c r="W63">
        <f t="shared" si="6"/>
        <v>0.14147375784204427</v>
      </c>
      <c r="X63">
        <f t="shared" si="7"/>
        <v>0.17051459934270513</v>
      </c>
    </row>
    <row r="64" spans="2:24">
      <c r="B64">
        <v>15.75</v>
      </c>
      <c r="C64">
        <v>0.10249305965418498</v>
      </c>
      <c r="D64">
        <v>0.11701983216943473</v>
      </c>
      <c r="H64">
        <v>55</v>
      </c>
      <c r="I64">
        <f t="shared" si="0"/>
        <v>3</v>
      </c>
      <c r="J64">
        <f t="shared" si="1"/>
        <v>5.7692307692307696E-2</v>
      </c>
      <c r="L64">
        <v>42</v>
      </c>
      <c r="M64">
        <f t="shared" si="2"/>
        <v>8</v>
      </c>
      <c r="N64">
        <f t="shared" si="3"/>
        <v>0.23529411764705882</v>
      </c>
      <c r="P64">
        <v>70</v>
      </c>
      <c r="Q64">
        <f t="shared" si="4"/>
        <v>1</v>
      </c>
      <c r="R64">
        <f t="shared" si="5"/>
        <v>1.4492753623188406E-2</v>
      </c>
      <c r="T64">
        <v>5.7692307692307696E-2</v>
      </c>
      <c r="U64">
        <v>0.23529411764705882</v>
      </c>
      <c r="V64">
        <v>1.4492753623188406E-2</v>
      </c>
      <c r="W64">
        <f t="shared" si="6"/>
        <v>0.10249305965418498</v>
      </c>
      <c r="X64">
        <f t="shared" si="7"/>
        <v>0.11701983216943473</v>
      </c>
    </row>
    <row r="65" spans="2:24">
      <c r="B65">
        <v>16</v>
      </c>
      <c r="C65">
        <v>8.561763612914508E-2</v>
      </c>
      <c r="D65">
        <v>1.2060018630544185E-2</v>
      </c>
      <c r="H65">
        <v>57</v>
      </c>
      <c r="I65">
        <f t="shared" si="0"/>
        <v>5</v>
      </c>
      <c r="J65">
        <f t="shared" si="1"/>
        <v>9.6153846153846159E-2</v>
      </c>
      <c r="L65">
        <v>37</v>
      </c>
      <c r="M65">
        <f t="shared" si="2"/>
        <v>3</v>
      </c>
      <c r="N65">
        <f t="shared" si="3"/>
        <v>8.8235294117647065E-2</v>
      </c>
      <c r="P65">
        <v>74</v>
      </c>
      <c r="Q65">
        <f t="shared" si="4"/>
        <v>5</v>
      </c>
      <c r="R65">
        <f t="shared" si="5"/>
        <v>7.2463768115942032E-2</v>
      </c>
      <c r="T65">
        <v>9.6153846153846159E-2</v>
      </c>
      <c r="U65">
        <v>8.8235294117647065E-2</v>
      </c>
      <c r="V65">
        <v>7.2463768115942032E-2</v>
      </c>
      <c r="W65">
        <f t="shared" si="6"/>
        <v>8.561763612914508E-2</v>
      </c>
      <c r="X65">
        <f t="shared" si="7"/>
        <v>1.2060018630544185E-2</v>
      </c>
    </row>
    <row r="66" spans="2:24">
      <c r="B66">
        <v>16.25</v>
      </c>
      <c r="C66">
        <v>0.13190482436006734</v>
      </c>
      <c r="D66">
        <v>0.16735153791178961</v>
      </c>
      <c r="H66">
        <v>55</v>
      </c>
      <c r="I66">
        <f t="shared" si="0"/>
        <v>3</v>
      </c>
      <c r="J66">
        <f t="shared" si="1"/>
        <v>5.7692307692307696E-2</v>
      </c>
      <c r="L66">
        <v>45</v>
      </c>
      <c r="M66">
        <f t="shared" si="2"/>
        <v>11</v>
      </c>
      <c r="N66">
        <f t="shared" si="3"/>
        <v>0.3235294117647059</v>
      </c>
      <c r="P66">
        <v>70</v>
      </c>
      <c r="Q66">
        <f t="shared" si="4"/>
        <v>1</v>
      </c>
      <c r="R66">
        <f t="shared" si="5"/>
        <v>1.4492753623188406E-2</v>
      </c>
      <c r="T66">
        <v>5.7692307692307696E-2</v>
      </c>
      <c r="U66">
        <v>0.3235294117647059</v>
      </c>
      <c r="V66">
        <v>1.4492753623188406E-2</v>
      </c>
      <c r="W66">
        <f t="shared" si="6"/>
        <v>0.13190482436006734</v>
      </c>
      <c r="X66">
        <f t="shared" si="7"/>
        <v>0.16735153791178961</v>
      </c>
    </row>
    <row r="67" spans="2:24">
      <c r="B67">
        <v>16.5</v>
      </c>
      <c r="C67">
        <v>6.3135287559839992E-2</v>
      </c>
      <c r="D67">
        <v>2.2869576486486302E-2</v>
      </c>
      <c r="H67">
        <v>55</v>
      </c>
      <c r="I67">
        <f t="shared" ref="I67:I130" si="8">H67-52</f>
        <v>3</v>
      </c>
      <c r="J67">
        <f t="shared" ref="J67:J130" si="9">I67/52</f>
        <v>5.7692307692307696E-2</v>
      </c>
      <c r="L67">
        <v>37</v>
      </c>
      <c r="M67">
        <f t="shared" ref="M67:M130" si="10">L67-34</f>
        <v>3</v>
      </c>
      <c r="N67">
        <f t="shared" ref="N67:N130" si="11">M67/34</f>
        <v>8.8235294117647065E-2</v>
      </c>
      <c r="P67">
        <v>72</v>
      </c>
      <c r="Q67">
        <f t="shared" ref="Q67:Q130" si="12">P67-69</f>
        <v>3</v>
      </c>
      <c r="R67">
        <f t="shared" ref="R67:R130" si="13">Q67/69</f>
        <v>4.3478260869565216E-2</v>
      </c>
      <c r="T67">
        <v>5.7692307692307696E-2</v>
      </c>
      <c r="U67">
        <v>8.8235294117647065E-2</v>
      </c>
      <c r="V67">
        <v>4.3478260869565216E-2</v>
      </c>
      <c r="W67">
        <f t="shared" ref="W67:W130" si="14">AVERAGE(T67:V67)</f>
        <v>6.3135287559839992E-2</v>
      </c>
      <c r="X67">
        <f t="shared" ref="X67:X130" si="15">STDEV(T67:V67)</f>
        <v>2.2869576486486302E-2</v>
      </c>
    </row>
    <row r="68" spans="2:24">
      <c r="B68">
        <v>16.75</v>
      </c>
      <c r="C68">
        <v>5.3566354077863032E-2</v>
      </c>
      <c r="D68">
        <v>4.7055296991963182E-2</v>
      </c>
      <c r="H68">
        <v>52</v>
      </c>
      <c r="I68">
        <f t="shared" si="8"/>
        <v>0</v>
      </c>
      <c r="J68">
        <f t="shared" si="9"/>
        <v>0</v>
      </c>
      <c r="L68">
        <v>37</v>
      </c>
      <c r="M68">
        <f t="shared" si="10"/>
        <v>3</v>
      </c>
      <c r="N68">
        <f t="shared" si="11"/>
        <v>8.8235294117647065E-2</v>
      </c>
      <c r="P68">
        <v>74</v>
      </c>
      <c r="Q68">
        <f t="shared" si="12"/>
        <v>5</v>
      </c>
      <c r="R68">
        <f t="shared" si="13"/>
        <v>7.2463768115942032E-2</v>
      </c>
      <c r="T68">
        <v>0</v>
      </c>
      <c r="U68">
        <v>8.8235294117647065E-2</v>
      </c>
      <c r="V68">
        <v>7.2463768115942032E-2</v>
      </c>
      <c r="W68">
        <f t="shared" si="14"/>
        <v>5.3566354077863032E-2</v>
      </c>
      <c r="X68">
        <f t="shared" si="15"/>
        <v>4.7055296991963182E-2</v>
      </c>
    </row>
    <row r="69" spans="2:24">
      <c r="B69">
        <v>17</v>
      </c>
      <c r="C69">
        <v>0.13296500316960677</v>
      </c>
      <c r="D69">
        <v>0.10316420648923016</v>
      </c>
      <c r="H69">
        <v>59</v>
      </c>
      <c r="I69">
        <f t="shared" si="8"/>
        <v>7</v>
      </c>
      <c r="J69">
        <f t="shared" si="9"/>
        <v>0.13461538461538461</v>
      </c>
      <c r="L69">
        <v>42</v>
      </c>
      <c r="M69">
        <f t="shared" si="10"/>
        <v>8</v>
      </c>
      <c r="N69">
        <f t="shared" si="11"/>
        <v>0.23529411764705882</v>
      </c>
      <c r="P69">
        <v>71</v>
      </c>
      <c r="Q69">
        <f t="shared" si="12"/>
        <v>2</v>
      </c>
      <c r="R69">
        <f t="shared" si="13"/>
        <v>2.8985507246376812E-2</v>
      </c>
      <c r="T69">
        <v>0.13461538461538461</v>
      </c>
      <c r="U69">
        <v>0.23529411764705882</v>
      </c>
      <c r="V69">
        <v>2.8985507246376812E-2</v>
      </c>
      <c r="W69">
        <f t="shared" si="14"/>
        <v>0.13296500316960677</v>
      </c>
      <c r="X69">
        <f t="shared" si="15"/>
        <v>0.10316420648923016</v>
      </c>
    </row>
    <row r="70" spans="2:24">
      <c r="B70">
        <v>17.25</v>
      </c>
      <c r="C70">
        <v>8.561763612914508E-2</v>
      </c>
      <c r="D70">
        <v>1.2060018630544185E-2</v>
      </c>
      <c r="H70">
        <v>57</v>
      </c>
      <c r="I70">
        <f t="shared" si="8"/>
        <v>5</v>
      </c>
      <c r="J70">
        <f t="shared" si="9"/>
        <v>9.6153846153846159E-2</v>
      </c>
      <c r="L70">
        <v>37</v>
      </c>
      <c r="M70">
        <f t="shared" si="10"/>
        <v>3</v>
      </c>
      <c r="N70">
        <f t="shared" si="11"/>
        <v>8.8235294117647065E-2</v>
      </c>
      <c r="P70">
        <v>74</v>
      </c>
      <c r="Q70">
        <f t="shared" si="12"/>
        <v>5</v>
      </c>
      <c r="R70">
        <f t="shared" si="13"/>
        <v>7.2463768115942032E-2</v>
      </c>
      <c r="T70">
        <v>9.6153846153846159E-2</v>
      </c>
      <c r="U70">
        <v>8.8235294117647065E-2</v>
      </c>
      <c r="V70">
        <v>7.2463768115942032E-2</v>
      </c>
      <c r="W70">
        <f t="shared" si="14"/>
        <v>8.561763612914508E-2</v>
      </c>
      <c r="X70">
        <f t="shared" si="15"/>
        <v>1.2060018630544185E-2</v>
      </c>
    </row>
    <row r="71" spans="2:24">
      <c r="B71">
        <v>17.5</v>
      </c>
      <c r="C71">
        <v>0.11373423393883753</v>
      </c>
      <c r="D71">
        <v>0.10796808158893226</v>
      </c>
      <c r="H71">
        <v>56</v>
      </c>
      <c r="I71">
        <f t="shared" si="8"/>
        <v>4</v>
      </c>
      <c r="J71">
        <f t="shared" si="9"/>
        <v>7.6923076923076927E-2</v>
      </c>
      <c r="L71">
        <v>42</v>
      </c>
      <c r="M71">
        <f t="shared" si="10"/>
        <v>8</v>
      </c>
      <c r="N71">
        <f t="shared" si="11"/>
        <v>0.23529411764705882</v>
      </c>
      <c r="P71">
        <v>71</v>
      </c>
      <c r="Q71">
        <f t="shared" si="12"/>
        <v>2</v>
      </c>
      <c r="R71">
        <f t="shared" si="13"/>
        <v>2.8985507246376812E-2</v>
      </c>
      <c r="T71">
        <v>7.6923076923076927E-2</v>
      </c>
      <c r="U71">
        <v>0.23529411764705882</v>
      </c>
      <c r="V71">
        <v>2.8985507246376812E-2</v>
      </c>
      <c r="W71">
        <f t="shared" si="14"/>
        <v>0.11373423393883753</v>
      </c>
      <c r="X71">
        <f t="shared" si="15"/>
        <v>0.10796808158893226</v>
      </c>
    </row>
    <row r="72" spans="2:24">
      <c r="B72">
        <v>17.75</v>
      </c>
      <c r="C72">
        <v>5.8397271952259168E-2</v>
      </c>
      <c r="D72">
        <v>5.0577562646875338E-2</v>
      </c>
      <c r="H72">
        <v>52</v>
      </c>
      <c r="I72">
        <f t="shared" si="8"/>
        <v>0</v>
      </c>
      <c r="J72">
        <f t="shared" si="9"/>
        <v>0</v>
      </c>
      <c r="L72">
        <v>37</v>
      </c>
      <c r="M72">
        <f t="shared" si="10"/>
        <v>3</v>
      </c>
      <c r="N72">
        <f t="shared" si="11"/>
        <v>8.8235294117647065E-2</v>
      </c>
      <c r="P72">
        <v>75</v>
      </c>
      <c r="Q72">
        <f t="shared" si="12"/>
        <v>6</v>
      </c>
      <c r="R72">
        <f t="shared" si="13"/>
        <v>8.6956521739130432E-2</v>
      </c>
      <c r="T72">
        <v>0</v>
      </c>
      <c r="U72">
        <v>8.8235294117647065E-2</v>
      </c>
      <c r="V72">
        <v>8.6956521739130432E-2</v>
      </c>
      <c r="W72">
        <f t="shared" si="14"/>
        <v>5.8397271952259168E-2</v>
      </c>
      <c r="X72">
        <f t="shared" si="15"/>
        <v>5.0577562646875338E-2</v>
      </c>
    </row>
    <row r="73" spans="2:24">
      <c r="B73">
        <v>18</v>
      </c>
      <c r="C73">
        <v>0.13334207707609244</v>
      </c>
      <c r="D73">
        <v>0.14128372367007169</v>
      </c>
      <c r="H73">
        <v>56</v>
      </c>
      <c r="I73">
        <f t="shared" si="8"/>
        <v>4</v>
      </c>
      <c r="J73">
        <f t="shared" si="9"/>
        <v>7.6923076923076927E-2</v>
      </c>
      <c r="L73">
        <v>44</v>
      </c>
      <c r="M73">
        <f t="shared" si="10"/>
        <v>10</v>
      </c>
      <c r="N73">
        <f t="shared" si="11"/>
        <v>0.29411764705882354</v>
      </c>
      <c r="P73">
        <v>71</v>
      </c>
      <c r="Q73">
        <f t="shared" si="12"/>
        <v>2</v>
      </c>
      <c r="R73">
        <f t="shared" si="13"/>
        <v>2.8985507246376812E-2</v>
      </c>
      <c r="T73">
        <v>7.6923076923076927E-2</v>
      </c>
      <c r="U73">
        <v>0.29411764705882354</v>
      </c>
      <c r="V73">
        <v>2.8985507246376812E-2</v>
      </c>
      <c r="W73">
        <f t="shared" si="14"/>
        <v>0.13334207707609244</v>
      </c>
      <c r="X73">
        <f t="shared" si="15"/>
        <v>0.14128372367007169</v>
      </c>
    </row>
    <row r="74" spans="2:24">
      <c r="B74">
        <v>18.25</v>
      </c>
      <c r="C74">
        <v>7.475353575097822E-2</v>
      </c>
      <c r="D74">
        <v>6.5545729313825185E-2</v>
      </c>
      <c r="H74">
        <v>53</v>
      </c>
      <c r="I74">
        <f t="shared" si="8"/>
        <v>1</v>
      </c>
      <c r="J74">
        <f t="shared" si="9"/>
        <v>1.9230769230769232E-2</v>
      </c>
      <c r="L74">
        <v>39</v>
      </c>
      <c r="M74">
        <f t="shared" si="10"/>
        <v>5</v>
      </c>
      <c r="N74">
        <f t="shared" si="11"/>
        <v>0.14705882352941177</v>
      </c>
      <c r="P74">
        <v>73</v>
      </c>
      <c r="Q74">
        <f t="shared" si="12"/>
        <v>4</v>
      </c>
      <c r="R74">
        <f t="shared" si="13"/>
        <v>5.7971014492753624E-2</v>
      </c>
      <c r="T74">
        <v>1.9230769230769232E-2</v>
      </c>
      <c r="U74">
        <v>0.14705882352941177</v>
      </c>
      <c r="V74">
        <v>5.7971014492753624E-2</v>
      </c>
      <c r="W74">
        <f t="shared" si="14"/>
        <v>7.475353575097822E-2</v>
      </c>
      <c r="X74">
        <f t="shared" si="15"/>
        <v>6.5545729313825185E-2</v>
      </c>
    </row>
    <row r="75" spans="2:24">
      <c r="B75">
        <v>18.5</v>
      </c>
      <c r="C75">
        <v>0.17672743567884233</v>
      </c>
      <c r="D75">
        <v>0.10300652404883907</v>
      </c>
      <c r="H75">
        <v>59</v>
      </c>
      <c r="I75">
        <f t="shared" si="8"/>
        <v>7</v>
      </c>
      <c r="J75">
        <f t="shared" si="9"/>
        <v>0.13461538461538461</v>
      </c>
      <c r="L75">
        <v>44</v>
      </c>
      <c r="M75">
        <f t="shared" si="10"/>
        <v>10</v>
      </c>
      <c r="N75">
        <f t="shared" si="11"/>
        <v>0.29411764705882354</v>
      </c>
      <c r="P75">
        <v>76</v>
      </c>
      <c r="Q75">
        <f t="shared" si="12"/>
        <v>7</v>
      </c>
      <c r="R75">
        <f t="shared" si="13"/>
        <v>0.10144927536231885</v>
      </c>
      <c r="T75">
        <v>0.13461538461538461</v>
      </c>
      <c r="U75">
        <v>0.29411764705882354</v>
      </c>
      <c r="V75">
        <v>0.10144927536231885</v>
      </c>
      <c r="W75">
        <f t="shared" si="14"/>
        <v>0.17672743567884233</v>
      </c>
      <c r="X75">
        <f t="shared" si="15"/>
        <v>0.10300652404883907</v>
      </c>
    </row>
    <row r="76" spans="2:24">
      <c r="B76">
        <v>18.75</v>
      </c>
      <c r="C76">
        <v>6.341945919951035E-2</v>
      </c>
      <c r="D76">
        <v>8.092791989426748E-2</v>
      </c>
      <c r="H76">
        <v>55</v>
      </c>
      <c r="I76">
        <f t="shared" si="8"/>
        <v>3</v>
      </c>
      <c r="J76">
        <f t="shared" si="9"/>
        <v>5.7692307692307696E-2</v>
      </c>
      <c r="L76">
        <v>39</v>
      </c>
      <c r="M76">
        <f t="shared" si="10"/>
        <v>5</v>
      </c>
      <c r="N76">
        <f t="shared" si="11"/>
        <v>0.14705882352941177</v>
      </c>
      <c r="P76">
        <v>68</v>
      </c>
      <c r="Q76">
        <f t="shared" si="12"/>
        <v>-1</v>
      </c>
      <c r="R76">
        <f t="shared" si="13"/>
        <v>-1.4492753623188406E-2</v>
      </c>
      <c r="T76">
        <v>5.7692307692307696E-2</v>
      </c>
      <c r="U76">
        <v>0.14705882352941177</v>
      </c>
      <c r="V76">
        <v>-1.4492753623188406E-2</v>
      </c>
      <c r="W76">
        <f t="shared" si="14"/>
        <v>6.341945919951035E-2</v>
      </c>
      <c r="X76">
        <f t="shared" si="15"/>
        <v>8.092791989426748E-2</v>
      </c>
    </row>
    <row r="77" spans="2:24">
      <c r="B77">
        <v>19</v>
      </c>
      <c r="C77">
        <v>5.7244190875904433E-2</v>
      </c>
      <c r="D77">
        <v>0.10462083620816012</v>
      </c>
      <c r="H77">
        <v>51</v>
      </c>
      <c r="I77">
        <f t="shared" si="8"/>
        <v>-1</v>
      </c>
      <c r="J77">
        <f t="shared" si="9"/>
        <v>-1.9230769230769232E-2</v>
      </c>
      <c r="L77">
        <v>40</v>
      </c>
      <c r="M77">
        <f t="shared" si="10"/>
        <v>6</v>
      </c>
      <c r="N77">
        <f t="shared" si="11"/>
        <v>0.17647058823529413</v>
      </c>
      <c r="P77">
        <v>70</v>
      </c>
      <c r="Q77">
        <f t="shared" si="12"/>
        <v>1</v>
      </c>
      <c r="R77">
        <f t="shared" si="13"/>
        <v>1.4492753623188406E-2</v>
      </c>
      <c r="T77">
        <v>-1.9230769230769232E-2</v>
      </c>
      <c r="U77">
        <v>0.17647058823529413</v>
      </c>
      <c r="V77">
        <v>1.4492753623188406E-2</v>
      </c>
      <c r="W77">
        <f t="shared" si="14"/>
        <v>5.7244190875904433E-2</v>
      </c>
      <c r="X77">
        <f t="shared" si="15"/>
        <v>0.10462083620816012</v>
      </c>
    </row>
    <row r="78" spans="2:24">
      <c r="B78">
        <v>19.25</v>
      </c>
      <c r="C78">
        <v>8.1163792161234621E-2</v>
      </c>
      <c r="D78">
        <v>5.7894484046521456E-2</v>
      </c>
      <c r="H78">
        <v>54</v>
      </c>
      <c r="I78">
        <f t="shared" si="8"/>
        <v>2</v>
      </c>
      <c r="J78">
        <f t="shared" si="9"/>
        <v>3.8461538461538464E-2</v>
      </c>
      <c r="L78">
        <v>39</v>
      </c>
      <c r="M78">
        <f t="shared" si="10"/>
        <v>5</v>
      </c>
      <c r="N78">
        <f t="shared" si="11"/>
        <v>0.14705882352941177</v>
      </c>
      <c r="P78">
        <v>73</v>
      </c>
      <c r="Q78">
        <f t="shared" si="12"/>
        <v>4</v>
      </c>
      <c r="R78">
        <f t="shared" si="13"/>
        <v>5.7971014492753624E-2</v>
      </c>
      <c r="T78">
        <v>3.8461538461538464E-2</v>
      </c>
      <c r="U78">
        <v>0.14705882352941177</v>
      </c>
      <c r="V78">
        <v>5.7971014492753624E-2</v>
      </c>
      <c r="W78">
        <f t="shared" si="14"/>
        <v>8.1163792161234621E-2</v>
      </c>
      <c r="X78">
        <f t="shared" si="15"/>
        <v>5.7894484046521456E-2</v>
      </c>
    </row>
    <row r="79" spans="2:24">
      <c r="B79">
        <v>19.5</v>
      </c>
      <c r="C79">
        <v>4.7063195400791312E-2</v>
      </c>
      <c r="D79">
        <v>3.7616245775192222E-2</v>
      </c>
      <c r="H79">
        <v>54</v>
      </c>
      <c r="I79">
        <f t="shared" si="8"/>
        <v>2</v>
      </c>
      <c r="J79">
        <f t="shared" si="9"/>
        <v>3.8461538461538464E-2</v>
      </c>
      <c r="L79">
        <v>37</v>
      </c>
      <c r="M79">
        <f t="shared" si="10"/>
        <v>3</v>
      </c>
      <c r="N79">
        <f t="shared" si="11"/>
        <v>8.8235294117647065E-2</v>
      </c>
      <c r="P79">
        <v>70</v>
      </c>
      <c r="Q79">
        <f t="shared" si="12"/>
        <v>1</v>
      </c>
      <c r="R79">
        <f t="shared" si="13"/>
        <v>1.4492753623188406E-2</v>
      </c>
      <c r="T79">
        <v>3.8461538461538464E-2</v>
      </c>
      <c r="U79">
        <v>8.8235294117647065E-2</v>
      </c>
      <c r="V79">
        <v>1.4492753623188406E-2</v>
      </c>
      <c r="W79">
        <f t="shared" si="14"/>
        <v>4.7063195400791312E-2</v>
      </c>
      <c r="X79">
        <f t="shared" si="15"/>
        <v>3.7616245775192222E-2</v>
      </c>
    </row>
    <row r="80" spans="2:24">
      <c r="B80">
        <v>19.75</v>
      </c>
      <c r="C80">
        <v>8.4699543139440836E-2</v>
      </c>
      <c r="D80">
        <v>0.10506066710249373</v>
      </c>
      <c r="H80">
        <v>53</v>
      </c>
      <c r="I80">
        <f t="shared" si="8"/>
        <v>1</v>
      </c>
      <c r="J80">
        <f t="shared" si="9"/>
        <v>1.9230769230769232E-2</v>
      </c>
      <c r="L80">
        <v>41</v>
      </c>
      <c r="M80">
        <f t="shared" si="10"/>
        <v>7</v>
      </c>
      <c r="N80">
        <f t="shared" si="11"/>
        <v>0.20588235294117646</v>
      </c>
      <c r="P80">
        <v>71</v>
      </c>
      <c r="Q80">
        <f t="shared" si="12"/>
        <v>2</v>
      </c>
      <c r="R80">
        <f t="shared" si="13"/>
        <v>2.8985507246376812E-2</v>
      </c>
      <c r="T80">
        <v>1.9230769230769232E-2</v>
      </c>
      <c r="U80">
        <v>0.20588235294117646</v>
      </c>
      <c r="V80">
        <v>2.8985507246376812E-2</v>
      </c>
      <c r="W80">
        <f t="shared" si="14"/>
        <v>8.4699543139440836E-2</v>
      </c>
      <c r="X80">
        <f t="shared" si="15"/>
        <v>0.10506066710249373</v>
      </c>
    </row>
    <row r="81" spans="2:24">
      <c r="B81">
        <v>20</v>
      </c>
      <c r="C81">
        <v>5.3331365991212541E-2</v>
      </c>
      <c r="D81">
        <v>8.5517644991146748E-3</v>
      </c>
      <c r="H81">
        <v>55</v>
      </c>
      <c r="I81">
        <f t="shared" si="8"/>
        <v>3</v>
      </c>
      <c r="J81">
        <f t="shared" si="9"/>
        <v>5.7692307692307696E-2</v>
      </c>
      <c r="L81">
        <v>36</v>
      </c>
      <c r="M81">
        <f t="shared" si="10"/>
        <v>2</v>
      </c>
      <c r="N81">
        <f t="shared" si="11"/>
        <v>5.8823529411764705E-2</v>
      </c>
      <c r="P81">
        <v>72</v>
      </c>
      <c r="Q81">
        <f t="shared" si="12"/>
        <v>3</v>
      </c>
      <c r="R81">
        <f t="shared" si="13"/>
        <v>4.3478260869565216E-2</v>
      </c>
      <c r="T81">
        <v>5.7692307692307696E-2</v>
      </c>
      <c r="U81">
        <v>5.8823529411764705E-2</v>
      </c>
      <c r="V81">
        <v>4.3478260869565216E-2</v>
      </c>
      <c r="W81">
        <f t="shared" si="14"/>
        <v>5.3331365991212541E-2</v>
      </c>
      <c r="X81">
        <f t="shared" si="15"/>
        <v>8.5517644991146748E-3</v>
      </c>
    </row>
    <row r="82" spans="2:24">
      <c r="B82">
        <v>20.25</v>
      </c>
      <c r="C82">
        <v>6.6906026624696704E-2</v>
      </c>
      <c r="D82">
        <v>9.9931979289529543E-2</v>
      </c>
      <c r="H82">
        <v>51</v>
      </c>
      <c r="I82">
        <f t="shared" si="8"/>
        <v>-1</v>
      </c>
      <c r="J82">
        <f t="shared" si="9"/>
        <v>-1.9230769230769232E-2</v>
      </c>
      <c r="L82">
        <v>40</v>
      </c>
      <c r="M82">
        <f t="shared" si="10"/>
        <v>6</v>
      </c>
      <c r="N82">
        <f t="shared" si="11"/>
        <v>0.17647058823529413</v>
      </c>
      <c r="P82">
        <v>72</v>
      </c>
      <c r="Q82">
        <f t="shared" si="12"/>
        <v>3</v>
      </c>
      <c r="R82">
        <f t="shared" si="13"/>
        <v>4.3478260869565216E-2</v>
      </c>
      <c r="T82">
        <v>-1.9230769230769232E-2</v>
      </c>
      <c r="U82">
        <v>0.17647058823529413</v>
      </c>
      <c r="V82">
        <v>4.3478260869565216E-2</v>
      </c>
      <c r="W82">
        <f t="shared" si="14"/>
        <v>6.6906026624696704E-2</v>
      </c>
      <c r="X82">
        <f t="shared" si="15"/>
        <v>9.9931979289529543E-2</v>
      </c>
    </row>
    <row r="83" spans="2:24">
      <c r="B83">
        <v>20.5</v>
      </c>
      <c r="C83">
        <v>6.0118696307954626E-2</v>
      </c>
      <c r="D83">
        <v>5.1274941082227611E-2</v>
      </c>
      <c r="H83">
        <v>53</v>
      </c>
      <c r="I83">
        <f t="shared" si="8"/>
        <v>1</v>
      </c>
      <c r="J83">
        <f t="shared" si="9"/>
        <v>1.9230769230769232E-2</v>
      </c>
      <c r="L83">
        <v>38</v>
      </c>
      <c r="M83">
        <f t="shared" si="10"/>
        <v>4</v>
      </c>
      <c r="N83">
        <f t="shared" si="11"/>
        <v>0.11764705882352941</v>
      </c>
      <c r="P83">
        <v>72</v>
      </c>
      <c r="Q83">
        <f t="shared" si="12"/>
        <v>3</v>
      </c>
      <c r="R83">
        <f t="shared" si="13"/>
        <v>4.3478260869565216E-2</v>
      </c>
      <c r="T83">
        <v>1.9230769230769232E-2</v>
      </c>
      <c r="U83">
        <v>0.11764705882352941</v>
      </c>
      <c r="V83">
        <v>4.3478260869565216E-2</v>
      </c>
      <c r="W83">
        <f t="shared" si="14"/>
        <v>6.0118696307954626E-2</v>
      </c>
      <c r="X83">
        <f t="shared" si="15"/>
        <v>5.1274941082227611E-2</v>
      </c>
    </row>
    <row r="84" spans="2:24">
      <c r="B84">
        <v>20.75</v>
      </c>
      <c r="C84">
        <v>9.6858810413797625E-2</v>
      </c>
      <c r="D84">
        <v>1.6056553243507733E-2</v>
      </c>
      <c r="H84">
        <v>58</v>
      </c>
      <c r="I84">
        <f t="shared" si="8"/>
        <v>6</v>
      </c>
      <c r="J84">
        <f t="shared" si="9"/>
        <v>0.11538461538461539</v>
      </c>
      <c r="L84">
        <v>37</v>
      </c>
      <c r="M84">
        <f t="shared" si="10"/>
        <v>3</v>
      </c>
      <c r="N84">
        <f t="shared" si="11"/>
        <v>8.8235294117647065E-2</v>
      </c>
      <c r="P84">
        <v>75</v>
      </c>
      <c r="Q84">
        <f t="shared" si="12"/>
        <v>6</v>
      </c>
      <c r="R84">
        <f t="shared" si="13"/>
        <v>8.6956521739130432E-2</v>
      </c>
      <c r="T84">
        <v>0.11538461538461539</v>
      </c>
      <c r="U84">
        <v>8.8235294117647065E-2</v>
      </c>
      <c r="V84">
        <v>8.6956521739130432E-2</v>
      </c>
      <c r="W84">
        <f t="shared" si="14"/>
        <v>9.6858810413797625E-2</v>
      </c>
      <c r="X84">
        <f t="shared" si="15"/>
        <v>1.6056553243507733E-2</v>
      </c>
    </row>
    <row r="85" spans="2:24">
      <c r="B85">
        <v>21</v>
      </c>
      <c r="C85">
        <v>2.9269678886047173E-2</v>
      </c>
      <c r="D85">
        <v>2.9412794295251538E-2</v>
      </c>
      <c r="H85">
        <v>52</v>
      </c>
      <c r="I85">
        <f t="shared" si="8"/>
        <v>0</v>
      </c>
      <c r="J85">
        <f t="shared" si="9"/>
        <v>0</v>
      </c>
      <c r="L85">
        <v>36</v>
      </c>
      <c r="M85">
        <f t="shared" si="10"/>
        <v>2</v>
      </c>
      <c r="N85">
        <f t="shared" si="11"/>
        <v>5.8823529411764705E-2</v>
      </c>
      <c r="P85">
        <v>71</v>
      </c>
      <c r="Q85">
        <f t="shared" si="12"/>
        <v>2</v>
      </c>
      <c r="R85">
        <f t="shared" si="13"/>
        <v>2.8985507246376812E-2</v>
      </c>
      <c r="T85">
        <v>0</v>
      </c>
      <c r="U85">
        <v>5.8823529411764705E-2</v>
      </c>
      <c r="V85">
        <v>2.8985507246376812E-2</v>
      </c>
      <c r="W85">
        <f t="shared" si="14"/>
        <v>2.9269678886047173E-2</v>
      </c>
      <c r="X85">
        <f t="shared" si="15"/>
        <v>2.9412794295251538E-2</v>
      </c>
    </row>
    <row r="86" spans="2:24">
      <c r="B86">
        <v>21.25</v>
      </c>
      <c r="C86">
        <v>7.8289286729184421E-2</v>
      </c>
      <c r="D86">
        <v>0.11144520095820985</v>
      </c>
      <c r="H86">
        <v>52</v>
      </c>
      <c r="I86">
        <f t="shared" si="8"/>
        <v>0</v>
      </c>
      <c r="J86">
        <f t="shared" si="9"/>
        <v>0</v>
      </c>
      <c r="L86">
        <v>41</v>
      </c>
      <c r="M86">
        <f t="shared" si="10"/>
        <v>7</v>
      </c>
      <c r="N86">
        <f t="shared" si="11"/>
        <v>0.20588235294117646</v>
      </c>
      <c r="P86">
        <v>71</v>
      </c>
      <c r="Q86">
        <f t="shared" si="12"/>
        <v>2</v>
      </c>
      <c r="R86">
        <f t="shared" si="13"/>
        <v>2.8985507246376812E-2</v>
      </c>
      <c r="T86">
        <v>0</v>
      </c>
      <c r="U86">
        <v>0.20588235294117646</v>
      </c>
      <c r="V86">
        <v>2.8985507246376812E-2</v>
      </c>
      <c r="W86">
        <f t="shared" si="14"/>
        <v>7.8289286729184421E-2</v>
      </c>
      <c r="X86">
        <f t="shared" si="15"/>
        <v>0.11144520095820985</v>
      </c>
    </row>
    <row r="87" spans="2:24">
      <c r="B87">
        <v>21.5</v>
      </c>
      <c r="C87">
        <v>7.1786128052112708E-2</v>
      </c>
      <c r="D87">
        <v>0.12092817761301612</v>
      </c>
      <c r="H87">
        <v>54</v>
      </c>
      <c r="I87">
        <f t="shared" si="8"/>
        <v>2</v>
      </c>
      <c r="J87">
        <f t="shared" si="9"/>
        <v>3.8461538461538464E-2</v>
      </c>
      <c r="L87">
        <v>41</v>
      </c>
      <c r="M87">
        <f t="shared" si="10"/>
        <v>7</v>
      </c>
      <c r="N87">
        <f t="shared" si="11"/>
        <v>0.20588235294117646</v>
      </c>
      <c r="P87">
        <v>67</v>
      </c>
      <c r="Q87">
        <f t="shared" si="12"/>
        <v>-2</v>
      </c>
      <c r="R87">
        <f t="shared" si="13"/>
        <v>-2.8985507246376812E-2</v>
      </c>
      <c r="T87">
        <v>3.8461538461538464E-2</v>
      </c>
      <c r="U87">
        <v>0.20588235294117646</v>
      </c>
      <c r="V87">
        <v>-2.8985507246376812E-2</v>
      </c>
      <c r="W87">
        <f t="shared" si="14"/>
        <v>7.1786128052112708E-2</v>
      </c>
      <c r="X87">
        <f t="shared" si="15"/>
        <v>0.12092817761301612</v>
      </c>
    </row>
    <row r="88" spans="2:24">
      <c r="B88">
        <v>21.75</v>
      </c>
      <c r="C88">
        <v>6.4949614182350762E-2</v>
      </c>
      <c r="D88">
        <v>4.9577889774800245E-2</v>
      </c>
      <c r="H88">
        <v>53</v>
      </c>
      <c r="I88">
        <f t="shared" si="8"/>
        <v>1</v>
      </c>
      <c r="J88">
        <f t="shared" si="9"/>
        <v>1.9230769230769232E-2</v>
      </c>
      <c r="L88">
        <v>38</v>
      </c>
      <c r="M88">
        <f t="shared" si="10"/>
        <v>4</v>
      </c>
      <c r="N88">
        <f t="shared" si="11"/>
        <v>0.11764705882352941</v>
      </c>
      <c r="P88">
        <v>73</v>
      </c>
      <c r="Q88">
        <f t="shared" si="12"/>
        <v>4</v>
      </c>
      <c r="R88">
        <f t="shared" si="13"/>
        <v>5.7971014492753624E-2</v>
      </c>
      <c r="T88">
        <v>1.9230769230769232E-2</v>
      </c>
      <c r="U88">
        <v>0.11764705882352941</v>
      </c>
      <c r="V88">
        <v>5.7971014492753624E-2</v>
      </c>
      <c r="W88">
        <f t="shared" si="14"/>
        <v>6.4949614182350762E-2</v>
      </c>
      <c r="X88">
        <f t="shared" si="15"/>
        <v>4.9577889774800245E-2</v>
      </c>
    </row>
    <row r="89" spans="2:24">
      <c r="B89">
        <v>22</v>
      </c>
      <c r="C89">
        <v>0.10703980588891075</v>
      </c>
      <c r="D89">
        <v>6.1883549581998883E-2</v>
      </c>
      <c r="H89">
        <v>55</v>
      </c>
      <c r="I89">
        <f t="shared" si="8"/>
        <v>3</v>
      </c>
      <c r="J89">
        <f t="shared" si="9"/>
        <v>5.7692307692307696E-2</v>
      </c>
      <c r="L89">
        <v>40</v>
      </c>
      <c r="M89">
        <f t="shared" si="10"/>
        <v>6</v>
      </c>
      <c r="N89">
        <f t="shared" si="11"/>
        <v>0.17647058823529413</v>
      </c>
      <c r="P89">
        <v>75</v>
      </c>
      <c r="Q89">
        <f t="shared" si="12"/>
        <v>6</v>
      </c>
      <c r="R89">
        <f t="shared" si="13"/>
        <v>8.6956521739130432E-2</v>
      </c>
      <c r="T89">
        <v>5.7692307692307696E-2</v>
      </c>
      <c r="U89">
        <v>0.17647058823529413</v>
      </c>
      <c r="V89">
        <v>8.6956521739130432E-2</v>
      </c>
      <c r="W89">
        <f t="shared" si="14"/>
        <v>0.10703980588891075</v>
      </c>
      <c r="X89">
        <f t="shared" si="15"/>
        <v>6.1883549581998883E-2</v>
      </c>
    </row>
    <row r="90" spans="2:24">
      <c r="B90">
        <v>22.25</v>
      </c>
      <c r="C90">
        <v>4.7380156075808267E-3</v>
      </c>
      <c r="D90">
        <v>5.0751429336585357E-2</v>
      </c>
      <c r="H90">
        <v>55</v>
      </c>
      <c r="I90">
        <f t="shared" si="8"/>
        <v>3</v>
      </c>
      <c r="J90">
        <f t="shared" si="9"/>
        <v>5.7692307692307696E-2</v>
      </c>
      <c r="L90">
        <v>34</v>
      </c>
      <c r="M90">
        <f t="shared" si="10"/>
        <v>0</v>
      </c>
      <c r="N90">
        <f t="shared" si="11"/>
        <v>0</v>
      </c>
      <c r="P90">
        <v>66</v>
      </c>
      <c r="Q90">
        <f t="shared" si="12"/>
        <v>-3</v>
      </c>
      <c r="R90">
        <f t="shared" si="13"/>
        <v>-4.3478260869565216E-2</v>
      </c>
      <c r="T90">
        <v>5.7692307692307696E-2</v>
      </c>
      <c r="U90">
        <v>0</v>
      </c>
      <c r="V90">
        <v>-4.3478260869565216E-2</v>
      </c>
      <c r="W90">
        <f t="shared" si="14"/>
        <v>4.7380156075808267E-3</v>
      </c>
      <c r="X90">
        <f t="shared" si="15"/>
        <v>5.0751429336585357E-2</v>
      </c>
    </row>
    <row r="91" spans="2:24">
      <c r="B91">
        <v>22.5</v>
      </c>
      <c r="C91">
        <v>4.3811616062255448E-2</v>
      </c>
      <c r="D91">
        <v>5.275194923656655E-2</v>
      </c>
      <c r="H91">
        <v>55</v>
      </c>
      <c r="I91">
        <f t="shared" si="8"/>
        <v>3</v>
      </c>
      <c r="J91">
        <f t="shared" si="9"/>
        <v>5.7692307692307696E-2</v>
      </c>
      <c r="L91">
        <v>37</v>
      </c>
      <c r="M91">
        <f t="shared" si="10"/>
        <v>3</v>
      </c>
      <c r="N91">
        <f t="shared" si="11"/>
        <v>8.8235294117647065E-2</v>
      </c>
      <c r="P91">
        <v>68</v>
      </c>
      <c r="Q91">
        <f t="shared" si="12"/>
        <v>-1</v>
      </c>
      <c r="R91">
        <f t="shared" si="13"/>
        <v>-1.4492753623188406E-2</v>
      </c>
      <c r="T91">
        <v>5.7692307692307696E-2</v>
      </c>
      <c r="U91">
        <v>8.8235294117647065E-2</v>
      </c>
      <c r="V91">
        <v>-1.4492753623188406E-2</v>
      </c>
      <c r="W91">
        <f t="shared" si="14"/>
        <v>4.3811616062255448E-2</v>
      </c>
      <c r="X91">
        <f t="shared" si="15"/>
        <v>5.275194923656655E-2</v>
      </c>
    </row>
    <row r="92" spans="2:24">
      <c r="B92">
        <v>22.75</v>
      </c>
      <c r="C92">
        <v>1.5011913349509258E-2</v>
      </c>
      <c r="D92">
        <v>7.2965186134328841E-2</v>
      </c>
      <c r="H92">
        <v>49</v>
      </c>
      <c r="I92">
        <f t="shared" si="8"/>
        <v>-3</v>
      </c>
      <c r="J92">
        <f t="shared" si="9"/>
        <v>-5.7692307692307696E-2</v>
      </c>
      <c r="L92">
        <v>37</v>
      </c>
      <c r="M92">
        <f t="shared" si="10"/>
        <v>3</v>
      </c>
      <c r="N92">
        <f t="shared" si="11"/>
        <v>8.8235294117647065E-2</v>
      </c>
      <c r="P92">
        <v>70</v>
      </c>
      <c r="Q92">
        <f t="shared" si="12"/>
        <v>1</v>
      </c>
      <c r="R92">
        <f t="shared" si="13"/>
        <v>1.4492753623188406E-2</v>
      </c>
      <c r="T92">
        <v>-5.7692307692307696E-2</v>
      </c>
      <c r="U92">
        <v>8.8235294117647065E-2</v>
      </c>
      <c r="V92">
        <v>1.4492753623188406E-2</v>
      </c>
      <c r="W92">
        <f t="shared" si="14"/>
        <v>1.5011913349509258E-2</v>
      </c>
      <c r="X92">
        <f t="shared" si="15"/>
        <v>7.2965186134328841E-2</v>
      </c>
    </row>
    <row r="93" spans="2:24">
      <c r="B93">
        <v>23</v>
      </c>
      <c r="C93">
        <v>5.5571950073228855E-2</v>
      </c>
      <c r="D93">
        <v>0.10744097384802334</v>
      </c>
      <c r="H93">
        <v>53</v>
      </c>
      <c r="I93">
        <f t="shared" si="8"/>
        <v>1</v>
      </c>
      <c r="J93">
        <f t="shared" si="9"/>
        <v>1.9230769230769232E-2</v>
      </c>
      <c r="L93">
        <v>40</v>
      </c>
      <c r="M93">
        <f t="shared" si="10"/>
        <v>6</v>
      </c>
      <c r="N93">
        <f t="shared" si="11"/>
        <v>0.17647058823529413</v>
      </c>
      <c r="P93">
        <v>67</v>
      </c>
      <c r="Q93">
        <f t="shared" si="12"/>
        <v>-2</v>
      </c>
      <c r="R93">
        <f t="shared" si="13"/>
        <v>-2.8985507246376812E-2</v>
      </c>
      <c r="T93">
        <v>1.9230769230769232E-2</v>
      </c>
      <c r="U93">
        <v>0.17647058823529413</v>
      </c>
      <c r="V93">
        <v>-2.8985507246376812E-2</v>
      </c>
      <c r="W93">
        <f t="shared" si="14"/>
        <v>5.5571950073228855E-2</v>
      </c>
      <c r="X93">
        <f t="shared" si="15"/>
        <v>0.10744097384802334</v>
      </c>
    </row>
    <row r="94" spans="2:24">
      <c r="B94">
        <v>23.25</v>
      </c>
      <c r="C94">
        <v>8.6513869761951592E-2</v>
      </c>
      <c r="D94">
        <v>0.13260760624714041</v>
      </c>
      <c r="H94">
        <v>51</v>
      </c>
      <c r="I94">
        <f t="shared" si="8"/>
        <v>-1</v>
      </c>
      <c r="J94">
        <f t="shared" si="9"/>
        <v>-1.9230769230769232E-2</v>
      </c>
      <c r="L94">
        <v>42</v>
      </c>
      <c r="M94">
        <f t="shared" si="10"/>
        <v>8</v>
      </c>
      <c r="N94">
        <f t="shared" si="11"/>
        <v>0.23529411764705882</v>
      </c>
      <c r="P94">
        <v>72</v>
      </c>
      <c r="Q94">
        <f t="shared" si="12"/>
        <v>3</v>
      </c>
      <c r="R94">
        <f t="shared" si="13"/>
        <v>4.3478260869565216E-2</v>
      </c>
      <c r="T94">
        <v>-1.9230769230769232E-2</v>
      </c>
      <c r="U94">
        <v>0.23529411764705882</v>
      </c>
      <c r="V94">
        <v>4.3478260869565216E-2</v>
      </c>
      <c r="W94">
        <f t="shared" si="14"/>
        <v>8.6513869761951592E-2</v>
      </c>
      <c r="X94">
        <f t="shared" si="15"/>
        <v>0.13260760624714041</v>
      </c>
    </row>
    <row r="95" spans="2:24">
      <c r="B95">
        <v>23.5</v>
      </c>
      <c r="C95">
        <v>1.3197586726998492E-2</v>
      </c>
      <c r="D95">
        <v>4.0666332582456388E-2</v>
      </c>
      <c r="H95">
        <v>51</v>
      </c>
      <c r="I95">
        <f t="shared" si="8"/>
        <v>-1</v>
      </c>
      <c r="J95">
        <f t="shared" si="9"/>
        <v>-1.9230769230769232E-2</v>
      </c>
      <c r="L95">
        <v>36</v>
      </c>
      <c r="M95">
        <f t="shared" si="10"/>
        <v>2</v>
      </c>
      <c r="N95">
        <f t="shared" si="11"/>
        <v>5.8823529411764705E-2</v>
      </c>
      <c r="P95">
        <v>69</v>
      </c>
      <c r="Q95">
        <f t="shared" si="12"/>
        <v>0</v>
      </c>
      <c r="R95">
        <f t="shared" si="13"/>
        <v>0</v>
      </c>
      <c r="T95">
        <v>-1.9230769230769232E-2</v>
      </c>
      <c r="U95">
        <v>5.8823529411764705E-2</v>
      </c>
      <c r="V95">
        <v>0</v>
      </c>
      <c r="W95">
        <f t="shared" si="14"/>
        <v>1.3197586726998492E-2</v>
      </c>
      <c r="X95">
        <f t="shared" si="15"/>
        <v>4.0666332582456388E-2</v>
      </c>
    </row>
    <row r="96" spans="2:24">
      <c r="B96">
        <v>23.75</v>
      </c>
      <c r="C96">
        <v>0.10923120641790718</v>
      </c>
      <c r="D96">
        <v>0.15173345082427075</v>
      </c>
      <c r="H96">
        <v>50</v>
      </c>
      <c r="I96">
        <f t="shared" si="8"/>
        <v>-2</v>
      </c>
      <c r="J96">
        <f t="shared" si="9"/>
        <v>-3.8461538461538464E-2</v>
      </c>
      <c r="L96">
        <v>43</v>
      </c>
      <c r="M96">
        <f t="shared" si="10"/>
        <v>9</v>
      </c>
      <c r="N96">
        <f t="shared" si="11"/>
        <v>0.26470588235294118</v>
      </c>
      <c r="P96">
        <v>76</v>
      </c>
      <c r="Q96">
        <f t="shared" si="12"/>
        <v>7</v>
      </c>
      <c r="R96">
        <f t="shared" si="13"/>
        <v>0.10144927536231885</v>
      </c>
      <c r="T96">
        <v>-3.8461538461538464E-2</v>
      </c>
      <c r="U96">
        <v>0.26470588235294118</v>
      </c>
      <c r="V96">
        <v>0.10144927536231885</v>
      </c>
      <c r="W96">
        <f t="shared" si="14"/>
        <v>0.10923120641790718</v>
      </c>
      <c r="X96">
        <f t="shared" si="15"/>
        <v>0.15173345082427075</v>
      </c>
    </row>
    <row r="97" spans="2:24">
      <c r="B97">
        <v>24</v>
      </c>
      <c r="C97">
        <v>5.8539357772094347E-2</v>
      </c>
      <c r="D97">
        <v>5.8825588590503075E-2</v>
      </c>
      <c r="H97">
        <v>52</v>
      </c>
      <c r="I97">
        <f t="shared" si="8"/>
        <v>0</v>
      </c>
      <c r="J97">
        <f t="shared" si="9"/>
        <v>0</v>
      </c>
      <c r="L97">
        <v>38</v>
      </c>
      <c r="M97">
        <f t="shared" si="10"/>
        <v>4</v>
      </c>
      <c r="N97">
        <f t="shared" si="11"/>
        <v>0.11764705882352941</v>
      </c>
      <c r="P97">
        <v>73</v>
      </c>
      <c r="Q97">
        <f t="shared" si="12"/>
        <v>4</v>
      </c>
      <c r="R97">
        <f t="shared" si="13"/>
        <v>5.7971014492753624E-2</v>
      </c>
      <c r="T97">
        <v>0</v>
      </c>
      <c r="U97">
        <v>0.11764705882352941</v>
      </c>
      <c r="V97">
        <v>5.7971014492753624E-2</v>
      </c>
      <c r="W97">
        <f t="shared" si="14"/>
        <v>5.8539357772094347E-2</v>
      </c>
      <c r="X97">
        <f t="shared" si="15"/>
        <v>5.8825588590503075E-2</v>
      </c>
    </row>
    <row r="98" spans="2:24">
      <c r="B98">
        <v>24.25</v>
      </c>
      <c r="C98">
        <v>8.0245699171530377E-2</v>
      </c>
      <c r="D98">
        <v>0.16192655324880587</v>
      </c>
      <c r="H98">
        <v>50</v>
      </c>
      <c r="I98">
        <f t="shared" si="8"/>
        <v>-2</v>
      </c>
      <c r="J98">
        <f t="shared" si="9"/>
        <v>-3.8461538461538464E-2</v>
      </c>
      <c r="L98">
        <v>43</v>
      </c>
      <c r="M98">
        <f t="shared" si="10"/>
        <v>9</v>
      </c>
      <c r="N98">
        <f t="shared" si="11"/>
        <v>0.26470588235294118</v>
      </c>
      <c r="P98">
        <v>70</v>
      </c>
      <c r="Q98">
        <f t="shared" si="12"/>
        <v>1</v>
      </c>
      <c r="R98">
        <f t="shared" si="13"/>
        <v>1.4492753623188406E-2</v>
      </c>
      <c r="T98">
        <v>-3.8461538461538464E-2</v>
      </c>
      <c r="U98">
        <v>0.26470588235294118</v>
      </c>
      <c r="V98">
        <v>1.4492753623188406E-2</v>
      </c>
      <c r="W98">
        <f t="shared" si="14"/>
        <v>8.0245699171530377E-2</v>
      </c>
      <c r="X98">
        <f t="shared" si="15"/>
        <v>0.16192655324880587</v>
      </c>
    </row>
    <row r="99" spans="2:24">
      <c r="B99">
        <v>24.5</v>
      </c>
      <c r="C99">
        <v>3.8931514634839438E-2</v>
      </c>
      <c r="D99">
        <v>3.3718375097916906E-2</v>
      </c>
      <c r="H99">
        <v>52</v>
      </c>
      <c r="I99">
        <f t="shared" si="8"/>
        <v>0</v>
      </c>
      <c r="J99">
        <f t="shared" si="9"/>
        <v>0</v>
      </c>
      <c r="L99">
        <v>36</v>
      </c>
      <c r="M99">
        <f t="shared" si="10"/>
        <v>2</v>
      </c>
      <c r="N99">
        <f t="shared" si="11"/>
        <v>5.8823529411764705E-2</v>
      </c>
      <c r="P99">
        <v>73</v>
      </c>
      <c r="Q99">
        <f t="shared" si="12"/>
        <v>4</v>
      </c>
      <c r="R99">
        <f t="shared" si="13"/>
        <v>5.7971014492753624E-2</v>
      </c>
      <c r="T99">
        <v>0</v>
      </c>
      <c r="U99">
        <v>5.8823529411764705E-2</v>
      </c>
      <c r="V99">
        <v>5.7971014492753624E-2</v>
      </c>
      <c r="W99">
        <f t="shared" si="14"/>
        <v>3.8931514634839438E-2</v>
      </c>
      <c r="X99">
        <f t="shared" si="15"/>
        <v>3.3718375097916906E-2</v>
      </c>
    </row>
    <row r="100" spans="2:24">
      <c r="B100">
        <v>24.75</v>
      </c>
      <c r="C100">
        <v>5.6817933416398896E-2</v>
      </c>
      <c r="D100">
        <v>6.6190680656884632E-2</v>
      </c>
      <c r="H100">
        <v>51</v>
      </c>
      <c r="I100">
        <f t="shared" si="8"/>
        <v>-1</v>
      </c>
      <c r="J100">
        <f t="shared" si="9"/>
        <v>-1.9230769230769232E-2</v>
      </c>
      <c r="L100">
        <v>37</v>
      </c>
      <c r="M100">
        <f t="shared" si="10"/>
        <v>3</v>
      </c>
      <c r="N100">
        <f t="shared" si="11"/>
        <v>8.8235294117647065E-2</v>
      </c>
      <c r="P100">
        <v>76</v>
      </c>
      <c r="Q100">
        <f t="shared" si="12"/>
        <v>7</v>
      </c>
      <c r="R100">
        <f t="shared" si="13"/>
        <v>0.10144927536231885</v>
      </c>
      <c r="T100">
        <v>-1.9230769230769232E-2</v>
      </c>
      <c r="U100">
        <v>8.8235294117647065E-2</v>
      </c>
      <c r="V100">
        <v>0.10144927536231885</v>
      </c>
      <c r="W100">
        <f t="shared" si="14"/>
        <v>5.6817933416398896E-2</v>
      </c>
      <c r="X100">
        <f t="shared" si="15"/>
        <v>6.6190680656884632E-2</v>
      </c>
    </row>
    <row r="101" spans="2:24">
      <c r="B101">
        <v>25</v>
      </c>
      <c r="C101">
        <v>7.7912212822698751E-2</v>
      </c>
      <c r="D101">
        <v>6.1578895955756753E-2</v>
      </c>
      <c r="H101">
        <v>55</v>
      </c>
      <c r="I101">
        <f t="shared" si="8"/>
        <v>3</v>
      </c>
      <c r="J101">
        <f t="shared" si="9"/>
        <v>5.7692307692307696E-2</v>
      </c>
      <c r="L101">
        <v>39</v>
      </c>
      <c r="M101">
        <f t="shared" si="10"/>
        <v>5</v>
      </c>
      <c r="N101">
        <f t="shared" si="11"/>
        <v>0.14705882352941177</v>
      </c>
      <c r="P101">
        <v>71</v>
      </c>
      <c r="Q101">
        <f t="shared" si="12"/>
        <v>2</v>
      </c>
      <c r="R101">
        <f t="shared" si="13"/>
        <v>2.8985507246376812E-2</v>
      </c>
      <c r="T101">
        <v>5.7692307692307696E-2</v>
      </c>
      <c r="U101">
        <v>0.14705882352941177</v>
      </c>
      <c r="V101">
        <v>2.8985507246376812E-2</v>
      </c>
      <c r="W101">
        <f t="shared" si="14"/>
        <v>7.7912212822698751E-2</v>
      </c>
      <c r="X101">
        <f t="shared" si="15"/>
        <v>6.1578895955756753E-2</v>
      </c>
    </row>
    <row r="102" spans="2:24">
      <c r="B102">
        <v>25.25</v>
      </c>
      <c r="C102">
        <v>3.4477670666928979E-2</v>
      </c>
      <c r="D102">
        <v>8.8015517555375469E-2</v>
      </c>
      <c r="H102">
        <v>49</v>
      </c>
      <c r="I102">
        <f t="shared" si="8"/>
        <v>-3</v>
      </c>
      <c r="J102">
        <f t="shared" si="9"/>
        <v>-5.7692307692307696E-2</v>
      </c>
      <c r="L102">
        <v>38</v>
      </c>
      <c r="M102">
        <f t="shared" si="10"/>
        <v>4</v>
      </c>
      <c r="N102">
        <f t="shared" si="11"/>
        <v>0.11764705882352941</v>
      </c>
      <c r="P102">
        <v>72</v>
      </c>
      <c r="Q102">
        <f t="shared" si="12"/>
        <v>3</v>
      </c>
      <c r="R102">
        <f t="shared" si="13"/>
        <v>4.3478260869565216E-2</v>
      </c>
      <c r="T102">
        <v>-5.7692307692307696E-2</v>
      </c>
      <c r="U102">
        <v>0.11764705882352941</v>
      </c>
      <c r="V102">
        <v>4.3478260869565216E-2</v>
      </c>
      <c r="W102">
        <f t="shared" si="14"/>
        <v>3.4477670666928979E-2</v>
      </c>
      <c r="X102">
        <f t="shared" si="15"/>
        <v>8.8015517555375469E-2</v>
      </c>
    </row>
    <row r="103" spans="2:24">
      <c r="B103">
        <v>25.5</v>
      </c>
      <c r="C103">
        <v>7.0206789516252421E-2</v>
      </c>
      <c r="D103">
        <v>0.11870220251294115</v>
      </c>
      <c r="H103">
        <v>53</v>
      </c>
      <c r="I103">
        <f t="shared" si="8"/>
        <v>1</v>
      </c>
      <c r="J103">
        <f t="shared" si="9"/>
        <v>1.9230769230769232E-2</v>
      </c>
      <c r="L103">
        <v>41</v>
      </c>
      <c r="M103">
        <f t="shared" si="10"/>
        <v>7</v>
      </c>
      <c r="N103">
        <f t="shared" si="11"/>
        <v>0.20588235294117646</v>
      </c>
      <c r="P103">
        <v>68</v>
      </c>
      <c r="Q103">
        <f t="shared" si="12"/>
        <v>-1</v>
      </c>
      <c r="R103">
        <f t="shared" si="13"/>
        <v>-1.4492753623188406E-2</v>
      </c>
      <c r="T103">
        <v>1.9230769230769232E-2</v>
      </c>
      <c r="U103">
        <v>0.20588235294117646</v>
      </c>
      <c r="V103">
        <v>-1.4492753623188406E-2</v>
      </c>
      <c r="W103">
        <f t="shared" si="14"/>
        <v>7.0206789516252421E-2</v>
      </c>
      <c r="X103">
        <f t="shared" si="15"/>
        <v>0.11870220251294115</v>
      </c>
    </row>
    <row r="104" spans="2:24">
      <c r="B104">
        <v>25.75</v>
      </c>
      <c r="C104">
        <v>8.7951122477976693E-2</v>
      </c>
      <c r="D104">
        <v>0.10616492344109242</v>
      </c>
      <c r="H104">
        <v>52</v>
      </c>
      <c r="I104">
        <f t="shared" si="8"/>
        <v>0</v>
      </c>
      <c r="J104">
        <f t="shared" si="9"/>
        <v>0</v>
      </c>
      <c r="L104">
        <v>41</v>
      </c>
      <c r="M104">
        <f t="shared" si="10"/>
        <v>7</v>
      </c>
      <c r="N104">
        <f t="shared" si="11"/>
        <v>0.20588235294117646</v>
      </c>
      <c r="P104">
        <v>73</v>
      </c>
      <c r="Q104">
        <f t="shared" si="12"/>
        <v>4</v>
      </c>
      <c r="R104">
        <f t="shared" si="13"/>
        <v>5.7971014492753624E-2</v>
      </c>
      <c r="T104">
        <v>0</v>
      </c>
      <c r="U104">
        <v>0.20588235294117646</v>
      </c>
      <c r="V104">
        <v>5.7971014492753624E-2</v>
      </c>
      <c r="W104">
        <f t="shared" si="14"/>
        <v>8.7951122477976693E-2</v>
      </c>
      <c r="X104">
        <f t="shared" si="15"/>
        <v>0.10616492344109242</v>
      </c>
    </row>
    <row r="105" spans="2:24">
      <c r="B105">
        <v>26</v>
      </c>
      <c r="C105">
        <v>2.9034690799396679E-2</v>
      </c>
      <c r="D105">
        <v>2.8848002188439172E-2</v>
      </c>
      <c r="H105">
        <v>55</v>
      </c>
      <c r="I105">
        <f t="shared" si="8"/>
        <v>3</v>
      </c>
      <c r="J105">
        <f t="shared" si="9"/>
        <v>5.7692307692307696E-2</v>
      </c>
      <c r="L105">
        <v>35</v>
      </c>
      <c r="M105">
        <f t="shared" si="10"/>
        <v>1</v>
      </c>
      <c r="N105">
        <f t="shared" si="11"/>
        <v>2.9411764705882353E-2</v>
      </c>
      <c r="P105">
        <v>69</v>
      </c>
      <c r="Q105">
        <f t="shared" si="12"/>
        <v>0</v>
      </c>
      <c r="R105">
        <f t="shared" si="13"/>
        <v>0</v>
      </c>
      <c r="T105">
        <v>5.7692307692307696E-2</v>
      </c>
      <c r="U105">
        <v>2.9411764705882353E-2</v>
      </c>
      <c r="V105">
        <v>0</v>
      </c>
      <c r="W105">
        <f t="shared" si="14"/>
        <v>2.9034690799396679E-2</v>
      </c>
      <c r="X105">
        <f t="shared" si="15"/>
        <v>2.8848002188439172E-2</v>
      </c>
    </row>
    <row r="106" spans="2:24">
      <c r="B106">
        <v>26.25</v>
      </c>
      <c r="C106">
        <v>2.6253087634161804E-2</v>
      </c>
      <c r="D106">
        <v>6.3392597628606884E-2</v>
      </c>
      <c r="H106">
        <v>50</v>
      </c>
      <c r="I106">
        <f t="shared" si="8"/>
        <v>-2</v>
      </c>
      <c r="J106">
        <f t="shared" si="9"/>
        <v>-3.8461538461538464E-2</v>
      </c>
      <c r="L106">
        <v>37</v>
      </c>
      <c r="M106">
        <f t="shared" si="10"/>
        <v>3</v>
      </c>
      <c r="N106">
        <f t="shared" si="11"/>
        <v>8.8235294117647065E-2</v>
      </c>
      <c r="P106">
        <v>71</v>
      </c>
      <c r="Q106">
        <f t="shared" si="12"/>
        <v>2</v>
      </c>
      <c r="R106">
        <f t="shared" si="13"/>
        <v>2.8985507246376812E-2</v>
      </c>
      <c r="T106">
        <v>-3.8461538461538464E-2</v>
      </c>
      <c r="U106">
        <v>8.8235294117647065E-2</v>
      </c>
      <c r="V106">
        <v>2.8985507246376812E-2</v>
      </c>
      <c r="W106">
        <f t="shared" si="14"/>
        <v>2.6253087634161804E-2</v>
      </c>
      <c r="X106">
        <f t="shared" si="15"/>
        <v>6.3392597628606884E-2</v>
      </c>
    </row>
    <row r="107" spans="2:24">
      <c r="B107">
        <v>26.5</v>
      </c>
      <c r="C107">
        <v>5.3850525717533397E-2</v>
      </c>
      <c r="D107">
        <v>8.1045358057303132E-2</v>
      </c>
      <c r="H107">
        <v>52</v>
      </c>
      <c r="I107">
        <f t="shared" si="8"/>
        <v>0</v>
      </c>
      <c r="J107">
        <f t="shared" si="9"/>
        <v>0</v>
      </c>
      <c r="L107">
        <v>39</v>
      </c>
      <c r="M107">
        <f t="shared" si="10"/>
        <v>5</v>
      </c>
      <c r="N107">
        <f t="shared" si="11"/>
        <v>0.14705882352941177</v>
      </c>
      <c r="P107">
        <v>70</v>
      </c>
      <c r="Q107">
        <f t="shared" si="12"/>
        <v>1</v>
      </c>
      <c r="R107">
        <f t="shared" si="13"/>
        <v>1.4492753623188406E-2</v>
      </c>
      <c r="T107">
        <v>0</v>
      </c>
      <c r="U107">
        <v>0.14705882352941177</v>
      </c>
      <c r="V107">
        <v>1.4492753623188406E-2</v>
      </c>
      <c r="W107">
        <f t="shared" si="14"/>
        <v>5.3850525717533397E-2</v>
      </c>
      <c r="X107">
        <f t="shared" si="15"/>
        <v>8.1045358057303132E-2</v>
      </c>
    </row>
    <row r="108" spans="2:24">
      <c r="B108">
        <v>26.75</v>
      </c>
      <c r="C108">
        <v>2.7974511989857259E-2</v>
      </c>
      <c r="D108">
        <v>7.7694828912240124E-2</v>
      </c>
      <c r="H108">
        <v>51</v>
      </c>
      <c r="I108">
        <f t="shared" si="8"/>
        <v>-1</v>
      </c>
      <c r="J108">
        <f t="shared" si="9"/>
        <v>-1.9230769230769232E-2</v>
      </c>
      <c r="L108">
        <v>38</v>
      </c>
      <c r="M108">
        <f t="shared" si="10"/>
        <v>4</v>
      </c>
      <c r="N108">
        <f t="shared" si="11"/>
        <v>0.11764705882352941</v>
      </c>
      <c r="P108">
        <v>68</v>
      </c>
      <c r="Q108">
        <f t="shared" si="12"/>
        <v>-1</v>
      </c>
      <c r="R108">
        <f t="shared" si="13"/>
        <v>-1.4492753623188406E-2</v>
      </c>
      <c r="T108">
        <v>-1.9230769230769232E-2</v>
      </c>
      <c r="U108">
        <v>0.11764705882352941</v>
      </c>
      <c r="V108">
        <v>-1.4492753623188406E-2</v>
      </c>
      <c r="W108">
        <f t="shared" si="14"/>
        <v>2.7974511989857259E-2</v>
      </c>
      <c r="X108">
        <f t="shared" si="15"/>
        <v>7.7694828912240124E-2</v>
      </c>
    </row>
    <row r="109" spans="2:24">
      <c r="B109">
        <v>27</v>
      </c>
      <c r="C109">
        <v>7.3458368854788292E-2</v>
      </c>
      <c r="D109">
        <v>0.11491124247818227</v>
      </c>
      <c r="H109">
        <v>52</v>
      </c>
      <c r="I109">
        <f t="shared" si="8"/>
        <v>0</v>
      </c>
      <c r="J109">
        <f t="shared" si="9"/>
        <v>0</v>
      </c>
      <c r="L109">
        <v>41</v>
      </c>
      <c r="M109">
        <f t="shared" si="10"/>
        <v>7</v>
      </c>
      <c r="N109">
        <f t="shared" si="11"/>
        <v>0.20588235294117646</v>
      </c>
      <c r="P109">
        <v>70</v>
      </c>
      <c r="Q109">
        <f t="shared" si="12"/>
        <v>1</v>
      </c>
      <c r="R109">
        <f t="shared" si="13"/>
        <v>1.4492753623188406E-2</v>
      </c>
      <c r="T109">
        <v>0</v>
      </c>
      <c r="U109">
        <v>0.20588235294117646</v>
      </c>
      <c r="V109">
        <v>1.4492753623188406E-2</v>
      </c>
      <c r="W109">
        <f t="shared" si="14"/>
        <v>7.3458368854788292E-2</v>
      </c>
      <c r="X109">
        <f t="shared" si="15"/>
        <v>0.11491124247818227</v>
      </c>
    </row>
    <row r="110" spans="2:24">
      <c r="B110">
        <v>27.25</v>
      </c>
      <c r="C110">
        <v>-3.2428355957767725E-2</v>
      </c>
      <c r="D110">
        <v>2.9872250860238852E-2</v>
      </c>
      <c r="H110">
        <v>50</v>
      </c>
      <c r="I110">
        <f t="shared" si="8"/>
        <v>-2</v>
      </c>
      <c r="J110">
        <f t="shared" si="9"/>
        <v>-3.8461538461538464E-2</v>
      </c>
      <c r="L110">
        <v>32</v>
      </c>
      <c r="M110">
        <f t="shared" si="10"/>
        <v>-2</v>
      </c>
      <c r="N110">
        <f t="shared" si="11"/>
        <v>-5.8823529411764705E-2</v>
      </c>
      <c r="P110">
        <v>69</v>
      </c>
      <c r="Q110">
        <f t="shared" si="12"/>
        <v>0</v>
      </c>
      <c r="R110">
        <f t="shared" si="13"/>
        <v>0</v>
      </c>
      <c r="T110">
        <v>-3.8461538461538464E-2</v>
      </c>
      <c r="U110">
        <v>-5.8823529411764705E-2</v>
      </c>
      <c r="V110">
        <v>0</v>
      </c>
      <c r="W110">
        <f t="shared" si="14"/>
        <v>-3.2428355957767725E-2</v>
      </c>
      <c r="X110">
        <f t="shared" si="15"/>
        <v>2.9872250860238852E-2</v>
      </c>
    </row>
    <row r="111" spans="2:24">
      <c r="B111">
        <v>27.5</v>
      </c>
      <c r="C111">
        <v>4.2844339519531337E-2</v>
      </c>
      <c r="D111">
        <v>0.12726404759231782</v>
      </c>
      <c r="H111">
        <v>48</v>
      </c>
      <c r="I111">
        <f t="shared" si="8"/>
        <v>-4</v>
      </c>
      <c r="J111">
        <f t="shared" si="9"/>
        <v>-7.6923076923076927E-2</v>
      </c>
      <c r="L111">
        <v>40</v>
      </c>
      <c r="M111">
        <f t="shared" si="10"/>
        <v>6</v>
      </c>
      <c r="N111">
        <f t="shared" si="11"/>
        <v>0.17647058823529413</v>
      </c>
      <c r="P111">
        <v>71</v>
      </c>
      <c r="Q111">
        <f t="shared" si="12"/>
        <v>2</v>
      </c>
      <c r="R111">
        <f t="shared" si="13"/>
        <v>2.8985507246376812E-2</v>
      </c>
      <c r="T111">
        <v>-7.6923076923076927E-2</v>
      </c>
      <c r="U111">
        <v>0.17647058823529413</v>
      </c>
      <c r="V111">
        <v>2.8985507246376812E-2</v>
      </c>
      <c r="W111">
        <f t="shared" si="14"/>
        <v>4.2844339519531337E-2</v>
      </c>
      <c r="X111">
        <f t="shared" si="15"/>
        <v>0.12726404759231782</v>
      </c>
    </row>
    <row r="112" spans="2:24">
      <c r="B112">
        <v>27.75</v>
      </c>
      <c r="C112">
        <v>3.1510262968063481E-2</v>
      </c>
      <c r="D112">
        <v>0.12556438110433937</v>
      </c>
      <c r="H112">
        <v>50</v>
      </c>
      <c r="I112">
        <f t="shared" si="8"/>
        <v>-2</v>
      </c>
      <c r="J112">
        <f t="shared" si="9"/>
        <v>-3.8461538461538464E-2</v>
      </c>
      <c r="L112">
        <v>40</v>
      </c>
      <c r="M112">
        <f t="shared" si="10"/>
        <v>6</v>
      </c>
      <c r="N112">
        <f t="shared" si="11"/>
        <v>0.17647058823529413</v>
      </c>
      <c r="P112">
        <v>66</v>
      </c>
      <c r="Q112">
        <f t="shared" si="12"/>
        <v>-3</v>
      </c>
      <c r="R112">
        <f t="shared" si="13"/>
        <v>-4.3478260869565216E-2</v>
      </c>
      <c r="T112">
        <v>-3.8461538461538464E-2</v>
      </c>
      <c r="U112">
        <v>0.17647058823529413</v>
      </c>
      <c r="V112">
        <v>-4.3478260869565216E-2</v>
      </c>
      <c r="W112">
        <f t="shared" si="14"/>
        <v>3.1510262968063481E-2</v>
      </c>
      <c r="X112">
        <f t="shared" si="15"/>
        <v>0.12556438110433937</v>
      </c>
    </row>
    <row r="113" spans="2:24">
      <c r="B113">
        <v>28</v>
      </c>
      <c r="C113">
        <v>6.6763940804861518E-2</v>
      </c>
      <c r="D113">
        <v>8.3291195144617872E-2</v>
      </c>
      <c r="H113">
        <v>51</v>
      </c>
      <c r="I113">
        <f t="shared" si="8"/>
        <v>-1</v>
      </c>
      <c r="J113">
        <f t="shared" si="9"/>
        <v>-1.9230769230769232E-2</v>
      </c>
      <c r="L113">
        <v>39</v>
      </c>
      <c r="M113">
        <f t="shared" si="10"/>
        <v>5</v>
      </c>
      <c r="N113">
        <f t="shared" si="11"/>
        <v>0.14705882352941177</v>
      </c>
      <c r="P113">
        <v>74</v>
      </c>
      <c r="Q113">
        <f t="shared" si="12"/>
        <v>5</v>
      </c>
      <c r="R113">
        <f t="shared" si="13"/>
        <v>7.2463768115942032E-2</v>
      </c>
      <c r="T113">
        <v>-1.9230769230769232E-2</v>
      </c>
      <c r="U113">
        <v>0.14705882352941177</v>
      </c>
      <c r="V113">
        <v>7.2463768115942032E-2</v>
      </c>
      <c r="W113">
        <f t="shared" si="14"/>
        <v>6.6763940804861518E-2</v>
      </c>
      <c r="X113">
        <f t="shared" si="15"/>
        <v>8.3291195144617872E-2</v>
      </c>
    </row>
    <row r="114" spans="2:24">
      <c r="B114">
        <v>28.25</v>
      </c>
      <c r="C114">
        <v>6.6058976544910053E-2</v>
      </c>
      <c r="D114">
        <v>8.4402373861197477E-2</v>
      </c>
      <c r="H114">
        <v>60</v>
      </c>
      <c r="I114">
        <f t="shared" si="8"/>
        <v>8</v>
      </c>
      <c r="J114">
        <f t="shared" si="9"/>
        <v>0.15384615384615385</v>
      </c>
      <c r="L114">
        <v>36</v>
      </c>
      <c r="M114">
        <f t="shared" si="10"/>
        <v>2</v>
      </c>
      <c r="N114">
        <f t="shared" si="11"/>
        <v>5.8823529411764705E-2</v>
      </c>
      <c r="P114">
        <v>68</v>
      </c>
      <c r="Q114">
        <f t="shared" si="12"/>
        <v>-1</v>
      </c>
      <c r="R114">
        <f t="shared" si="13"/>
        <v>-1.4492753623188406E-2</v>
      </c>
      <c r="T114">
        <v>0.15384615384615385</v>
      </c>
      <c r="U114">
        <v>5.8823529411764705E-2</v>
      </c>
      <c r="V114">
        <v>-1.4492753623188406E-2</v>
      </c>
      <c r="W114">
        <f t="shared" si="14"/>
        <v>6.6058976544910053E-2</v>
      </c>
      <c r="X114">
        <f t="shared" si="15"/>
        <v>8.4402373861197477E-2</v>
      </c>
    </row>
    <row r="115" spans="2:24">
      <c r="B115">
        <v>28.5</v>
      </c>
      <c r="C115">
        <v>4.7582355127112154E-2</v>
      </c>
      <c r="D115">
        <v>0.11164562093197482</v>
      </c>
      <c r="H115">
        <v>51</v>
      </c>
      <c r="I115">
        <f t="shared" si="8"/>
        <v>-1</v>
      </c>
      <c r="J115">
        <f t="shared" si="9"/>
        <v>-1.9230769230769232E-2</v>
      </c>
      <c r="L115">
        <v>40</v>
      </c>
      <c r="M115">
        <f t="shared" si="10"/>
        <v>6</v>
      </c>
      <c r="N115">
        <f t="shared" si="11"/>
        <v>0.17647058823529413</v>
      </c>
      <c r="P115">
        <v>68</v>
      </c>
      <c r="Q115">
        <f t="shared" si="12"/>
        <v>-1</v>
      </c>
      <c r="R115">
        <f t="shared" si="13"/>
        <v>-1.4492753623188406E-2</v>
      </c>
      <c r="T115">
        <v>-1.9230769230769232E-2</v>
      </c>
      <c r="U115">
        <v>0.17647058823529413</v>
      </c>
      <c r="V115">
        <v>-1.4492753623188406E-2</v>
      </c>
      <c r="W115">
        <f t="shared" si="14"/>
        <v>4.7582355127112154E-2</v>
      </c>
      <c r="X115">
        <f t="shared" si="15"/>
        <v>0.11164562093197482</v>
      </c>
    </row>
    <row r="116" spans="2:24">
      <c r="B116">
        <v>28.75</v>
      </c>
      <c r="C116">
        <v>1.1760334010973398E-2</v>
      </c>
      <c r="D116">
        <v>6.7304831209540797E-2</v>
      </c>
      <c r="H116">
        <v>50</v>
      </c>
      <c r="I116">
        <f t="shared" si="8"/>
        <v>-2</v>
      </c>
      <c r="J116">
        <f t="shared" si="9"/>
        <v>-3.8461538461538464E-2</v>
      </c>
      <c r="L116">
        <v>37</v>
      </c>
      <c r="M116">
        <f t="shared" si="10"/>
        <v>3</v>
      </c>
      <c r="N116">
        <f t="shared" si="11"/>
        <v>8.8235294117647065E-2</v>
      </c>
      <c r="P116">
        <v>68</v>
      </c>
      <c r="Q116">
        <f t="shared" si="12"/>
        <v>-1</v>
      </c>
      <c r="R116">
        <f t="shared" si="13"/>
        <v>-1.4492753623188406E-2</v>
      </c>
      <c r="T116">
        <v>-3.8461538461538464E-2</v>
      </c>
      <c r="U116">
        <v>8.8235294117647065E-2</v>
      </c>
      <c r="V116">
        <v>-1.4492753623188406E-2</v>
      </c>
      <c r="W116">
        <f t="shared" si="14"/>
        <v>1.1760334010973398E-2</v>
      </c>
      <c r="X116">
        <f t="shared" si="15"/>
        <v>6.7304831209540797E-2</v>
      </c>
    </row>
    <row r="117" spans="2:24">
      <c r="B117">
        <v>29</v>
      </c>
      <c r="C117">
        <v>-1.2022646293746054E-3</v>
      </c>
      <c r="D117">
        <v>6.9220917946223676E-2</v>
      </c>
      <c r="H117">
        <v>48</v>
      </c>
      <c r="I117">
        <f t="shared" si="8"/>
        <v>-4</v>
      </c>
      <c r="J117">
        <f t="shared" si="9"/>
        <v>-7.6923076923076927E-2</v>
      </c>
      <c r="L117">
        <v>36</v>
      </c>
      <c r="M117">
        <f t="shared" si="10"/>
        <v>2</v>
      </c>
      <c r="N117">
        <f t="shared" si="11"/>
        <v>5.8823529411764705E-2</v>
      </c>
      <c r="P117">
        <v>70</v>
      </c>
      <c r="Q117">
        <f t="shared" si="12"/>
        <v>1</v>
      </c>
      <c r="R117">
        <f t="shared" si="13"/>
        <v>1.4492753623188406E-2</v>
      </c>
      <c r="T117">
        <v>-7.6923076923076927E-2</v>
      </c>
      <c r="U117">
        <v>5.8823529411764705E-2</v>
      </c>
      <c r="V117">
        <v>1.4492753623188406E-2</v>
      </c>
      <c r="W117">
        <f t="shared" si="14"/>
        <v>-1.2022646293746054E-3</v>
      </c>
      <c r="X117">
        <f t="shared" si="15"/>
        <v>6.9220917946223676E-2</v>
      </c>
    </row>
    <row r="118" spans="2:24">
      <c r="B118">
        <v>29.25</v>
      </c>
      <c r="C118">
        <v>1.4962729796489388E-2</v>
      </c>
      <c r="D118">
        <v>0.1148784633918902</v>
      </c>
      <c r="H118">
        <v>46</v>
      </c>
      <c r="I118">
        <f t="shared" si="8"/>
        <v>-6</v>
      </c>
      <c r="J118">
        <f t="shared" si="9"/>
        <v>-0.11538461538461539</v>
      </c>
      <c r="L118">
        <v>36</v>
      </c>
      <c r="M118">
        <f t="shared" si="10"/>
        <v>2</v>
      </c>
      <c r="N118">
        <f t="shared" si="11"/>
        <v>5.8823529411764705E-2</v>
      </c>
      <c r="P118">
        <v>76</v>
      </c>
      <c r="Q118">
        <f t="shared" si="12"/>
        <v>7</v>
      </c>
      <c r="R118">
        <f t="shared" si="13"/>
        <v>0.10144927536231885</v>
      </c>
      <c r="T118">
        <v>-0.11538461538461539</v>
      </c>
      <c r="U118">
        <v>5.8823529411764705E-2</v>
      </c>
      <c r="V118">
        <v>0.10144927536231885</v>
      </c>
      <c r="W118">
        <f t="shared" si="14"/>
        <v>1.4962729796489388E-2</v>
      </c>
      <c r="X118">
        <f t="shared" si="15"/>
        <v>0.1148784633918902</v>
      </c>
    </row>
    <row r="119" spans="2:24">
      <c r="B119">
        <v>29.5</v>
      </c>
      <c r="C119">
        <v>5.3500776007169874E-3</v>
      </c>
      <c r="D119">
        <v>7.4960120769222843E-2</v>
      </c>
      <c r="H119">
        <v>49</v>
      </c>
      <c r="I119">
        <f t="shared" si="8"/>
        <v>-3</v>
      </c>
      <c r="J119">
        <f t="shared" si="9"/>
        <v>-5.7692307692307696E-2</v>
      </c>
      <c r="L119">
        <v>37</v>
      </c>
      <c r="M119">
        <f t="shared" si="10"/>
        <v>3</v>
      </c>
      <c r="N119">
        <f t="shared" si="11"/>
        <v>8.8235294117647065E-2</v>
      </c>
      <c r="P119">
        <v>68</v>
      </c>
      <c r="Q119">
        <f t="shared" si="12"/>
        <v>-1</v>
      </c>
      <c r="R119">
        <f t="shared" si="13"/>
        <v>-1.4492753623188406E-2</v>
      </c>
      <c r="T119">
        <v>-5.7692307692307696E-2</v>
      </c>
      <c r="U119">
        <v>8.8235294117647065E-2</v>
      </c>
      <c r="V119">
        <v>-1.4492753623188406E-2</v>
      </c>
      <c r="W119">
        <f t="shared" si="14"/>
        <v>5.3500776007169874E-3</v>
      </c>
      <c r="X119">
        <f t="shared" si="15"/>
        <v>7.4960120769222843E-2</v>
      </c>
    </row>
    <row r="120" spans="2:24">
      <c r="B120">
        <v>29.75</v>
      </c>
      <c r="C120">
        <v>7.3081294948302622E-2</v>
      </c>
      <c r="D120">
        <v>6.7609588219196437E-2</v>
      </c>
      <c r="H120">
        <v>55</v>
      </c>
      <c r="I120">
        <f t="shared" si="8"/>
        <v>3</v>
      </c>
      <c r="J120">
        <f t="shared" si="9"/>
        <v>5.7692307692307696E-2</v>
      </c>
      <c r="L120">
        <v>39</v>
      </c>
      <c r="M120">
        <f t="shared" si="10"/>
        <v>5</v>
      </c>
      <c r="N120">
        <f t="shared" si="11"/>
        <v>0.14705882352941177</v>
      </c>
      <c r="P120">
        <v>70</v>
      </c>
      <c r="Q120">
        <f t="shared" si="12"/>
        <v>1</v>
      </c>
      <c r="R120">
        <f t="shared" si="13"/>
        <v>1.4492753623188406E-2</v>
      </c>
      <c r="T120">
        <v>5.7692307692307696E-2</v>
      </c>
      <c r="U120">
        <v>0.14705882352941177</v>
      </c>
      <c r="V120">
        <v>1.4492753623188406E-2</v>
      </c>
      <c r="W120">
        <f t="shared" si="14"/>
        <v>7.3081294948302622E-2</v>
      </c>
      <c r="X120">
        <f t="shared" si="15"/>
        <v>6.7609588219196437E-2</v>
      </c>
    </row>
    <row r="121" spans="2:24">
      <c r="B121">
        <v>30</v>
      </c>
      <c r="C121">
        <v>3.1226091328393116E-2</v>
      </c>
      <c r="D121">
        <v>7.938814130363045E-2</v>
      </c>
      <c r="H121">
        <v>50</v>
      </c>
      <c r="I121">
        <f t="shared" si="8"/>
        <v>-2</v>
      </c>
      <c r="J121">
        <f t="shared" si="9"/>
        <v>-3.8461538461538464E-2</v>
      </c>
      <c r="L121">
        <v>38</v>
      </c>
      <c r="M121">
        <f t="shared" si="10"/>
        <v>4</v>
      </c>
      <c r="N121">
        <f t="shared" si="11"/>
        <v>0.11764705882352941</v>
      </c>
      <c r="P121">
        <v>70</v>
      </c>
      <c r="Q121">
        <f t="shared" si="12"/>
        <v>1</v>
      </c>
      <c r="R121">
        <f t="shared" si="13"/>
        <v>1.4492753623188406E-2</v>
      </c>
      <c r="T121">
        <v>-3.8461538461538464E-2</v>
      </c>
      <c r="U121">
        <v>0.11764705882352941</v>
      </c>
      <c r="V121">
        <v>1.4492753623188406E-2</v>
      </c>
      <c r="W121">
        <f t="shared" si="14"/>
        <v>3.1226091328393116E-2</v>
      </c>
      <c r="X121">
        <f t="shared" si="15"/>
        <v>7.938814130363045E-2</v>
      </c>
    </row>
    <row r="122" spans="2:24">
      <c r="B122">
        <v>30.25</v>
      </c>
      <c r="C122">
        <v>1.6214177978883863E-2</v>
      </c>
      <c r="D122">
        <v>1.4936125430119426E-2</v>
      </c>
      <c r="H122">
        <v>53</v>
      </c>
      <c r="I122">
        <f t="shared" si="8"/>
        <v>1</v>
      </c>
      <c r="J122">
        <f t="shared" si="9"/>
        <v>1.9230769230769232E-2</v>
      </c>
      <c r="L122">
        <v>35</v>
      </c>
      <c r="M122">
        <f t="shared" si="10"/>
        <v>1</v>
      </c>
      <c r="N122">
        <f t="shared" si="11"/>
        <v>2.9411764705882353E-2</v>
      </c>
      <c r="P122">
        <v>69</v>
      </c>
      <c r="Q122">
        <f t="shared" si="12"/>
        <v>0</v>
      </c>
      <c r="R122">
        <f t="shared" si="13"/>
        <v>0</v>
      </c>
      <c r="T122">
        <v>1.9230769230769232E-2</v>
      </c>
      <c r="U122">
        <v>2.9411764705882353E-2</v>
      </c>
      <c r="V122">
        <v>0</v>
      </c>
      <c r="W122">
        <f t="shared" si="14"/>
        <v>1.6214177978883863E-2</v>
      </c>
      <c r="X122">
        <f t="shared" si="15"/>
        <v>1.4936125430119426E-2</v>
      </c>
    </row>
    <row r="123" spans="2:24">
      <c r="B123">
        <v>30.5</v>
      </c>
      <c r="C123">
        <v>6.5375871641856292E-2</v>
      </c>
      <c r="D123">
        <v>0.12404739334088123</v>
      </c>
      <c r="H123">
        <v>53</v>
      </c>
      <c r="I123">
        <f t="shared" si="8"/>
        <v>1</v>
      </c>
      <c r="J123">
        <f t="shared" si="9"/>
        <v>1.9230769230769232E-2</v>
      </c>
      <c r="L123">
        <v>41</v>
      </c>
      <c r="M123">
        <f t="shared" si="10"/>
        <v>7</v>
      </c>
      <c r="N123">
        <f t="shared" si="11"/>
        <v>0.20588235294117646</v>
      </c>
      <c r="P123">
        <v>67</v>
      </c>
      <c r="Q123">
        <f t="shared" si="12"/>
        <v>-2</v>
      </c>
      <c r="R123">
        <f t="shared" si="13"/>
        <v>-2.8985507246376812E-2</v>
      </c>
      <c r="T123">
        <v>1.9230769230769232E-2</v>
      </c>
      <c r="U123">
        <v>0.20588235294117646</v>
      </c>
      <c r="V123">
        <v>-2.8985507246376812E-2</v>
      </c>
      <c r="W123">
        <f t="shared" si="14"/>
        <v>6.5375871641856292E-2</v>
      </c>
      <c r="X123">
        <f t="shared" si="15"/>
        <v>0.12404739334088123</v>
      </c>
    </row>
    <row r="124" spans="2:24">
      <c r="B124">
        <v>30.75</v>
      </c>
      <c r="C124">
        <v>-1.7132270968588104E-2</v>
      </c>
      <c r="D124">
        <v>9.497590299866536E-2</v>
      </c>
      <c r="H124">
        <v>47</v>
      </c>
      <c r="I124">
        <f t="shared" si="8"/>
        <v>-5</v>
      </c>
      <c r="J124">
        <f t="shared" si="9"/>
        <v>-9.6153846153846159E-2</v>
      </c>
      <c r="L124">
        <v>37</v>
      </c>
      <c r="M124">
        <f t="shared" si="10"/>
        <v>3</v>
      </c>
      <c r="N124">
        <f t="shared" si="11"/>
        <v>8.8235294117647065E-2</v>
      </c>
      <c r="P124">
        <v>66</v>
      </c>
      <c r="Q124">
        <f t="shared" si="12"/>
        <v>-3</v>
      </c>
      <c r="R124">
        <f t="shared" si="13"/>
        <v>-4.3478260869565216E-2</v>
      </c>
      <c r="T124">
        <v>-9.6153846153846159E-2</v>
      </c>
      <c r="U124">
        <v>8.8235294117647065E-2</v>
      </c>
      <c r="V124">
        <v>-4.3478260869565216E-2</v>
      </c>
      <c r="W124">
        <f t="shared" si="14"/>
        <v>-1.7132270968588104E-2</v>
      </c>
      <c r="X124">
        <f t="shared" si="15"/>
        <v>9.497590299866536E-2</v>
      </c>
    </row>
    <row r="125" spans="2:24">
      <c r="B125">
        <v>31</v>
      </c>
      <c r="C125">
        <v>9.7377970140118467E-2</v>
      </c>
      <c r="D125">
        <v>6.8496358277153238E-2</v>
      </c>
      <c r="H125">
        <v>55</v>
      </c>
      <c r="I125">
        <f t="shared" si="8"/>
        <v>3</v>
      </c>
      <c r="J125">
        <f t="shared" si="9"/>
        <v>5.7692307692307696E-2</v>
      </c>
      <c r="L125">
        <v>40</v>
      </c>
      <c r="M125">
        <f t="shared" si="10"/>
        <v>6</v>
      </c>
      <c r="N125">
        <f t="shared" si="11"/>
        <v>0.17647058823529413</v>
      </c>
      <c r="P125">
        <v>73</v>
      </c>
      <c r="Q125">
        <f t="shared" si="12"/>
        <v>4</v>
      </c>
      <c r="R125">
        <f t="shared" si="13"/>
        <v>5.7971014492753624E-2</v>
      </c>
      <c r="T125">
        <v>5.7692307692307696E-2</v>
      </c>
      <c r="U125">
        <v>0.17647058823529413</v>
      </c>
      <c r="V125">
        <v>5.7971014492753624E-2</v>
      </c>
      <c r="W125">
        <f t="shared" si="14"/>
        <v>9.7377970140118467E-2</v>
      </c>
      <c r="X125">
        <f t="shared" si="15"/>
        <v>6.8496358277153238E-2</v>
      </c>
    </row>
    <row r="126" spans="2:24">
      <c r="B126">
        <v>31.25</v>
      </c>
      <c r="C126">
        <v>6.6763940804861518E-2</v>
      </c>
      <c r="D126">
        <v>8.3291195144617872E-2</v>
      </c>
      <c r="H126">
        <v>51</v>
      </c>
      <c r="I126">
        <f t="shared" si="8"/>
        <v>-1</v>
      </c>
      <c r="J126">
        <f t="shared" si="9"/>
        <v>-1.9230769230769232E-2</v>
      </c>
      <c r="L126">
        <v>39</v>
      </c>
      <c r="M126">
        <f t="shared" si="10"/>
        <v>5</v>
      </c>
      <c r="N126">
        <f t="shared" si="11"/>
        <v>0.14705882352941177</v>
      </c>
      <c r="P126">
        <v>74</v>
      </c>
      <c r="Q126">
        <f t="shared" si="12"/>
        <v>5</v>
      </c>
      <c r="R126">
        <f t="shared" si="13"/>
        <v>7.2463768115942032E-2</v>
      </c>
      <c r="T126">
        <v>-1.9230769230769232E-2</v>
      </c>
      <c r="U126">
        <v>0.14705882352941177</v>
      </c>
      <c r="V126">
        <v>7.2463768115942032E-2</v>
      </c>
      <c r="W126">
        <f t="shared" si="14"/>
        <v>6.6763940804861518E-2</v>
      </c>
      <c r="X126">
        <f t="shared" si="15"/>
        <v>8.3291195144617872E-2</v>
      </c>
    </row>
    <row r="127" spans="2:24">
      <c r="B127">
        <v>31.5</v>
      </c>
      <c r="C127">
        <v>1.6449166065534353E-2</v>
      </c>
      <c r="D127">
        <v>4.9839402037245246E-2</v>
      </c>
      <c r="H127">
        <v>50</v>
      </c>
      <c r="I127">
        <f t="shared" si="8"/>
        <v>-2</v>
      </c>
      <c r="J127">
        <f t="shared" si="9"/>
        <v>-3.8461538461538464E-2</v>
      </c>
      <c r="L127">
        <v>36</v>
      </c>
      <c r="M127">
        <f t="shared" si="10"/>
        <v>2</v>
      </c>
      <c r="N127">
        <f t="shared" si="11"/>
        <v>5.8823529411764705E-2</v>
      </c>
      <c r="P127">
        <v>71</v>
      </c>
      <c r="Q127">
        <f t="shared" si="12"/>
        <v>2</v>
      </c>
      <c r="R127">
        <f t="shared" si="13"/>
        <v>2.8985507246376812E-2</v>
      </c>
      <c r="T127">
        <v>-3.8461538461538464E-2</v>
      </c>
      <c r="U127">
        <v>5.8823529411764705E-2</v>
      </c>
      <c r="V127">
        <v>2.8985507246376812E-2</v>
      </c>
      <c r="W127">
        <f t="shared" si="14"/>
        <v>1.6449166065534353E-2</v>
      </c>
      <c r="X127">
        <f t="shared" si="15"/>
        <v>4.9839402037245246E-2</v>
      </c>
    </row>
    <row r="128" spans="2:24">
      <c r="B128">
        <v>31.75</v>
      </c>
      <c r="C128">
        <v>-9.2847618423066002E-3</v>
      </c>
      <c r="D128">
        <v>6.0704815304246491E-2</v>
      </c>
      <c r="H128">
        <v>49</v>
      </c>
      <c r="I128">
        <f t="shared" si="8"/>
        <v>-3</v>
      </c>
      <c r="J128">
        <f t="shared" si="9"/>
        <v>-5.7692307692307696E-2</v>
      </c>
      <c r="L128">
        <v>36</v>
      </c>
      <c r="M128">
        <f t="shared" si="10"/>
        <v>2</v>
      </c>
      <c r="N128">
        <f t="shared" si="11"/>
        <v>5.8823529411764705E-2</v>
      </c>
      <c r="P128">
        <v>67</v>
      </c>
      <c r="Q128">
        <f t="shared" si="12"/>
        <v>-2</v>
      </c>
      <c r="R128">
        <f t="shared" si="13"/>
        <v>-2.8985507246376812E-2</v>
      </c>
      <c r="T128">
        <v>-5.7692307692307696E-2</v>
      </c>
      <c r="U128">
        <v>5.8823529411764705E-2</v>
      </c>
      <c r="V128">
        <v>-2.8985507246376812E-2</v>
      </c>
      <c r="W128">
        <f t="shared" si="14"/>
        <v>-9.2847618423066002E-3</v>
      </c>
      <c r="X128">
        <f t="shared" si="15"/>
        <v>6.0704815304246491E-2</v>
      </c>
    </row>
    <row r="129" spans="2:24">
      <c r="B129">
        <v>32</v>
      </c>
      <c r="C129">
        <v>5.1150895140664966E-3</v>
      </c>
      <c r="D129">
        <v>5.1342352685127192E-2</v>
      </c>
      <c r="H129">
        <v>52</v>
      </c>
      <c r="I129">
        <f t="shared" si="8"/>
        <v>0</v>
      </c>
      <c r="J129">
        <f t="shared" si="9"/>
        <v>0</v>
      </c>
      <c r="L129">
        <v>36</v>
      </c>
      <c r="M129">
        <f t="shared" si="10"/>
        <v>2</v>
      </c>
      <c r="N129">
        <f t="shared" si="11"/>
        <v>5.8823529411764705E-2</v>
      </c>
      <c r="P129">
        <v>66</v>
      </c>
      <c r="Q129">
        <f t="shared" si="12"/>
        <v>-3</v>
      </c>
      <c r="R129">
        <f t="shared" si="13"/>
        <v>-4.3478260869565216E-2</v>
      </c>
      <c r="T129">
        <v>0</v>
      </c>
      <c r="U129">
        <v>5.8823529411764705E-2</v>
      </c>
      <c r="V129">
        <v>-4.3478260869565216E-2</v>
      </c>
      <c r="W129">
        <f t="shared" si="14"/>
        <v>5.1150895140664966E-3</v>
      </c>
      <c r="X129">
        <f t="shared" si="15"/>
        <v>5.1342352685127192E-2</v>
      </c>
    </row>
    <row r="130" spans="2:24">
      <c r="B130">
        <v>32.25</v>
      </c>
      <c r="C130">
        <v>3.5914923382954073E-2</v>
      </c>
      <c r="D130">
        <v>6.6165513771770684E-2</v>
      </c>
      <c r="H130">
        <v>50</v>
      </c>
      <c r="I130">
        <f t="shared" si="8"/>
        <v>-2</v>
      </c>
      <c r="J130">
        <f t="shared" si="9"/>
        <v>-3.8461538461538464E-2</v>
      </c>
      <c r="L130">
        <v>37</v>
      </c>
      <c r="M130">
        <f t="shared" si="10"/>
        <v>3</v>
      </c>
      <c r="N130">
        <f t="shared" si="11"/>
        <v>8.8235294117647065E-2</v>
      </c>
      <c r="P130">
        <v>73</v>
      </c>
      <c r="Q130">
        <f t="shared" si="12"/>
        <v>4</v>
      </c>
      <c r="R130">
        <f t="shared" si="13"/>
        <v>5.7971014492753624E-2</v>
      </c>
      <c r="T130">
        <v>-3.8461538461538464E-2</v>
      </c>
      <c r="U130">
        <v>8.8235294117647065E-2</v>
      </c>
      <c r="V130">
        <v>5.7971014492753624E-2</v>
      </c>
      <c r="W130">
        <f t="shared" si="14"/>
        <v>3.5914923382954073E-2</v>
      </c>
      <c r="X130">
        <f t="shared" si="15"/>
        <v>6.6165513771770684E-2</v>
      </c>
    </row>
    <row r="131" spans="2:24">
      <c r="B131">
        <v>32.5</v>
      </c>
      <c r="C131">
        <v>-5.2812206264891692E-2</v>
      </c>
      <c r="D131">
        <v>7.4371606371095786E-2</v>
      </c>
      <c r="H131">
        <v>46</v>
      </c>
      <c r="I131">
        <f t="shared" ref="I131:I194" si="16">H131-52</f>
        <v>-6</v>
      </c>
      <c r="J131">
        <f t="shared" ref="J131:J194" si="17">I131/52</f>
        <v>-0.11538461538461539</v>
      </c>
      <c r="L131">
        <v>35</v>
      </c>
      <c r="M131">
        <f t="shared" ref="M131:M194" si="18">L131-34</f>
        <v>1</v>
      </c>
      <c r="N131">
        <f t="shared" ref="N131:N194" si="19">M131/34</f>
        <v>2.9411764705882353E-2</v>
      </c>
      <c r="P131">
        <v>64</v>
      </c>
      <c r="Q131">
        <f t="shared" ref="Q131:Q194" si="20">P131-69</f>
        <v>-5</v>
      </c>
      <c r="R131">
        <f t="shared" ref="R131:R194" si="21">Q131/69</f>
        <v>-7.2463768115942032E-2</v>
      </c>
      <c r="T131">
        <v>-0.11538461538461539</v>
      </c>
      <c r="U131">
        <v>2.9411764705882353E-2</v>
      </c>
      <c r="V131">
        <v>-7.2463768115942032E-2</v>
      </c>
      <c r="W131">
        <f t="shared" ref="W131:W194" si="22">AVERAGE(T131:V131)</f>
        <v>-5.2812206264891692E-2</v>
      </c>
      <c r="X131">
        <f t="shared" ref="X131:X194" si="23">STDEV(T131:V131)</f>
        <v>7.4371606371095786E-2</v>
      </c>
    </row>
    <row r="132" spans="2:24">
      <c r="B132">
        <v>32.75</v>
      </c>
      <c r="C132">
        <v>1.1476162371303035E-2</v>
      </c>
      <c r="D132">
        <v>4.3815488721837964E-2</v>
      </c>
      <c r="H132">
        <v>50</v>
      </c>
      <c r="I132">
        <f t="shared" si="16"/>
        <v>-2</v>
      </c>
      <c r="J132">
        <f t="shared" si="17"/>
        <v>-3.8461538461538464E-2</v>
      </c>
      <c r="L132">
        <v>35</v>
      </c>
      <c r="M132">
        <f t="shared" si="18"/>
        <v>1</v>
      </c>
      <c r="N132">
        <f t="shared" si="19"/>
        <v>2.9411764705882353E-2</v>
      </c>
      <c r="P132">
        <v>72</v>
      </c>
      <c r="Q132">
        <f t="shared" si="20"/>
        <v>3</v>
      </c>
      <c r="R132">
        <f t="shared" si="21"/>
        <v>4.3478260869565216E-2</v>
      </c>
      <c r="T132">
        <v>-3.8461538461538464E-2</v>
      </c>
      <c r="U132">
        <v>2.9411764705882353E-2</v>
      </c>
      <c r="V132">
        <v>4.3478260869565216E-2</v>
      </c>
      <c r="W132">
        <f t="shared" si="22"/>
        <v>1.1476162371303035E-2</v>
      </c>
      <c r="X132">
        <f t="shared" si="23"/>
        <v>4.3815488721837964E-2</v>
      </c>
    </row>
    <row r="133" spans="2:24">
      <c r="B133">
        <v>33</v>
      </c>
      <c r="C133">
        <v>4.2232277526395169E-2</v>
      </c>
      <c r="D133">
        <v>4.4238338992646967E-2</v>
      </c>
      <c r="H133">
        <v>54</v>
      </c>
      <c r="I133">
        <f t="shared" si="16"/>
        <v>2</v>
      </c>
      <c r="J133">
        <f t="shared" si="17"/>
        <v>3.8461538461538464E-2</v>
      </c>
      <c r="L133">
        <v>37</v>
      </c>
      <c r="M133">
        <f t="shared" si="18"/>
        <v>3</v>
      </c>
      <c r="N133">
        <f t="shared" si="19"/>
        <v>8.8235294117647065E-2</v>
      </c>
      <c r="P133">
        <v>69</v>
      </c>
      <c r="Q133">
        <f t="shared" si="20"/>
        <v>0</v>
      </c>
      <c r="R133">
        <f t="shared" si="21"/>
        <v>0</v>
      </c>
      <c r="T133">
        <v>3.8461538461538464E-2</v>
      </c>
      <c r="U133">
        <v>8.8235294117647065E-2</v>
      </c>
      <c r="V133">
        <v>0</v>
      </c>
      <c r="W133">
        <f t="shared" si="22"/>
        <v>4.2232277526395169E-2</v>
      </c>
      <c r="X133">
        <f t="shared" si="23"/>
        <v>4.4238338992646967E-2</v>
      </c>
    </row>
    <row r="134" spans="2:24">
      <c r="B134">
        <v>33.25</v>
      </c>
      <c r="C134">
        <v>4.6921109580956133E-2</v>
      </c>
      <c r="D134">
        <v>1.0608608499771204E-2</v>
      </c>
      <c r="H134">
        <v>54</v>
      </c>
      <c r="I134">
        <f t="shared" si="16"/>
        <v>2</v>
      </c>
      <c r="J134">
        <f t="shared" si="17"/>
        <v>3.8461538461538464E-2</v>
      </c>
      <c r="L134">
        <v>36</v>
      </c>
      <c r="M134">
        <f t="shared" si="18"/>
        <v>2</v>
      </c>
      <c r="N134">
        <f t="shared" si="19"/>
        <v>5.8823529411764705E-2</v>
      </c>
      <c r="P134">
        <v>72</v>
      </c>
      <c r="Q134">
        <f t="shared" si="20"/>
        <v>3</v>
      </c>
      <c r="R134">
        <f t="shared" si="21"/>
        <v>4.3478260869565216E-2</v>
      </c>
      <c r="T134">
        <v>3.8461538461538464E-2</v>
      </c>
      <c r="U134">
        <v>5.8823529411764705E-2</v>
      </c>
      <c r="V134">
        <v>4.3478260869565216E-2</v>
      </c>
      <c r="W134">
        <f t="shared" si="22"/>
        <v>4.6921109580956133E-2</v>
      </c>
      <c r="X134">
        <f t="shared" si="23"/>
        <v>1.0608608499771204E-2</v>
      </c>
    </row>
    <row r="135" spans="2:24">
      <c r="B135">
        <v>33.5</v>
      </c>
      <c r="C135">
        <v>-1.0771198111351563E-2</v>
      </c>
      <c r="D135">
        <v>0.10752630475745154</v>
      </c>
      <c r="H135">
        <v>45</v>
      </c>
      <c r="I135">
        <f t="shared" si="16"/>
        <v>-7</v>
      </c>
      <c r="J135">
        <f t="shared" si="17"/>
        <v>-0.13461538461538461</v>
      </c>
      <c r="L135">
        <v>36</v>
      </c>
      <c r="M135">
        <f t="shared" si="18"/>
        <v>2</v>
      </c>
      <c r="N135">
        <f t="shared" si="19"/>
        <v>5.8823529411764705E-2</v>
      </c>
      <c r="P135">
        <v>72</v>
      </c>
      <c r="Q135">
        <f t="shared" si="20"/>
        <v>3</v>
      </c>
      <c r="R135">
        <f t="shared" si="21"/>
        <v>4.3478260869565216E-2</v>
      </c>
      <c r="T135">
        <v>-0.13461538461538461</v>
      </c>
      <c r="U135">
        <v>5.8823529411764705E-2</v>
      </c>
      <c r="V135">
        <v>4.3478260869565216E-2</v>
      </c>
      <c r="W135">
        <f t="shared" si="22"/>
        <v>-1.0771198111351563E-2</v>
      </c>
      <c r="X135">
        <f t="shared" si="23"/>
        <v>0.10752630475745154</v>
      </c>
    </row>
    <row r="136" spans="2:24">
      <c r="B136">
        <v>33.75</v>
      </c>
      <c r="C136">
        <v>-1.1093623625592908E-3</v>
      </c>
      <c r="D136">
        <v>0.11582058327994059</v>
      </c>
      <c r="H136">
        <v>45</v>
      </c>
      <c r="I136">
        <f t="shared" si="16"/>
        <v>-7</v>
      </c>
      <c r="J136">
        <f t="shared" si="17"/>
        <v>-0.13461538461538461</v>
      </c>
      <c r="L136">
        <v>36</v>
      </c>
      <c r="M136">
        <f t="shared" si="18"/>
        <v>2</v>
      </c>
      <c r="N136">
        <f t="shared" si="19"/>
        <v>5.8823529411764705E-2</v>
      </c>
      <c r="P136">
        <v>74</v>
      </c>
      <c r="Q136">
        <f t="shared" si="20"/>
        <v>5</v>
      </c>
      <c r="R136">
        <f t="shared" si="21"/>
        <v>7.2463768115942032E-2</v>
      </c>
      <c r="T136">
        <v>-0.13461538461538461</v>
      </c>
      <c r="U136">
        <v>5.8823529411764705E-2</v>
      </c>
      <c r="V136">
        <v>7.2463768115942032E-2</v>
      </c>
      <c r="W136">
        <f t="shared" si="22"/>
        <v>-1.1093623625592908E-3</v>
      </c>
      <c r="X136">
        <f t="shared" si="23"/>
        <v>0.11582058327994059</v>
      </c>
    </row>
    <row r="137" spans="2:24">
      <c r="B137">
        <v>34</v>
      </c>
      <c r="C137">
        <v>0.11698581327737338</v>
      </c>
      <c r="D137">
        <v>0.10245809183023445</v>
      </c>
      <c r="H137">
        <v>55</v>
      </c>
      <c r="I137">
        <f t="shared" si="16"/>
        <v>3</v>
      </c>
      <c r="J137">
        <f t="shared" si="17"/>
        <v>5.7692307692307696E-2</v>
      </c>
      <c r="L137">
        <v>42</v>
      </c>
      <c r="M137">
        <f t="shared" si="18"/>
        <v>8</v>
      </c>
      <c r="N137">
        <f t="shared" si="19"/>
        <v>0.23529411764705882</v>
      </c>
      <c r="P137">
        <v>73</v>
      </c>
      <c r="Q137">
        <f t="shared" si="20"/>
        <v>4</v>
      </c>
      <c r="R137">
        <f t="shared" si="21"/>
        <v>5.7971014492753624E-2</v>
      </c>
      <c r="T137">
        <v>5.7692307692307696E-2</v>
      </c>
      <c r="U137">
        <v>0.23529411764705882</v>
      </c>
      <c r="V137">
        <v>5.7971014492753624E-2</v>
      </c>
      <c r="W137">
        <f t="shared" si="22"/>
        <v>0.11698581327737338</v>
      </c>
      <c r="X137">
        <f t="shared" si="23"/>
        <v>0.10245809183023445</v>
      </c>
    </row>
    <row r="138" spans="2:24">
      <c r="B138">
        <v>34.25</v>
      </c>
      <c r="C138">
        <v>-4.1948105886724818E-2</v>
      </c>
      <c r="D138">
        <v>1.4595369176728776E-2</v>
      </c>
      <c r="H138">
        <v>50</v>
      </c>
      <c r="I138">
        <f t="shared" si="16"/>
        <v>-2</v>
      </c>
      <c r="J138">
        <f t="shared" si="17"/>
        <v>-3.8461538461538464E-2</v>
      </c>
      <c r="L138">
        <v>33</v>
      </c>
      <c r="M138">
        <f t="shared" si="18"/>
        <v>-1</v>
      </c>
      <c r="N138">
        <f t="shared" si="19"/>
        <v>-2.9411764705882353E-2</v>
      </c>
      <c r="P138">
        <v>65</v>
      </c>
      <c r="Q138">
        <f t="shared" si="20"/>
        <v>-4</v>
      </c>
      <c r="R138">
        <f t="shared" si="21"/>
        <v>-5.7971014492753624E-2</v>
      </c>
      <c r="T138">
        <v>-3.8461538461538464E-2</v>
      </c>
      <c r="U138">
        <v>-2.9411764705882353E-2</v>
      </c>
      <c r="V138">
        <v>-5.7971014492753624E-2</v>
      </c>
      <c r="W138">
        <f t="shared" si="22"/>
        <v>-4.1948105886724818E-2</v>
      </c>
      <c r="X138">
        <f t="shared" si="23"/>
        <v>1.4595369176728776E-2</v>
      </c>
    </row>
    <row r="139" spans="2:24">
      <c r="B139">
        <v>34.5</v>
      </c>
      <c r="C139">
        <v>-2.6395173453996981E-3</v>
      </c>
      <c r="D139">
        <v>9.2222904158227412E-2</v>
      </c>
      <c r="H139">
        <v>47</v>
      </c>
      <c r="I139">
        <f t="shared" si="16"/>
        <v>-5</v>
      </c>
      <c r="J139">
        <f t="shared" si="17"/>
        <v>-9.6153846153846159E-2</v>
      </c>
      <c r="L139">
        <v>37</v>
      </c>
      <c r="M139">
        <f t="shared" si="18"/>
        <v>3</v>
      </c>
      <c r="N139">
        <f t="shared" si="19"/>
        <v>8.8235294117647065E-2</v>
      </c>
      <c r="P139">
        <v>69</v>
      </c>
      <c r="Q139">
        <f t="shared" si="20"/>
        <v>0</v>
      </c>
      <c r="R139">
        <f t="shared" si="21"/>
        <v>0</v>
      </c>
      <c r="T139">
        <v>-9.6153846153846159E-2</v>
      </c>
      <c r="U139">
        <v>8.8235294117647065E-2</v>
      </c>
      <c r="V139">
        <v>0</v>
      </c>
      <c r="W139">
        <f t="shared" si="22"/>
        <v>-2.6395173453996981E-3</v>
      </c>
      <c r="X139">
        <f t="shared" si="23"/>
        <v>9.2222904158227412E-2</v>
      </c>
    </row>
    <row r="140" spans="2:24">
      <c r="B140">
        <v>34.75</v>
      </c>
      <c r="C140">
        <v>-1.5837104072398193E-2</v>
      </c>
      <c r="D140">
        <v>5.4907968776070577E-2</v>
      </c>
      <c r="H140">
        <v>48</v>
      </c>
      <c r="I140">
        <f t="shared" si="16"/>
        <v>-4</v>
      </c>
      <c r="J140">
        <f t="shared" si="17"/>
        <v>-7.6923076923076927E-2</v>
      </c>
      <c r="L140">
        <v>35</v>
      </c>
      <c r="M140">
        <f t="shared" si="18"/>
        <v>1</v>
      </c>
      <c r="N140">
        <f t="shared" si="19"/>
        <v>2.9411764705882353E-2</v>
      </c>
      <c r="P140">
        <v>69</v>
      </c>
      <c r="Q140">
        <f t="shared" si="20"/>
        <v>0</v>
      </c>
      <c r="R140">
        <f t="shared" si="21"/>
        <v>0</v>
      </c>
      <c r="T140">
        <v>-7.6923076923076927E-2</v>
      </c>
      <c r="U140">
        <v>2.9411764705882353E-2</v>
      </c>
      <c r="V140">
        <v>0</v>
      </c>
      <c r="W140">
        <f t="shared" si="22"/>
        <v>-1.5837104072398193E-2</v>
      </c>
      <c r="X140">
        <f t="shared" si="23"/>
        <v>5.4907968776070577E-2</v>
      </c>
    </row>
    <row r="141" spans="2:24">
      <c r="B141">
        <v>35</v>
      </c>
      <c r="C141">
        <v>3.5679935296303582E-2</v>
      </c>
      <c r="D141">
        <v>2.0627849860666278E-2</v>
      </c>
      <c r="H141">
        <v>53</v>
      </c>
      <c r="I141">
        <f t="shared" si="16"/>
        <v>1</v>
      </c>
      <c r="J141">
        <f t="shared" si="17"/>
        <v>1.9230769230769232E-2</v>
      </c>
      <c r="L141">
        <v>36</v>
      </c>
      <c r="M141">
        <f t="shared" si="18"/>
        <v>2</v>
      </c>
      <c r="N141">
        <f t="shared" si="19"/>
        <v>5.8823529411764705E-2</v>
      </c>
      <c r="P141">
        <v>71</v>
      </c>
      <c r="Q141">
        <f t="shared" si="20"/>
        <v>2</v>
      </c>
      <c r="R141">
        <f t="shared" si="21"/>
        <v>2.8985507246376812E-2</v>
      </c>
      <c r="T141">
        <v>1.9230769230769232E-2</v>
      </c>
      <c r="U141">
        <v>5.8823529411764705E-2</v>
      </c>
      <c r="V141">
        <v>2.8985507246376812E-2</v>
      </c>
      <c r="W141">
        <f t="shared" si="22"/>
        <v>3.5679935296303582E-2</v>
      </c>
      <c r="X141">
        <f t="shared" si="23"/>
        <v>2.0627849860666278E-2</v>
      </c>
    </row>
    <row r="142" spans="2:24">
      <c r="B142">
        <v>35.25</v>
      </c>
      <c r="C142">
        <v>2.6160185367346492E-2</v>
      </c>
      <c r="D142">
        <v>5.8916819959171071E-2</v>
      </c>
      <c r="H142">
        <v>53</v>
      </c>
      <c r="I142">
        <f t="shared" si="16"/>
        <v>1</v>
      </c>
      <c r="J142">
        <f t="shared" si="17"/>
        <v>1.9230769230769232E-2</v>
      </c>
      <c r="L142">
        <v>37</v>
      </c>
      <c r="M142">
        <f t="shared" si="18"/>
        <v>3</v>
      </c>
      <c r="N142">
        <f t="shared" si="19"/>
        <v>8.8235294117647065E-2</v>
      </c>
      <c r="P142">
        <v>67</v>
      </c>
      <c r="Q142">
        <f t="shared" si="20"/>
        <v>-2</v>
      </c>
      <c r="R142">
        <f t="shared" si="21"/>
        <v>-2.8985507246376812E-2</v>
      </c>
      <c r="T142">
        <v>1.9230769230769232E-2</v>
      </c>
      <c r="U142">
        <v>8.8235294117647065E-2</v>
      </c>
      <c r="V142">
        <v>-2.8985507246376812E-2</v>
      </c>
      <c r="W142">
        <f t="shared" si="22"/>
        <v>2.6160185367346492E-2</v>
      </c>
      <c r="X142">
        <f t="shared" si="23"/>
        <v>5.8916819959171071E-2</v>
      </c>
    </row>
    <row r="143" spans="2:24">
      <c r="B143">
        <v>35.5</v>
      </c>
      <c r="C143">
        <v>1.8143266225107649E-3</v>
      </c>
      <c r="D143">
        <v>3.5668658569152668E-2</v>
      </c>
      <c r="H143">
        <v>50</v>
      </c>
      <c r="I143">
        <f t="shared" si="16"/>
        <v>-2</v>
      </c>
      <c r="J143">
        <f t="shared" si="17"/>
        <v>-3.8461538461538464E-2</v>
      </c>
      <c r="L143">
        <v>35</v>
      </c>
      <c r="M143">
        <f t="shared" si="18"/>
        <v>1</v>
      </c>
      <c r="N143">
        <f t="shared" si="19"/>
        <v>2.9411764705882353E-2</v>
      </c>
      <c r="P143">
        <v>70</v>
      </c>
      <c r="Q143">
        <f t="shared" si="20"/>
        <v>1</v>
      </c>
      <c r="R143">
        <f t="shared" si="21"/>
        <v>1.4492753623188406E-2</v>
      </c>
      <c r="T143">
        <v>-3.8461538461538464E-2</v>
      </c>
      <c r="U143">
        <v>2.9411764705882353E-2</v>
      </c>
      <c r="V143">
        <v>1.4492753623188406E-2</v>
      </c>
      <c r="W143">
        <f t="shared" si="22"/>
        <v>1.8143266225107649E-3</v>
      </c>
      <c r="X143">
        <f t="shared" si="23"/>
        <v>3.5668658569152668E-2</v>
      </c>
    </row>
    <row r="144" spans="2:24">
      <c r="B144">
        <v>35.75</v>
      </c>
      <c r="C144">
        <v>2.3378582202111614E-2</v>
      </c>
      <c r="D144">
        <v>0.11380637729017125</v>
      </c>
      <c r="H144">
        <v>48</v>
      </c>
      <c r="I144">
        <f t="shared" si="16"/>
        <v>-4</v>
      </c>
      <c r="J144">
        <f t="shared" si="17"/>
        <v>-7.6923076923076927E-2</v>
      </c>
      <c r="L144">
        <v>39</v>
      </c>
      <c r="M144">
        <f t="shared" si="18"/>
        <v>5</v>
      </c>
      <c r="N144">
        <f t="shared" si="19"/>
        <v>0.14705882352941177</v>
      </c>
      <c r="P144">
        <v>69</v>
      </c>
      <c r="Q144">
        <f t="shared" si="20"/>
        <v>0</v>
      </c>
      <c r="R144">
        <f t="shared" si="21"/>
        <v>0</v>
      </c>
      <c r="T144">
        <v>-7.6923076923076927E-2</v>
      </c>
      <c r="U144">
        <v>0.14705882352941177</v>
      </c>
      <c r="V144">
        <v>0</v>
      </c>
      <c r="W144">
        <f t="shared" si="22"/>
        <v>2.3378582202111614E-2</v>
      </c>
      <c r="X144">
        <f t="shared" si="23"/>
        <v>0.11380637729017125</v>
      </c>
    </row>
    <row r="145" spans="2:24">
      <c r="B145">
        <v>36</v>
      </c>
      <c r="C145">
        <v>6.1840120663650078E-2</v>
      </c>
      <c r="D145">
        <v>7.6265935867852144E-2</v>
      </c>
      <c r="H145">
        <v>54</v>
      </c>
      <c r="I145">
        <f t="shared" si="16"/>
        <v>2</v>
      </c>
      <c r="J145">
        <f t="shared" si="17"/>
        <v>3.8461538461538464E-2</v>
      </c>
      <c r="L145">
        <v>39</v>
      </c>
      <c r="M145">
        <f t="shared" si="18"/>
        <v>5</v>
      </c>
      <c r="N145">
        <f t="shared" si="19"/>
        <v>0.14705882352941177</v>
      </c>
      <c r="P145">
        <v>69</v>
      </c>
      <c r="Q145">
        <f t="shared" si="20"/>
        <v>0</v>
      </c>
      <c r="R145">
        <f t="shared" si="21"/>
        <v>0</v>
      </c>
      <c r="T145">
        <v>3.8461538461538464E-2</v>
      </c>
      <c r="U145">
        <v>0.14705882352941177</v>
      </c>
      <c r="V145">
        <v>0</v>
      </c>
      <c r="W145">
        <f t="shared" si="22"/>
        <v>6.1840120663650078E-2</v>
      </c>
      <c r="X145">
        <f t="shared" si="23"/>
        <v>7.6265935867852144E-2</v>
      </c>
    </row>
    <row r="146" spans="2:24">
      <c r="B146">
        <v>36.25</v>
      </c>
      <c r="C146">
        <v>-7.7770127002863579E-2</v>
      </c>
      <c r="D146">
        <v>3.4534717140041513E-2</v>
      </c>
      <c r="H146">
        <v>49</v>
      </c>
      <c r="I146">
        <f t="shared" si="16"/>
        <v>-3</v>
      </c>
      <c r="J146">
        <f t="shared" si="17"/>
        <v>-5.7692307692307696E-2</v>
      </c>
      <c r="L146">
        <v>30</v>
      </c>
      <c r="M146">
        <f t="shared" si="18"/>
        <v>-4</v>
      </c>
      <c r="N146">
        <f t="shared" si="19"/>
        <v>-0.11764705882352941</v>
      </c>
      <c r="P146">
        <v>65</v>
      </c>
      <c r="Q146">
        <f t="shared" si="20"/>
        <v>-4</v>
      </c>
      <c r="R146">
        <f t="shared" si="21"/>
        <v>-5.7971014492753624E-2</v>
      </c>
      <c r="T146">
        <v>-5.7692307692307696E-2</v>
      </c>
      <c r="U146">
        <v>-0.11764705882352941</v>
      </c>
      <c r="V146">
        <v>-5.7971014492753624E-2</v>
      </c>
      <c r="W146">
        <f t="shared" si="22"/>
        <v>-7.7770127002863579E-2</v>
      </c>
      <c r="X146">
        <f t="shared" si="23"/>
        <v>3.4534717140041513E-2</v>
      </c>
    </row>
    <row r="147" spans="2:24">
      <c r="B147">
        <v>36.5</v>
      </c>
      <c r="C147">
        <v>-3.5444947209653098E-2</v>
      </c>
      <c r="D147">
        <v>3.8814809147685585E-2</v>
      </c>
      <c r="H147">
        <v>48</v>
      </c>
      <c r="I147">
        <f t="shared" si="16"/>
        <v>-4</v>
      </c>
      <c r="J147">
        <f t="shared" si="17"/>
        <v>-7.6923076923076927E-2</v>
      </c>
      <c r="L147">
        <v>33</v>
      </c>
      <c r="M147">
        <f t="shared" si="18"/>
        <v>-1</v>
      </c>
      <c r="N147">
        <f t="shared" si="19"/>
        <v>-2.9411764705882353E-2</v>
      </c>
      <c r="P147">
        <v>69</v>
      </c>
      <c r="Q147">
        <f t="shared" si="20"/>
        <v>0</v>
      </c>
      <c r="R147">
        <f t="shared" si="21"/>
        <v>0</v>
      </c>
      <c r="T147">
        <v>-7.6923076923076927E-2</v>
      </c>
      <c r="U147">
        <v>-2.9411764705882353E-2</v>
      </c>
      <c r="V147">
        <v>0</v>
      </c>
      <c r="W147">
        <f t="shared" si="22"/>
        <v>-3.5444947209653098E-2</v>
      </c>
      <c r="X147">
        <f t="shared" si="23"/>
        <v>3.8814809147685585E-2</v>
      </c>
    </row>
    <row r="148" spans="2:24">
      <c r="B148">
        <v>36.75</v>
      </c>
      <c r="C148">
        <v>-9.426847662141781E-3</v>
      </c>
      <c r="D148">
        <v>4.4310596359349586E-2</v>
      </c>
      <c r="H148">
        <v>49</v>
      </c>
      <c r="I148">
        <f t="shared" si="16"/>
        <v>-3</v>
      </c>
      <c r="J148">
        <f t="shared" si="17"/>
        <v>-5.7692307692307696E-2</v>
      </c>
      <c r="L148">
        <v>35</v>
      </c>
      <c r="M148">
        <f t="shared" si="18"/>
        <v>1</v>
      </c>
      <c r="N148">
        <f t="shared" si="19"/>
        <v>2.9411764705882353E-2</v>
      </c>
      <c r="P148">
        <v>69</v>
      </c>
      <c r="Q148">
        <f t="shared" si="20"/>
        <v>0</v>
      </c>
      <c r="R148">
        <f t="shared" si="21"/>
        <v>0</v>
      </c>
      <c r="T148">
        <v>-5.7692307692307696E-2</v>
      </c>
      <c r="U148">
        <v>2.9411764705882353E-2</v>
      </c>
      <c r="V148">
        <v>0</v>
      </c>
      <c r="W148">
        <f t="shared" si="22"/>
        <v>-9.426847662141781E-3</v>
      </c>
      <c r="X148">
        <f t="shared" si="23"/>
        <v>4.4310596359349586E-2</v>
      </c>
    </row>
    <row r="149" spans="2:24">
      <c r="B149">
        <v>37</v>
      </c>
      <c r="C149">
        <v>-1.4257765536537917E-2</v>
      </c>
      <c r="D149">
        <v>4.355251165705526E-2</v>
      </c>
      <c r="H149">
        <v>49</v>
      </c>
      <c r="I149">
        <f t="shared" si="16"/>
        <v>-3</v>
      </c>
      <c r="J149">
        <f t="shared" si="17"/>
        <v>-5.7692307692307696E-2</v>
      </c>
      <c r="L149">
        <v>35</v>
      </c>
      <c r="M149">
        <f t="shared" si="18"/>
        <v>1</v>
      </c>
      <c r="N149">
        <f t="shared" si="19"/>
        <v>2.9411764705882353E-2</v>
      </c>
      <c r="P149">
        <v>68</v>
      </c>
      <c r="Q149">
        <f t="shared" si="20"/>
        <v>-1</v>
      </c>
      <c r="R149">
        <f t="shared" si="21"/>
        <v>-1.4492753623188406E-2</v>
      </c>
      <c r="T149">
        <v>-5.7692307692307696E-2</v>
      </c>
      <c r="U149">
        <v>2.9411764705882353E-2</v>
      </c>
      <c r="V149">
        <v>-1.4492753623188406E-2</v>
      </c>
      <c r="W149">
        <f t="shared" si="22"/>
        <v>-1.4257765536537917E-2</v>
      </c>
      <c r="X149">
        <f t="shared" si="23"/>
        <v>4.355251165705526E-2</v>
      </c>
    </row>
    <row r="150" spans="2:24">
      <c r="B150">
        <v>37.25</v>
      </c>
      <c r="C150">
        <v>-3.5537849476468403E-2</v>
      </c>
      <c r="D150">
        <v>2.0083533969448231E-2</v>
      </c>
      <c r="H150">
        <v>51</v>
      </c>
      <c r="I150">
        <f t="shared" si="16"/>
        <v>-1</v>
      </c>
      <c r="J150">
        <f t="shared" si="17"/>
        <v>-1.9230769230769232E-2</v>
      </c>
      <c r="L150">
        <v>33</v>
      </c>
      <c r="M150">
        <f t="shared" si="18"/>
        <v>-1</v>
      </c>
      <c r="N150">
        <f t="shared" si="19"/>
        <v>-2.9411764705882353E-2</v>
      </c>
      <c r="P150">
        <v>65</v>
      </c>
      <c r="Q150">
        <f t="shared" si="20"/>
        <v>-4</v>
      </c>
      <c r="R150">
        <f t="shared" si="21"/>
        <v>-5.7971014492753624E-2</v>
      </c>
      <c r="T150">
        <v>-1.9230769230769232E-2</v>
      </c>
      <c r="U150">
        <v>-2.9411764705882353E-2</v>
      </c>
      <c r="V150">
        <v>-5.7971014492753624E-2</v>
      </c>
      <c r="W150">
        <f t="shared" si="22"/>
        <v>-3.5537849476468403E-2</v>
      </c>
      <c r="X150">
        <f t="shared" si="23"/>
        <v>2.0083533969448231E-2</v>
      </c>
    </row>
    <row r="151" spans="2:24">
      <c r="B151">
        <v>37.5</v>
      </c>
      <c r="C151">
        <v>2.132926749295036E-2</v>
      </c>
      <c r="D151">
        <v>6.5881848130267498E-2</v>
      </c>
      <c r="H151">
        <v>53</v>
      </c>
      <c r="I151">
        <f t="shared" si="16"/>
        <v>1</v>
      </c>
      <c r="J151">
        <f t="shared" si="17"/>
        <v>1.9230769230769232E-2</v>
      </c>
      <c r="L151">
        <v>37</v>
      </c>
      <c r="M151">
        <f t="shared" si="18"/>
        <v>3</v>
      </c>
      <c r="N151">
        <f t="shared" si="19"/>
        <v>8.8235294117647065E-2</v>
      </c>
      <c r="P151">
        <v>66</v>
      </c>
      <c r="Q151">
        <f t="shared" si="20"/>
        <v>-3</v>
      </c>
      <c r="R151">
        <f t="shared" si="21"/>
        <v>-4.3478260869565216E-2</v>
      </c>
      <c r="T151">
        <v>1.9230769230769232E-2</v>
      </c>
      <c r="U151">
        <v>8.8235294117647065E-2</v>
      </c>
      <c r="V151">
        <v>-4.3478260869565216E-2</v>
      </c>
      <c r="W151">
        <f t="shared" si="22"/>
        <v>2.132926749295036E-2</v>
      </c>
      <c r="X151">
        <f t="shared" si="23"/>
        <v>6.5881848130267498E-2</v>
      </c>
    </row>
    <row r="152" spans="2:24">
      <c r="B152">
        <v>37.75</v>
      </c>
      <c r="C152">
        <v>-3.8696526548188954E-2</v>
      </c>
      <c r="D152">
        <v>1.6452209572330671E-2</v>
      </c>
      <c r="H152">
        <v>49</v>
      </c>
      <c r="I152">
        <f t="shared" si="16"/>
        <v>-3</v>
      </c>
      <c r="J152">
        <f t="shared" si="17"/>
        <v>-5.7692307692307696E-2</v>
      </c>
      <c r="L152">
        <v>33</v>
      </c>
      <c r="M152">
        <f t="shared" si="18"/>
        <v>-1</v>
      </c>
      <c r="N152">
        <f t="shared" si="19"/>
        <v>-2.9411764705882353E-2</v>
      </c>
      <c r="P152">
        <v>67</v>
      </c>
      <c r="Q152">
        <f t="shared" si="20"/>
        <v>-2</v>
      </c>
      <c r="R152">
        <f t="shared" si="21"/>
        <v>-2.8985507246376812E-2</v>
      </c>
      <c r="T152">
        <v>-5.7692307692307696E-2</v>
      </c>
      <c r="U152">
        <v>-2.9411764705882353E-2</v>
      </c>
      <c r="V152">
        <v>-2.8985507246376812E-2</v>
      </c>
      <c r="W152">
        <f t="shared" si="22"/>
        <v>-3.8696526548188954E-2</v>
      </c>
      <c r="X152">
        <f t="shared" si="23"/>
        <v>1.6452209572330671E-2</v>
      </c>
    </row>
    <row r="153" spans="2:24">
      <c r="B153">
        <v>38</v>
      </c>
      <c r="C153">
        <v>-0.10001748748551818</v>
      </c>
      <c r="D153">
        <v>4.9011484847195863E-2</v>
      </c>
      <c r="H153">
        <v>44</v>
      </c>
      <c r="I153">
        <f t="shared" si="16"/>
        <v>-8</v>
      </c>
      <c r="J153">
        <f t="shared" si="17"/>
        <v>-0.15384615384615385</v>
      </c>
      <c r="L153">
        <v>31</v>
      </c>
      <c r="M153">
        <f t="shared" si="18"/>
        <v>-3</v>
      </c>
      <c r="N153">
        <f t="shared" si="19"/>
        <v>-8.8235294117647065E-2</v>
      </c>
      <c r="P153">
        <v>65</v>
      </c>
      <c r="Q153">
        <f t="shared" si="20"/>
        <v>-4</v>
      </c>
      <c r="R153">
        <f t="shared" si="21"/>
        <v>-5.7971014492753624E-2</v>
      </c>
      <c r="T153">
        <v>-0.15384615384615385</v>
      </c>
      <c r="U153">
        <v>-8.8235294117647065E-2</v>
      </c>
      <c r="V153">
        <v>-5.7971014492753624E-2</v>
      </c>
      <c r="W153">
        <f t="shared" si="22"/>
        <v>-0.10001748748551818</v>
      </c>
      <c r="X153">
        <f t="shared" si="23"/>
        <v>4.9011484847195863E-2</v>
      </c>
    </row>
    <row r="154" spans="2:24">
      <c r="B154">
        <v>38.25</v>
      </c>
      <c r="C154">
        <v>-3.9346842415896128E-3</v>
      </c>
      <c r="D154">
        <v>0.1356167780794641</v>
      </c>
      <c r="H154">
        <v>46</v>
      </c>
      <c r="I154">
        <f t="shared" si="16"/>
        <v>-6</v>
      </c>
      <c r="J154">
        <f t="shared" si="17"/>
        <v>-0.11538461538461539</v>
      </c>
      <c r="L154">
        <v>39</v>
      </c>
      <c r="M154">
        <f t="shared" si="18"/>
        <v>5</v>
      </c>
      <c r="N154">
        <f t="shared" si="19"/>
        <v>0.14705882352941177</v>
      </c>
      <c r="P154">
        <v>66</v>
      </c>
      <c r="Q154">
        <f t="shared" si="20"/>
        <v>-3</v>
      </c>
      <c r="R154">
        <f t="shared" si="21"/>
        <v>-4.3478260869565216E-2</v>
      </c>
      <c r="T154">
        <v>-0.11538461538461539</v>
      </c>
      <c r="U154">
        <v>0.14705882352941177</v>
      </c>
      <c r="V154">
        <v>-4.3478260869565216E-2</v>
      </c>
      <c r="W154">
        <f t="shared" si="22"/>
        <v>-3.9346842415896128E-3</v>
      </c>
      <c r="X154">
        <f t="shared" si="23"/>
        <v>0.1356167780794641</v>
      </c>
    </row>
    <row r="155" spans="2:24">
      <c r="B155">
        <v>38.5</v>
      </c>
      <c r="C155">
        <v>-6.7824119614400949E-2</v>
      </c>
      <c r="D155">
        <v>1.657879742144789E-2</v>
      </c>
      <c r="H155">
        <v>49</v>
      </c>
      <c r="I155">
        <f t="shared" si="16"/>
        <v>-3</v>
      </c>
      <c r="J155">
        <f t="shared" si="17"/>
        <v>-5.7692307692307696E-2</v>
      </c>
      <c r="L155">
        <v>32</v>
      </c>
      <c r="M155">
        <f t="shared" si="18"/>
        <v>-2</v>
      </c>
      <c r="N155">
        <f t="shared" si="19"/>
        <v>-5.8823529411764705E-2</v>
      </c>
      <c r="P155">
        <v>63</v>
      </c>
      <c r="Q155">
        <f t="shared" si="20"/>
        <v>-6</v>
      </c>
      <c r="R155">
        <f t="shared" si="21"/>
        <v>-8.6956521739130432E-2</v>
      </c>
      <c r="T155">
        <v>-5.7692307692307696E-2</v>
      </c>
      <c r="U155">
        <v>-5.8823529411764705E-2</v>
      </c>
      <c r="V155">
        <v>-8.6956521739130432E-2</v>
      </c>
      <c r="W155">
        <f t="shared" si="22"/>
        <v>-6.7824119614400949E-2</v>
      </c>
      <c r="X155">
        <f t="shared" si="23"/>
        <v>1.657879742144789E-2</v>
      </c>
    </row>
    <row r="156" spans="2:24">
      <c r="B156">
        <v>38.75</v>
      </c>
      <c r="C156">
        <v>1.1383260104487725E-2</v>
      </c>
      <c r="D156">
        <v>2.2980192167217209E-2</v>
      </c>
      <c r="H156">
        <v>53</v>
      </c>
      <c r="I156">
        <f t="shared" si="16"/>
        <v>1</v>
      </c>
      <c r="J156">
        <f t="shared" si="17"/>
        <v>1.9230769230769232E-2</v>
      </c>
      <c r="L156">
        <v>35</v>
      </c>
      <c r="M156">
        <f t="shared" si="18"/>
        <v>1</v>
      </c>
      <c r="N156">
        <f t="shared" si="19"/>
        <v>2.9411764705882353E-2</v>
      </c>
      <c r="P156">
        <v>68</v>
      </c>
      <c r="Q156">
        <f t="shared" si="20"/>
        <v>-1</v>
      </c>
      <c r="R156">
        <f t="shared" si="21"/>
        <v>-1.4492753623188406E-2</v>
      </c>
      <c r="T156">
        <v>1.9230769230769232E-2</v>
      </c>
      <c r="U156">
        <v>2.9411764705882353E-2</v>
      </c>
      <c r="V156">
        <v>-1.4492753623188406E-2</v>
      </c>
      <c r="W156">
        <f t="shared" si="22"/>
        <v>1.1383260104487725E-2</v>
      </c>
      <c r="X156">
        <f t="shared" si="23"/>
        <v>2.2980192167217209E-2</v>
      </c>
    </row>
    <row r="157" spans="2:24">
      <c r="B157">
        <v>39</v>
      </c>
      <c r="C157">
        <v>2.4438761011651034E-2</v>
      </c>
      <c r="D157">
        <v>3.0647091221561337E-2</v>
      </c>
      <c r="H157">
        <v>52</v>
      </c>
      <c r="I157">
        <f t="shared" si="16"/>
        <v>0</v>
      </c>
      <c r="J157">
        <f t="shared" si="17"/>
        <v>0</v>
      </c>
      <c r="L157">
        <v>36</v>
      </c>
      <c r="M157">
        <f t="shared" si="18"/>
        <v>2</v>
      </c>
      <c r="N157">
        <f t="shared" si="19"/>
        <v>5.8823529411764705E-2</v>
      </c>
      <c r="P157">
        <v>70</v>
      </c>
      <c r="Q157">
        <f t="shared" si="20"/>
        <v>1</v>
      </c>
      <c r="R157">
        <f t="shared" si="21"/>
        <v>1.4492753623188406E-2</v>
      </c>
      <c r="T157">
        <v>0</v>
      </c>
      <c r="U157">
        <v>5.8823529411764705E-2</v>
      </c>
      <c r="V157">
        <v>1.4492753623188406E-2</v>
      </c>
      <c r="W157">
        <f t="shared" si="22"/>
        <v>2.4438761011651034E-2</v>
      </c>
      <c r="X157">
        <f t="shared" si="23"/>
        <v>3.0647091221561337E-2</v>
      </c>
    </row>
    <row r="158" spans="2:24">
      <c r="B158">
        <v>39.25</v>
      </c>
      <c r="C158">
        <v>-3.5302861389817912E-2</v>
      </c>
      <c r="D158">
        <v>3.8848702209451497E-2</v>
      </c>
      <c r="H158">
        <v>48</v>
      </c>
      <c r="I158">
        <f t="shared" si="16"/>
        <v>-4</v>
      </c>
      <c r="J158">
        <f t="shared" si="17"/>
        <v>-7.6923076923076927E-2</v>
      </c>
      <c r="L158">
        <v>34</v>
      </c>
      <c r="M158">
        <f t="shared" si="18"/>
        <v>0</v>
      </c>
      <c r="N158">
        <f t="shared" si="19"/>
        <v>0</v>
      </c>
      <c r="P158">
        <v>67</v>
      </c>
      <c r="Q158">
        <f t="shared" si="20"/>
        <v>-2</v>
      </c>
      <c r="R158">
        <f t="shared" si="21"/>
        <v>-2.8985507246376812E-2</v>
      </c>
      <c r="T158">
        <v>-7.6923076923076927E-2</v>
      </c>
      <c r="U158">
        <v>0</v>
      </c>
      <c r="V158">
        <v>-2.8985507246376812E-2</v>
      </c>
      <c r="W158">
        <f t="shared" si="22"/>
        <v>-3.5302861389817912E-2</v>
      </c>
      <c r="X158">
        <f t="shared" si="23"/>
        <v>3.8848702209451497E-2</v>
      </c>
    </row>
    <row r="159" spans="2:24">
      <c r="B159">
        <v>39.5</v>
      </c>
      <c r="C159">
        <v>-4.2188558812599735E-3</v>
      </c>
      <c r="D159">
        <v>0.10309151339519956</v>
      </c>
      <c r="H159">
        <v>46</v>
      </c>
      <c r="I159">
        <f t="shared" si="16"/>
        <v>-6</v>
      </c>
      <c r="J159">
        <f t="shared" si="17"/>
        <v>-0.11538461538461539</v>
      </c>
      <c r="L159">
        <v>37</v>
      </c>
      <c r="M159">
        <f t="shared" si="18"/>
        <v>3</v>
      </c>
      <c r="N159">
        <f t="shared" si="19"/>
        <v>8.8235294117647065E-2</v>
      </c>
      <c r="P159">
        <v>70</v>
      </c>
      <c r="Q159">
        <f t="shared" si="20"/>
        <v>1</v>
      </c>
      <c r="R159">
        <f t="shared" si="21"/>
        <v>1.4492753623188406E-2</v>
      </c>
      <c r="T159">
        <v>-0.11538461538461539</v>
      </c>
      <c r="U159">
        <v>8.8235294117647065E-2</v>
      </c>
      <c r="V159">
        <v>1.4492753623188406E-2</v>
      </c>
      <c r="W159">
        <f t="shared" si="22"/>
        <v>-4.2188558812599735E-3</v>
      </c>
      <c r="X159">
        <f t="shared" si="23"/>
        <v>0.10309151339519956</v>
      </c>
    </row>
    <row r="160" spans="2:24">
      <c r="B160">
        <v>39.75</v>
      </c>
      <c r="C160">
        <v>-1.2394255361007278E-2</v>
      </c>
      <c r="D160">
        <v>9.0458114738154849E-2</v>
      </c>
      <c r="H160">
        <v>50</v>
      </c>
      <c r="I160">
        <f t="shared" si="16"/>
        <v>-2</v>
      </c>
      <c r="J160">
        <f t="shared" si="17"/>
        <v>-3.8461538461538464E-2</v>
      </c>
      <c r="L160">
        <v>37</v>
      </c>
      <c r="M160">
        <f t="shared" si="18"/>
        <v>3</v>
      </c>
      <c r="N160">
        <f t="shared" si="19"/>
        <v>8.8235294117647065E-2</v>
      </c>
      <c r="P160">
        <v>63</v>
      </c>
      <c r="Q160">
        <f t="shared" si="20"/>
        <v>-6</v>
      </c>
      <c r="R160">
        <f t="shared" si="21"/>
        <v>-8.6956521739130432E-2</v>
      </c>
      <c r="T160">
        <v>-3.8461538461538464E-2</v>
      </c>
      <c r="U160">
        <v>8.8235294117647065E-2</v>
      </c>
      <c r="V160">
        <v>-8.6956521739130432E-2</v>
      </c>
      <c r="W160">
        <f t="shared" si="22"/>
        <v>-1.2394255361007278E-2</v>
      </c>
      <c r="X160">
        <f t="shared" si="23"/>
        <v>9.0458114738154849E-2</v>
      </c>
    </row>
    <row r="161" spans="2:24">
      <c r="B161">
        <v>40</v>
      </c>
      <c r="C161">
        <v>-1.2869696373532691E-2</v>
      </c>
      <c r="D161">
        <v>9.2669205920895864E-2</v>
      </c>
      <c r="H161">
        <v>47</v>
      </c>
      <c r="I161">
        <f t="shared" si="16"/>
        <v>-5</v>
      </c>
      <c r="J161">
        <f t="shared" si="17"/>
        <v>-9.6153846153846159E-2</v>
      </c>
      <c r="L161">
        <v>33</v>
      </c>
      <c r="M161">
        <f t="shared" si="18"/>
        <v>-1</v>
      </c>
      <c r="N161">
        <f t="shared" si="19"/>
        <v>-2.9411764705882353E-2</v>
      </c>
      <c r="P161">
        <v>75</v>
      </c>
      <c r="Q161">
        <f t="shared" si="20"/>
        <v>6</v>
      </c>
      <c r="R161">
        <f t="shared" si="21"/>
        <v>8.6956521739130432E-2</v>
      </c>
      <c r="T161">
        <v>-9.6153846153846159E-2</v>
      </c>
      <c r="U161">
        <v>-2.9411764705882353E-2</v>
      </c>
      <c r="V161">
        <v>8.6956521739130432E-2</v>
      </c>
      <c r="W161">
        <f t="shared" si="22"/>
        <v>-1.2869696373532691E-2</v>
      </c>
      <c r="X161">
        <f t="shared" si="23"/>
        <v>9.2669205920895864E-2</v>
      </c>
    </row>
    <row r="162" spans="2:24">
      <c r="B162">
        <v>40.25</v>
      </c>
      <c r="C162">
        <v>-3.2286270137932546E-2</v>
      </c>
      <c r="D162">
        <v>5.3521844145025532E-3</v>
      </c>
      <c r="H162">
        <v>50</v>
      </c>
      <c r="I162">
        <f t="shared" si="16"/>
        <v>-2</v>
      </c>
      <c r="J162">
        <f t="shared" si="17"/>
        <v>-3.8461538461538464E-2</v>
      </c>
      <c r="L162">
        <v>33</v>
      </c>
      <c r="M162">
        <f t="shared" si="18"/>
        <v>-1</v>
      </c>
      <c r="N162">
        <f t="shared" si="19"/>
        <v>-2.9411764705882353E-2</v>
      </c>
      <c r="P162">
        <v>67</v>
      </c>
      <c r="Q162">
        <f t="shared" si="20"/>
        <v>-2</v>
      </c>
      <c r="R162">
        <f t="shared" si="21"/>
        <v>-2.8985507246376812E-2</v>
      </c>
      <c r="T162">
        <v>-3.8461538461538464E-2</v>
      </c>
      <c r="U162">
        <v>-2.9411764705882353E-2</v>
      </c>
      <c r="V162">
        <v>-2.8985507246376812E-2</v>
      </c>
      <c r="W162">
        <f t="shared" si="22"/>
        <v>-3.2286270137932546E-2</v>
      </c>
      <c r="X162">
        <f t="shared" si="23"/>
        <v>5.3521844145025532E-3</v>
      </c>
    </row>
    <row r="163" spans="2:24">
      <c r="B163">
        <v>40.5</v>
      </c>
      <c r="C163">
        <v>-7.8475091262815069E-3</v>
      </c>
      <c r="D163">
        <v>3.4421153038965847E-2</v>
      </c>
      <c r="H163">
        <v>50</v>
      </c>
      <c r="I163">
        <f t="shared" si="16"/>
        <v>-2</v>
      </c>
      <c r="J163">
        <f t="shared" si="17"/>
        <v>-3.8461538461538464E-2</v>
      </c>
      <c r="L163">
        <v>35</v>
      </c>
      <c r="M163">
        <f t="shared" si="18"/>
        <v>1</v>
      </c>
      <c r="N163">
        <f t="shared" si="19"/>
        <v>2.9411764705882353E-2</v>
      </c>
      <c r="P163">
        <v>68</v>
      </c>
      <c r="Q163">
        <f t="shared" si="20"/>
        <v>-1</v>
      </c>
      <c r="R163">
        <f t="shared" si="21"/>
        <v>-1.4492753623188406E-2</v>
      </c>
      <c r="T163">
        <v>-3.8461538461538464E-2</v>
      </c>
      <c r="U163">
        <v>2.9411764705882353E-2</v>
      </c>
      <c r="V163">
        <v>-1.4492753623188406E-2</v>
      </c>
      <c r="W163">
        <f t="shared" si="22"/>
        <v>-7.8475091262815069E-3</v>
      </c>
      <c r="X163">
        <f t="shared" si="23"/>
        <v>3.4421153038965847E-2</v>
      </c>
    </row>
    <row r="164" spans="2:24">
      <c r="B164">
        <v>40.75</v>
      </c>
      <c r="C164">
        <v>-2.2624434389140274E-2</v>
      </c>
      <c r="D164">
        <v>2.0109037143247931E-2</v>
      </c>
      <c r="H164">
        <v>50</v>
      </c>
      <c r="I164">
        <f t="shared" si="16"/>
        <v>-2</v>
      </c>
      <c r="J164">
        <f t="shared" si="17"/>
        <v>-3.8461538461538464E-2</v>
      </c>
      <c r="L164">
        <v>33</v>
      </c>
      <c r="M164">
        <f t="shared" si="18"/>
        <v>-1</v>
      </c>
      <c r="N164">
        <f t="shared" si="19"/>
        <v>-2.9411764705882353E-2</v>
      </c>
      <c r="P164">
        <v>69</v>
      </c>
      <c r="Q164">
        <f t="shared" si="20"/>
        <v>0</v>
      </c>
      <c r="R164">
        <f t="shared" si="21"/>
        <v>0</v>
      </c>
      <c r="T164">
        <v>-3.8461538461538464E-2</v>
      </c>
      <c r="U164">
        <v>-2.9411764705882353E-2</v>
      </c>
      <c r="V164">
        <v>0</v>
      </c>
      <c r="W164">
        <f t="shared" si="22"/>
        <v>-2.2624434389140274E-2</v>
      </c>
      <c r="X164">
        <f t="shared" si="23"/>
        <v>2.0109037143247931E-2</v>
      </c>
    </row>
    <row r="165" spans="2:24">
      <c r="B165">
        <v>41</v>
      </c>
      <c r="C165">
        <v>-5.7785209959123007E-2</v>
      </c>
      <c r="D165">
        <v>5.7692532093481935E-2</v>
      </c>
      <c r="H165">
        <v>46</v>
      </c>
      <c r="I165">
        <f t="shared" si="16"/>
        <v>-6</v>
      </c>
      <c r="J165">
        <f t="shared" si="17"/>
        <v>-0.11538461538461539</v>
      </c>
      <c r="L165">
        <v>34</v>
      </c>
      <c r="M165">
        <f t="shared" si="18"/>
        <v>0</v>
      </c>
      <c r="N165">
        <f t="shared" si="19"/>
        <v>0</v>
      </c>
      <c r="P165">
        <v>65</v>
      </c>
      <c r="Q165">
        <f t="shared" si="20"/>
        <v>-4</v>
      </c>
      <c r="R165">
        <f t="shared" si="21"/>
        <v>-5.7971014492753624E-2</v>
      </c>
      <c r="T165">
        <v>-0.11538461538461539</v>
      </c>
      <c r="U165">
        <v>0</v>
      </c>
      <c r="V165">
        <v>-5.7971014492753624E-2</v>
      </c>
      <c r="W165">
        <f t="shared" si="22"/>
        <v>-5.7785209959123007E-2</v>
      </c>
      <c r="X165">
        <f t="shared" si="23"/>
        <v>5.7692532093481935E-2</v>
      </c>
    </row>
    <row r="166" spans="2:24">
      <c r="B166">
        <v>41.25</v>
      </c>
      <c r="C166">
        <v>-7.3283493999606554E-3</v>
      </c>
      <c r="D166">
        <v>0.11139038924759793</v>
      </c>
      <c r="H166">
        <v>47</v>
      </c>
      <c r="I166">
        <f t="shared" si="16"/>
        <v>-5</v>
      </c>
      <c r="J166">
        <f t="shared" si="17"/>
        <v>-9.6153846153846159E-2</v>
      </c>
      <c r="L166">
        <v>38</v>
      </c>
      <c r="M166">
        <f t="shared" si="18"/>
        <v>4</v>
      </c>
      <c r="N166">
        <f t="shared" si="19"/>
        <v>0.11764705882352941</v>
      </c>
      <c r="P166">
        <v>66</v>
      </c>
      <c r="Q166">
        <f t="shared" si="20"/>
        <v>-3</v>
      </c>
      <c r="R166">
        <f t="shared" si="21"/>
        <v>-4.3478260869565216E-2</v>
      </c>
      <c r="T166">
        <v>-9.6153846153846159E-2</v>
      </c>
      <c r="U166">
        <v>0.11764705882352941</v>
      </c>
      <c r="V166">
        <v>-4.3478260869565216E-2</v>
      </c>
      <c r="W166">
        <f t="shared" si="22"/>
        <v>-7.3283493999606554E-3</v>
      </c>
      <c r="X166">
        <f t="shared" si="23"/>
        <v>0.11139038924759793</v>
      </c>
    </row>
    <row r="167" spans="2:24">
      <c r="B167">
        <v>41.5</v>
      </c>
      <c r="C167">
        <v>-5.5052790346908E-2</v>
      </c>
      <c r="D167">
        <v>4.8011445075104082E-2</v>
      </c>
      <c r="H167">
        <v>48</v>
      </c>
      <c r="I167">
        <f t="shared" si="16"/>
        <v>-4</v>
      </c>
      <c r="J167">
        <f t="shared" si="17"/>
        <v>-7.6923076923076927E-2</v>
      </c>
      <c r="L167">
        <v>31</v>
      </c>
      <c r="M167">
        <f t="shared" si="18"/>
        <v>-3</v>
      </c>
      <c r="N167">
        <f t="shared" si="19"/>
        <v>-8.8235294117647065E-2</v>
      </c>
      <c r="P167">
        <v>69</v>
      </c>
      <c r="Q167">
        <f t="shared" si="20"/>
        <v>0</v>
      </c>
      <c r="R167">
        <f t="shared" si="21"/>
        <v>0</v>
      </c>
      <c r="T167">
        <v>-7.6923076923076927E-2</v>
      </c>
      <c r="U167">
        <v>-8.8235294117647065E-2</v>
      </c>
      <c r="V167">
        <v>0</v>
      </c>
      <c r="W167">
        <f t="shared" si="22"/>
        <v>-5.5052790346908E-2</v>
      </c>
      <c r="X167">
        <f t="shared" si="23"/>
        <v>4.8011445075104082E-2</v>
      </c>
    </row>
    <row r="168" spans="2:24">
      <c r="B168">
        <v>41.75</v>
      </c>
      <c r="C168">
        <v>-2.3826699018514877E-2</v>
      </c>
      <c r="D168">
        <v>7.9641592524872185E-2</v>
      </c>
      <c r="H168">
        <v>46</v>
      </c>
      <c r="I168">
        <f t="shared" si="16"/>
        <v>-6</v>
      </c>
      <c r="J168">
        <f t="shared" si="17"/>
        <v>-0.11538461538461539</v>
      </c>
      <c r="L168">
        <v>35</v>
      </c>
      <c r="M168">
        <f t="shared" si="18"/>
        <v>1</v>
      </c>
      <c r="N168">
        <f t="shared" si="19"/>
        <v>2.9411764705882353E-2</v>
      </c>
      <c r="P168">
        <v>70</v>
      </c>
      <c r="Q168">
        <f t="shared" si="20"/>
        <v>1</v>
      </c>
      <c r="R168">
        <f t="shared" si="21"/>
        <v>1.4492753623188406E-2</v>
      </c>
      <c r="T168">
        <v>-0.11538461538461539</v>
      </c>
      <c r="U168">
        <v>2.9411764705882353E-2</v>
      </c>
      <c r="V168">
        <v>1.4492753623188406E-2</v>
      </c>
      <c r="W168">
        <f t="shared" si="22"/>
        <v>-2.3826699018514877E-2</v>
      </c>
      <c r="X168">
        <f t="shared" si="23"/>
        <v>7.9641592524872185E-2</v>
      </c>
    </row>
    <row r="169" spans="2:24">
      <c r="B169">
        <v>42</v>
      </c>
      <c r="C169">
        <v>-3.372352285395764E-2</v>
      </c>
      <c r="D169">
        <v>3.0057724082685158E-2</v>
      </c>
      <c r="H169">
        <v>49</v>
      </c>
      <c r="I169">
        <f t="shared" si="16"/>
        <v>-3</v>
      </c>
      <c r="J169">
        <f t="shared" si="17"/>
        <v>-5.7692307692307696E-2</v>
      </c>
      <c r="L169">
        <v>34</v>
      </c>
      <c r="M169">
        <f t="shared" si="18"/>
        <v>0</v>
      </c>
      <c r="N169">
        <f t="shared" si="19"/>
        <v>0</v>
      </c>
      <c r="P169">
        <v>66</v>
      </c>
      <c r="Q169">
        <f t="shared" si="20"/>
        <v>-3</v>
      </c>
      <c r="R169">
        <f t="shared" si="21"/>
        <v>-4.3478260869565216E-2</v>
      </c>
      <c r="T169">
        <v>-5.7692307692307696E-2</v>
      </c>
      <c r="U169">
        <v>0</v>
      </c>
      <c r="V169">
        <v>-4.3478260869565216E-2</v>
      </c>
      <c r="W169">
        <f t="shared" si="22"/>
        <v>-3.372352285395764E-2</v>
      </c>
      <c r="X169">
        <f t="shared" si="23"/>
        <v>3.0057724082685158E-2</v>
      </c>
    </row>
    <row r="170" spans="2:24">
      <c r="B170">
        <v>42.25</v>
      </c>
      <c r="C170">
        <v>-1.3055500907163309E-2</v>
      </c>
      <c r="D170">
        <v>2.7961542400592142E-2</v>
      </c>
      <c r="H170">
        <v>53</v>
      </c>
      <c r="I170">
        <f t="shared" si="16"/>
        <v>1</v>
      </c>
      <c r="J170">
        <f t="shared" si="17"/>
        <v>1.9230769230769232E-2</v>
      </c>
      <c r="L170">
        <v>33</v>
      </c>
      <c r="M170">
        <f t="shared" si="18"/>
        <v>-1</v>
      </c>
      <c r="N170">
        <f t="shared" si="19"/>
        <v>-2.9411764705882353E-2</v>
      </c>
      <c r="P170">
        <v>67</v>
      </c>
      <c r="Q170">
        <f t="shared" si="20"/>
        <v>-2</v>
      </c>
      <c r="R170">
        <f t="shared" si="21"/>
        <v>-2.8985507246376812E-2</v>
      </c>
      <c r="T170">
        <v>1.9230769230769232E-2</v>
      </c>
      <c r="U170">
        <v>-2.9411764705882353E-2</v>
      </c>
      <c r="V170">
        <v>-2.8985507246376812E-2</v>
      </c>
      <c r="W170">
        <f t="shared" si="22"/>
        <v>-1.3055500907163309E-2</v>
      </c>
      <c r="X170">
        <f t="shared" si="23"/>
        <v>2.7961542400592142E-2</v>
      </c>
    </row>
    <row r="171" spans="2:24">
      <c r="B171">
        <v>42.5</v>
      </c>
      <c r="C171">
        <v>-5.4910704527072814E-2</v>
      </c>
      <c r="D171">
        <v>2.4207133154523212E-2</v>
      </c>
      <c r="H171">
        <v>48</v>
      </c>
      <c r="I171">
        <f t="shared" si="16"/>
        <v>-4</v>
      </c>
      <c r="J171">
        <f t="shared" si="17"/>
        <v>-7.6923076923076927E-2</v>
      </c>
      <c r="L171">
        <v>32</v>
      </c>
      <c r="M171">
        <f t="shared" si="18"/>
        <v>-2</v>
      </c>
      <c r="N171">
        <f t="shared" si="19"/>
        <v>-5.8823529411764705E-2</v>
      </c>
      <c r="P171">
        <v>67</v>
      </c>
      <c r="Q171">
        <f t="shared" si="20"/>
        <v>-2</v>
      </c>
      <c r="R171">
        <f t="shared" si="21"/>
        <v>-2.8985507246376812E-2</v>
      </c>
      <c r="T171">
        <v>-7.6923076923076927E-2</v>
      </c>
      <c r="U171">
        <v>-5.8823529411764705E-2</v>
      </c>
      <c r="V171">
        <v>-2.8985507246376812E-2</v>
      </c>
      <c r="W171">
        <f t="shared" si="22"/>
        <v>-5.4910704527072814E-2</v>
      </c>
      <c r="X171">
        <f t="shared" si="23"/>
        <v>2.4207133154523212E-2</v>
      </c>
    </row>
    <row r="172" spans="2:24">
      <c r="B172">
        <v>42.75</v>
      </c>
      <c r="C172">
        <v>9.2902266815309456E-5</v>
      </c>
      <c r="D172">
        <v>5.7831717057724552E-2</v>
      </c>
      <c r="H172">
        <v>49</v>
      </c>
      <c r="I172">
        <f t="shared" si="16"/>
        <v>-3</v>
      </c>
      <c r="J172">
        <f t="shared" si="17"/>
        <v>-5.7692307692307696E-2</v>
      </c>
      <c r="L172">
        <v>34</v>
      </c>
      <c r="M172">
        <f t="shared" si="18"/>
        <v>0</v>
      </c>
      <c r="N172">
        <f t="shared" si="19"/>
        <v>0</v>
      </c>
      <c r="P172">
        <v>73</v>
      </c>
      <c r="Q172">
        <f t="shared" si="20"/>
        <v>4</v>
      </c>
      <c r="R172">
        <f t="shared" si="21"/>
        <v>5.7971014492753624E-2</v>
      </c>
      <c r="T172">
        <v>-5.7692307692307696E-2</v>
      </c>
      <c r="U172">
        <v>0</v>
      </c>
      <c r="V172">
        <v>5.7971014492753624E-2</v>
      </c>
      <c r="W172">
        <f t="shared" si="22"/>
        <v>9.2902266815309456E-5</v>
      </c>
      <c r="X172">
        <f t="shared" si="23"/>
        <v>5.7831717057724552E-2</v>
      </c>
    </row>
    <row r="173" spans="2:24">
      <c r="B173">
        <v>43</v>
      </c>
      <c r="C173">
        <v>-6.5867707172054993E-2</v>
      </c>
      <c r="D173">
        <v>5.7104522839291606E-2</v>
      </c>
      <c r="H173">
        <v>47</v>
      </c>
      <c r="I173">
        <f t="shared" si="16"/>
        <v>-5</v>
      </c>
      <c r="J173">
        <f t="shared" si="17"/>
        <v>-9.6153846153846159E-2</v>
      </c>
      <c r="L173">
        <v>34</v>
      </c>
      <c r="M173">
        <f t="shared" si="18"/>
        <v>0</v>
      </c>
      <c r="N173">
        <f t="shared" si="19"/>
        <v>0</v>
      </c>
      <c r="P173">
        <v>62</v>
      </c>
      <c r="Q173">
        <f t="shared" si="20"/>
        <v>-7</v>
      </c>
      <c r="R173">
        <f t="shared" si="21"/>
        <v>-0.10144927536231885</v>
      </c>
      <c r="T173">
        <v>-9.6153846153846159E-2</v>
      </c>
      <c r="U173">
        <v>0</v>
      </c>
      <c r="V173">
        <v>-0.10144927536231885</v>
      </c>
      <c r="W173">
        <f t="shared" si="22"/>
        <v>-6.5867707172054993E-2</v>
      </c>
      <c r="X173">
        <f t="shared" si="23"/>
        <v>5.7104522839291606E-2</v>
      </c>
    </row>
    <row r="174" spans="2:24">
      <c r="B174">
        <v>43.25</v>
      </c>
      <c r="C174">
        <v>-3.6740114105843012E-2</v>
      </c>
      <c r="D174">
        <v>6.3053410883165448E-2</v>
      </c>
      <c r="H174">
        <v>47</v>
      </c>
      <c r="I174">
        <f t="shared" si="16"/>
        <v>-5</v>
      </c>
      <c r="J174">
        <f t="shared" si="17"/>
        <v>-9.6153846153846159E-2</v>
      </c>
      <c r="L174">
        <v>35</v>
      </c>
      <c r="M174">
        <f t="shared" si="18"/>
        <v>1</v>
      </c>
      <c r="N174">
        <f t="shared" si="19"/>
        <v>2.9411764705882353E-2</v>
      </c>
      <c r="P174">
        <v>66</v>
      </c>
      <c r="Q174">
        <f t="shared" si="20"/>
        <v>-3</v>
      </c>
      <c r="R174">
        <f t="shared" si="21"/>
        <v>-4.3478260869565216E-2</v>
      </c>
      <c r="T174">
        <v>-9.6153846153846159E-2</v>
      </c>
      <c r="U174">
        <v>2.9411764705882353E-2</v>
      </c>
      <c r="V174">
        <v>-4.3478260869565216E-2</v>
      </c>
      <c r="W174">
        <f t="shared" si="22"/>
        <v>-3.6740114105843012E-2</v>
      </c>
      <c r="X174">
        <f t="shared" si="23"/>
        <v>6.3053410883165448E-2</v>
      </c>
    </row>
    <row r="175" spans="2:24">
      <c r="B175">
        <v>43.5</v>
      </c>
      <c r="C175">
        <v>-9.0590639823376395E-2</v>
      </c>
      <c r="D175">
        <v>3.0224485359534467E-2</v>
      </c>
      <c r="H175">
        <v>47</v>
      </c>
      <c r="I175">
        <f t="shared" si="16"/>
        <v>-5</v>
      </c>
      <c r="J175">
        <f t="shared" si="17"/>
        <v>-9.6153846153846159E-2</v>
      </c>
      <c r="L175">
        <v>30</v>
      </c>
      <c r="M175">
        <f t="shared" si="18"/>
        <v>-4</v>
      </c>
      <c r="N175">
        <f t="shared" si="19"/>
        <v>-0.11764705882352941</v>
      </c>
      <c r="P175">
        <v>65</v>
      </c>
      <c r="Q175">
        <f t="shared" si="20"/>
        <v>-4</v>
      </c>
      <c r="R175">
        <f t="shared" si="21"/>
        <v>-5.7971014492753624E-2</v>
      </c>
      <c r="T175">
        <v>-9.6153846153846159E-2</v>
      </c>
      <c r="U175">
        <v>-0.11764705882352941</v>
      </c>
      <c r="V175">
        <v>-5.7971014492753624E-2</v>
      </c>
      <c r="W175">
        <f t="shared" si="22"/>
        <v>-9.0590639823376395E-2</v>
      </c>
      <c r="X175">
        <f t="shared" si="23"/>
        <v>3.0224485359534467E-2</v>
      </c>
    </row>
    <row r="176" spans="2:24">
      <c r="B176">
        <v>43.75</v>
      </c>
      <c r="C176">
        <v>-6.1413863204144527E-2</v>
      </c>
      <c r="D176">
        <v>2.4351041510383906E-2</v>
      </c>
      <c r="H176">
        <v>50</v>
      </c>
      <c r="I176">
        <f t="shared" si="16"/>
        <v>-2</v>
      </c>
      <c r="J176">
        <f t="shared" si="17"/>
        <v>-3.8461538461538464E-2</v>
      </c>
      <c r="L176">
        <v>32</v>
      </c>
      <c r="M176">
        <f t="shared" si="18"/>
        <v>-2</v>
      </c>
      <c r="N176">
        <f t="shared" si="19"/>
        <v>-5.8823529411764705E-2</v>
      </c>
      <c r="P176">
        <v>63</v>
      </c>
      <c r="Q176">
        <f t="shared" si="20"/>
        <v>-6</v>
      </c>
      <c r="R176">
        <f t="shared" si="21"/>
        <v>-8.6956521739130432E-2</v>
      </c>
      <c r="T176">
        <v>-3.8461538461538464E-2</v>
      </c>
      <c r="U176">
        <v>-5.8823529411764705E-2</v>
      </c>
      <c r="V176">
        <v>-8.6956521739130432E-2</v>
      </c>
      <c r="W176">
        <f t="shared" si="22"/>
        <v>-6.1413863204144527E-2</v>
      </c>
      <c r="X176">
        <f t="shared" si="23"/>
        <v>2.4351041510383906E-2</v>
      </c>
    </row>
    <row r="177" spans="2:24">
      <c r="B177">
        <v>44</v>
      </c>
      <c r="C177">
        <v>-7.2420049402146594E-2</v>
      </c>
      <c r="D177">
        <v>4.2986442013167148E-2</v>
      </c>
      <c r="H177">
        <v>46</v>
      </c>
      <c r="I177">
        <f t="shared" si="16"/>
        <v>-6</v>
      </c>
      <c r="J177">
        <f t="shared" si="17"/>
        <v>-0.11538461538461539</v>
      </c>
      <c r="L177">
        <v>33</v>
      </c>
      <c r="M177">
        <f t="shared" si="18"/>
        <v>-1</v>
      </c>
      <c r="N177">
        <f t="shared" si="19"/>
        <v>-2.9411764705882353E-2</v>
      </c>
      <c r="P177">
        <v>64</v>
      </c>
      <c r="Q177">
        <f t="shared" si="20"/>
        <v>-5</v>
      </c>
      <c r="R177">
        <f t="shared" si="21"/>
        <v>-7.2463768115942032E-2</v>
      </c>
      <c r="T177">
        <v>-0.11538461538461539</v>
      </c>
      <c r="U177">
        <v>-2.9411764705882353E-2</v>
      </c>
      <c r="V177">
        <v>-7.2463768115942032E-2</v>
      </c>
      <c r="W177">
        <f t="shared" si="22"/>
        <v>-7.2420049402146594E-2</v>
      </c>
      <c r="X177">
        <f t="shared" si="23"/>
        <v>4.2986442013167148E-2</v>
      </c>
    </row>
    <row r="178" spans="2:24">
      <c r="B178">
        <v>44.25</v>
      </c>
      <c r="C178">
        <v>-4.3243272782914732E-2</v>
      </c>
      <c r="D178">
        <v>6.6616318641099362E-2</v>
      </c>
      <c r="H178">
        <v>49</v>
      </c>
      <c r="I178">
        <f t="shared" si="16"/>
        <v>-3</v>
      </c>
      <c r="J178">
        <f t="shared" si="17"/>
        <v>-5.7692307692307696E-2</v>
      </c>
      <c r="L178">
        <v>35</v>
      </c>
      <c r="M178">
        <f t="shared" si="18"/>
        <v>1</v>
      </c>
      <c r="N178">
        <f t="shared" si="19"/>
        <v>2.9411764705882353E-2</v>
      </c>
      <c r="P178">
        <v>62</v>
      </c>
      <c r="Q178">
        <f t="shared" si="20"/>
        <v>-7</v>
      </c>
      <c r="R178">
        <f t="shared" si="21"/>
        <v>-0.10144927536231885</v>
      </c>
      <c r="T178">
        <v>-5.7692307692307696E-2</v>
      </c>
      <c r="U178">
        <v>2.9411764705882353E-2</v>
      </c>
      <c r="V178">
        <v>-0.10144927536231885</v>
      </c>
      <c r="W178">
        <f t="shared" si="22"/>
        <v>-4.3243272782914732E-2</v>
      </c>
      <c r="X178">
        <f t="shared" si="23"/>
        <v>6.6616318641099362E-2</v>
      </c>
    </row>
    <row r="179" spans="2:24">
      <c r="B179">
        <v>44.5</v>
      </c>
      <c r="C179">
        <v>-3.8319452641703285E-2</v>
      </c>
      <c r="D179">
        <v>7.284805985275225E-2</v>
      </c>
      <c r="H179">
        <v>46</v>
      </c>
      <c r="I179">
        <f t="shared" si="16"/>
        <v>-6</v>
      </c>
      <c r="J179">
        <f t="shared" si="17"/>
        <v>-0.11538461538461539</v>
      </c>
      <c r="L179">
        <v>35</v>
      </c>
      <c r="M179">
        <f t="shared" si="18"/>
        <v>1</v>
      </c>
      <c r="N179">
        <f t="shared" si="19"/>
        <v>2.9411764705882353E-2</v>
      </c>
      <c r="P179">
        <v>67</v>
      </c>
      <c r="Q179">
        <f t="shared" si="20"/>
        <v>-2</v>
      </c>
      <c r="R179">
        <f t="shared" si="21"/>
        <v>-2.8985507246376812E-2</v>
      </c>
      <c r="T179">
        <v>-0.11538461538461539</v>
      </c>
      <c r="U179">
        <v>2.9411764705882353E-2</v>
      </c>
      <c r="V179">
        <v>-2.8985507246376812E-2</v>
      </c>
      <c r="W179">
        <f t="shared" si="22"/>
        <v>-3.8319452641703285E-2</v>
      </c>
      <c r="X179">
        <f t="shared" si="23"/>
        <v>7.284805985275225E-2</v>
      </c>
    </row>
    <row r="180" spans="2:24">
      <c r="B180">
        <v>44.75</v>
      </c>
      <c r="C180">
        <v>7.2135877762476248E-3</v>
      </c>
      <c r="D180">
        <v>0.1235129884786091</v>
      </c>
      <c r="H180">
        <v>50</v>
      </c>
      <c r="I180">
        <f t="shared" si="16"/>
        <v>-2</v>
      </c>
      <c r="J180">
        <f t="shared" si="17"/>
        <v>-3.8461538461538464E-2</v>
      </c>
      <c r="L180">
        <v>39</v>
      </c>
      <c r="M180">
        <f t="shared" si="18"/>
        <v>5</v>
      </c>
      <c r="N180">
        <f t="shared" si="19"/>
        <v>0.14705882352941177</v>
      </c>
      <c r="P180">
        <v>63</v>
      </c>
      <c r="Q180">
        <f t="shared" si="20"/>
        <v>-6</v>
      </c>
      <c r="R180">
        <f t="shared" si="21"/>
        <v>-8.6956521739130432E-2</v>
      </c>
      <c r="T180">
        <v>-3.8461538461538464E-2</v>
      </c>
      <c r="U180">
        <v>0.14705882352941177</v>
      </c>
      <c r="V180">
        <v>-8.6956521739130432E-2</v>
      </c>
      <c r="W180">
        <f t="shared" si="22"/>
        <v>7.2135877762476248E-3</v>
      </c>
      <c r="X180">
        <f t="shared" si="23"/>
        <v>0.1235129884786091</v>
      </c>
    </row>
    <row r="181" spans="2:24">
      <c r="B181">
        <v>45</v>
      </c>
      <c r="C181">
        <v>6.2681705904212301E-3</v>
      </c>
      <c r="D181">
        <v>3.1282296359116488E-2</v>
      </c>
      <c r="H181">
        <v>53</v>
      </c>
      <c r="I181">
        <f t="shared" si="16"/>
        <v>1</v>
      </c>
      <c r="J181">
        <f t="shared" si="17"/>
        <v>1.9230769230769232E-2</v>
      </c>
      <c r="L181">
        <v>33</v>
      </c>
      <c r="M181">
        <f t="shared" si="18"/>
        <v>-1</v>
      </c>
      <c r="N181">
        <f t="shared" si="19"/>
        <v>-2.9411764705882353E-2</v>
      </c>
      <c r="P181">
        <v>71</v>
      </c>
      <c r="Q181">
        <f t="shared" si="20"/>
        <v>2</v>
      </c>
      <c r="R181">
        <f t="shared" si="21"/>
        <v>2.8985507246376812E-2</v>
      </c>
      <c r="T181">
        <v>1.9230769230769232E-2</v>
      </c>
      <c r="U181">
        <v>-2.9411764705882353E-2</v>
      </c>
      <c r="V181">
        <v>2.8985507246376812E-2</v>
      </c>
      <c r="W181">
        <f t="shared" si="22"/>
        <v>6.2681705904212301E-3</v>
      </c>
      <c r="X181">
        <f t="shared" si="23"/>
        <v>3.1282296359116488E-2</v>
      </c>
    </row>
    <row r="182" spans="2:24">
      <c r="B182">
        <v>45.25</v>
      </c>
      <c r="C182">
        <v>-1.7744332961724268E-2</v>
      </c>
      <c r="D182">
        <v>4.8354090406078964E-2</v>
      </c>
      <c r="H182">
        <v>53</v>
      </c>
      <c r="I182">
        <f t="shared" si="16"/>
        <v>1</v>
      </c>
      <c r="J182">
        <f t="shared" si="17"/>
        <v>1.9230769230769232E-2</v>
      </c>
      <c r="L182">
        <v>34</v>
      </c>
      <c r="M182">
        <f t="shared" si="18"/>
        <v>0</v>
      </c>
      <c r="N182">
        <f t="shared" si="19"/>
        <v>0</v>
      </c>
      <c r="P182">
        <v>64</v>
      </c>
      <c r="Q182">
        <f t="shared" si="20"/>
        <v>-5</v>
      </c>
      <c r="R182">
        <f t="shared" si="21"/>
        <v>-7.2463768115942032E-2</v>
      </c>
      <c r="T182">
        <v>1.9230769230769232E-2</v>
      </c>
      <c r="U182">
        <v>0</v>
      </c>
      <c r="V182">
        <v>-7.2463768115942032E-2</v>
      </c>
      <c r="W182">
        <f t="shared" si="22"/>
        <v>-1.7744332961724268E-2</v>
      </c>
      <c r="X182">
        <f t="shared" si="23"/>
        <v>4.8354090406078964E-2</v>
      </c>
    </row>
    <row r="183" spans="2:24">
      <c r="B183">
        <v>45.5</v>
      </c>
      <c r="C183">
        <v>-8.9153387107351309E-2</v>
      </c>
      <c r="D183">
        <v>5.2862260693573013E-2</v>
      </c>
      <c r="H183">
        <v>48</v>
      </c>
      <c r="I183">
        <f t="shared" si="16"/>
        <v>-4</v>
      </c>
      <c r="J183">
        <f t="shared" si="17"/>
        <v>-7.6923076923076927E-2</v>
      </c>
      <c r="L183">
        <v>29</v>
      </c>
      <c r="M183">
        <f t="shared" si="18"/>
        <v>-5</v>
      </c>
      <c r="N183">
        <f t="shared" si="19"/>
        <v>-0.14705882352941177</v>
      </c>
      <c r="P183">
        <v>66</v>
      </c>
      <c r="Q183">
        <f t="shared" si="20"/>
        <v>-3</v>
      </c>
      <c r="R183">
        <f t="shared" si="21"/>
        <v>-4.3478260869565216E-2</v>
      </c>
      <c r="T183">
        <v>-7.6923076923076927E-2</v>
      </c>
      <c r="U183">
        <v>-0.14705882352941177</v>
      </c>
      <c r="V183">
        <v>-4.3478260869565216E-2</v>
      </c>
      <c r="W183">
        <f t="shared" si="22"/>
        <v>-8.9153387107351309E-2</v>
      </c>
      <c r="X183">
        <f t="shared" si="23"/>
        <v>5.2862260693573013E-2</v>
      </c>
    </row>
    <row r="184" spans="2:24">
      <c r="B184">
        <v>45.75</v>
      </c>
      <c r="C184">
        <v>-7.8595317725752512E-2</v>
      </c>
      <c r="D184">
        <v>0.10084873768103413</v>
      </c>
      <c r="H184">
        <v>42</v>
      </c>
      <c r="I184">
        <f t="shared" si="16"/>
        <v>-10</v>
      </c>
      <c r="J184">
        <f t="shared" si="17"/>
        <v>-0.19230769230769232</v>
      </c>
      <c r="L184">
        <v>34</v>
      </c>
      <c r="M184">
        <f t="shared" si="18"/>
        <v>0</v>
      </c>
      <c r="N184">
        <f t="shared" si="19"/>
        <v>0</v>
      </c>
      <c r="P184">
        <v>66</v>
      </c>
      <c r="Q184">
        <f t="shared" si="20"/>
        <v>-3</v>
      </c>
      <c r="R184">
        <f t="shared" si="21"/>
        <v>-4.3478260869565216E-2</v>
      </c>
      <c r="T184">
        <v>-0.19230769230769232</v>
      </c>
      <c r="U184">
        <v>0</v>
      </c>
      <c r="V184">
        <v>-4.3478260869565216E-2</v>
      </c>
      <c r="W184">
        <f t="shared" si="22"/>
        <v>-7.8595317725752512E-2</v>
      </c>
      <c r="X184">
        <f t="shared" si="23"/>
        <v>0.10084873768103413</v>
      </c>
    </row>
    <row r="185" spans="2:24">
      <c r="B185">
        <v>46</v>
      </c>
      <c r="C185">
        <v>-4.0133779264214048E-2</v>
      </c>
      <c r="D185">
        <v>3.8570443460437448E-2</v>
      </c>
      <c r="H185">
        <v>48</v>
      </c>
      <c r="I185">
        <f t="shared" si="16"/>
        <v>-4</v>
      </c>
      <c r="J185">
        <f t="shared" si="17"/>
        <v>-7.6923076923076927E-2</v>
      </c>
      <c r="L185">
        <v>34</v>
      </c>
      <c r="M185">
        <f t="shared" si="18"/>
        <v>0</v>
      </c>
      <c r="N185">
        <f t="shared" si="19"/>
        <v>0</v>
      </c>
      <c r="P185">
        <v>66</v>
      </c>
      <c r="Q185">
        <f t="shared" si="20"/>
        <v>-3</v>
      </c>
      <c r="R185">
        <f t="shared" si="21"/>
        <v>-4.3478260869565216E-2</v>
      </c>
      <c r="T185">
        <v>-7.6923076923076927E-2</v>
      </c>
      <c r="U185">
        <v>0</v>
      </c>
      <c r="V185">
        <v>-4.3478260869565216E-2</v>
      </c>
      <c r="W185">
        <f t="shared" si="22"/>
        <v>-4.0133779264214048E-2</v>
      </c>
      <c r="X185">
        <f t="shared" si="23"/>
        <v>3.8570443460437448E-2</v>
      </c>
    </row>
    <row r="186" spans="2:24">
      <c r="B186">
        <v>46.25</v>
      </c>
      <c r="C186">
        <v>-7.3999387938006866E-2</v>
      </c>
      <c r="D186">
        <v>5.4402499731088898E-2</v>
      </c>
      <c r="H186">
        <v>45</v>
      </c>
      <c r="I186">
        <f t="shared" si="16"/>
        <v>-7</v>
      </c>
      <c r="J186">
        <f t="shared" si="17"/>
        <v>-0.13461538461538461</v>
      </c>
      <c r="L186">
        <v>33</v>
      </c>
      <c r="M186">
        <f t="shared" si="18"/>
        <v>-1</v>
      </c>
      <c r="N186">
        <f t="shared" si="19"/>
        <v>-2.9411764705882353E-2</v>
      </c>
      <c r="P186">
        <v>65</v>
      </c>
      <c r="Q186">
        <f t="shared" si="20"/>
        <v>-4</v>
      </c>
      <c r="R186">
        <f t="shared" si="21"/>
        <v>-5.7971014492753624E-2</v>
      </c>
      <c r="T186">
        <v>-0.13461538461538461</v>
      </c>
      <c r="U186">
        <v>-2.9411764705882353E-2</v>
      </c>
      <c r="V186">
        <v>-5.7971014492753624E-2</v>
      </c>
      <c r="W186">
        <f t="shared" si="22"/>
        <v>-7.3999387938006866E-2</v>
      </c>
      <c r="X186">
        <f t="shared" si="23"/>
        <v>5.4402499731088898E-2</v>
      </c>
    </row>
    <row r="187" spans="2:24">
      <c r="B187">
        <v>46.5</v>
      </c>
      <c r="C187">
        <v>-2.219817692963473E-2</v>
      </c>
      <c r="D187">
        <v>7.4238322479885377E-2</v>
      </c>
      <c r="H187">
        <v>50</v>
      </c>
      <c r="I187">
        <f t="shared" si="16"/>
        <v>-2</v>
      </c>
      <c r="J187">
        <f t="shared" si="17"/>
        <v>-3.8461538461538464E-2</v>
      </c>
      <c r="L187">
        <v>36</v>
      </c>
      <c r="M187">
        <f t="shared" si="18"/>
        <v>2</v>
      </c>
      <c r="N187">
        <f t="shared" si="19"/>
        <v>5.8823529411764705E-2</v>
      </c>
      <c r="P187">
        <v>63</v>
      </c>
      <c r="Q187">
        <f t="shared" si="20"/>
        <v>-6</v>
      </c>
      <c r="R187">
        <f t="shared" si="21"/>
        <v>-8.6956521739130432E-2</v>
      </c>
      <c r="T187">
        <v>-3.8461538461538464E-2</v>
      </c>
      <c r="U187">
        <v>5.8823529411764705E-2</v>
      </c>
      <c r="V187">
        <v>-8.6956521739130432E-2</v>
      </c>
      <c r="W187">
        <f t="shared" si="22"/>
        <v>-2.219817692963473E-2</v>
      </c>
      <c r="X187">
        <f t="shared" si="23"/>
        <v>7.4238322479885377E-2</v>
      </c>
    </row>
    <row r="188" spans="2:24">
      <c r="B188">
        <v>46.75</v>
      </c>
      <c r="C188">
        <v>-3.5395763656633224E-2</v>
      </c>
      <c r="D188">
        <v>4.5676464966469613E-2</v>
      </c>
      <c r="H188">
        <v>51</v>
      </c>
      <c r="I188">
        <f t="shared" si="16"/>
        <v>-1</v>
      </c>
      <c r="J188">
        <f t="shared" si="17"/>
        <v>-1.9230769230769232E-2</v>
      </c>
      <c r="L188">
        <v>34</v>
      </c>
      <c r="M188">
        <f t="shared" si="18"/>
        <v>0</v>
      </c>
      <c r="N188">
        <f t="shared" si="19"/>
        <v>0</v>
      </c>
      <c r="P188">
        <v>63</v>
      </c>
      <c r="Q188">
        <f t="shared" si="20"/>
        <v>-6</v>
      </c>
      <c r="R188">
        <f t="shared" si="21"/>
        <v>-8.6956521739130432E-2</v>
      </c>
      <c r="T188">
        <v>-1.9230769230769232E-2</v>
      </c>
      <c r="U188">
        <v>0</v>
      </c>
      <c r="V188">
        <v>-8.6956521739130432E-2</v>
      </c>
      <c r="W188">
        <f t="shared" si="22"/>
        <v>-3.5395763656633224E-2</v>
      </c>
      <c r="X188">
        <f t="shared" si="23"/>
        <v>4.5676464966469613E-2</v>
      </c>
    </row>
    <row r="189" spans="2:24">
      <c r="B189">
        <v>47</v>
      </c>
      <c r="C189">
        <v>4.0652938990534897E-2</v>
      </c>
      <c r="D189">
        <v>4.1275568894400268E-2</v>
      </c>
      <c r="H189">
        <v>53</v>
      </c>
      <c r="I189">
        <f t="shared" si="16"/>
        <v>1</v>
      </c>
      <c r="J189">
        <f t="shared" si="17"/>
        <v>1.9230769230769232E-2</v>
      </c>
      <c r="L189">
        <v>37</v>
      </c>
      <c r="M189">
        <f t="shared" si="18"/>
        <v>3</v>
      </c>
      <c r="N189">
        <f t="shared" si="19"/>
        <v>8.8235294117647065E-2</v>
      </c>
      <c r="P189">
        <v>70</v>
      </c>
      <c r="Q189">
        <f t="shared" si="20"/>
        <v>1</v>
      </c>
      <c r="R189">
        <f t="shared" si="21"/>
        <v>1.4492753623188406E-2</v>
      </c>
      <c r="T189">
        <v>1.9230769230769232E-2</v>
      </c>
      <c r="U189">
        <v>8.8235294117647065E-2</v>
      </c>
      <c r="V189">
        <v>1.4492753623188406E-2</v>
      </c>
      <c r="W189">
        <f t="shared" si="22"/>
        <v>4.0652938990534897E-2</v>
      </c>
      <c r="X189">
        <f t="shared" si="23"/>
        <v>4.1275568894400268E-2</v>
      </c>
    </row>
    <row r="190" spans="2:24">
      <c r="B190">
        <v>47.25</v>
      </c>
      <c r="C190">
        <v>-4.1948105886724818E-2</v>
      </c>
      <c r="D190">
        <v>1.4595369176728776E-2</v>
      </c>
      <c r="H190">
        <v>50</v>
      </c>
      <c r="I190">
        <f t="shared" si="16"/>
        <v>-2</v>
      </c>
      <c r="J190">
        <f t="shared" si="17"/>
        <v>-3.8461538461538464E-2</v>
      </c>
      <c r="L190">
        <v>33</v>
      </c>
      <c r="M190">
        <f t="shared" si="18"/>
        <v>-1</v>
      </c>
      <c r="N190">
        <f t="shared" si="19"/>
        <v>-2.9411764705882353E-2</v>
      </c>
      <c r="P190">
        <v>65</v>
      </c>
      <c r="Q190">
        <f t="shared" si="20"/>
        <v>-4</v>
      </c>
      <c r="R190">
        <f t="shared" si="21"/>
        <v>-5.7971014492753624E-2</v>
      </c>
      <c r="T190">
        <v>-3.8461538461538464E-2</v>
      </c>
      <c r="U190">
        <v>-2.9411764705882353E-2</v>
      </c>
      <c r="V190">
        <v>-5.7971014492753624E-2</v>
      </c>
      <c r="W190">
        <f t="shared" si="22"/>
        <v>-4.1948105886724818E-2</v>
      </c>
      <c r="X190">
        <f t="shared" si="23"/>
        <v>1.4595369176728776E-2</v>
      </c>
    </row>
    <row r="191" spans="2:24">
      <c r="B191">
        <v>47.5</v>
      </c>
      <c r="C191">
        <v>-2.8892604979561504E-2</v>
      </c>
      <c r="D191">
        <v>2.8846266046740968E-2</v>
      </c>
      <c r="H191">
        <v>49</v>
      </c>
      <c r="I191">
        <f t="shared" si="16"/>
        <v>-3</v>
      </c>
      <c r="J191">
        <f t="shared" si="17"/>
        <v>-5.7692307692307696E-2</v>
      </c>
      <c r="L191">
        <v>34</v>
      </c>
      <c r="M191">
        <f t="shared" si="18"/>
        <v>0</v>
      </c>
      <c r="N191">
        <f t="shared" si="19"/>
        <v>0</v>
      </c>
      <c r="P191">
        <v>67</v>
      </c>
      <c r="Q191">
        <f t="shared" si="20"/>
        <v>-2</v>
      </c>
      <c r="R191">
        <f t="shared" si="21"/>
        <v>-2.8985507246376812E-2</v>
      </c>
      <c r="T191">
        <v>-5.7692307692307696E-2</v>
      </c>
      <c r="U191">
        <v>0</v>
      </c>
      <c r="V191">
        <v>-2.8985507246376812E-2</v>
      </c>
      <c r="W191">
        <f t="shared" si="22"/>
        <v>-2.8892604979561504E-2</v>
      </c>
      <c r="X191">
        <f t="shared" si="23"/>
        <v>2.8846266046740968E-2</v>
      </c>
    </row>
    <row r="192" spans="2:24">
      <c r="B192">
        <v>47.75</v>
      </c>
      <c r="C192">
        <v>1.3197586726998492E-2</v>
      </c>
      <c r="D192">
        <v>4.0666332582456388E-2</v>
      </c>
      <c r="H192">
        <v>51</v>
      </c>
      <c r="I192">
        <f t="shared" si="16"/>
        <v>-1</v>
      </c>
      <c r="J192">
        <f t="shared" si="17"/>
        <v>-1.9230769230769232E-2</v>
      </c>
      <c r="L192">
        <v>36</v>
      </c>
      <c r="M192">
        <f t="shared" si="18"/>
        <v>2</v>
      </c>
      <c r="N192">
        <f t="shared" si="19"/>
        <v>5.8823529411764705E-2</v>
      </c>
      <c r="P192">
        <v>69</v>
      </c>
      <c r="Q192">
        <f t="shared" si="20"/>
        <v>0</v>
      </c>
      <c r="R192">
        <f t="shared" si="21"/>
        <v>0</v>
      </c>
      <c r="T192">
        <v>-1.9230769230769232E-2</v>
      </c>
      <c r="U192">
        <v>5.8823529411764705E-2</v>
      </c>
      <c r="V192">
        <v>0</v>
      </c>
      <c r="W192">
        <f t="shared" si="22"/>
        <v>1.3197586726998492E-2</v>
      </c>
      <c r="X192">
        <f t="shared" si="23"/>
        <v>4.0666332582456388E-2</v>
      </c>
    </row>
    <row r="193" spans="2:24">
      <c r="B193">
        <v>48</v>
      </c>
      <c r="C193">
        <v>-9.426847662141781E-3</v>
      </c>
      <c r="D193">
        <v>4.4310596359349586E-2</v>
      </c>
      <c r="H193">
        <v>49</v>
      </c>
      <c r="I193">
        <f t="shared" si="16"/>
        <v>-3</v>
      </c>
      <c r="J193">
        <f t="shared" si="17"/>
        <v>-5.7692307692307696E-2</v>
      </c>
      <c r="L193">
        <v>35</v>
      </c>
      <c r="M193">
        <f t="shared" si="18"/>
        <v>1</v>
      </c>
      <c r="N193">
        <f t="shared" si="19"/>
        <v>2.9411764705882353E-2</v>
      </c>
      <c r="P193">
        <v>69</v>
      </c>
      <c r="Q193">
        <f t="shared" si="20"/>
        <v>0</v>
      </c>
      <c r="R193">
        <f t="shared" si="21"/>
        <v>0</v>
      </c>
      <c r="T193">
        <v>-5.7692307692307696E-2</v>
      </c>
      <c r="U193">
        <v>2.9411764705882353E-2</v>
      </c>
      <c r="V193">
        <v>0</v>
      </c>
      <c r="W193">
        <f t="shared" si="22"/>
        <v>-9.426847662141781E-3</v>
      </c>
      <c r="X193">
        <f t="shared" si="23"/>
        <v>4.4310596359349586E-2</v>
      </c>
    </row>
    <row r="194" spans="2:24">
      <c r="B194">
        <v>48.25</v>
      </c>
      <c r="C194">
        <v>-6.6293964631560551E-2</v>
      </c>
      <c r="D194">
        <v>4.5035541109638262E-2</v>
      </c>
      <c r="H194">
        <v>47</v>
      </c>
      <c r="I194">
        <f t="shared" si="16"/>
        <v>-5</v>
      </c>
      <c r="J194">
        <f t="shared" si="17"/>
        <v>-9.6153846153846159E-2</v>
      </c>
      <c r="L194">
        <v>31</v>
      </c>
      <c r="M194">
        <f t="shared" si="18"/>
        <v>-3</v>
      </c>
      <c r="N194">
        <f t="shared" si="19"/>
        <v>-8.8235294117647065E-2</v>
      </c>
      <c r="P194">
        <v>68</v>
      </c>
      <c r="Q194">
        <f t="shared" si="20"/>
        <v>-1</v>
      </c>
      <c r="R194">
        <f t="shared" si="21"/>
        <v>-1.4492753623188406E-2</v>
      </c>
      <c r="T194">
        <v>-9.6153846153846159E-2</v>
      </c>
      <c r="U194">
        <v>-8.8235294117647065E-2</v>
      </c>
      <c r="V194">
        <v>-1.4492753623188406E-2</v>
      </c>
      <c r="W194">
        <f t="shared" si="22"/>
        <v>-6.6293964631560551E-2</v>
      </c>
      <c r="X194">
        <f t="shared" si="23"/>
        <v>4.5035541109638262E-2</v>
      </c>
    </row>
    <row r="195" spans="2:24">
      <c r="B195">
        <v>48.5</v>
      </c>
      <c r="C195">
        <v>-6.7873303167420809E-2</v>
      </c>
      <c r="D195">
        <v>6.0327111429743834E-2</v>
      </c>
      <c r="H195">
        <v>46</v>
      </c>
      <c r="I195">
        <f t="shared" ref="I195:I241" si="24">H195-52</f>
        <v>-6</v>
      </c>
      <c r="J195">
        <f t="shared" ref="J195:J241" si="25">I195/52</f>
        <v>-0.11538461538461539</v>
      </c>
      <c r="L195">
        <v>31</v>
      </c>
      <c r="M195">
        <f t="shared" ref="M195:M241" si="26">L195-34</f>
        <v>-3</v>
      </c>
      <c r="N195">
        <f t="shared" ref="N195:N241" si="27">M195/34</f>
        <v>-8.8235294117647065E-2</v>
      </c>
      <c r="P195">
        <v>69</v>
      </c>
      <c r="Q195">
        <f t="shared" ref="Q195:Q241" si="28">P195-69</f>
        <v>0</v>
      </c>
      <c r="R195">
        <f t="shared" ref="R195:R241" si="29">Q195/69</f>
        <v>0</v>
      </c>
      <c r="T195">
        <v>-0.11538461538461539</v>
      </c>
      <c r="U195">
        <v>-8.8235294117647065E-2</v>
      </c>
      <c r="V195">
        <v>0</v>
      </c>
      <c r="W195">
        <f t="shared" ref="W195:W241" si="30">AVERAGE(T195:V195)</f>
        <v>-6.7873303167420809E-2</v>
      </c>
      <c r="X195">
        <f t="shared" ref="X195:X241" si="31">STDEV(T195:V195)</f>
        <v>6.0327111429743834E-2</v>
      </c>
    </row>
    <row r="196" spans="2:24">
      <c r="B196">
        <v>48.75</v>
      </c>
      <c r="C196">
        <v>-2.6936192537215558E-2</v>
      </c>
      <c r="D196">
        <v>7.8801819476679566E-2</v>
      </c>
      <c r="H196">
        <v>47</v>
      </c>
      <c r="I196">
        <f t="shared" si="24"/>
        <v>-5</v>
      </c>
      <c r="J196">
        <f t="shared" si="25"/>
        <v>-9.6153846153846159E-2</v>
      </c>
      <c r="L196">
        <v>36</v>
      </c>
      <c r="M196">
        <f t="shared" si="26"/>
        <v>2</v>
      </c>
      <c r="N196">
        <f t="shared" si="27"/>
        <v>5.8823529411764705E-2</v>
      </c>
      <c r="P196">
        <v>66</v>
      </c>
      <c r="Q196">
        <f t="shared" si="28"/>
        <v>-3</v>
      </c>
      <c r="R196">
        <f t="shared" si="29"/>
        <v>-4.3478260869565216E-2</v>
      </c>
      <c r="T196">
        <v>-9.6153846153846159E-2</v>
      </c>
      <c r="U196">
        <v>5.8823529411764705E-2</v>
      </c>
      <c r="V196">
        <v>-4.3478260869565216E-2</v>
      </c>
      <c r="W196">
        <f t="shared" si="30"/>
        <v>-2.6936192537215558E-2</v>
      </c>
      <c r="X196">
        <f t="shared" si="31"/>
        <v>7.8801819476679566E-2</v>
      </c>
    </row>
    <row r="197" spans="2:24">
      <c r="B197">
        <v>49</v>
      </c>
      <c r="C197">
        <v>-3.2521258224583037E-2</v>
      </c>
      <c r="D197">
        <v>4.4820597438303245E-2</v>
      </c>
      <c r="H197">
        <v>53</v>
      </c>
      <c r="I197">
        <f t="shared" si="24"/>
        <v>1</v>
      </c>
      <c r="J197">
        <f t="shared" si="25"/>
        <v>1.9230769230769232E-2</v>
      </c>
      <c r="L197">
        <v>32</v>
      </c>
      <c r="M197">
        <f t="shared" si="26"/>
        <v>-2</v>
      </c>
      <c r="N197">
        <f t="shared" si="27"/>
        <v>-5.8823529411764705E-2</v>
      </c>
      <c r="P197">
        <v>65</v>
      </c>
      <c r="Q197">
        <f t="shared" si="28"/>
        <v>-4</v>
      </c>
      <c r="R197">
        <f t="shared" si="29"/>
        <v>-5.7971014492753624E-2</v>
      </c>
      <c r="T197">
        <v>1.9230769230769232E-2</v>
      </c>
      <c r="U197">
        <v>-5.8823529411764705E-2</v>
      </c>
      <c r="V197">
        <v>-5.7971014492753624E-2</v>
      </c>
      <c r="W197">
        <f t="shared" si="30"/>
        <v>-3.2521258224583037E-2</v>
      </c>
      <c r="X197">
        <f t="shared" si="31"/>
        <v>4.4820597438303245E-2</v>
      </c>
    </row>
    <row r="198" spans="2:24">
      <c r="B198">
        <v>49.25</v>
      </c>
      <c r="C198">
        <v>-3.0564845782237088E-2</v>
      </c>
      <c r="D198">
        <v>3.7537919372897514E-2</v>
      </c>
      <c r="H198">
        <v>51</v>
      </c>
      <c r="I198">
        <f t="shared" si="24"/>
        <v>-1</v>
      </c>
      <c r="J198">
        <f t="shared" si="25"/>
        <v>-1.9230769230769232E-2</v>
      </c>
      <c r="L198">
        <v>34</v>
      </c>
      <c r="M198">
        <f t="shared" si="26"/>
        <v>0</v>
      </c>
      <c r="N198">
        <f t="shared" si="27"/>
        <v>0</v>
      </c>
      <c r="P198">
        <v>64</v>
      </c>
      <c r="Q198">
        <f t="shared" si="28"/>
        <v>-5</v>
      </c>
      <c r="R198">
        <f t="shared" si="29"/>
        <v>-7.2463768115942032E-2</v>
      </c>
      <c r="T198">
        <v>-1.9230769230769232E-2</v>
      </c>
      <c r="U198">
        <v>0</v>
      </c>
      <c r="V198">
        <v>-7.2463768115942032E-2</v>
      </c>
      <c r="W198">
        <f t="shared" si="30"/>
        <v>-3.0564845782237088E-2</v>
      </c>
      <c r="X198">
        <f t="shared" si="31"/>
        <v>3.7537919372897514E-2</v>
      </c>
    </row>
    <row r="199" spans="2:24">
      <c r="B199">
        <v>49.5</v>
      </c>
      <c r="C199">
        <v>7.0715019564124406E-3</v>
      </c>
      <c r="D199">
        <v>9.6256793246543917E-2</v>
      </c>
      <c r="H199">
        <v>50</v>
      </c>
      <c r="I199">
        <f t="shared" si="24"/>
        <v>-2</v>
      </c>
      <c r="J199">
        <f t="shared" si="25"/>
        <v>-3.8461538461538464E-2</v>
      </c>
      <c r="L199">
        <v>38</v>
      </c>
      <c r="M199">
        <f t="shared" si="26"/>
        <v>4</v>
      </c>
      <c r="N199">
        <f t="shared" si="27"/>
        <v>0.11764705882352941</v>
      </c>
      <c r="P199">
        <v>65</v>
      </c>
      <c r="Q199">
        <f t="shared" si="28"/>
        <v>-4</v>
      </c>
      <c r="R199">
        <f t="shared" si="29"/>
        <v>-5.7971014492753624E-2</v>
      </c>
      <c r="T199">
        <v>-3.8461538461538464E-2</v>
      </c>
      <c r="U199">
        <v>0.11764705882352941</v>
      </c>
      <c r="V199">
        <v>-5.7971014492753624E-2</v>
      </c>
      <c r="W199">
        <f t="shared" si="30"/>
        <v>7.0715019564124406E-3</v>
      </c>
      <c r="X199">
        <f t="shared" si="31"/>
        <v>9.6256793246543917E-2</v>
      </c>
    </row>
    <row r="200" spans="2:24">
      <c r="B200">
        <v>49.75</v>
      </c>
      <c r="C200">
        <v>-5.8304369685443856E-2</v>
      </c>
      <c r="D200">
        <v>2.9629635097066565E-2</v>
      </c>
      <c r="H200">
        <v>49</v>
      </c>
      <c r="I200">
        <f t="shared" si="24"/>
        <v>-3</v>
      </c>
      <c r="J200">
        <f t="shared" si="25"/>
        <v>-5.7692307692307696E-2</v>
      </c>
      <c r="L200">
        <v>31</v>
      </c>
      <c r="M200">
        <f t="shared" si="26"/>
        <v>-3</v>
      </c>
      <c r="N200">
        <f t="shared" si="27"/>
        <v>-8.8235294117647065E-2</v>
      </c>
      <c r="P200">
        <v>67</v>
      </c>
      <c r="Q200">
        <f t="shared" si="28"/>
        <v>-2</v>
      </c>
      <c r="R200">
        <f t="shared" si="29"/>
        <v>-2.8985507246376812E-2</v>
      </c>
      <c r="T200">
        <v>-5.7692307692307696E-2</v>
      </c>
      <c r="U200">
        <v>-8.8235294117647065E-2</v>
      </c>
      <c r="V200">
        <v>-2.8985507246376812E-2</v>
      </c>
      <c r="W200">
        <f t="shared" si="30"/>
        <v>-5.8304369685443856E-2</v>
      </c>
      <c r="X200">
        <f t="shared" si="31"/>
        <v>2.9629635097066565E-2</v>
      </c>
    </row>
    <row r="201" spans="2:24">
      <c r="B201">
        <v>50</v>
      </c>
      <c r="C201">
        <v>-8.5240562222659411E-2</v>
      </c>
      <c r="D201">
        <v>6.3193466046041605E-2</v>
      </c>
      <c r="H201">
        <v>44</v>
      </c>
      <c r="I201">
        <f t="shared" si="24"/>
        <v>-8</v>
      </c>
      <c r="J201">
        <f t="shared" si="25"/>
        <v>-0.15384615384615385</v>
      </c>
      <c r="L201">
        <v>33</v>
      </c>
      <c r="M201">
        <f t="shared" si="26"/>
        <v>-1</v>
      </c>
      <c r="N201">
        <f t="shared" si="27"/>
        <v>-2.9411764705882353E-2</v>
      </c>
      <c r="P201">
        <v>64</v>
      </c>
      <c r="Q201">
        <f t="shared" si="28"/>
        <v>-5</v>
      </c>
      <c r="R201">
        <f t="shared" si="29"/>
        <v>-7.2463768115942032E-2</v>
      </c>
      <c r="T201">
        <v>-0.15384615384615385</v>
      </c>
      <c r="U201">
        <v>-2.9411764705882353E-2</v>
      </c>
      <c r="V201">
        <v>-7.2463768115942032E-2</v>
      </c>
      <c r="W201">
        <f t="shared" si="30"/>
        <v>-8.5240562222659411E-2</v>
      </c>
      <c r="X201">
        <f t="shared" si="31"/>
        <v>6.3193466046041605E-2</v>
      </c>
    </row>
    <row r="202" spans="2:24">
      <c r="B202">
        <v>50.25</v>
      </c>
      <c r="C202">
        <v>-7.514153933591265E-3</v>
      </c>
      <c r="D202">
        <v>0.14045656663982695</v>
      </c>
      <c r="H202">
        <v>53</v>
      </c>
      <c r="I202">
        <f t="shared" si="24"/>
        <v>1</v>
      </c>
      <c r="J202">
        <f t="shared" si="25"/>
        <v>1.9230769230769232E-2</v>
      </c>
      <c r="L202">
        <v>38</v>
      </c>
      <c r="M202">
        <f t="shared" si="26"/>
        <v>4</v>
      </c>
      <c r="N202">
        <f t="shared" si="27"/>
        <v>0.11764705882352941</v>
      </c>
      <c r="P202">
        <v>58</v>
      </c>
      <c r="Q202">
        <f t="shared" si="28"/>
        <v>-11</v>
      </c>
      <c r="R202">
        <f t="shared" si="29"/>
        <v>-0.15942028985507245</v>
      </c>
      <c r="T202">
        <v>1.9230769230769232E-2</v>
      </c>
      <c r="U202">
        <v>0.11764705882352941</v>
      </c>
      <c r="V202">
        <v>-0.15942028985507245</v>
      </c>
      <c r="W202">
        <f t="shared" si="30"/>
        <v>-7.514153933591265E-3</v>
      </c>
      <c r="X202">
        <f t="shared" si="31"/>
        <v>0.14045656663982695</v>
      </c>
    </row>
    <row r="203" spans="2:24">
      <c r="B203">
        <v>50.5</v>
      </c>
      <c r="C203">
        <v>-1.932367149758454E-2</v>
      </c>
      <c r="D203">
        <v>3.3469580822587004E-2</v>
      </c>
      <c r="H203">
        <v>52</v>
      </c>
      <c r="I203">
        <f t="shared" si="24"/>
        <v>0</v>
      </c>
      <c r="J203">
        <f t="shared" si="25"/>
        <v>0</v>
      </c>
      <c r="L203">
        <v>34</v>
      </c>
      <c r="M203">
        <f t="shared" si="26"/>
        <v>0</v>
      </c>
      <c r="N203">
        <f t="shared" si="27"/>
        <v>0</v>
      </c>
      <c r="P203">
        <v>65</v>
      </c>
      <c r="Q203">
        <f t="shared" si="28"/>
        <v>-4</v>
      </c>
      <c r="R203">
        <f t="shared" si="29"/>
        <v>-5.7971014492753624E-2</v>
      </c>
      <c r="T203">
        <v>0</v>
      </c>
      <c r="U203">
        <v>0</v>
      </c>
      <c r="V203">
        <v>-5.7971014492753624E-2</v>
      </c>
      <c r="W203">
        <f t="shared" si="30"/>
        <v>-1.932367149758454E-2</v>
      </c>
      <c r="X203">
        <f t="shared" si="31"/>
        <v>3.3469580822587004E-2</v>
      </c>
    </row>
    <row r="204" spans="2:24">
      <c r="B204">
        <v>50.75</v>
      </c>
      <c r="C204">
        <v>-6.1320960937329222E-2</v>
      </c>
      <c r="D204">
        <v>3.3653741412595251E-2</v>
      </c>
      <c r="H204">
        <v>47</v>
      </c>
      <c r="I204">
        <f t="shared" si="24"/>
        <v>-5</v>
      </c>
      <c r="J204">
        <f t="shared" si="25"/>
        <v>-9.6153846153846159E-2</v>
      </c>
      <c r="L204">
        <v>32</v>
      </c>
      <c r="M204">
        <f t="shared" si="26"/>
        <v>-2</v>
      </c>
      <c r="N204">
        <f t="shared" si="27"/>
        <v>-5.8823529411764705E-2</v>
      </c>
      <c r="P204">
        <v>67</v>
      </c>
      <c r="Q204">
        <f t="shared" si="28"/>
        <v>-2</v>
      </c>
      <c r="R204">
        <f t="shared" si="29"/>
        <v>-2.8985507246376812E-2</v>
      </c>
      <c r="T204">
        <v>-9.6153846153846159E-2</v>
      </c>
      <c r="U204">
        <v>-5.8823529411764705E-2</v>
      </c>
      <c r="V204">
        <v>-2.8985507246376812E-2</v>
      </c>
      <c r="W204">
        <f t="shared" si="30"/>
        <v>-6.1320960937329222E-2</v>
      </c>
      <c r="X204">
        <f t="shared" si="31"/>
        <v>3.3653741412595251E-2</v>
      </c>
    </row>
    <row r="205" spans="2:24">
      <c r="B205">
        <v>51</v>
      </c>
      <c r="C205">
        <v>-1.3596519990381884E-2</v>
      </c>
      <c r="D205">
        <v>0.14077696663041997</v>
      </c>
      <c r="H205">
        <v>46</v>
      </c>
      <c r="I205">
        <f t="shared" si="24"/>
        <v>-6</v>
      </c>
      <c r="J205">
        <f t="shared" si="25"/>
        <v>-0.11538461538461539</v>
      </c>
      <c r="L205">
        <v>39</v>
      </c>
      <c r="M205">
        <f t="shared" si="26"/>
        <v>5</v>
      </c>
      <c r="N205">
        <f t="shared" si="27"/>
        <v>0.14705882352941177</v>
      </c>
      <c r="P205">
        <v>64</v>
      </c>
      <c r="Q205">
        <f t="shared" si="28"/>
        <v>-5</v>
      </c>
      <c r="R205">
        <f t="shared" si="29"/>
        <v>-7.2463768115942032E-2</v>
      </c>
      <c r="T205">
        <v>-0.11538461538461539</v>
      </c>
      <c r="U205">
        <v>0.14705882352941177</v>
      </c>
      <c r="V205">
        <v>-7.2463768115942032E-2</v>
      </c>
      <c r="W205">
        <f t="shared" si="30"/>
        <v>-1.3596519990381884E-2</v>
      </c>
      <c r="X205">
        <f t="shared" si="31"/>
        <v>0.14077696663041997</v>
      </c>
    </row>
    <row r="206" spans="2:24">
      <c r="B206">
        <v>51.25</v>
      </c>
      <c r="C206">
        <v>-0.10039456139200385</v>
      </c>
      <c r="D206">
        <v>4.4695046470905206E-2</v>
      </c>
      <c r="H206">
        <v>47</v>
      </c>
      <c r="I206">
        <f t="shared" si="24"/>
        <v>-5</v>
      </c>
      <c r="J206">
        <f t="shared" si="25"/>
        <v>-9.6153846153846159E-2</v>
      </c>
      <c r="L206">
        <v>29</v>
      </c>
      <c r="M206">
        <f t="shared" si="26"/>
        <v>-5</v>
      </c>
      <c r="N206">
        <f t="shared" si="27"/>
        <v>-0.14705882352941177</v>
      </c>
      <c r="P206">
        <v>65</v>
      </c>
      <c r="Q206">
        <f t="shared" si="28"/>
        <v>-4</v>
      </c>
      <c r="R206">
        <f t="shared" si="29"/>
        <v>-5.7971014492753624E-2</v>
      </c>
      <c r="T206">
        <v>-9.6153846153846159E-2</v>
      </c>
      <c r="U206">
        <v>-0.14705882352941177</v>
      </c>
      <c r="V206">
        <v>-5.7971014492753624E-2</v>
      </c>
      <c r="W206">
        <f t="shared" si="30"/>
        <v>-0.10039456139200385</v>
      </c>
      <c r="X206">
        <f t="shared" si="31"/>
        <v>4.4695046470905206E-2</v>
      </c>
    </row>
    <row r="207" spans="2:24">
      <c r="B207">
        <v>51.5</v>
      </c>
      <c r="C207">
        <v>-2.219817692963473E-2</v>
      </c>
      <c r="D207">
        <v>7.4238322479885377E-2</v>
      </c>
      <c r="H207">
        <v>50</v>
      </c>
      <c r="I207">
        <f t="shared" si="24"/>
        <v>-2</v>
      </c>
      <c r="J207">
        <f t="shared" si="25"/>
        <v>-3.8461538461538464E-2</v>
      </c>
      <c r="L207">
        <v>36</v>
      </c>
      <c r="M207">
        <f t="shared" si="26"/>
        <v>2</v>
      </c>
      <c r="N207">
        <f t="shared" si="27"/>
        <v>5.8823529411764705E-2</v>
      </c>
      <c r="P207">
        <v>63</v>
      </c>
      <c r="Q207">
        <f t="shared" si="28"/>
        <v>-6</v>
      </c>
      <c r="R207">
        <f t="shared" si="29"/>
        <v>-8.6956521739130432E-2</v>
      </c>
      <c r="T207">
        <v>-3.8461538461538464E-2</v>
      </c>
      <c r="U207">
        <v>5.8823529411764705E-2</v>
      </c>
      <c r="V207">
        <v>-8.6956521739130432E-2</v>
      </c>
      <c r="W207">
        <f t="shared" si="30"/>
        <v>-2.219817692963473E-2</v>
      </c>
      <c r="X207">
        <f t="shared" si="31"/>
        <v>7.4238322479885377E-2</v>
      </c>
    </row>
    <row r="208" spans="2:24">
      <c r="B208">
        <v>51.75</v>
      </c>
      <c r="C208">
        <v>-8.3803309506634296E-2</v>
      </c>
      <c r="D208">
        <v>4.4006612322067554E-2</v>
      </c>
      <c r="H208">
        <v>45</v>
      </c>
      <c r="I208">
        <f t="shared" si="24"/>
        <v>-7</v>
      </c>
      <c r="J208">
        <f t="shared" si="25"/>
        <v>-0.13461538461538461</v>
      </c>
      <c r="L208">
        <v>32</v>
      </c>
      <c r="M208">
        <f t="shared" si="26"/>
        <v>-2</v>
      </c>
      <c r="N208">
        <f t="shared" si="27"/>
        <v>-5.8823529411764705E-2</v>
      </c>
      <c r="P208">
        <v>65</v>
      </c>
      <c r="Q208">
        <f t="shared" si="28"/>
        <v>-4</v>
      </c>
      <c r="R208">
        <f t="shared" si="29"/>
        <v>-5.7971014492753624E-2</v>
      </c>
      <c r="T208">
        <v>-0.13461538461538461</v>
      </c>
      <c r="U208">
        <v>-5.8823529411764705E-2</v>
      </c>
      <c r="V208">
        <v>-5.7971014492753624E-2</v>
      </c>
      <c r="W208">
        <f t="shared" si="30"/>
        <v>-8.3803309506634296E-2</v>
      </c>
      <c r="X208">
        <f t="shared" si="31"/>
        <v>4.4006612322067554E-2</v>
      </c>
    </row>
    <row r="209" spans="2:24">
      <c r="B209">
        <v>52</v>
      </c>
      <c r="C209">
        <v>-2.5641025641025644E-2</v>
      </c>
      <c r="D209">
        <v>4.4411559168432757E-2</v>
      </c>
      <c r="H209">
        <v>48</v>
      </c>
      <c r="I209">
        <f t="shared" si="24"/>
        <v>-4</v>
      </c>
      <c r="J209">
        <f t="shared" si="25"/>
        <v>-7.6923076923076927E-2</v>
      </c>
      <c r="L209">
        <v>34</v>
      </c>
      <c r="M209">
        <f t="shared" si="26"/>
        <v>0</v>
      </c>
      <c r="N209">
        <f t="shared" si="27"/>
        <v>0</v>
      </c>
      <c r="P209">
        <v>69</v>
      </c>
      <c r="Q209">
        <f t="shared" si="28"/>
        <v>0</v>
      </c>
      <c r="R209">
        <f t="shared" si="29"/>
        <v>0</v>
      </c>
      <c r="T209">
        <v>-7.6923076923076927E-2</v>
      </c>
      <c r="U209">
        <v>0</v>
      </c>
      <c r="V209">
        <v>0</v>
      </c>
      <c r="W209">
        <f t="shared" si="30"/>
        <v>-2.5641025641025644E-2</v>
      </c>
      <c r="X209">
        <f t="shared" si="31"/>
        <v>4.4411559168432757E-2</v>
      </c>
    </row>
    <row r="210" spans="2:24">
      <c r="B210">
        <v>52.25</v>
      </c>
      <c r="C210">
        <v>-8.2366056790609224E-2</v>
      </c>
      <c r="D210">
        <v>3.6310699731784864E-2</v>
      </c>
      <c r="H210">
        <v>46</v>
      </c>
      <c r="I210">
        <f t="shared" si="24"/>
        <v>-6</v>
      </c>
      <c r="J210">
        <f t="shared" si="25"/>
        <v>-0.11538461538461539</v>
      </c>
      <c r="L210">
        <v>31</v>
      </c>
      <c r="M210">
        <f t="shared" si="26"/>
        <v>-3</v>
      </c>
      <c r="N210">
        <f t="shared" si="27"/>
        <v>-8.8235294117647065E-2</v>
      </c>
      <c r="P210">
        <v>66</v>
      </c>
      <c r="Q210">
        <f t="shared" si="28"/>
        <v>-3</v>
      </c>
      <c r="R210">
        <f t="shared" si="29"/>
        <v>-4.3478260869565216E-2</v>
      </c>
      <c r="T210">
        <v>-0.11538461538461539</v>
      </c>
      <c r="U210">
        <v>-8.8235294117647065E-2</v>
      </c>
      <c r="V210">
        <v>-4.3478260869565216E-2</v>
      </c>
      <c r="W210">
        <f t="shared" si="30"/>
        <v>-8.2366056790609224E-2</v>
      </c>
      <c r="X210">
        <f t="shared" si="31"/>
        <v>3.6310699731784864E-2</v>
      </c>
    </row>
    <row r="211" spans="2:24">
      <c r="B211">
        <v>52.5</v>
      </c>
      <c r="C211">
        <v>-4.2090191706559997E-2</v>
      </c>
      <c r="D211">
        <v>1.5246384324324182E-2</v>
      </c>
      <c r="H211">
        <v>50</v>
      </c>
      <c r="I211">
        <f t="shared" si="24"/>
        <v>-2</v>
      </c>
      <c r="J211">
        <f t="shared" si="25"/>
        <v>-3.8461538461538464E-2</v>
      </c>
      <c r="L211">
        <v>32</v>
      </c>
      <c r="M211">
        <f t="shared" si="26"/>
        <v>-2</v>
      </c>
      <c r="N211">
        <f t="shared" si="27"/>
        <v>-5.8823529411764705E-2</v>
      </c>
      <c r="P211">
        <v>67</v>
      </c>
      <c r="Q211">
        <f t="shared" si="28"/>
        <v>-2</v>
      </c>
      <c r="R211">
        <f t="shared" si="29"/>
        <v>-2.8985507246376812E-2</v>
      </c>
      <c r="T211">
        <v>-3.8461538461538464E-2</v>
      </c>
      <c r="U211">
        <v>-5.8823529411764705E-2</v>
      </c>
      <c r="V211">
        <v>-2.8985507246376812E-2</v>
      </c>
      <c r="W211">
        <f t="shared" si="30"/>
        <v>-4.2090191706559997E-2</v>
      </c>
      <c r="X211">
        <f t="shared" si="31"/>
        <v>1.5246384324324182E-2</v>
      </c>
    </row>
    <row r="212" spans="2:24">
      <c r="B212">
        <v>52.75</v>
      </c>
      <c r="C212">
        <v>-2.7313266443701228E-2</v>
      </c>
      <c r="D212">
        <v>2.3786609022688816E-2</v>
      </c>
      <c r="H212">
        <v>50</v>
      </c>
      <c r="I212">
        <f t="shared" si="24"/>
        <v>-2</v>
      </c>
      <c r="J212">
        <f t="shared" si="25"/>
        <v>-3.8461538461538464E-2</v>
      </c>
      <c r="L212">
        <v>34</v>
      </c>
      <c r="M212">
        <f t="shared" si="26"/>
        <v>0</v>
      </c>
      <c r="N212">
        <f t="shared" si="27"/>
        <v>0</v>
      </c>
      <c r="P212">
        <v>66</v>
      </c>
      <c r="Q212">
        <f t="shared" si="28"/>
        <v>-3</v>
      </c>
      <c r="R212">
        <f t="shared" si="29"/>
        <v>-4.3478260869565216E-2</v>
      </c>
      <c r="T212">
        <v>-3.8461538461538464E-2</v>
      </c>
      <c r="U212">
        <v>0</v>
      </c>
      <c r="V212">
        <v>-4.3478260869565216E-2</v>
      </c>
      <c r="W212">
        <f t="shared" si="30"/>
        <v>-2.7313266443701228E-2</v>
      </c>
      <c r="X212">
        <f t="shared" si="31"/>
        <v>2.3786609022688816E-2</v>
      </c>
    </row>
    <row r="213" spans="2:24">
      <c r="B213">
        <v>53</v>
      </c>
      <c r="C213">
        <v>-8.7196974665005353E-2</v>
      </c>
      <c r="D213">
        <v>2.8720880423601259E-2</v>
      </c>
      <c r="H213">
        <v>46</v>
      </c>
      <c r="I213">
        <f t="shared" si="24"/>
        <v>-6</v>
      </c>
      <c r="J213">
        <f t="shared" si="25"/>
        <v>-0.11538461538461539</v>
      </c>
      <c r="L213">
        <v>31</v>
      </c>
      <c r="M213">
        <f t="shared" si="26"/>
        <v>-3</v>
      </c>
      <c r="N213">
        <f t="shared" si="27"/>
        <v>-8.8235294117647065E-2</v>
      </c>
      <c r="P213">
        <v>65</v>
      </c>
      <c r="Q213">
        <f t="shared" si="28"/>
        <v>-4</v>
      </c>
      <c r="R213">
        <f t="shared" si="29"/>
        <v>-5.7971014492753624E-2</v>
      </c>
      <c r="T213">
        <v>-0.11538461538461539</v>
      </c>
      <c r="U213">
        <v>-8.8235294117647065E-2</v>
      </c>
      <c r="V213">
        <v>-5.7971014492753624E-2</v>
      </c>
      <c r="W213">
        <f t="shared" si="30"/>
        <v>-8.7196974665005353E-2</v>
      </c>
      <c r="X213">
        <f t="shared" si="31"/>
        <v>2.8720880423601259E-2</v>
      </c>
    </row>
    <row r="214" spans="2:24">
      <c r="B214">
        <v>53.25</v>
      </c>
      <c r="C214">
        <v>4.0795024810370083E-2</v>
      </c>
      <c r="D214">
        <v>6.8658541692860037E-2</v>
      </c>
      <c r="H214">
        <v>53</v>
      </c>
      <c r="I214">
        <f t="shared" si="24"/>
        <v>1</v>
      </c>
      <c r="J214">
        <f t="shared" si="25"/>
        <v>1.9230769230769232E-2</v>
      </c>
      <c r="L214">
        <v>38</v>
      </c>
      <c r="M214">
        <f t="shared" si="26"/>
        <v>4</v>
      </c>
      <c r="N214">
        <f t="shared" si="27"/>
        <v>0.11764705882352941</v>
      </c>
      <c r="P214">
        <v>68</v>
      </c>
      <c r="Q214">
        <f t="shared" si="28"/>
        <v>-1</v>
      </c>
      <c r="R214">
        <f t="shared" si="29"/>
        <v>-1.4492753623188406E-2</v>
      </c>
      <c r="T214">
        <v>1.9230769230769232E-2</v>
      </c>
      <c r="U214">
        <v>0.11764705882352941</v>
      </c>
      <c r="V214">
        <v>-1.4492753623188406E-2</v>
      </c>
      <c r="W214">
        <f t="shared" si="30"/>
        <v>4.0795024810370083E-2</v>
      </c>
      <c r="X214">
        <f t="shared" si="31"/>
        <v>6.8658541692860037E-2</v>
      </c>
    </row>
    <row r="215" spans="2:24">
      <c r="B215">
        <v>53.5</v>
      </c>
      <c r="C215">
        <v>-1.2771329267492949E-2</v>
      </c>
      <c r="D215">
        <v>6.4447616354342332E-2</v>
      </c>
      <c r="H215">
        <v>53</v>
      </c>
      <c r="I215">
        <f t="shared" si="24"/>
        <v>1</v>
      </c>
      <c r="J215">
        <f t="shared" si="25"/>
        <v>1.9230769230769232E-2</v>
      </c>
      <c r="L215">
        <v>35</v>
      </c>
      <c r="M215">
        <f t="shared" si="26"/>
        <v>1</v>
      </c>
      <c r="N215">
        <f t="shared" si="27"/>
        <v>2.9411764705882353E-2</v>
      </c>
      <c r="P215">
        <v>63</v>
      </c>
      <c r="Q215">
        <f t="shared" si="28"/>
        <v>-6</v>
      </c>
      <c r="R215">
        <f t="shared" si="29"/>
        <v>-8.6956521739130432E-2</v>
      </c>
      <c r="T215">
        <v>1.9230769230769232E-2</v>
      </c>
      <c r="U215">
        <v>2.9411764705882353E-2</v>
      </c>
      <c r="V215">
        <v>-8.6956521739130432E-2</v>
      </c>
      <c r="W215">
        <f t="shared" si="30"/>
        <v>-1.2771329267492949E-2</v>
      </c>
      <c r="X215">
        <f t="shared" si="31"/>
        <v>6.4447616354342332E-2</v>
      </c>
    </row>
    <row r="216" spans="2:24">
      <c r="B216">
        <v>53.75</v>
      </c>
      <c r="C216">
        <v>-5.1374953548866592E-2</v>
      </c>
      <c r="D216">
        <v>4.8415096277152889E-2</v>
      </c>
      <c r="H216">
        <v>47</v>
      </c>
      <c r="I216">
        <f t="shared" si="24"/>
        <v>-5</v>
      </c>
      <c r="J216">
        <f t="shared" si="25"/>
        <v>-9.6153846153846159E-2</v>
      </c>
      <c r="L216">
        <v>34</v>
      </c>
      <c r="M216">
        <f t="shared" si="26"/>
        <v>0</v>
      </c>
      <c r="N216">
        <f t="shared" si="27"/>
        <v>0</v>
      </c>
      <c r="P216">
        <v>65</v>
      </c>
      <c r="Q216">
        <f t="shared" si="28"/>
        <v>-4</v>
      </c>
      <c r="R216">
        <f t="shared" si="29"/>
        <v>-5.7971014492753624E-2</v>
      </c>
      <c r="T216">
        <v>-9.6153846153846159E-2</v>
      </c>
      <c r="U216">
        <v>0</v>
      </c>
      <c r="V216">
        <v>-5.7971014492753624E-2</v>
      </c>
      <c r="W216">
        <f t="shared" si="30"/>
        <v>-5.1374953548866592E-2</v>
      </c>
      <c r="X216">
        <f t="shared" si="31"/>
        <v>4.8415096277152889E-2</v>
      </c>
    </row>
    <row r="217" spans="2:24">
      <c r="B217">
        <v>54</v>
      </c>
      <c r="C217">
        <v>-8.5475550309309908E-2</v>
      </c>
      <c r="D217">
        <v>2.3232693689451415E-2</v>
      </c>
      <c r="H217">
        <v>47</v>
      </c>
      <c r="I217">
        <f t="shared" si="24"/>
        <v>-5</v>
      </c>
      <c r="J217">
        <f t="shared" si="25"/>
        <v>-9.6153846153846159E-2</v>
      </c>
      <c r="L217">
        <v>32</v>
      </c>
      <c r="M217">
        <f t="shared" si="26"/>
        <v>-2</v>
      </c>
      <c r="N217">
        <f t="shared" si="27"/>
        <v>-5.8823529411764705E-2</v>
      </c>
      <c r="P217">
        <v>62</v>
      </c>
      <c r="Q217">
        <f t="shared" si="28"/>
        <v>-7</v>
      </c>
      <c r="R217">
        <f t="shared" si="29"/>
        <v>-0.10144927536231885</v>
      </c>
      <c r="T217">
        <v>-9.6153846153846159E-2</v>
      </c>
      <c r="U217">
        <v>-5.8823529411764705E-2</v>
      </c>
      <c r="V217">
        <v>-0.10144927536231885</v>
      </c>
      <c r="W217">
        <f t="shared" si="30"/>
        <v>-8.5475550309309908E-2</v>
      </c>
      <c r="X217">
        <f t="shared" si="31"/>
        <v>2.3232693689451415E-2</v>
      </c>
    </row>
    <row r="218" spans="2:24">
      <c r="B218">
        <v>54.25</v>
      </c>
      <c r="C218">
        <v>-0.1145102411087066</v>
      </c>
      <c r="D218">
        <v>3.4700689449198026E-2</v>
      </c>
      <c r="H218">
        <v>44</v>
      </c>
      <c r="I218">
        <f t="shared" si="24"/>
        <v>-8</v>
      </c>
      <c r="J218">
        <f t="shared" si="25"/>
        <v>-0.15384615384615385</v>
      </c>
      <c r="L218">
        <v>31</v>
      </c>
      <c r="M218">
        <f t="shared" si="26"/>
        <v>-3</v>
      </c>
      <c r="N218">
        <f t="shared" si="27"/>
        <v>-8.8235294117647065E-2</v>
      </c>
      <c r="P218">
        <v>62</v>
      </c>
      <c r="Q218">
        <f t="shared" si="28"/>
        <v>-7</v>
      </c>
      <c r="R218">
        <f t="shared" si="29"/>
        <v>-0.10144927536231885</v>
      </c>
      <c r="T218">
        <v>-0.15384615384615385</v>
      </c>
      <c r="U218">
        <v>-8.8235294117647065E-2</v>
      </c>
      <c r="V218">
        <v>-0.10144927536231885</v>
      </c>
      <c r="W218">
        <f t="shared" si="30"/>
        <v>-0.1145102411087066</v>
      </c>
      <c r="X218">
        <f t="shared" si="31"/>
        <v>3.4700689449198026E-2</v>
      </c>
    </row>
    <row r="219" spans="2:24">
      <c r="B219">
        <v>54.5</v>
      </c>
      <c r="C219">
        <v>-2.7324196122150077E-3</v>
      </c>
      <c r="D219">
        <v>7.9381979187229529E-2</v>
      </c>
      <c r="H219">
        <v>50</v>
      </c>
      <c r="I219">
        <f t="shared" si="24"/>
        <v>-2</v>
      </c>
      <c r="J219">
        <f t="shared" si="25"/>
        <v>-3.8461538461538464E-2</v>
      </c>
      <c r="L219">
        <v>37</v>
      </c>
      <c r="M219">
        <f t="shared" si="26"/>
        <v>3</v>
      </c>
      <c r="N219">
        <f t="shared" si="27"/>
        <v>8.8235294117647065E-2</v>
      </c>
      <c r="P219">
        <v>65</v>
      </c>
      <c r="Q219">
        <f t="shared" si="28"/>
        <v>-4</v>
      </c>
      <c r="R219">
        <f t="shared" si="29"/>
        <v>-5.7971014492753624E-2</v>
      </c>
      <c r="T219">
        <v>-3.8461538461538464E-2</v>
      </c>
      <c r="U219">
        <v>8.8235294117647065E-2</v>
      </c>
      <c r="V219">
        <v>-5.7971014492753624E-2</v>
      </c>
      <c r="W219">
        <f t="shared" si="30"/>
        <v>-2.7324196122150077E-3</v>
      </c>
      <c r="X219">
        <f t="shared" si="31"/>
        <v>7.9381979187229529E-2</v>
      </c>
    </row>
    <row r="220" spans="2:24">
      <c r="B220">
        <v>54.75</v>
      </c>
      <c r="C220">
        <v>-7.385730211817168E-2</v>
      </c>
      <c r="D220">
        <v>6.825699678271499E-2</v>
      </c>
      <c r="H220">
        <v>45</v>
      </c>
      <c r="I220">
        <f t="shared" si="24"/>
        <v>-7</v>
      </c>
      <c r="J220">
        <f t="shared" si="25"/>
        <v>-0.13461538461538461</v>
      </c>
      <c r="L220">
        <v>34</v>
      </c>
      <c r="M220">
        <f t="shared" si="26"/>
        <v>0</v>
      </c>
      <c r="N220">
        <f t="shared" si="27"/>
        <v>0</v>
      </c>
      <c r="P220">
        <v>63</v>
      </c>
      <c r="Q220">
        <f t="shared" si="28"/>
        <v>-6</v>
      </c>
      <c r="R220">
        <f t="shared" si="29"/>
        <v>-8.6956521739130432E-2</v>
      </c>
      <c r="T220">
        <v>-0.13461538461538461</v>
      </c>
      <c r="U220">
        <v>0</v>
      </c>
      <c r="V220">
        <v>-8.6956521739130432E-2</v>
      </c>
      <c r="W220">
        <f t="shared" si="30"/>
        <v>-7.385730211817168E-2</v>
      </c>
      <c r="X220">
        <f t="shared" si="31"/>
        <v>6.825699678271499E-2</v>
      </c>
    </row>
    <row r="221" spans="2:24">
      <c r="B221">
        <v>55</v>
      </c>
      <c r="C221">
        <v>-9.0541456270356521E-2</v>
      </c>
      <c r="D221">
        <v>5.3270451079512698E-2</v>
      </c>
      <c r="H221">
        <v>50</v>
      </c>
      <c r="I221">
        <f t="shared" si="24"/>
        <v>-2</v>
      </c>
      <c r="J221">
        <f t="shared" si="25"/>
        <v>-3.8461538461538464E-2</v>
      </c>
      <c r="L221">
        <v>31</v>
      </c>
      <c r="M221">
        <f t="shared" si="26"/>
        <v>-3</v>
      </c>
      <c r="N221">
        <f t="shared" si="27"/>
        <v>-8.8235294117647065E-2</v>
      </c>
      <c r="P221">
        <v>59</v>
      </c>
      <c r="Q221">
        <f t="shared" si="28"/>
        <v>-10</v>
      </c>
      <c r="R221">
        <f t="shared" si="29"/>
        <v>-0.14492753623188406</v>
      </c>
      <c r="T221">
        <v>-3.8461538461538464E-2</v>
      </c>
      <c r="U221">
        <v>-8.8235294117647065E-2</v>
      </c>
      <c r="V221">
        <v>-0.14492753623188406</v>
      </c>
      <c r="W221">
        <f t="shared" si="30"/>
        <v>-9.0541456270356521E-2</v>
      </c>
      <c r="X221">
        <f t="shared" si="31"/>
        <v>5.3270451079512698E-2</v>
      </c>
    </row>
    <row r="222" spans="2:24">
      <c r="B222">
        <v>55.25</v>
      </c>
      <c r="C222">
        <v>-7.0463636959800638E-2</v>
      </c>
      <c r="D222">
        <v>9.2735525092945734E-2</v>
      </c>
      <c r="H222">
        <v>44</v>
      </c>
      <c r="I222">
        <f t="shared" si="24"/>
        <v>-8</v>
      </c>
      <c r="J222">
        <f t="shared" si="25"/>
        <v>-0.15384615384615385</v>
      </c>
      <c r="L222">
        <v>35</v>
      </c>
      <c r="M222">
        <f t="shared" si="26"/>
        <v>1</v>
      </c>
      <c r="N222">
        <f t="shared" si="27"/>
        <v>2.9411764705882353E-2</v>
      </c>
      <c r="P222">
        <v>63</v>
      </c>
      <c r="Q222">
        <f t="shared" si="28"/>
        <v>-6</v>
      </c>
      <c r="R222">
        <f t="shared" si="29"/>
        <v>-8.6956521739130432E-2</v>
      </c>
      <c r="T222">
        <v>-0.15384615384615385</v>
      </c>
      <c r="U222">
        <v>2.9411764705882353E-2</v>
      </c>
      <c r="V222">
        <v>-8.6956521739130432E-2</v>
      </c>
      <c r="W222">
        <f t="shared" si="30"/>
        <v>-7.0463636959800638E-2</v>
      </c>
      <c r="X222">
        <f t="shared" si="31"/>
        <v>9.2735525092945734E-2</v>
      </c>
    </row>
    <row r="223" spans="2:24">
      <c r="B223">
        <v>55.5</v>
      </c>
      <c r="C223">
        <v>-6.1178875117494043E-2</v>
      </c>
      <c r="D223">
        <v>3.3486476917443525E-2</v>
      </c>
      <c r="H223">
        <v>47</v>
      </c>
      <c r="I223">
        <f t="shared" si="24"/>
        <v>-5</v>
      </c>
      <c r="J223">
        <f t="shared" si="25"/>
        <v>-9.6153846153846159E-2</v>
      </c>
      <c r="L223">
        <v>33</v>
      </c>
      <c r="M223">
        <f t="shared" si="26"/>
        <v>-1</v>
      </c>
      <c r="N223">
        <f t="shared" si="27"/>
        <v>-2.9411764705882353E-2</v>
      </c>
      <c r="P223">
        <v>65</v>
      </c>
      <c r="Q223">
        <f t="shared" si="28"/>
        <v>-4</v>
      </c>
      <c r="R223">
        <f t="shared" si="29"/>
        <v>-5.7971014492753624E-2</v>
      </c>
      <c r="T223">
        <v>-9.6153846153846159E-2</v>
      </c>
      <c r="U223">
        <v>-2.9411764705882353E-2</v>
      </c>
      <c r="V223">
        <v>-5.7971014492753624E-2</v>
      </c>
      <c r="W223">
        <f t="shared" si="30"/>
        <v>-6.1178875117494043E-2</v>
      </c>
      <c r="X223">
        <f t="shared" si="31"/>
        <v>3.3486476917443525E-2</v>
      </c>
    </row>
    <row r="224" spans="2:24">
      <c r="B224">
        <v>55.75</v>
      </c>
      <c r="C224">
        <v>-0.10326906682405403</v>
      </c>
      <c r="D224">
        <v>2.7154236207364228E-2</v>
      </c>
      <c r="H224">
        <v>45</v>
      </c>
      <c r="I224">
        <f t="shared" si="24"/>
        <v>-7</v>
      </c>
      <c r="J224">
        <f t="shared" si="25"/>
        <v>-0.13461538461538461</v>
      </c>
      <c r="L224">
        <v>31</v>
      </c>
      <c r="M224">
        <f t="shared" si="26"/>
        <v>-3</v>
      </c>
      <c r="N224">
        <f t="shared" si="27"/>
        <v>-8.8235294117647065E-2</v>
      </c>
      <c r="P224">
        <v>63</v>
      </c>
      <c r="Q224">
        <f t="shared" si="28"/>
        <v>-6</v>
      </c>
      <c r="R224">
        <f t="shared" si="29"/>
        <v>-8.6956521739130432E-2</v>
      </c>
      <c r="T224">
        <v>-0.13461538461538461</v>
      </c>
      <c r="U224">
        <v>-8.8235294117647065E-2</v>
      </c>
      <c r="V224">
        <v>-8.6956521739130432E-2</v>
      </c>
      <c r="W224">
        <f t="shared" si="30"/>
        <v>-0.10326906682405403</v>
      </c>
      <c r="X224">
        <f t="shared" si="31"/>
        <v>2.7154236207364228E-2</v>
      </c>
    </row>
    <row r="225" spans="2:24">
      <c r="B225">
        <v>56</v>
      </c>
      <c r="C225">
        <v>-2.2526067283100526E-2</v>
      </c>
      <c r="D225">
        <v>0.13323979742661526</v>
      </c>
      <c r="H225">
        <v>56</v>
      </c>
      <c r="I225">
        <f t="shared" si="24"/>
        <v>4</v>
      </c>
      <c r="J225">
        <f t="shared" si="25"/>
        <v>7.6923076923076927E-2</v>
      </c>
      <c r="L225">
        <v>35</v>
      </c>
      <c r="M225">
        <f t="shared" si="26"/>
        <v>1</v>
      </c>
      <c r="N225">
        <f t="shared" si="27"/>
        <v>2.9411764705882353E-2</v>
      </c>
      <c r="P225">
        <v>57</v>
      </c>
      <c r="Q225">
        <f t="shared" si="28"/>
        <v>-12</v>
      </c>
      <c r="R225">
        <f t="shared" si="29"/>
        <v>-0.17391304347826086</v>
      </c>
      <c r="T225">
        <v>7.6923076923076927E-2</v>
      </c>
      <c r="U225">
        <v>2.9411764705882353E-2</v>
      </c>
      <c r="V225">
        <v>-0.17391304347826086</v>
      </c>
      <c r="W225">
        <f t="shared" si="30"/>
        <v>-2.2526067283100526E-2</v>
      </c>
      <c r="X225">
        <f t="shared" si="31"/>
        <v>0.13323979742661526</v>
      </c>
    </row>
    <row r="226" spans="2:24">
      <c r="B226">
        <v>56.25</v>
      </c>
      <c r="C226">
        <v>-6.6058976544910053E-2</v>
      </c>
      <c r="D226">
        <v>8.4402373861197477E-2</v>
      </c>
      <c r="H226">
        <v>44</v>
      </c>
      <c r="I226">
        <f t="shared" si="24"/>
        <v>-8</v>
      </c>
      <c r="J226">
        <f t="shared" si="25"/>
        <v>-0.15384615384615385</v>
      </c>
      <c r="L226">
        <v>32</v>
      </c>
      <c r="M226">
        <f t="shared" si="26"/>
        <v>-2</v>
      </c>
      <c r="N226">
        <f t="shared" si="27"/>
        <v>-5.8823529411764705E-2</v>
      </c>
      <c r="P226">
        <v>70</v>
      </c>
      <c r="Q226">
        <f t="shared" si="28"/>
        <v>1</v>
      </c>
      <c r="R226">
        <f t="shared" si="29"/>
        <v>1.4492753623188406E-2</v>
      </c>
      <c r="T226">
        <v>-0.15384615384615385</v>
      </c>
      <c r="U226">
        <v>-5.8823529411764705E-2</v>
      </c>
      <c r="V226">
        <v>1.4492753623188406E-2</v>
      </c>
      <c r="W226">
        <f t="shared" si="30"/>
        <v>-6.6058976544910053E-2</v>
      </c>
      <c r="X226">
        <f t="shared" si="31"/>
        <v>8.4402373861197477E-2</v>
      </c>
    </row>
    <row r="227" spans="2:24">
      <c r="B227">
        <v>56.5</v>
      </c>
      <c r="C227">
        <v>-0.10235097383434981</v>
      </c>
      <c r="D227">
        <v>8.9942034814600863E-2</v>
      </c>
      <c r="H227">
        <v>49</v>
      </c>
      <c r="I227">
        <f t="shared" si="24"/>
        <v>-3</v>
      </c>
      <c r="J227">
        <f t="shared" si="25"/>
        <v>-5.7692307692307696E-2</v>
      </c>
      <c r="L227">
        <v>27</v>
      </c>
      <c r="M227">
        <f t="shared" si="26"/>
        <v>-7</v>
      </c>
      <c r="N227">
        <f t="shared" si="27"/>
        <v>-0.20588235294117646</v>
      </c>
      <c r="P227">
        <v>66</v>
      </c>
      <c r="Q227">
        <f t="shared" si="28"/>
        <v>-3</v>
      </c>
      <c r="R227">
        <f t="shared" si="29"/>
        <v>-4.3478260869565216E-2</v>
      </c>
      <c r="T227">
        <v>-5.7692307692307696E-2</v>
      </c>
      <c r="U227">
        <v>-0.20588235294117646</v>
      </c>
      <c r="V227">
        <v>-4.3478260869565216E-2</v>
      </c>
      <c r="W227">
        <f t="shared" si="30"/>
        <v>-0.10235097383434981</v>
      </c>
      <c r="X227">
        <f t="shared" si="31"/>
        <v>8.9942034814600863E-2</v>
      </c>
    </row>
    <row r="228" spans="2:24">
      <c r="B228">
        <v>56.75</v>
      </c>
      <c r="C228">
        <v>-6.4479638009049767E-2</v>
      </c>
      <c r="D228">
        <v>6.7485695648301605E-2</v>
      </c>
      <c r="H228">
        <v>45</v>
      </c>
      <c r="I228">
        <f t="shared" si="24"/>
        <v>-7</v>
      </c>
      <c r="J228">
        <f t="shared" si="25"/>
        <v>-0.13461538461538461</v>
      </c>
      <c r="L228">
        <v>32</v>
      </c>
      <c r="M228">
        <f t="shared" si="26"/>
        <v>-2</v>
      </c>
      <c r="N228">
        <f t="shared" si="27"/>
        <v>-5.8823529411764705E-2</v>
      </c>
      <c r="P228">
        <v>69</v>
      </c>
      <c r="Q228">
        <f t="shared" si="28"/>
        <v>0</v>
      </c>
      <c r="R228">
        <f t="shared" si="29"/>
        <v>0</v>
      </c>
      <c r="T228">
        <v>-0.13461538461538461</v>
      </c>
      <c r="U228">
        <v>-5.8823529411764705E-2</v>
      </c>
      <c r="V228">
        <v>0</v>
      </c>
      <c r="W228">
        <f t="shared" si="30"/>
        <v>-6.4479638009049767E-2</v>
      </c>
      <c r="X228">
        <f t="shared" si="31"/>
        <v>6.7485695648301605E-2</v>
      </c>
    </row>
    <row r="229" spans="2:24">
      <c r="B229">
        <v>57</v>
      </c>
      <c r="C229">
        <v>-2.4061687105165364E-2</v>
      </c>
      <c r="D229">
        <v>3.0012896523042412E-2</v>
      </c>
      <c r="H229">
        <v>49</v>
      </c>
      <c r="I229">
        <f t="shared" si="24"/>
        <v>-3</v>
      </c>
      <c r="J229">
        <f t="shared" si="25"/>
        <v>-5.7692307692307696E-2</v>
      </c>
      <c r="L229">
        <v>34</v>
      </c>
      <c r="M229">
        <f t="shared" si="26"/>
        <v>0</v>
      </c>
      <c r="N229">
        <f t="shared" si="27"/>
        <v>0</v>
      </c>
      <c r="P229">
        <v>68</v>
      </c>
      <c r="Q229">
        <f t="shared" si="28"/>
        <v>-1</v>
      </c>
      <c r="R229">
        <f t="shared" si="29"/>
        <v>-1.4492753623188406E-2</v>
      </c>
      <c r="T229">
        <v>-5.7692307692307696E-2</v>
      </c>
      <c r="U229">
        <v>0</v>
      </c>
      <c r="V229">
        <v>-1.4492753623188406E-2</v>
      </c>
      <c r="W229">
        <f t="shared" si="30"/>
        <v>-2.4061687105165364E-2</v>
      </c>
      <c r="X229">
        <f t="shared" si="31"/>
        <v>3.0012896523042412E-2</v>
      </c>
    </row>
    <row r="230" spans="2:24">
      <c r="B230">
        <v>57.25</v>
      </c>
      <c r="C230">
        <v>-9.0071480097055553E-2</v>
      </c>
      <c r="D230">
        <v>6.2275649529786779E-2</v>
      </c>
      <c r="H230">
        <v>44</v>
      </c>
      <c r="I230">
        <f t="shared" si="24"/>
        <v>-8</v>
      </c>
      <c r="J230">
        <f t="shared" si="25"/>
        <v>-0.15384615384615385</v>
      </c>
      <c r="L230">
        <v>33</v>
      </c>
      <c r="M230">
        <f t="shared" si="26"/>
        <v>-1</v>
      </c>
      <c r="N230">
        <f t="shared" si="27"/>
        <v>-2.9411764705882353E-2</v>
      </c>
      <c r="P230">
        <v>63</v>
      </c>
      <c r="Q230">
        <f t="shared" si="28"/>
        <v>-6</v>
      </c>
      <c r="R230">
        <f t="shared" si="29"/>
        <v>-8.6956521739130432E-2</v>
      </c>
      <c r="T230">
        <v>-0.15384615384615385</v>
      </c>
      <c r="U230">
        <v>-2.9411764705882353E-2</v>
      </c>
      <c r="V230">
        <v>-8.6956521739130432E-2</v>
      </c>
      <c r="W230">
        <f t="shared" si="30"/>
        <v>-9.0071480097055553E-2</v>
      </c>
      <c r="X230">
        <f t="shared" si="31"/>
        <v>6.2275649529786779E-2</v>
      </c>
    </row>
    <row r="231" spans="2:24">
      <c r="B231">
        <v>57.5</v>
      </c>
      <c r="C231">
        <v>-9.0306468183706037E-2</v>
      </c>
      <c r="D231">
        <v>2.9004734445141275E-2</v>
      </c>
      <c r="H231">
        <v>47</v>
      </c>
      <c r="I231">
        <f t="shared" si="24"/>
        <v>-5</v>
      </c>
      <c r="J231">
        <f t="shared" si="25"/>
        <v>-9.6153846153846159E-2</v>
      </c>
      <c r="L231">
        <v>32</v>
      </c>
      <c r="M231">
        <f t="shared" si="26"/>
        <v>-2</v>
      </c>
      <c r="N231">
        <f t="shared" si="27"/>
        <v>-5.8823529411764705E-2</v>
      </c>
      <c r="P231">
        <v>61</v>
      </c>
      <c r="Q231">
        <f t="shared" si="28"/>
        <v>-8</v>
      </c>
      <c r="R231">
        <f t="shared" si="29"/>
        <v>-0.11594202898550725</v>
      </c>
      <c r="T231">
        <v>-9.6153846153846159E-2</v>
      </c>
      <c r="U231">
        <v>-5.8823529411764705E-2</v>
      </c>
      <c r="V231">
        <v>-0.11594202898550725</v>
      </c>
      <c r="W231">
        <f t="shared" si="30"/>
        <v>-9.0306468183706037E-2</v>
      </c>
      <c r="X231">
        <f t="shared" si="31"/>
        <v>2.9004734445141275E-2</v>
      </c>
    </row>
    <row r="232" spans="2:24">
      <c r="B232">
        <v>57.75</v>
      </c>
      <c r="C232">
        <v>-2.7313266443701228E-2</v>
      </c>
      <c r="D232">
        <v>2.3786609022688816E-2</v>
      </c>
      <c r="H232">
        <v>50</v>
      </c>
      <c r="I232">
        <f t="shared" si="24"/>
        <v>-2</v>
      </c>
      <c r="J232">
        <f t="shared" si="25"/>
        <v>-3.8461538461538464E-2</v>
      </c>
      <c r="L232">
        <v>34</v>
      </c>
      <c r="M232">
        <f t="shared" si="26"/>
        <v>0</v>
      </c>
      <c r="N232">
        <f t="shared" si="27"/>
        <v>0</v>
      </c>
      <c r="P232">
        <v>66</v>
      </c>
      <c r="Q232">
        <f t="shared" si="28"/>
        <v>-3</v>
      </c>
      <c r="R232">
        <f t="shared" si="29"/>
        <v>-4.3478260869565216E-2</v>
      </c>
      <c r="T232">
        <v>-3.8461538461538464E-2</v>
      </c>
      <c r="U232">
        <v>0</v>
      </c>
      <c r="V232">
        <v>-4.3478260869565216E-2</v>
      </c>
      <c r="W232">
        <f t="shared" si="30"/>
        <v>-2.7313266443701228E-2</v>
      </c>
      <c r="X232">
        <f t="shared" si="31"/>
        <v>2.3786609022688816E-2</v>
      </c>
    </row>
    <row r="233" spans="2:24">
      <c r="B233">
        <v>58</v>
      </c>
      <c r="C233">
        <v>-2.213259885894154E-3</v>
      </c>
      <c r="D233">
        <v>0.15481306753192475</v>
      </c>
      <c r="H233">
        <v>47</v>
      </c>
      <c r="I233">
        <f t="shared" si="24"/>
        <v>-5</v>
      </c>
      <c r="J233">
        <f t="shared" si="25"/>
        <v>-9.6153846153846159E-2</v>
      </c>
      <c r="L233">
        <v>40</v>
      </c>
      <c r="M233">
        <f t="shared" si="26"/>
        <v>6</v>
      </c>
      <c r="N233">
        <f t="shared" si="27"/>
        <v>0.17647058823529413</v>
      </c>
      <c r="P233">
        <v>63</v>
      </c>
      <c r="Q233">
        <f t="shared" si="28"/>
        <v>-6</v>
      </c>
      <c r="R233">
        <f t="shared" si="29"/>
        <v>-8.6956521739130432E-2</v>
      </c>
      <c r="T233">
        <v>-9.6153846153846159E-2</v>
      </c>
      <c r="U233">
        <v>0.17647058823529413</v>
      </c>
      <c r="V233">
        <v>-8.6956521739130432E-2</v>
      </c>
      <c r="W233">
        <f t="shared" si="30"/>
        <v>-2.213259885894154E-3</v>
      </c>
      <c r="X233">
        <f t="shared" si="31"/>
        <v>0.15481306753192475</v>
      </c>
    </row>
    <row r="234" spans="2:24">
      <c r="B234">
        <v>58.25</v>
      </c>
      <c r="C234">
        <v>-4.3243272782914732E-2</v>
      </c>
      <c r="D234">
        <v>6.6616318641099362E-2</v>
      </c>
      <c r="H234">
        <v>49</v>
      </c>
      <c r="I234">
        <f t="shared" si="24"/>
        <v>-3</v>
      </c>
      <c r="J234">
        <f t="shared" si="25"/>
        <v>-5.7692307692307696E-2</v>
      </c>
      <c r="L234">
        <v>35</v>
      </c>
      <c r="M234">
        <f t="shared" si="26"/>
        <v>1</v>
      </c>
      <c r="N234">
        <f t="shared" si="27"/>
        <v>2.9411764705882353E-2</v>
      </c>
      <c r="P234">
        <v>62</v>
      </c>
      <c r="Q234">
        <f t="shared" si="28"/>
        <v>-7</v>
      </c>
      <c r="R234">
        <f t="shared" si="29"/>
        <v>-0.10144927536231885</v>
      </c>
      <c r="T234">
        <v>-5.7692307692307696E-2</v>
      </c>
      <c r="U234">
        <v>2.9411764705882353E-2</v>
      </c>
      <c r="V234">
        <v>-0.10144927536231885</v>
      </c>
      <c r="W234">
        <f t="shared" si="30"/>
        <v>-4.3243272782914732E-2</v>
      </c>
      <c r="X234">
        <f t="shared" si="31"/>
        <v>6.6616318641099362E-2</v>
      </c>
    </row>
    <row r="235" spans="2:24">
      <c r="B235">
        <v>58.5</v>
      </c>
      <c r="C235">
        <v>-7.7535138916213081E-2</v>
      </c>
      <c r="D235">
        <v>4.4182252803267569E-2</v>
      </c>
      <c r="H235">
        <v>46</v>
      </c>
      <c r="I235">
        <f t="shared" si="24"/>
        <v>-6</v>
      </c>
      <c r="J235">
        <f t="shared" si="25"/>
        <v>-0.11538461538461539</v>
      </c>
      <c r="L235">
        <v>31</v>
      </c>
      <c r="M235">
        <f t="shared" si="26"/>
        <v>-3</v>
      </c>
      <c r="N235">
        <f t="shared" si="27"/>
        <v>-8.8235294117647065E-2</v>
      </c>
      <c r="P235">
        <v>67</v>
      </c>
      <c r="Q235">
        <f t="shared" si="28"/>
        <v>-2</v>
      </c>
      <c r="R235">
        <f t="shared" si="29"/>
        <v>-2.8985507246376812E-2</v>
      </c>
      <c r="T235">
        <v>-0.11538461538461539</v>
      </c>
      <c r="U235">
        <v>-8.8235294117647065E-2</v>
      </c>
      <c r="V235">
        <v>-2.8985507246376812E-2</v>
      </c>
      <c r="W235">
        <f t="shared" si="30"/>
        <v>-7.7535138916213081E-2</v>
      </c>
      <c r="X235">
        <f t="shared" si="31"/>
        <v>4.4182252803267569E-2</v>
      </c>
    </row>
    <row r="236" spans="2:24">
      <c r="B236">
        <v>58.75</v>
      </c>
      <c r="C236">
        <v>-0.1065206461625899</v>
      </c>
      <c r="D236">
        <v>1.5838031823311765E-2</v>
      </c>
      <c r="H236">
        <v>46</v>
      </c>
      <c r="I236">
        <f t="shared" si="24"/>
        <v>-6</v>
      </c>
      <c r="J236">
        <f t="shared" si="25"/>
        <v>-0.11538461538461539</v>
      </c>
      <c r="L236">
        <v>31</v>
      </c>
      <c r="M236">
        <f t="shared" si="26"/>
        <v>-3</v>
      </c>
      <c r="N236">
        <f t="shared" si="27"/>
        <v>-8.8235294117647065E-2</v>
      </c>
      <c r="P236">
        <v>61</v>
      </c>
      <c r="Q236">
        <f t="shared" si="28"/>
        <v>-8</v>
      </c>
      <c r="R236">
        <f t="shared" si="29"/>
        <v>-0.11594202898550725</v>
      </c>
      <c r="T236">
        <v>-0.11538461538461539</v>
      </c>
      <c r="U236">
        <v>-8.8235294117647065E-2</v>
      </c>
      <c r="V236">
        <v>-0.11594202898550725</v>
      </c>
      <c r="W236">
        <f t="shared" si="30"/>
        <v>-0.1065206461625899</v>
      </c>
      <c r="X236">
        <f t="shared" si="31"/>
        <v>1.5838031823311765E-2</v>
      </c>
    </row>
    <row r="237" spans="2:24">
      <c r="B237">
        <v>59</v>
      </c>
      <c r="C237">
        <v>-5.3331365991212541E-2</v>
      </c>
      <c r="D237">
        <v>8.5517644991146748E-3</v>
      </c>
      <c r="H237">
        <v>49</v>
      </c>
      <c r="I237">
        <f t="shared" si="24"/>
        <v>-3</v>
      </c>
      <c r="J237">
        <f t="shared" si="25"/>
        <v>-5.7692307692307696E-2</v>
      </c>
      <c r="L237">
        <v>32</v>
      </c>
      <c r="M237">
        <f t="shared" si="26"/>
        <v>-2</v>
      </c>
      <c r="N237">
        <f t="shared" si="27"/>
        <v>-5.8823529411764705E-2</v>
      </c>
      <c r="P237">
        <v>66</v>
      </c>
      <c r="Q237">
        <f t="shared" si="28"/>
        <v>-3</v>
      </c>
      <c r="R237">
        <f t="shared" si="29"/>
        <v>-4.3478260869565216E-2</v>
      </c>
      <c r="T237">
        <v>-5.7692307692307696E-2</v>
      </c>
      <c r="U237">
        <v>-5.8823529411764705E-2</v>
      </c>
      <c r="V237">
        <v>-4.3478260869565216E-2</v>
      </c>
      <c r="W237">
        <f t="shared" si="30"/>
        <v>-5.3331365991212541E-2</v>
      </c>
      <c r="X237">
        <f t="shared" si="31"/>
        <v>8.5517644991146748E-3</v>
      </c>
    </row>
    <row r="238" spans="2:24">
      <c r="B238">
        <v>59.25</v>
      </c>
      <c r="C238">
        <v>-6.7824119614400949E-2</v>
      </c>
      <c r="D238">
        <v>1.657879742144789E-2</v>
      </c>
      <c r="H238">
        <v>49</v>
      </c>
      <c r="I238">
        <f t="shared" si="24"/>
        <v>-3</v>
      </c>
      <c r="J238">
        <f t="shared" si="25"/>
        <v>-5.7692307692307696E-2</v>
      </c>
      <c r="L238">
        <v>32</v>
      </c>
      <c r="M238">
        <f t="shared" si="26"/>
        <v>-2</v>
      </c>
      <c r="N238">
        <f t="shared" si="27"/>
        <v>-5.8823529411764705E-2</v>
      </c>
      <c r="P238">
        <v>63</v>
      </c>
      <c r="Q238">
        <f t="shared" si="28"/>
        <v>-6</v>
      </c>
      <c r="R238">
        <f t="shared" si="29"/>
        <v>-8.6956521739130432E-2</v>
      </c>
      <c r="T238">
        <v>-5.7692307692307696E-2</v>
      </c>
      <c r="U238">
        <v>-5.8823529411764705E-2</v>
      </c>
      <c r="V238">
        <v>-8.6956521739130432E-2</v>
      </c>
      <c r="W238">
        <f t="shared" si="30"/>
        <v>-6.7824119614400949E-2</v>
      </c>
      <c r="X238">
        <f t="shared" si="31"/>
        <v>1.657879742144789E-2</v>
      </c>
    </row>
    <row r="239" spans="2:24">
      <c r="B239">
        <v>59.5</v>
      </c>
      <c r="C239">
        <v>-9.2547052265722352E-2</v>
      </c>
      <c r="D239">
        <v>7.3026568445989468E-2</v>
      </c>
      <c r="H239">
        <v>49</v>
      </c>
      <c r="I239">
        <f t="shared" si="24"/>
        <v>-3</v>
      </c>
      <c r="J239">
        <f t="shared" si="25"/>
        <v>-5.7692307692307696E-2</v>
      </c>
      <c r="L239">
        <v>28</v>
      </c>
      <c r="M239">
        <f t="shared" si="26"/>
        <v>-6</v>
      </c>
      <c r="N239">
        <f t="shared" si="27"/>
        <v>-0.17647058823529413</v>
      </c>
      <c r="P239">
        <v>66</v>
      </c>
      <c r="Q239">
        <f t="shared" si="28"/>
        <v>-3</v>
      </c>
      <c r="R239">
        <f t="shared" si="29"/>
        <v>-4.3478260869565216E-2</v>
      </c>
      <c r="T239">
        <v>-5.7692307692307696E-2</v>
      </c>
      <c r="U239">
        <v>-0.17647058823529413</v>
      </c>
      <c r="V239">
        <v>-4.3478260869565216E-2</v>
      </c>
      <c r="W239">
        <f t="shared" si="30"/>
        <v>-9.2547052265722352E-2</v>
      </c>
      <c r="X239">
        <f t="shared" si="31"/>
        <v>7.3026568445989468E-2</v>
      </c>
    </row>
    <row r="240" spans="2:24">
      <c r="B240">
        <v>59.75</v>
      </c>
      <c r="C240">
        <v>-2.3635429645659827E-2</v>
      </c>
      <c r="D240">
        <v>9.932251598410699E-2</v>
      </c>
      <c r="H240">
        <v>49</v>
      </c>
      <c r="I240">
        <f t="shared" si="24"/>
        <v>-3</v>
      </c>
      <c r="J240">
        <f t="shared" si="25"/>
        <v>-5.7692307692307696E-2</v>
      </c>
      <c r="L240">
        <v>37</v>
      </c>
      <c r="M240">
        <f t="shared" si="26"/>
        <v>3</v>
      </c>
      <c r="N240">
        <f t="shared" si="27"/>
        <v>8.8235294117647065E-2</v>
      </c>
      <c r="P240">
        <v>62</v>
      </c>
      <c r="Q240">
        <f t="shared" si="28"/>
        <v>-7</v>
      </c>
      <c r="R240">
        <f t="shared" si="29"/>
        <v>-0.10144927536231885</v>
      </c>
      <c r="T240">
        <v>-5.7692307692307696E-2</v>
      </c>
      <c r="U240">
        <v>8.8235294117647065E-2</v>
      </c>
      <c r="V240">
        <v>-0.10144927536231885</v>
      </c>
      <c r="W240">
        <f t="shared" si="30"/>
        <v>-2.3635429645659827E-2</v>
      </c>
      <c r="X240">
        <f t="shared" si="31"/>
        <v>9.932251598410699E-2</v>
      </c>
    </row>
    <row r="241" spans="2:24">
      <c r="B241">
        <v>60</v>
      </c>
      <c r="C241">
        <v>-1.1099088464817365E-2</v>
      </c>
      <c r="D241">
        <v>3.7119161239942688E-2</v>
      </c>
      <c r="H241">
        <v>51</v>
      </c>
      <c r="I241">
        <f t="shared" si="24"/>
        <v>-1</v>
      </c>
      <c r="J241">
        <f t="shared" si="25"/>
        <v>-1.9230769230769232E-2</v>
      </c>
      <c r="L241">
        <v>35</v>
      </c>
      <c r="M241">
        <f t="shared" si="26"/>
        <v>1</v>
      </c>
      <c r="N241">
        <f t="shared" si="27"/>
        <v>2.9411764705882353E-2</v>
      </c>
      <c r="P241">
        <v>66</v>
      </c>
      <c r="Q241">
        <f t="shared" si="28"/>
        <v>-3</v>
      </c>
      <c r="R241">
        <f t="shared" si="29"/>
        <v>-4.3478260869565216E-2</v>
      </c>
      <c r="T241">
        <v>-1.9230769230769232E-2</v>
      </c>
      <c r="U241">
        <v>2.9411764705882353E-2</v>
      </c>
      <c r="V241">
        <v>-4.3478260869565216E-2</v>
      </c>
      <c r="W241">
        <f t="shared" si="30"/>
        <v>-1.1099088464817365E-2</v>
      </c>
      <c r="X241">
        <f t="shared" si="31"/>
        <v>3.7119161239942688E-2</v>
      </c>
    </row>
  </sheetData>
  <phoneticPr fontId="18" type="noConversion"/>
  <pageMargins left="0.7" right="0.7" top="0.75" bottom="0.75" header="0.3" footer="0.3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84FC-9C9E-7C4A-8BD4-70F058D6633A}">
  <dimension ref="B1:Y243"/>
  <sheetViews>
    <sheetView topLeftCell="A56" workbookViewId="0">
      <selection activeCell="I1" sqref="I1"/>
    </sheetView>
  </sheetViews>
  <sheetFormatPr baseColWidth="10" defaultRowHeight="15"/>
  <sheetData>
    <row r="1" spans="2:25">
      <c r="B1" t="s">
        <v>4</v>
      </c>
      <c r="C1" t="s">
        <v>29</v>
      </c>
      <c r="H1" t="s">
        <v>1</v>
      </c>
      <c r="M1" t="s">
        <v>1</v>
      </c>
      <c r="Q1" t="s">
        <v>1</v>
      </c>
      <c r="X1" t="s">
        <v>35</v>
      </c>
    </row>
    <row r="2" spans="2:25">
      <c r="B2">
        <v>0.25</v>
      </c>
      <c r="C2">
        <v>0</v>
      </c>
      <c r="D2">
        <v>0</v>
      </c>
      <c r="H2">
        <v>44</v>
      </c>
      <c r="I2">
        <f>H2-44</f>
        <v>0</v>
      </c>
      <c r="J2">
        <f>I2/44</f>
        <v>0</v>
      </c>
      <c r="M2">
        <v>43</v>
      </c>
      <c r="N2">
        <f>M2-43</f>
        <v>0</v>
      </c>
      <c r="O2">
        <f>N2/43</f>
        <v>0</v>
      </c>
      <c r="Q2">
        <v>76</v>
      </c>
      <c r="R2">
        <f>Q2-76</f>
        <v>0</v>
      </c>
      <c r="S2">
        <f>R2/76</f>
        <v>0</v>
      </c>
      <c r="U2">
        <v>0</v>
      </c>
      <c r="V2">
        <v>0</v>
      </c>
      <c r="W2">
        <v>0</v>
      </c>
      <c r="X2">
        <f>AVERAGE(U2:W2)</f>
        <v>0</v>
      </c>
      <c r="Y2">
        <f>STDEV(U2:W2)</f>
        <v>0</v>
      </c>
    </row>
    <row r="3" spans="2:25">
      <c r="B3">
        <v>0.5</v>
      </c>
      <c r="C3">
        <v>-5.5821371610845286E-3</v>
      </c>
      <c r="D3">
        <v>3.1473956733438412E-2</v>
      </c>
      <c r="H3">
        <v>45</v>
      </c>
      <c r="I3">
        <f t="shared" ref="I3:I66" si="0">H3-44</f>
        <v>1</v>
      </c>
      <c r="J3">
        <f t="shared" ref="J3:J66" si="1">I3/44</f>
        <v>2.2727272727272728E-2</v>
      </c>
      <c r="M3">
        <v>43</v>
      </c>
      <c r="N3">
        <f t="shared" ref="N3:N66" si="2">M3-43</f>
        <v>0</v>
      </c>
      <c r="O3">
        <f t="shared" ref="O3:O66" si="3">N3/43</f>
        <v>0</v>
      </c>
      <c r="Q3">
        <v>73</v>
      </c>
      <c r="R3">
        <f t="shared" ref="R3:R66" si="4">Q3-76</f>
        <v>-3</v>
      </c>
      <c r="S3">
        <f t="shared" ref="S3:S66" si="5">R3/76</f>
        <v>-3.9473684210526314E-2</v>
      </c>
      <c r="U3">
        <v>2.2727272727272728E-2</v>
      </c>
      <c r="V3">
        <v>0</v>
      </c>
      <c r="W3">
        <v>-3.9473684210526314E-2</v>
      </c>
      <c r="X3">
        <f t="shared" ref="X3:X64" si="6">AVERAGE(U3:W3)</f>
        <v>-5.5821371610845286E-3</v>
      </c>
      <c r="Y3">
        <f t="shared" ref="Y3:Y64" si="7">STDEV(U3:W3)</f>
        <v>3.1473956733438412E-2</v>
      </c>
    </row>
    <row r="4" spans="2:25">
      <c r="B4">
        <v>0.75</v>
      </c>
      <c r="C4">
        <v>2.7465598457030529E-2</v>
      </c>
      <c r="D4">
        <v>1.7174302813712648E-2</v>
      </c>
      <c r="H4">
        <v>45</v>
      </c>
      <c r="I4">
        <f t="shared" si="0"/>
        <v>1</v>
      </c>
      <c r="J4">
        <f t="shared" si="1"/>
        <v>2.2727272727272728E-2</v>
      </c>
      <c r="M4">
        <v>45</v>
      </c>
      <c r="N4">
        <f t="shared" si="2"/>
        <v>2</v>
      </c>
      <c r="O4">
        <f t="shared" si="3"/>
        <v>4.6511627906976744E-2</v>
      </c>
      <c r="Q4">
        <v>77</v>
      </c>
      <c r="R4">
        <f t="shared" si="4"/>
        <v>1</v>
      </c>
      <c r="S4">
        <f t="shared" si="5"/>
        <v>1.3157894736842105E-2</v>
      </c>
      <c r="U4">
        <v>2.2727272727272728E-2</v>
      </c>
      <c r="V4">
        <v>4.6511627906976744E-2</v>
      </c>
      <c r="W4">
        <v>1.3157894736842105E-2</v>
      </c>
      <c r="X4">
        <f t="shared" si="6"/>
        <v>2.7465598457030529E-2</v>
      </c>
      <c r="Y4">
        <f t="shared" si="7"/>
        <v>1.7174302813712648E-2</v>
      </c>
    </row>
    <row r="5" spans="2:25">
      <c r="B5">
        <v>1</v>
      </c>
      <c r="C5">
        <v>2.7771596009050114E-2</v>
      </c>
      <c r="D5">
        <v>0.10932843876726016</v>
      </c>
      <c r="H5">
        <v>45</v>
      </c>
      <c r="I5">
        <f t="shared" si="0"/>
        <v>1</v>
      </c>
      <c r="J5">
        <f t="shared" si="1"/>
        <v>2.2727272727272728E-2</v>
      </c>
      <c r="M5">
        <v>49</v>
      </c>
      <c r="N5">
        <f t="shared" si="2"/>
        <v>6</v>
      </c>
      <c r="O5">
        <f t="shared" si="3"/>
        <v>0.13953488372093023</v>
      </c>
      <c r="Q5">
        <v>70</v>
      </c>
      <c r="R5">
        <f t="shared" si="4"/>
        <v>-6</v>
      </c>
      <c r="S5">
        <f t="shared" si="5"/>
        <v>-7.8947368421052627E-2</v>
      </c>
      <c r="U5">
        <v>2.2727272727272728E-2</v>
      </c>
      <c r="V5">
        <v>0.13953488372093023</v>
      </c>
      <c r="W5">
        <v>-7.8947368421052627E-2</v>
      </c>
      <c r="X5">
        <f t="shared" si="6"/>
        <v>2.7771596009050114E-2</v>
      </c>
      <c r="Y5">
        <f t="shared" si="7"/>
        <v>0.10932843876726016</v>
      </c>
    </row>
    <row r="6" spans="2:25">
      <c r="B6">
        <v>1.25</v>
      </c>
      <c r="C6">
        <v>1.8693668632469126E-2</v>
      </c>
      <c r="D6">
        <v>3.0038566121413229E-2</v>
      </c>
      <c r="H6">
        <v>45</v>
      </c>
      <c r="I6">
        <f t="shared" si="0"/>
        <v>1</v>
      </c>
      <c r="J6">
        <f t="shared" si="1"/>
        <v>2.2727272727272728E-2</v>
      </c>
      <c r="M6">
        <v>45</v>
      </c>
      <c r="N6">
        <f t="shared" si="2"/>
        <v>2</v>
      </c>
      <c r="O6">
        <f t="shared" si="3"/>
        <v>4.6511627906976744E-2</v>
      </c>
      <c r="Q6">
        <v>75</v>
      </c>
      <c r="R6">
        <f t="shared" si="4"/>
        <v>-1</v>
      </c>
      <c r="S6">
        <f t="shared" si="5"/>
        <v>-1.3157894736842105E-2</v>
      </c>
      <c r="U6">
        <v>2.2727272727272728E-2</v>
      </c>
      <c r="V6">
        <v>4.6511627906976744E-2</v>
      </c>
      <c r="W6">
        <v>-1.3157894736842105E-2</v>
      </c>
      <c r="X6">
        <f t="shared" si="6"/>
        <v>1.8693668632469126E-2</v>
      </c>
      <c r="Y6">
        <f t="shared" si="7"/>
        <v>3.0038566121413229E-2</v>
      </c>
    </row>
    <row r="7" spans="2:25">
      <c r="B7">
        <v>1.5</v>
      </c>
      <c r="C7">
        <v>8.7255665591038922E-3</v>
      </c>
      <c r="D7">
        <v>6.45340822563929E-2</v>
      </c>
      <c r="H7">
        <v>46</v>
      </c>
      <c r="I7">
        <f t="shared" si="0"/>
        <v>2</v>
      </c>
      <c r="J7">
        <f t="shared" si="1"/>
        <v>4.5454545454545456E-2</v>
      </c>
      <c r="M7">
        <v>45</v>
      </c>
      <c r="N7">
        <f t="shared" si="2"/>
        <v>2</v>
      </c>
      <c r="O7">
        <f t="shared" si="3"/>
        <v>4.6511627906976744E-2</v>
      </c>
      <c r="Q7">
        <v>71</v>
      </c>
      <c r="R7">
        <f t="shared" si="4"/>
        <v>-5</v>
      </c>
      <c r="S7">
        <f t="shared" si="5"/>
        <v>-6.5789473684210523E-2</v>
      </c>
      <c r="U7">
        <v>4.5454545454545456E-2</v>
      </c>
      <c r="V7">
        <v>4.6511627906976744E-2</v>
      </c>
      <c r="W7">
        <v>-6.5789473684210523E-2</v>
      </c>
      <c r="X7">
        <f t="shared" si="6"/>
        <v>8.7255665591038922E-3</v>
      </c>
      <c r="Y7">
        <f t="shared" si="7"/>
        <v>6.45340822563929E-2</v>
      </c>
    </row>
    <row r="8" spans="2:25">
      <c r="B8">
        <v>1.75</v>
      </c>
      <c r="C8">
        <v>-6.6763102258818319E-4</v>
      </c>
      <c r="D8">
        <v>6.1744616074233635E-2</v>
      </c>
      <c r="H8">
        <v>42</v>
      </c>
      <c r="I8">
        <f t="shared" si="0"/>
        <v>-2</v>
      </c>
      <c r="J8">
        <f t="shared" si="1"/>
        <v>-4.5454545454545456E-2</v>
      </c>
      <c r="M8">
        <v>46</v>
      </c>
      <c r="N8">
        <f t="shared" si="2"/>
        <v>3</v>
      </c>
      <c r="O8">
        <f t="shared" si="3"/>
        <v>6.9767441860465115E-2</v>
      </c>
      <c r="Q8">
        <v>74</v>
      </c>
      <c r="R8">
        <f t="shared" si="4"/>
        <v>-2</v>
      </c>
      <c r="S8">
        <f t="shared" si="5"/>
        <v>-2.6315789473684209E-2</v>
      </c>
      <c r="U8">
        <v>-4.5454545454545456E-2</v>
      </c>
      <c r="V8">
        <v>6.9767441860465115E-2</v>
      </c>
      <c r="W8">
        <v>-2.6315789473684209E-2</v>
      </c>
      <c r="X8">
        <f t="shared" si="6"/>
        <v>-6.6763102258818319E-4</v>
      </c>
      <c r="Y8">
        <f t="shared" si="7"/>
        <v>6.1744616074233635E-2</v>
      </c>
    </row>
    <row r="9" spans="2:25">
      <c r="B9">
        <v>2</v>
      </c>
      <c r="C9">
        <v>2.6269426208226698E-2</v>
      </c>
      <c r="D9">
        <v>3.4149152017391375E-2</v>
      </c>
      <c r="H9">
        <v>46</v>
      </c>
      <c r="I9">
        <f t="shared" si="0"/>
        <v>2</v>
      </c>
      <c r="J9">
        <f t="shared" si="1"/>
        <v>4.5454545454545456E-2</v>
      </c>
      <c r="M9">
        <v>45</v>
      </c>
      <c r="N9">
        <f t="shared" si="2"/>
        <v>2</v>
      </c>
      <c r="O9">
        <f t="shared" si="3"/>
        <v>4.6511627906976744E-2</v>
      </c>
      <c r="Q9">
        <v>75</v>
      </c>
      <c r="R9">
        <f t="shared" si="4"/>
        <v>-1</v>
      </c>
      <c r="S9">
        <f t="shared" si="5"/>
        <v>-1.3157894736842105E-2</v>
      </c>
      <c r="U9">
        <v>4.5454545454545456E-2</v>
      </c>
      <c r="V9">
        <v>4.6511627906976744E-2</v>
      </c>
      <c r="W9">
        <v>-1.3157894736842105E-2</v>
      </c>
      <c r="X9">
        <f t="shared" si="6"/>
        <v>2.6269426208226698E-2</v>
      </c>
      <c r="Y9">
        <f t="shared" si="7"/>
        <v>3.4149152017391375E-2</v>
      </c>
    </row>
    <row r="10" spans="2:25">
      <c r="B10">
        <v>2.25</v>
      </c>
      <c r="C10">
        <v>1.8693668632469126E-2</v>
      </c>
      <c r="D10">
        <v>3.0038566121413229E-2</v>
      </c>
      <c r="H10">
        <v>45</v>
      </c>
      <c r="I10">
        <f t="shared" si="0"/>
        <v>1</v>
      </c>
      <c r="J10">
        <f t="shared" si="1"/>
        <v>2.2727272727272728E-2</v>
      </c>
      <c r="M10">
        <v>45</v>
      </c>
      <c r="N10">
        <f t="shared" si="2"/>
        <v>2</v>
      </c>
      <c r="O10">
        <f t="shared" si="3"/>
        <v>4.6511627906976744E-2</v>
      </c>
      <c r="Q10">
        <v>75</v>
      </c>
      <c r="R10">
        <f t="shared" si="4"/>
        <v>-1</v>
      </c>
      <c r="S10">
        <f t="shared" si="5"/>
        <v>-1.3157894736842105E-2</v>
      </c>
      <c r="U10">
        <v>2.2727272727272728E-2</v>
      </c>
      <c r="V10">
        <v>4.6511627906976744E-2</v>
      </c>
      <c r="W10">
        <v>-1.3157894736842105E-2</v>
      </c>
      <c r="X10">
        <f t="shared" si="6"/>
        <v>1.8693668632469126E-2</v>
      </c>
      <c r="Y10">
        <f t="shared" si="7"/>
        <v>3.0038566121413229E-2</v>
      </c>
    </row>
    <row r="11" spans="2:25">
      <c r="B11">
        <v>2.5</v>
      </c>
      <c r="C11">
        <v>2.3255813953488372E-2</v>
      </c>
      <c r="D11">
        <v>4.02802513388111E-2</v>
      </c>
      <c r="H11">
        <v>44</v>
      </c>
      <c r="I11">
        <f t="shared" si="0"/>
        <v>0</v>
      </c>
      <c r="J11">
        <f t="shared" si="1"/>
        <v>0</v>
      </c>
      <c r="M11">
        <v>46</v>
      </c>
      <c r="N11">
        <f t="shared" si="2"/>
        <v>3</v>
      </c>
      <c r="O11">
        <f t="shared" si="3"/>
        <v>6.9767441860465115E-2</v>
      </c>
      <c r="Q11">
        <v>76</v>
      </c>
      <c r="R11">
        <f t="shared" si="4"/>
        <v>0</v>
      </c>
      <c r="S11">
        <f t="shared" si="5"/>
        <v>0</v>
      </c>
      <c r="U11">
        <v>0</v>
      </c>
      <c r="V11">
        <v>6.9767441860465115E-2</v>
      </c>
      <c r="W11">
        <v>0</v>
      </c>
      <c r="X11">
        <f t="shared" si="6"/>
        <v>2.3255813953488372E-2</v>
      </c>
      <c r="Y11">
        <f t="shared" si="7"/>
        <v>4.02802513388111E-2</v>
      </c>
    </row>
    <row r="12" spans="2:25">
      <c r="B12">
        <v>2.75</v>
      </c>
      <c r="C12">
        <v>4.9525240161715077E-2</v>
      </c>
      <c r="D12">
        <v>6.4814426338355019E-2</v>
      </c>
      <c r="H12">
        <v>46</v>
      </c>
      <c r="I12">
        <f t="shared" si="0"/>
        <v>2</v>
      </c>
      <c r="J12">
        <f t="shared" si="1"/>
        <v>4.5454545454545456E-2</v>
      </c>
      <c r="M12">
        <v>48</v>
      </c>
      <c r="N12">
        <f t="shared" si="2"/>
        <v>5</v>
      </c>
      <c r="O12">
        <f t="shared" si="3"/>
        <v>0.11627906976744186</v>
      </c>
      <c r="Q12">
        <v>75</v>
      </c>
      <c r="R12">
        <f t="shared" si="4"/>
        <v>-1</v>
      </c>
      <c r="S12">
        <f t="shared" si="5"/>
        <v>-1.3157894736842105E-2</v>
      </c>
      <c r="U12">
        <v>4.5454545454545456E-2</v>
      </c>
      <c r="V12">
        <v>0.11627906976744186</v>
      </c>
      <c r="W12">
        <v>-1.3157894736842105E-2</v>
      </c>
      <c r="X12">
        <f t="shared" si="6"/>
        <v>4.9525240161715077E-2</v>
      </c>
      <c r="Y12">
        <f t="shared" si="7"/>
        <v>6.4814426338355019E-2</v>
      </c>
    </row>
    <row r="13" spans="2:25">
      <c r="B13">
        <v>3</v>
      </c>
      <c r="C13">
        <v>1.886984904120767E-2</v>
      </c>
      <c r="D13">
        <v>4.4566874072259656E-2</v>
      </c>
      <c r="H13">
        <v>44</v>
      </c>
      <c r="I13">
        <f t="shared" si="0"/>
        <v>0</v>
      </c>
      <c r="J13">
        <f t="shared" si="1"/>
        <v>0</v>
      </c>
      <c r="M13">
        <v>46</v>
      </c>
      <c r="N13">
        <f t="shared" si="2"/>
        <v>3</v>
      </c>
      <c r="O13">
        <f t="shared" si="3"/>
        <v>6.9767441860465115E-2</v>
      </c>
      <c r="Q13">
        <v>75</v>
      </c>
      <c r="R13">
        <f t="shared" si="4"/>
        <v>-1</v>
      </c>
      <c r="S13">
        <f t="shared" si="5"/>
        <v>-1.3157894736842105E-2</v>
      </c>
      <c r="U13">
        <v>0</v>
      </c>
      <c r="V13">
        <v>6.9767441860465115E-2</v>
      </c>
      <c r="W13">
        <v>-1.3157894736842105E-2</v>
      </c>
      <c r="X13">
        <f t="shared" si="6"/>
        <v>1.886984904120767E-2</v>
      </c>
      <c r="Y13">
        <f t="shared" si="7"/>
        <v>4.4566874072259656E-2</v>
      </c>
    </row>
    <row r="14" spans="2:25">
      <c r="B14">
        <v>3.25</v>
      </c>
      <c r="C14">
        <v>8.948110233299951E-3</v>
      </c>
      <c r="D14">
        <v>2.7474320315892309E-2</v>
      </c>
      <c r="H14">
        <v>43</v>
      </c>
      <c r="I14">
        <f t="shared" si="0"/>
        <v>-1</v>
      </c>
      <c r="J14">
        <f t="shared" si="1"/>
        <v>-2.2727272727272728E-2</v>
      </c>
      <c r="M14">
        <v>44</v>
      </c>
      <c r="N14">
        <f t="shared" si="2"/>
        <v>1</v>
      </c>
      <c r="O14">
        <f t="shared" si="3"/>
        <v>2.3255813953488372E-2</v>
      </c>
      <c r="Q14">
        <v>78</v>
      </c>
      <c r="R14">
        <f t="shared" si="4"/>
        <v>2</v>
      </c>
      <c r="S14">
        <f t="shared" si="5"/>
        <v>2.6315789473684209E-2</v>
      </c>
      <c r="U14">
        <v>-2.2727272727272728E-2</v>
      </c>
      <c r="V14">
        <v>2.3255813953488372E-2</v>
      </c>
      <c r="W14">
        <v>2.6315789473684209E-2</v>
      </c>
      <c r="X14">
        <f t="shared" si="6"/>
        <v>8.948110233299951E-3</v>
      </c>
      <c r="Y14">
        <f t="shared" si="7"/>
        <v>2.7474320315892309E-2</v>
      </c>
    </row>
    <row r="15" spans="2:25">
      <c r="B15">
        <v>3.5</v>
      </c>
      <c r="C15">
        <v>3.0479210711768848E-2</v>
      </c>
      <c r="D15">
        <v>3.4660109321672385E-2</v>
      </c>
      <c r="H15">
        <v>47</v>
      </c>
      <c r="I15">
        <f t="shared" si="0"/>
        <v>3</v>
      </c>
      <c r="J15">
        <f t="shared" si="1"/>
        <v>6.8181818181818177E-2</v>
      </c>
      <c r="M15">
        <v>44</v>
      </c>
      <c r="N15">
        <f t="shared" si="2"/>
        <v>1</v>
      </c>
      <c r="O15">
        <f t="shared" si="3"/>
        <v>2.3255813953488372E-2</v>
      </c>
      <c r="Q15">
        <v>76</v>
      </c>
      <c r="R15">
        <f t="shared" si="4"/>
        <v>0</v>
      </c>
      <c r="S15">
        <f t="shared" si="5"/>
        <v>0</v>
      </c>
      <c r="U15">
        <v>6.8181818181818177E-2</v>
      </c>
      <c r="V15">
        <v>2.3255813953488372E-2</v>
      </c>
      <c r="W15">
        <v>0</v>
      </c>
      <c r="X15">
        <f t="shared" si="6"/>
        <v>3.0479210711768848E-2</v>
      </c>
      <c r="Y15">
        <f t="shared" si="7"/>
        <v>3.4660109321672385E-2</v>
      </c>
    </row>
    <row r="16" spans="2:25">
      <c r="B16">
        <v>3.75</v>
      </c>
      <c r="C16">
        <v>3.5421534809539704E-3</v>
      </c>
      <c r="D16">
        <v>3.7518995830344438E-2</v>
      </c>
      <c r="H16">
        <v>43</v>
      </c>
      <c r="I16">
        <f t="shared" si="0"/>
        <v>-1</v>
      </c>
      <c r="J16">
        <f t="shared" si="1"/>
        <v>-2.2727272727272728E-2</v>
      </c>
      <c r="M16">
        <v>45</v>
      </c>
      <c r="N16">
        <f t="shared" si="2"/>
        <v>2</v>
      </c>
      <c r="O16">
        <f t="shared" si="3"/>
        <v>4.6511627906976744E-2</v>
      </c>
      <c r="Q16">
        <v>75</v>
      </c>
      <c r="R16">
        <f t="shared" si="4"/>
        <v>-1</v>
      </c>
      <c r="S16">
        <f t="shared" si="5"/>
        <v>-1.3157894736842105E-2</v>
      </c>
      <c r="U16">
        <v>-2.2727272727272728E-2</v>
      </c>
      <c r="V16">
        <v>4.6511627906976744E-2</v>
      </c>
      <c r="W16">
        <v>-1.3157894736842105E-2</v>
      </c>
      <c r="X16">
        <f t="shared" si="6"/>
        <v>3.5421534809539704E-3</v>
      </c>
      <c r="Y16">
        <f t="shared" si="7"/>
        <v>3.7518995830344438E-2</v>
      </c>
    </row>
    <row r="17" spans="2:25">
      <c r="B17">
        <v>4</v>
      </c>
      <c r="C17">
        <v>-4.3859649122807015E-3</v>
      </c>
      <c r="D17">
        <v>7.5967140682845491E-3</v>
      </c>
      <c r="H17">
        <v>44</v>
      </c>
      <c r="I17">
        <f t="shared" si="0"/>
        <v>0</v>
      </c>
      <c r="J17">
        <f t="shared" si="1"/>
        <v>0</v>
      </c>
      <c r="M17">
        <v>43</v>
      </c>
      <c r="N17">
        <f t="shared" si="2"/>
        <v>0</v>
      </c>
      <c r="O17">
        <f t="shared" si="3"/>
        <v>0</v>
      </c>
      <c r="Q17">
        <v>75</v>
      </c>
      <c r="R17">
        <f t="shared" si="4"/>
        <v>-1</v>
      </c>
      <c r="S17">
        <f t="shared" si="5"/>
        <v>-1.3157894736842105E-2</v>
      </c>
      <c r="U17">
        <v>0</v>
      </c>
      <c r="V17">
        <v>0</v>
      </c>
      <c r="W17">
        <v>-1.3157894736842105E-2</v>
      </c>
      <c r="X17">
        <f t="shared" si="6"/>
        <v>-4.3859649122807015E-3</v>
      </c>
      <c r="Y17">
        <f t="shared" si="7"/>
        <v>7.5967140682845491E-3</v>
      </c>
    </row>
    <row r="18" spans="2:25">
      <c r="B18">
        <v>4.25</v>
      </c>
      <c r="C18">
        <v>2.7289418048291977E-2</v>
      </c>
      <c r="D18">
        <v>1.6521830509678537E-2</v>
      </c>
      <c r="H18">
        <v>46</v>
      </c>
      <c r="I18">
        <f t="shared" si="0"/>
        <v>2</v>
      </c>
      <c r="J18">
        <f t="shared" si="1"/>
        <v>4.5454545454545456E-2</v>
      </c>
      <c r="M18">
        <v>44</v>
      </c>
      <c r="N18">
        <f t="shared" si="2"/>
        <v>1</v>
      </c>
      <c r="O18">
        <f t="shared" si="3"/>
        <v>2.3255813953488372E-2</v>
      </c>
      <c r="Q18">
        <v>77</v>
      </c>
      <c r="R18">
        <f t="shared" si="4"/>
        <v>1</v>
      </c>
      <c r="S18">
        <f t="shared" si="5"/>
        <v>1.3157894736842105E-2</v>
      </c>
      <c r="U18">
        <v>4.5454545454545456E-2</v>
      </c>
      <c r="V18">
        <v>2.3255813953488372E-2</v>
      </c>
      <c r="W18">
        <v>1.3157894736842105E-2</v>
      </c>
      <c r="X18">
        <f t="shared" si="6"/>
        <v>2.7289418048291977E-2</v>
      </c>
      <c r="Y18">
        <f t="shared" si="7"/>
        <v>1.6521830509678537E-2</v>
      </c>
    </row>
    <row r="19" spans="2:25">
      <c r="B19">
        <v>4.5</v>
      </c>
      <c r="C19">
        <v>7.575757575757576E-3</v>
      </c>
      <c r="D19">
        <v>1.312159702703695E-2</v>
      </c>
      <c r="H19">
        <v>45</v>
      </c>
      <c r="I19">
        <f t="shared" si="0"/>
        <v>1</v>
      </c>
      <c r="J19">
        <f t="shared" si="1"/>
        <v>2.2727272727272728E-2</v>
      </c>
      <c r="M19">
        <v>43</v>
      </c>
      <c r="N19">
        <f t="shared" si="2"/>
        <v>0</v>
      </c>
      <c r="O19">
        <f t="shared" si="3"/>
        <v>0</v>
      </c>
      <c r="Q19">
        <v>76</v>
      </c>
      <c r="R19">
        <f t="shared" si="4"/>
        <v>0</v>
      </c>
      <c r="S19">
        <f t="shared" si="5"/>
        <v>0</v>
      </c>
      <c r="U19">
        <v>2.2727272727272728E-2</v>
      </c>
      <c r="V19">
        <v>0</v>
      </c>
      <c r="W19">
        <v>0</v>
      </c>
      <c r="X19">
        <f t="shared" si="6"/>
        <v>7.575757575757576E-3</v>
      </c>
      <c r="Y19">
        <f t="shared" si="7"/>
        <v>1.312159702703695E-2</v>
      </c>
    </row>
    <row r="20" spans="2:25">
      <c r="B20">
        <v>4.75</v>
      </c>
      <c r="C20">
        <v>-8.4195690070843071E-3</v>
      </c>
      <c r="D20">
        <v>4.8524738957899098E-2</v>
      </c>
      <c r="H20">
        <v>42</v>
      </c>
      <c r="I20">
        <f t="shared" si="0"/>
        <v>-2</v>
      </c>
      <c r="J20">
        <f t="shared" si="1"/>
        <v>-4.5454545454545456E-2</v>
      </c>
      <c r="M20">
        <v>45</v>
      </c>
      <c r="N20">
        <f t="shared" si="2"/>
        <v>2</v>
      </c>
      <c r="O20">
        <f t="shared" si="3"/>
        <v>4.6511627906976744E-2</v>
      </c>
      <c r="Q20">
        <v>74</v>
      </c>
      <c r="R20">
        <f t="shared" si="4"/>
        <v>-2</v>
      </c>
      <c r="S20">
        <f t="shared" si="5"/>
        <v>-2.6315789473684209E-2</v>
      </c>
      <c r="U20">
        <v>-4.5454545454545456E-2</v>
      </c>
      <c r="V20">
        <v>4.6511627906976744E-2</v>
      </c>
      <c r="W20">
        <v>-2.6315789473684209E-2</v>
      </c>
      <c r="X20">
        <f t="shared" si="6"/>
        <v>-8.4195690070843071E-3</v>
      </c>
      <c r="Y20">
        <f t="shared" si="7"/>
        <v>4.8524738957899098E-2</v>
      </c>
    </row>
    <row r="21" spans="2:25">
      <c r="B21">
        <v>5</v>
      </c>
      <c r="C21">
        <v>4.2440933199807129E-2</v>
      </c>
      <c r="D21">
        <v>4.2277224683338457E-2</v>
      </c>
      <c r="H21">
        <v>48</v>
      </c>
      <c r="I21">
        <f t="shared" si="0"/>
        <v>4</v>
      </c>
      <c r="J21">
        <f t="shared" si="1"/>
        <v>9.0909090909090912E-2</v>
      </c>
      <c r="M21">
        <v>44</v>
      </c>
      <c r="N21">
        <f t="shared" si="2"/>
        <v>1</v>
      </c>
      <c r="O21">
        <f t="shared" si="3"/>
        <v>2.3255813953488372E-2</v>
      </c>
      <c r="Q21">
        <v>77</v>
      </c>
      <c r="R21">
        <f t="shared" si="4"/>
        <v>1</v>
      </c>
      <c r="S21">
        <f t="shared" si="5"/>
        <v>1.3157894736842105E-2</v>
      </c>
      <c r="U21">
        <v>9.0909090909090912E-2</v>
      </c>
      <c r="V21">
        <v>2.3255813953488372E-2</v>
      </c>
      <c r="W21">
        <v>1.3157894736842105E-2</v>
      </c>
      <c r="X21">
        <f t="shared" si="6"/>
        <v>4.2440933199807129E-2</v>
      </c>
      <c r="Y21">
        <f t="shared" si="7"/>
        <v>4.2277224683338457E-2</v>
      </c>
    </row>
    <row r="22" spans="2:25">
      <c r="B22">
        <v>5.25</v>
      </c>
      <c r="C22">
        <v>4.6159267089499655E-2</v>
      </c>
      <c r="D22">
        <v>4.6515631834837375E-2</v>
      </c>
      <c r="H22">
        <v>46</v>
      </c>
      <c r="I22">
        <f t="shared" si="0"/>
        <v>2</v>
      </c>
      <c r="J22">
        <f t="shared" si="1"/>
        <v>4.5454545454545456E-2</v>
      </c>
      <c r="M22">
        <v>47</v>
      </c>
      <c r="N22">
        <f t="shared" si="2"/>
        <v>4</v>
      </c>
      <c r="O22">
        <f t="shared" si="3"/>
        <v>9.3023255813953487E-2</v>
      </c>
      <c r="Q22">
        <v>76</v>
      </c>
      <c r="R22">
        <f t="shared" si="4"/>
        <v>0</v>
      </c>
      <c r="S22">
        <f t="shared" si="5"/>
        <v>0</v>
      </c>
      <c r="U22">
        <v>4.5454545454545456E-2</v>
      </c>
      <c r="V22">
        <v>9.3023255813953487E-2</v>
      </c>
      <c r="W22">
        <v>0</v>
      </c>
      <c r="X22">
        <f t="shared" si="6"/>
        <v>4.6159267089499655E-2</v>
      </c>
      <c r="Y22">
        <f t="shared" si="7"/>
        <v>4.6515631834837375E-2</v>
      </c>
    </row>
    <row r="23" spans="2:25">
      <c r="B23">
        <v>5.5</v>
      </c>
      <c r="C23">
        <v>-1.5197878416972663E-2</v>
      </c>
      <c r="D23">
        <v>7.0547092451818477E-2</v>
      </c>
      <c r="H23">
        <v>44</v>
      </c>
      <c r="I23">
        <f t="shared" si="0"/>
        <v>0</v>
      </c>
      <c r="J23">
        <f t="shared" si="1"/>
        <v>0</v>
      </c>
      <c r="M23">
        <v>45</v>
      </c>
      <c r="N23">
        <f t="shared" si="2"/>
        <v>2</v>
      </c>
      <c r="O23">
        <f t="shared" si="3"/>
        <v>4.6511627906976744E-2</v>
      </c>
      <c r="Q23">
        <v>69</v>
      </c>
      <c r="R23">
        <f t="shared" si="4"/>
        <v>-7</v>
      </c>
      <c r="S23">
        <f t="shared" si="5"/>
        <v>-9.2105263157894732E-2</v>
      </c>
      <c r="U23">
        <v>0</v>
      </c>
      <c r="V23">
        <v>4.6511627906976744E-2</v>
      </c>
      <c r="W23">
        <v>-9.2105263157894732E-2</v>
      </c>
      <c r="X23">
        <f t="shared" si="6"/>
        <v>-1.5197878416972663E-2</v>
      </c>
      <c r="Y23">
        <f t="shared" si="7"/>
        <v>7.0547092451818477E-2</v>
      </c>
    </row>
    <row r="24" spans="2:25">
      <c r="B24">
        <v>5.75</v>
      </c>
      <c r="C24">
        <v>-9.9681020733652301E-3</v>
      </c>
      <c r="D24">
        <v>3.8655677793034651E-2</v>
      </c>
      <c r="H24">
        <v>45</v>
      </c>
      <c r="I24">
        <f t="shared" si="0"/>
        <v>1</v>
      </c>
      <c r="J24">
        <f t="shared" si="1"/>
        <v>2.2727272727272728E-2</v>
      </c>
      <c r="M24">
        <v>43</v>
      </c>
      <c r="N24">
        <f t="shared" si="2"/>
        <v>0</v>
      </c>
      <c r="O24">
        <f t="shared" si="3"/>
        <v>0</v>
      </c>
      <c r="Q24">
        <v>72</v>
      </c>
      <c r="R24">
        <f t="shared" si="4"/>
        <v>-4</v>
      </c>
      <c r="S24">
        <f t="shared" si="5"/>
        <v>-5.2631578947368418E-2</v>
      </c>
      <c r="U24">
        <v>2.2727272727272728E-2</v>
      </c>
      <c r="V24">
        <v>0</v>
      </c>
      <c r="W24">
        <v>-5.2631578947368418E-2</v>
      </c>
      <c r="X24">
        <f t="shared" si="6"/>
        <v>-9.9681020733652301E-3</v>
      </c>
      <c r="Y24">
        <f t="shared" si="7"/>
        <v>3.8655677793034651E-2</v>
      </c>
    </row>
    <row r="25" spans="2:25">
      <c r="B25">
        <v>6</v>
      </c>
      <c r="C25">
        <v>-1.2981714328103557E-2</v>
      </c>
      <c r="D25">
        <v>3.2480446677362565E-2</v>
      </c>
      <c r="H25">
        <v>43</v>
      </c>
      <c r="I25">
        <f t="shared" si="0"/>
        <v>-1</v>
      </c>
      <c r="J25">
        <f t="shared" si="1"/>
        <v>-2.2727272727272728E-2</v>
      </c>
      <c r="M25">
        <v>44</v>
      </c>
      <c r="N25">
        <f t="shared" si="2"/>
        <v>1</v>
      </c>
      <c r="O25">
        <f t="shared" si="3"/>
        <v>2.3255813953488372E-2</v>
      </c>
      <c r="Q25">
        <v>73</v>
      </c>
      <c r="R25">
        <f t="shared" si="4"/>
        <v>-3</v>
      </c>
      <c r="S25">
        <f t="shared" si="5"/>
        <v>-3.9473684210526314E-2</v>
      </c>
      <c r="U25">
        <v>-2.2727272727272728E-2</v>
      </c>
      <c r="V25">
        <v>2.3255813953488372E-2</v>
      </c>
      <c r="W25">
        <v>-3.9473684210526314E-2</v>
      </c>
      <c r="X25">
        <f t="shared" si="6"/>
        <v>-1.2981714328103557E-2</v>
      </c>
      <c r="Y25">
        <f t="shared" si="7"/>
        <v>3.2480446677362565E-2</v>
      </c>
    </row>
    <row r="26" spans="2:25">
      <c r="B26">
        <v>6.25</v>
      </c>
      <c r="C26">
        <v>-4.2617113608545677E-2</v>
      </c>
      <c r="D26">
        <v>2.7717926853124478E-2</v>
      </c>
      <c r="H26">
        <v>41</v>
      </c>
      <c r="I26">
        <f t="shared" si="0"/>
        <v>-3</v>
      </c>
      <c r="J26">
        <f t="shared" si="1"/>
        <v>-6.8181818181818177E-2</v>
      </c>
      <c r="M26">
        <v>41</v>
      </c>
      <c r="N26">
        <f t="shared" si="2"/>
        <v>-2</v>
      </c>
      <c r="O26">
        <f t="shared" si="3"/>
        <v>-4.6511627906976744E-2</v>
      </c>
      <c r="Q26">
        <v>75</v>
      </c>
      <c r="R26">
        <f t="shared" si="4"/>
        <v>-1</v>
      </c>
      <c r="S26">
        <f t="shared" si="5"/>
        <v>-1.3157894736842105E-2</v>
      </c>
      <c r="U26">
        <v>-6.8181818181818177E-2</v>
      </c>
      <c r="V26">
        <v>-4.6511627906976744E-2</v>
      </c>
      <c r="W26">
        <v>-1.3157894736842105E-2</v>
      </c>
      <c r="X26">
        <f t="shared" si="6"/>
        <v>-4.2617113608545677E-2</v>
      </c>
      <c r="Y26">
        <f t="shared" si="7"/>
        <v>2.7717926853124478E-2</v>
      </c>
    </row>
    <row r="27" spans="2:25">
      <c r="B27">
        <v>6.5</v>
      </c>
      <c r="C27">
        <v>1.1117911056711546E-2</v>
      </c>
      <c r="D27">
        <v>3.1349943266838841E-2</v>
      </c>
      <c r="H27">
        <v>44</v>
      </c>
      <c r="I27">
        <f t="shared" si="0"/>
        <v>0</v>
      </c>
      <c r="J27">
        <f t="shared" si="1"/>
        <v>0</v>
      </c>
      <c r="M27">
        <v>45</v>
      </c>
      <c r="N27">
        <f t="shared" si="2"/>
        <v>2</v>
      </c>
      <c r="O27">
        <f t="shared" si="3"/>
        <v>4.6511627906976744E-2</v>
      </c>
      <c r="Q27">
        <v>75</v>
      </c>
      <c r="R27">
        <f t="shared" si="4"/>
        <v>-1</v>
      </c>
      <c r="S27">
        <f t="shared" si="5"/>
        <v>-1.3157894736842105E-2</v>
      </c>
      <c r="U27">
        <v>0</v>
      </c>
      <c r="V27">
        <v>4.6511627906976744E-2</v>
      </c>
      <c r="W27">
        <v>-1.3157894736842105E-2</v>
      </c>
      <c r="X27">
        <f t="shared" si="6"/>
        <v>1.1117911056711546E-2</v>
      </c>
      <c r="Y27">
        <f t="shared" si="7"/>
        <v>3.1349943266838841E-2</v>
      </c>
    </row>
    <row r="28" spans="2:25">
      <c r="B28">
        <v>6.75</v>
      </c>
      <c r="C28">
        <v>3.06553911205074E-2</v>
      </c>
      <c r="D28">
        <v>2.6553608217929105E-2</v>
      </c>
      <c r="H28">
        <v>46</v>
      </c>
      <c r="I28">
        <f t="shared" si="0"/>
        <v>2</v>
      </c>
      <c r="J28">
        <f t="shared" si="1"/>
        <v>4.5454545454545456E-2</v>
      </c>
      <c r="M28">
        <v>45</v>
      </c>
      <c r="N28">
        <f t="shared" si="2"/>
        <v>2</v>
      </c>
      <c r="O28">
        <f t="shared" si="3"/>
        <v>4.6511627906976744E-2</v>
      </c>
      <c r="Q28">
        <v>76</v>
      </c>
      <c r="R28">
        <f t="shared" si="4"/>
        <v>0</v>
      </c>
      <c r="S28">
        <f t="shared" si="5"/>
        <v>0</v>
      </c>
      <c r="U28">
        <v>4.5454545454545456E-2</v>
      </c>
      <c r="V28">
        <v>4.6511627906976744E-2</v>
      </c>
      <c r="W28">
        <v>0</v>
      </c>
      <c r="X28">
        <f t="shared" si="6"/>
        <v>3.06553911205074E-2</v>
      </c>
      <c r="Y28">
        <f t="shared" si="7"/>
        <v>2.6553608217929105E-2</v>
      </c>
    </row>
    <row r="29" spans="2:25">
      <c r="B29">
        <v>7</v>
      </c>
      <c r="C29">
        <v>-1.5151515151515152E-2</v>
      </c>
      <c r="D29">
        <v>2.6243194054073899E-2</v>
      </c>
      <c r="H29">
        <v>42</v>
      </c>
      <c r="I29">
        <f t="shared" si="0"/>
        <v>-2</v>
      </c>
      <c r="J29">
        <f t="shared" si="1"/>
        <v>-4.5454545454545456E-2</v>
      </c>
      <c r="M29">
        <v>43</v>
      </c>
      <c r="N29">
        <f t="shared" si="2"/>
        <v>0</v>
      </c>
      <c r="O29">
        <f t="shared" si="3"/>
        <v>0</v>
      </c>
      <c r="Q29">
        <v>76</v>
      </c>
      <c r="R29">
        <f t="shared" si="4"/>
        <v>0</v>
      </c>
      <c r="S29">
        <f t="shared" si="5"/>
        <v>0</v>
      </c>
      <c r="U29">
        <v>-4.5454545454545456E-2</v>
      </c>
      <c r="V29">
        <v>0</v>
      </c>
      <c r="W29">
        <v>0</v>
      </c>
      <c r="X29">
        <f t="shared" si="6"/>
        <v>-1.5151515151515152E-2</v>
      </c>
      <c r="Y29">
        <f t="shared" si="7"/>
        <v>2.6243194054073899E-2</v>
      </c>
    </row>
    <row r="30" spans="2:25">
      <c r="B30">
        <v>7.25</v>
      </c>
      <c r="C30">
        <v>-7.399577167019028E-3</v>
      </c>
      <c r="D30">
        <v>3.4947727811451459E-2</v>
      </c>
      <c r="H30">
        <v>42</v>
      </c>
      <c r="I30">
        <f t="shared" si="0"/>
        <v>-2</v>
      </c>
      <c r="J30">
        <f t="shared" si="1"/>
        <v>-4.5454545454545456E-2</v>
      </c>
      <c r="M30">
        <v>44</v>
      </c>
      <c r="N30">
        <f t="shared" si="2"/>
        <v>1</v>
      </c>
      <c r="O30">
        <f t="shared" si="3"/>
        <v>2.3255813953488372E-2</v>
      </c>
      <c r="Q30">
        <v>76</v>
      </c>
      <c r="R30">
        <f t="shared" si="4"/>
        <v>0</v>
      </c>
      <c r="S30">
        <f t="shared" si="5"/>
        <v>0</v>
      </c>
      <c r="U30">
        <v>-4.5454545454545456E-2</v>
      </c>
      <c r="V30">
        <v>2.3255813953488372E-2</v>
      </c>
      <c r="W30">
        <v>0</v>
      </c>
      <c r="X30">
        <f t="shared" si="6"/>
        <v>-7.399577167019028E-3</v>
      </c>
      <c r="Y30">
        <f t="shared" si="7"/>
        <v>3.4947727811451459E-2</v>
      </c>
    </row>
    <row r="31" spans="2:25">
      <c r="B31">
        <v>7.5</v>
      </c>
      <c r="C31">
        <v>1.2629353510626459E-2</v>
      </c>
      <c r="D31">
        <v>7.2787108436848644E-2</v>
      </c>
      <c r="H31">
        <v>47</v>
      </c>
      <c r="I31">
        <f t="shared" si="0"/>
        <v>3</v>
      </c>
      <c r="J31">
        <f t="shared" si="1"/>
        <v>6.8181818181818177E-2</v>
      </c>
      <c r="M31">
        <v>40</v>
      </c>
      <c r="N31">
        <f t="shared" si="2"/>
        <v>-3</v>
      </c>
      <c r="O31">
        <f t="shared" si="3"/>
        <v>-6.9767441860465115E-2</v>
      </c>
      <c r="Q31">
        <v>79</v>
      </c>
      <c r="R31">
        <f t="shared" si="4"/>
        <v>3</v>
      </c>
      <c r="S31">
        <f t="shared" si="5"/>
        <v>3.9473684210526314E-2</v>
      </c>
      <c r="U31">
        <v>6.8181818181818177E-2</v>
      </c>
      <c r="V31">
        <v>-6.9767441860465115E-2</v>
      </c>
      <c r="W31">
        <v>3.9473684210526314E-2</v>
      </c>
      <c r="X31">
        <f t="shared" si="6"/>
        <v>1.2629353510626459E-2</v>
      </c>
      <c r="Y31">
        <f t="shared" si="7"/>
        <v>7.2787108436848644E-2</v>
      </c>
    </row>
    <row r="32" spans="2:25">
      <c r="B32">
        <v>7.75</v>
      </c>
      <c r="C32">
        <v>1.6347687400318979E-2</v>
      </c>
      <c r="D32">
        <v>1.4270757709867047E-2</v>
      </c>
      <c r="H32">
        <v>45</v>
      </c>
      <c r="I32">
        <f t="shared" si="0"/>
        <v>1</v>
      </c>
      <c r="J32">
        <f t="shared" si="1"/>
        <v>2.2727272727272728E-2</v>
      </c>
      <c r="M32">
        <v>43</v>
      </c>
      <c r="N32">
        <f t="shared" si="2"/>
        <v>0</v>
      </c>
      <c r="O32">
        <f t="shared" si="3"/>
        <v>0</v>
      </c>
      <c r="Q32">
        <v>78</v>
      </c>
      <c r="R32">
        <f t="shared" si="4"/>
        <v>2</v>
      </c>
      <c r="S32">
        <f t="shared" si="5"/>
        <v>2.6315789473684209E-2</v>
      </c>
      <c r="U32">
        <v>2.2727272727272728E-2</v>
      </c>
      <c r="V32">
        <v>0</v>
      </c>
      <c r="W32">
        <v>2.6315789473684209E-2</v>
      </c>
      <c r="X32">
        <f t="shared" si="6"/>
        <v>1.6347687400318979E-2</v>
      </c>
      <c r="Y32">
        <f t="shared" si="7"/>
        <v>1.4270757709867047E-2</v>
      </c>
    </row>
    <row r="33" spans="2:25">
      <c r="B33">
        <v>8</v>
      </c>
      <c r="C33">
        <v>1.7321315974926744E-2</v>
      </c>
      <c r="D33">
        <v>5.4072548474528054E-2</v>
      </c>
      <c r="H33">
        <v>47</v>
      </c>
      <c r="I33">
        <f t="shared" si="0"/>
        <v>3</v>
      </c>
      <c r="J33">
        <f t="shared" si="1"/>
        <v>6.8181818181818177E-2</v>
      </c>
      <c r="M33">
        <v>44</v>
      </c>
      <c r="N33">
        <f t="shared" si="2"/>
        <v>1</v>
      </c>
      <c r="O33">
        <f t="shared" si="3"/>
        <v>2.3255813953488372E-2</v>
      </c>
      <c r="Q33">
        <v>73</v>
      </c>
      <c r="R33">
        <f t="shared" si="4"/>
        <v>-3</v>
      </c>
      <c r="S33">
        <f t="shared" si="5"/>
        <v>-3.9473684210526314E-2</v>
      </c>
      <c r="U33">
        <v>6.8181818181818177E-2</v>
      </c>
      <c r="V33">
        <v>2.3255813953488372E-2</v>
      </c>
      <c r="W33">
        <v>-3.9473684210526314E-2</v>
      </c>
      <c r="X33">
        <f t="shared" si="6"/>
        <v>1.7321315974926744E-2</v>
      </c>
      <c r="Y33">
        <f t="shared" si="7"/>
        <v>5.4072548474528054E-2</v>
      </c>
    </row>
    <row r="34" spans="2:25">
      <c r="B34">
        <v>8.25</v>
      </c>
      <c r="C34">
        <v>3.3492822966507178E-2</v>
      </c>
      <c r="D34">
        <v>6.9717450339223941E-2</v>
      </c>
      <c r="H34">
        <v>49</v>
      </c>
      <c r="I34">
        <f t="shared" si="0"/>
        <v>5</v>
      </c>
      <c r="J34">
        <f t="shared" si="1"/>
        <v>0.11363636363636363</v>
      </c>
      <c r="M34">
        <v>43</v>
      </c>
      <c r="N34">
        <f t="shared" si="2"/>
        <v>0</v>
      </c>
      <c r="O34">
        <f t="shared" si="3"/>
        <v>0</v>
      </c>
      <c r="Q34">
        <v>75</v>
      </c>
      <c r="R34">
        <f t="shared" si="4"/>
        <v>-1</v>
      </c>
      <c r="S34">
        <f t="shared" si="5"/>
        <v>-1.3157894736842105E-2</v>
      </c>
      <c r="U34">
        <v>0.11363636363636363</v>
      </c>
      <c r="V34">
        <v>0</v>
      </c>
      <c r="W34">
        <v>-1.3157894736842105E-2</v>
      </c>
      <c r="X34">
        <f t="shared" si="6"/>
        <v>3.3492822966507178E-2</v>
      </c>
      <c r="Y34">
        <f t="shared" si="7"/>
        <v>6.9717450339223941E-2</v>
      </c>
    </row>
    <row r="35" spans="2:25">
      <c r="B35">
        <v>8.5</v>
      </c>
      <c r="C35">
        <v>3.5041356032788101E-2</v>
      </c>
      <c r="D35">
        <v>1.8959002203338241E-2</v>
      </c>
      <c r="H35">
        <v>46</v>
      </c>
      <c r="I35">
        <f t="shared" si="0"/>
        <v>2</v>
      </c>
      <c r="J35">
        <f t="shared" si="1"/>
        <v>4.5454545454545456E-2</v>
      </c>
      <c r="M35">
        <v>45</v>
      </c>
      <c r="N35">
        <f t="shared" si="2"/>
        <v>2</v>
      </c>
      <c r="O35">
        <f t="shared" si="3"/>
        <v>4.6511627906976744E-2</v>
      </c>
      <c r="Q35">
        <v>77</v>
      </c>
      <c r="R35">
        <f t="shared" si="4"/>
        <v>1</v>
      </c>
      <c r="S35">
        <f t="shared" si="5"/>
        <v>1.3157894736842105E-2</v>
      </c>
      <c r="U35">
        <v>4.5454545454545456E-2</v>
      </c>
      <c r="V35">
        <v>4.6511627906976744E-2</v>
      </c>
      <c r="W35">
        <v>1.3157894736842105E-2</v>
      </c>
      <c r="X35">
        <f t="shared" si="6"/>
        <v>3.5041356032788101E-2</v>
      </c>
      <c r="Y35">
        <f t="shared" si="7"/>
        <v>1.8959002203338241E-2</v>
      </c>
    </row>
    <row r="36" spans="2:25">
      <c r="B36">
        <v>8.75</v>
      </c>
      <c r="C36">
        <v>9.3931975816920754E-3</v>
      </c>
      <c r="D36">
        <v>7.1059028121987625E-2</v>
      </c>
      <c r="H36">
        <v>48</v>
      </c>
      <c r="I36">
        <f t="shared" si="0"/>
        <v>4</v>
      </c>
      <c r="J36">
        <f t="shared" si="1"/>
        <v>9.0909090909090912E-2</v>
      </c>
      <c r="M36">
        <v>42</v>
      </c>
      <c r="N36">
        <f t="shared" si="2"/>
        <v>-1</v>
      </c>
      <c r="O36">
        <f t="shared" si="3"/>
        <v>-2.3255813953488372E-2</v>
      </c>
      <c r="Q36">
        <v>73</v>
      </c>
      <c r="R36">
        <f t="shared" si="4"/>
        <v>-3</v>
      </c>
      <c r="S36">
        <f t="shared" si="5"/>
        <v>-3.9473684210526314E-2</v>
      </c>
      <c r="U36">
        <v>9.0909090909090912E-2</v>
      </c>
      <c r="V36">
        <v>-2.3255813953488372E-2</v>
      </c>
      <c r="W36">
        <v>-3.9473684210526314E-2</v>
      </c>
      <c r="X36">
        <f t="shared" si="6"/>
        <v>9.3931975816920754E-3</v>
      </c>
      <c r="Y36">
        <f t="shared" si="7"/>
        <v>7.1059028121987625E-2</v>
      </c>
    </row>
    <row r="37" spans="2:25">
      <c r="B37">
        <v>9</v>
      </c>
      <c r="C37">
        <v>-2.2235822113423093E-2</v>
      </c>
      <c r="D37">
        <v>6.2699886533677682E-2</v>
      </c>
      <c r="H37">
        <v>44</v>
      </c>
      <c r="I37">
        <f t="shared" si="0"/>
        <v>0</v>
      </c>
      <c r="J37">
        <f t="shared" si="1"/>
        <v>0</v>
      </c>
      <c r="M37">
        <v>39</v>
      </c>
      <c r="N37">
        <f t="shared" si="2"/>
        <v>-4</v>
      </c>
      <c r="O37">
        <f t="shared" si="3"/>
        <v>-9.3023255813953487E-2</v>
      </c>
      <c r="Q37">
        <v>78</v>
      </c>
      <c r="R37">
        <f t="shared" si="4"/>
        <v>2</v>
      </c>
      <c r="S37">
        <f t="shared" si="5"/>
        <v>2.6315789473684209E-2</v>
      </c>
      <c r="U37">
        <v>0</v>
      </c>
      <c r="V37">
        <v>-9.3023255813953487E-2</v>
      </c>
      <c r="W37">
        <v>2.6315789473684209E-2</v>
      </c>
      <c r="X37">
        <f t="shared" si="6"/>
        <v>-2.2235822113423093E-2</v>
      </c>
      <c r="Y37">
        <f t="shared" si="7"/>
        <v>6.2699886533677682E-2</v>
      </c>
    </row>
    <row r="38" spans="2:25">
      <c r="B38">
        <v>9.25</v>
      </c>
      <c r="C38">
        <v>2.5249434368161419E-2</v>
      </c>
      <c r="D38">
        <v>5.7354954379063017E-2</v>
      </c>
      <c r="H38">
        <v>46</v>
      </c>
      <c r="I38">
        <f t="shared" si="0"/>
        <v>2</v>
      </c>
      <c r="J38">
        <f t="shared" si="1"/>
        <v>4.5454545454545456E-2</v>
      </c>
      <c r="M38">
        <v>46</v>
      </c>
      <c r="N38">
        <f t="shared" si="2"/>
        <v>3</v>
      </c>
      <c r="O38">
        <f t="shared" si="3"/>
        <v>6.9767441860465115E-2</v>
      </c>
      <c r="Q38">
        <v>73</v>
      </c>
      <c r="R38">
        <f t="shared" si="4"/>
        <v>-3</v>
      </c>
      <c r="S38">
        <f t="shared" si="5"/>
        <v>-3.9473684210526314E-2</v>
      </c>
      <c r="U38">
        <v>4.5454545454545456E-2</v>
      </c>
      <c r="V38">
        <v>6.9767441860465115E-2</v>
      </c>
      <c r="W38">
        <v>-3.9473684210526314E-2</v>
      </c>
      <c r="X38">
        <f t="shared" si="6"/>
        <v>2.5249434368161419E-2</v>
      </c>
      <c r="Y38">
        <f t="shared" si="7"/>
        <v>5.7354954379063017E-2</v>
      </c>
    </row>
    <row r="39" spans="2:25">
      <c r="B39">
        <v>9.5</v>
      </c>
      <c r="C39">
        <v>-2.9857942954638183E-2</v>
      </c>
      <c r="D39">
        <v>4.6549033455996904E-2</v>
      </c>
      <c r="H39">
        <v>45</v>
      </c>
      <c r="I39">
        <f t="shared" si="0"/>
        <v>1</v>
      </c>
      <c r="J39">
        <f t="shared" si="1"/>
        <v>2.2727272727272728E-2</v>
      </c>
      <c r="M39">
        <v>41</v>
      </c>
      <c r="N39">
        <f t="shared" si="2"/>
        <v>-2</v>
      </c>
      <c r="O39">
        <f t="shared" si="3"/>
        <v>-4.6511627906976744E-2</v>
      </c>
      <c r="Q39">
        <v>71</v>
      </c>
      <c r="R39">
        <f t="shared" si="4"/>
        <v>-5</v>
      </c>
      <c r="S39">
        <f t="shared" si="5"/>
        <v>-6.5789473684210523E-2</v>
      </c>
      <c r="U39">
        <v>2.2727272727272728E-2</v>
      </c>
      <c r="V39">
        <v>-4.6511627906976744E-2</v>
      </c>
      <c r="W39">
        <v>-6.5789473684210523E-2</v>
      </c>
      <c r="X39">
        <f t="shared" si="6"/>
        <v>-2.9857942954638183E-2</v>
      </c>
      <c r="Y39">
        <f t="shared" si="7"/>
        <v>4.6549033455996904E-2</v>
      </c>
    </row>
    <row r="40" spans="2:25">
      <c r="B40">
        <v>9.75</v>
      </c>
      <c r="C40">
        <v>1.2137902896776825E-2</v>
      </c>
      <c r="D40">
        <v>1.1661411071356927E-2</v>
      </c>
      <c r="H40">
        <v>44</v>
      </c>
      <c r="I40">
        <f t="shared" si="0"/>
        <v>0</v>
      </c>
      <c r="J40">
        <f t="shared" si="1"/>
        <v>0</v>
      </c>
      <c r="M40">
        <v>44</v>
      </c>
      <c r="N40">
        <f t="shared" si="2"/>
        <v>1</v>
      </c>
      <c r="O40">
        <f t="shared" si="3"/>
        <v>2.3255813953488372E-2</v>
      </c>
      <c r="Q40">
        <v>77</v>
      </c>
      <c r="R40">
        <f t="shared" si="4"/>
        <v>1</v>
      </c>
      <c r="S40">
        <f t="shared" si="5"/>
        <v>1.3157894736842105E-2</v>
      </c>
      <c r="U40">
        <v>0</v>
      </c>
      <c r="V40">
        <v>2.3255813953488372E-2</v>
      </c>
      <c r="W40">
        <v>1.3157894736842105E-2</v>
      </c>
      <c r="X40">
        <f t="shared" si="6"/>
        <v>1.2137902896776825E-2</v>
      </c>
      <c r="Y40">
        <f t="shared" si="7"/>
        <v>1.1661411071356927E-2</v>
      </c>
    </row>
    <row r="41" spans="2:25">
      <c r="B41">
        <v>10</v>
      </c>
      <c r="C41">
        <v>-1.9537480063795853E-2</v>
      </c>
      <c r="D41">
        <v>2.3389169658791811E-2</v>
      </c>
      <c r="H41">
        <v>42</v>
      </c>
      <c r="I41">
        <f t="shared" si="0"/>
        <v>-2</v>
      </c>
      <c r="J41">
        <f t="shared" si="1"/>
        <v>-4.5454545454545456E-2</v>
      </c>
      <c r="M41">
        <v>43</v>
      </c>
      <c r="N41">
        <f t="shared" si="2"/>
        <v>0</v>
      </c>
      <c r="O41">
        <f t="shared" si="3"/>
        <v>0</v>
      </c>
      <c r="Q41">
        <v>75</v>
      </c>
      <c r="R41">
        <f t="shared" si="4"/>
        <v>-1</v>
      </c>
      <c r="S41">
        <f t="shared" si="5"/>
        <v>-1.3157894736842105E-2</v>
      </c>
      <c r="U41">
        <v>-4.5454545454545456E-2</v>
      </c>
      <c r="V41">
        <v>0</v>
      </c>
      <c r="W41">
        <v>-1.3157894736842105E-2</v>
      </c>
      <c r="X41">
        <f t="shared" si="6"/>
        <v>-1.9537480063795853E-2</v>
      </c>
      <c r="Y41">
        <f t="shared" si="7"/>
        <v>2.3389169658791811E-2</v>
      </c>
    </row>
    <row r="42" spans="2:25">
      <c r="B42">
        <v>10.25</v>
      </c>
      <c r="C42">
        <v>-1.7543859649122806E-2</v>
      </c>
      <c r="D42">
        <v>3.0386856273138196E-2</v>
      </c>
      <c r="H42">
        <v>44</v>
      </c>
      <c r="I42">
        <f t="shared" si="0"/>
        <v>0</v>
      </c>
      <c r="J42">
        <f t="shared" si="1"/>
        <v>0</v>
      </c>
      <c r="M42">
        <v>43</v>
      </c>
      <c r="N42">
        <f t="shared" si="2"/>
        <v>0</v>
      </c>
      <c r="O42">
        <f t="shared" si="3"/>
        <v>0</v>
      </c>
      <c r="Q42">
        <v>72</v>
      </c>
      <c r="R42">
        <f t="shared" si="4"/>
        <v>-4</v>
      </c>
      <c r="S42">
        <f t="shared" si="5"/>
        <v>-5.2631578947368418E-2</v>
      </c>
      <c r="U42">
        <v>0</v>
      </c>
      <c r="V42">
        <v>0</v>
      </c>
      <c r="W42">
        <v>-5.2631578947368418E-2</v>
      </c>
      <c r="X42">
        <f t="shared" si="6"/>
        <v>-1.7543859649122806E-2</v>
      </c>
      <c r="Y42">
        <f t="shared" si="7"/>
        <v>3.0386856273138196E-2</v>
      </c>
    </row>
    <row r="43" spans="2:25">
      <c r="B43">
        <v>10.5</v>
      </c>
      <c r="C43">
        <v>-6.5557657356922969E-3</v>
      </c>
      <c r="D43">
        <v>2.8468828486069953E-2</v>
      </c>
      <c r="H43">
        <v>43</v>
      </c>
      <c r="I43">
        <f t="shared" si="0"/>
        <v>-1</v>
      </c>
      <c r="J43">
        <f t="shared" si="1"/>
        <v>-2.2727272727272728E-2</v>
      </c>
      <c r="M43">
        <v>42</v>
      </c>
      <c r="N43">
        <f t="shared" si="2"/>
        <v>-1</v>
      </c>
      <c r="O43">
        <f t="shared" si="3"/>
        <v>-2.3255813953488372E-2</v>
      </c>
      <c r="Q43">
        <v>78</v>
      </c>
      <c r="R43">
        <f t="shared" si="4"/>
        <v>2</v>
      </c>
      <c r="S43">
        <f t="shared" si="5"/>
        <v>2.6315789473684209E-2</v>
      </c>
      <c r="U43">
        <v>-2.2727272727272728E-2</v>
      </c>
      <c r="V43">
        <v>-2.3255813953488372E-2</v>
      </c>
      <c r="W43">
        <v>2.6315789473684209E-2</v>
      </c>
      <c r="X43">
        <f t="shared" si="6"/>
        <v>-6.5557657356922969E-3</v>
      </c>
      <c r="Y43">
        <f t="shared" si="7"/>
        <v>2.8468828486069953E-2</v>
      </c>
    </row>
    <row r="44" spans="2:25">
      <c r="B44">
        <v>10.75</v>
      </c>
      <c r="C44">
        <v>1.53276955602537E-2</v>
      </c>
      <c r="D44">
        <v>1.3276804108964552E-2</v>
      </c>
      <c r="H44">
        <v>45</v>
      </c>
      <c r="I44">
        <f t="shared" si="0"/>
        <v>1</v>
      </c>
      <c r="J44">
        <f t="shared" si="1"/>
        <v>2.2727272727272728E-2</v>
      </c>
      <c r="M44">
        <v>44</v>
      </c>
      <c r="N44">
        <f t="shared" si="2"/>
        <v>1</v>
      </c>
      <c r="O44">
        <f t="shared" si="3"/>
        <v>2.3255813953488372E-2</v>
      </c>
      <c r="Q44">
        <v>76</v>
      </c>
      <c r="R44">
        <f t="shared" si="4"/>
        <v>0</v>
      </c>
      <c r="S44">
        <f t="shared" si="5"/>
        <v>0</v>
      </c>
      <c r="U44">
        <v>2.2727272727272728E-2</v>
      </c>
      <c r="V44">
        <v>2.3255813953488372E-2</v>
      </c>
      <c r="W44">
        <v>0</v>
      </c>
      <c r="X44">
        <f t="shared" si="6"/>
        <v>1.53276955602537E-2</v>
      </c>
      <c r="Y44">
        <f t="shared" si="7"/>
        <v>1.3276804108964552E-2</v>
      </c>
    </row>
    <row r="45" spans="2:25">
      <c r="B45">
        <v>11</v>
      </c>
      <c r="C45">
        <v>5.0730685063610392E-2</v>
      </c>
      <c r="D45">
        <v>0.1248173894780614</v>
      </c>
      <c r="H45">
        <v>49</v>
      </c>
      <c r="I45">
        <f t="shared" si="0"/>
        <v>5</v>
      </c>
      <c r="J45">
        <f t="shared" si="1"/>
        <v>0.11363636363636363</v>
      </c>
      <c r="M45">
        <v>39</v>
      </c>
      <c r="N45">
        <f t="shared" si="2"/>
        <v>-4</v>
      </c>
      <c r="O45">
        <f t="shared" si="3"/>
        <v>-9.3023255813953487E-2</v>
      </c>
      <c r="Q45">
        <v>86</v>
      </c>
      <c r="R45">
        <f t="shared" si="4"/>
        <v>10</v>
      </c>
      <c r="S45">
        <f t="shared" si="5"/>
        <v>0.13157894736842105</v>
      </c>
      <c r="U45">
        <v>0.11363636363636363</v>
      </c>
      <c r="V45">
        <v>-9.3023255813953487E-2</v>
      </c>
      <c r="W45">
        <v>0.13157894736842105</v>
      </c>
      <c r="X45">
        <f t="shared" si="6"/>
        <v>5.0730685063610392E-2</v>
      </c>
      <c r="Y45">
        <f t="shared" si="7"/>
        <v>0.1248173894780614</v>
      </c>
    </row>
    <row r="46" spans="2:25">
      <c r="B46">
        <v>11.25</v>
      </c>
      <c r="C46">
        <v>0.1649326805385557</v>
      </c>
      <c r="D46">
        <v>7.5637123345900767E-2</v>
      </c>
      <c r="H46">
        <v>55</v>
      </c>
      <c r="I46">
        <f t="shared" si="0"/>
        <v>11</v>
      </c>
      <c r="J46">
        <f t="shared" si="1"/>
        <v>0.25</v>
      </c>
      <c r="M46">
        <v>49</v>
      </c>
      <c r="N46">
        <f t="shared" si="2"/>
        <v>6</v>
      </c>
      <c r="O46">
        <f t="shared" si="3"/>
        <v>0.13953488372093023</v>
      </c>
      <c r="Q46">
        <v>84</v>
      </c>
      <c r="R46">
        <f t="shared" si="4"/>
        <v>8</v>
      </c>
      <c r="S46">
        <f t="shared" si="5"/>
        <v>0.10526315789473684</v>
      </c>
      <c r="U46">
        <v>0.25</v>
      </c>
      <c r="V46">
        <v>0.13953488372093023</v>
      </c>
      <c r="W46">
        <v>0.10526315789473684</v>
      </c>
      <c r="X46">
        <f t="shared" si="6"/>
        <v>0.1649326805385557</v>
      </c>
      <c r="Y46">
        <f t="shared" si="7"/>
        <v>7.5637123345900767E-2</v>
      </c>
    </row>
    <row r="47" spans="2:25">
      <c r="B47">
        <v>11.5</v>
      </c>
      <c r="C47">
        <v>0.12705389265976783</v>
      </c>
      <c r="D47">
        <v>1.8937827057247857E-2</v>
      </c>
      <c r="H47">
        <v>50</v>
      </c>
      <c r="I47">
        <f t="shared" si="0"/>
        <v>6</v>
      </c>
      <c r="J47">
        <f t="shared" si="1"/>
        <v>0.13636363636363635</v>
      </c>
      <c r="M47">
        <v>49</v>
      </c>
      <c r="N47">
        <f t="shared" si="2"/>
        <v>6</v>
      </c>
      <c r="O47">
        <f t="shared" si="3"/>
        <v>0.13953488372093023</v>
      </c>
      <c r="Q47">
        <v>84</v>
      </c>
      <c r="R47">
        <f t="shared" si="4"/>
        <v>8</v>
      </c>
      <c r="S47">
        <f t="shared" si="5"/>
        <v>0.10526315789473684</v>
      </c>
      <c r="U47">
        <v>0.13636363636363635</v>
      </c>
      <c r="V47">
        <v>0.13953488372093023</v>
      </c>
      <c r="W47">
        <v>0.10526315789473684</v>
      </c>
      <c r="X47">
        <f t="shared" si="6"/>
        <v>0.12705389265976783</v>
      </c>
      <c r="Y47">
        <f t="shared" si="7"/>
        <v>1.8937827057247857E-2</v>
      </c>
    </row>
    <row r="48" spans="2:25">
      <c r="B48">
        <v>11.75</v>
      </c>
      <c r="C48">
        <v>0.19474426022773636</v>
      </c>
      <c r="D48">
        <v>0.10227453216428603</v>
      </c>
      <c r="H48">
        <v>56</v>
      </c>
      <c r="I48">
        <f t="shared" si="0"/>
        <v>12</v>
      </c>
      <c r="J48">
        <f t="shared" si="1"/>
        <v>0.27272727272727271</v>
      </c>
      <c r="M48">
        <v>53</v>
      </c>
      <c r="N48">
        <f t="shared" si="2"/>
        <v>10</v>
      </c>
      <c r="O48">
        <f t="shared" si="3"/>
        <v>0.23255813953488372</v>
      </c>
      <c r="Q48">
        <v>82</v>
      </c>
      <c r="R48">
        <f t="shared" si="4"/>
        <v>6</v>
      </c>
      <c r="S48">
        <f t="shared" si="5"/>
        <v>7.8947368421052627E-2</v>
      </c>
      <c r="U48">
        <v>0.27272727272727271</v>
      </c>
      <c r="V48">
        <v>0.23255813953488372</v>
      </c>
      <c r="W48">
        <v>7.8947368421052627E-2</v>
      </c>
      <c r="X48">
        <f t="shared" si="6"/>
        <v>0.19474426022773636</v>
      </c>
      <c r="Y48">
        <f t="shared" si="7"/>
        <v>0.10227453216428603</v>
      </c>
    </row>
    <row r="49" spans="2:25">
      <c r="B49">
        <v>12</v>
      </c>
      <c r="C49">
        <v>0.19456807981899782</v>
      </c>
      <c r="D49">
        <v>0.10900304089975238</v>
      </c>
      <c r="H49">
        <v>57</v>
      </c>
      <c r="I49">
        <f t="shared" si="0"/>
        <v>13</v>
      </c>
      <c r="J49">
        <f t="shared" si="1"/>
        <v>0.29545454545454547</v>
      </c>
      <c r="M49">
        <v>52</v>
      </c>
      <c r="N49">
        <f t="shared" si="2"/>
        <v>9</v>
      </c>
      <c r="O49">
        <f t="shared" si="3"/>
        <v>0.20930232558139536</v>
      </c>
      <c r="Q49">
        <v>82</v>
      </c>
      <c r="R49">
        <f t="shared" si="4"/>
        <v>6</v>
      </c>
      <c r="S49">
        <f t="shared" si="5"/>
        <v>7.8947368421052627E-2</v>
      </c>
      <c r="U49">
        <v>0.29545454545454547</v>
      </c>
      <c r="V49">
        <v>0.20930232558139536</v>
      </c>
      <c r="W49">
        <v>7.8947368421052627E-2</v>
      </c>
      <c r="X49">
        <f t="shared" si="6"/>
        <v>0.19456807981899782</v>
      </c>
      <c r="Y49">
        <f t="shared" si="7"/>
        <v>0.10900304089975238</v>
      </c>
    </row>
    <row r="50" spans="2:25">
      <c r="B50">
        <v>12.25</v>
      </c>
      <c r="C50">
        <v>0.17472460220318239</v>
      </c>
      <c r="D50">
        <v>6.8430658857117188E-2</v>
      </c>
      <c r="H50">
        <v>55</v>
      </c>
      <c r="I50">
        <f t="shared" si="0"/>
        <v>11</v>
      </c>
      <c r="J50">
        <f t="shared" si="1"/>
        <v>0.25</v>
      </c>
      <c r="M50">
        <v>48</v>
      </c>
      <c r="N50">
        <f t="shared" si="2"/>
        <v>5</v>
      </c>
      <c r="O50">
        <f t="shared" si="3"/>
        <v>0.11627906976744186</v>
      </c>
      <c r="Q50">
        <v>88</v>
      </c>
      <c r="R50">
        <f t="shared" si="4"/>
        <v>12</v>
      </c>
      <c r="S50">
        <f t="shared" si="5"/>
        <v>0.15789473684210525</v>
      </c>
      <c r="U50">
        <v>0.25</v>
      </c>
      <c r="V50">
        <v>0.11627906976744186</v>
      </c>
      <c r="W50">
        <v>0.15789473684210525</v>
      </c>
      <c r="X50">
        <f t="shared" si="6"/>
        <v>0.17472460220318239</v>
      </c>
      <c r="Y50">
        <f t="shared" si="7"/>
        <v>6.8430658857117188E-2</v>
      </c>
    </row>
    <row r="51" spans="2:25">
      <c r="B51">
        <v>12.5</v>
      </c>
      <c r="C51">
        <v>0.15349949927673306</v>
      </c>
      <c r="D51">
        <v>5.8798263222284264E-2</v>
      </c>
      <c r="H51">
        <v>51</v>
      </c>
      <c r="I51">
        <f t="shared" si="0"/>
        <v>7</v>
      </c>
      <c r="J51">
        <f t="shared" si="1"/>
        <v>0.15909090909090909</v>
      </c>
      <c r="M51">
        <v>52</v>
      </c>
      <c r="N51">
        <f t="shared" si="2"/>
        <v>9</v>
      </c>
      <c r="O51">
        <f t="shared" si="3"/>
        <v>0.20930232558139536</v>
      </c>
      <c r="Q51">
        <v>83</v>
      </c>
      <c r="R51">
        <f t="shared" si="4"/>
        <v>7</v>
      </c>
      <c r="S51">
        <f t="shared" si="5"/>
        <v>9.2105263157894732E-2</v>
      </c>
      <c r="U51">
        <v>0.15909090909090909</v>
      </c>
      <c r="V51">
        <v>0.20930232558139536</v>
      </c>
      <c r="W51">
        <v>9.2105263157894732E-2</v>
      </c>
      <c r="X51">
        <f t="shared" si="6"/>
        <v>0.15349949927673306</v>
      </c>
      <c r="Y51">
        <f t="shared" si="7"/>
        <v>5.8798263222284264E-2</v>
      </c>
    </row>
    <row r="52" spans="2:25">
      <c r="B52">
        <v>12.75</v>
      </c>
      <c r="C52">
        <v>0.17069099810837876</v>
      </c>
      <c r="D52">
        <v>3.0677004265661018E-2</v>
      </c>
      <c r="H52">
        <v>53</v>
      </c>
      <c r="I52">
        <f t="shared" si="0"/>
        <v>9</v>
      </c>
      <c r="J52">
        <f t="shared" si="1"/>
        <v>0.20454545454545456</v>
      </c>
      <c r="M52">
        <v>50</v>
      </c>
      <c r="N52">
        <f t="shared" si="2"/>
        <v>7</v>
      </c>
      <c r="O52">
        <f t="shared" si="3"/>
        <v>0.16279069767441862</v>
      </c>
      <c r="Q52">
        <v>87</v>
      </c>
      <c r="R52">
        <f t="shared" si="4"/>
        <v>11</v>
      </c>
      <c r="S52">
        <f t="shared" si="5"/>
        <v>0.14473684210526316</v>
      </c>
      <c r="U52">
        <v>0.20454545454545456</v>
      </c>
      <c r="V52">
        <v>0.16279069767441862</v>
      </c>
      <c r="W52">
        <v>0.14473684210526316</v>
      </c>
      <c r="X52">
        <f t="shared" si="6"/>
        <v>0.17069099810837876</v>
      </c>
      <c r="Y52">
        <f t="shared" si="7"/>
        <v>3.0677004265661018E-2</v>
      </c>
    </row>
    <row r="53" spans="2:25">
      <c r="B53">
        <v>13</v>
      </c>
      <c r="C53">
        <v>0.11336745669671006</v>
      </c>
      <c r="D53">
        <v>7.8987508673726808E-2</v>
      </c>
      <c r="H53">
        <v>53</v>
      </c>
      <c r="I53">
        <f t="shared" si="0"/>
        <v>9</v>
      </c>
      <c r="J53">
        <f t="shared" si="1"/>
        <v>0.20454545454545456</v>
      </c>
      <c r="M53">
        <v>46</v>
      </c>
      <c r="N53">
        <f t="shared" si="2"/>
        <v>3</v>
      </c>
      <c r="O53">
        <f t="shared" si="3"/>
        <v>6.9767441860465115E-2</v>
      </c>
      <c r="Q53">
        <v>81</v>
      </c>
      <c r="R53">
        <f t="shared" si="4"/>
        <v>5</v>
      </c>
      <c r="S53">
        <f t="shared" si="5"/>
        <v>6.5789473684210523E-2</v>
      </c>
      <c r="U53">
        <v>0.20454545454545456</v>
      </c>
      <c r="V53">
        <v>6.9767441860465115E-2</v>
      </c>
      <c r="W53">
        <v>6.5789473684210523E-2</v>
      </c>
      <c r="X53">
        <f t="shared" si="6"/>
        <v>0.11336745669671006</v>
      </c>
      <c r="Y53">
        <f t="shared" si="7"/>
        <v>7.8987508673726808E-2</v>
      </c>
    </row>
    <row r="54" spans="2:25">
      <c r="B54">
        <v>13.25</v>
      </c>
      <c r="C54">
        <v>0.16510886094729424</v>
      </c>
      <c r="D54">
        <v>6.1037809312511036E-2</v>
      </c>
      <c r="H54">
        <v>54</v>
      </c>
      <c r="I54">
        <f t="shared" si="0"/>
        <v>10</v>
      </c>
      <c r="J54">
        <f t="shared" si="1"/>
        <v>0.22727272727272727</v>
      </c>
      <c r="M54">
        <v>50</v>
      </c>
      <c r="N54">
        <f t="shared" si="2"/>
        <v>7</v>
      </c>
      <c r="O54">
        <f t="shared" si="3"/>
        <v>0.16279069767441862</v>
      </c>
      <c r="Q54">
        <v>84</v>
      </c>
      <c r="R54">
        <f t="shared" si="4"/>
        <v>8</v>
      </c>
      <c r="S54">
        <f t="shared" si="5"/>
        <v>0.10526315789473684</v>
      </c>
      <c r="U54">
        <v>0.22727272727272727</v>
      </c>
      <c r="V54">
        <v>0.16279069767441862</v>
      </c>
      <c r="W54">
        <v>0.10526315789473684</v>
      </c>
      <c r="X54">
        <f t="shared" si="6"/>
        <v>0.16510886094729424</v>
      </c>
      <c r="Y54">
        <f t="shared" si="7"/>
        <v>6.1037809312511036E-2</v>
      </c>
    </row>
    <row r="55" spans="2:25">
      <c r="B55">
        <v>13.5</v>
      </c>
      <c r="C55">
        <v>0.17640295241274431</v>
      </c>
      <c r="D55">
        <v>7.4335408389001573E-2</v>
      </c>
      <c r="H55">
        <v>53</v>
      </c>
      <c r="I55">
        <f t="shared" si="0"/>
        <v>9</v>
      </c>
      <c r="J55">
        <f t="shared" si="1"/>
        <v>0.20454545454545456</v>
      </c>
      <c r="M55">
        <v>53</v>
      </c>
      <c r="N55">
        <f t="shared" si="2"/>
        <v>10</v>
      </c>
      <c r="O55">
        <f t="shared" si="3"/>
        <v>0.23255813953488372</v>
      </c>
      <c r="Q55">
        <v>83</v>
      </c>
      <c r="R55">
        <f t="shared" si="4"/>
        <v>7</v>
      </c>
      <c r="S55">
        <f t="shared" si="5"/>
        <v>9.2105263157894732E-2</v>
      </c>
      <c r="U55">
        <v>0.20454545454545456</v>
      </c>
      <c r="V55">
        <v>0.23255813953488372</v>
      </c>
      <c r="W55">
        <v>9.2105263157894732E-2</v>
      </c>
      <c r="X55">
        <f t="shared" si="6"/>
        <v>0.17640295241274431</v>
      </c>
      <c r="Y55">
        <f t="shared" si="7"/>
        <v>7.4335408389001573E-2</v>
      </c>
    </row>
    <row r="56" spans="2:25">
      <c r="B56">
        <v>13.75</v>
      </c>
      <c r="C56">
        <v>0.18043655650754795</v>
      </c>
      <c r="D56">
        <v>7.2531317808173734E-2</v>
      </c>
      <c r="H56">
        <v>55</v>
      </c>
      <c r="I56">
        <f t="shared" si="0"/>
        <v>11</v>
      </c>
      <c r="J56">
        <f t="shared" si="1"/>
        <v>0.25</v>
      </c>
      <c r="M56">
        <v>51</v>
      </c>
      <c r="N56">
        <f t="shared" si="2"/>
        <v>8</v>
      </c>
      <c r="O56">
        <f t="shared" si="3"/>
        <v>0.18604651162790697</v>
      </c>
      <c r="Q56">
        <v>84</v>
      </c>
      <c r="R56">
        <f t="shared" si="4"/>
        <v>8</v>
      </c>
      <c r="S56">
        <f t="shared" si="5"/>
        <v>0.10526315789473684</v>
      </c>
      <c r="U56">
        <v>0.25</v>
      </c>
      <c r="V56">
        <v>0.18604651162790697</v>
      </c>
      <c r="W56">
        <v>0.10526315789473684</v>
      </c>
      <c r="X56">
        <f t="shared" si="6"/>
        <v>0.18043655650754795</v>
      </c>
      <c r="Y56">
        <f t="shared" si="7"/>
        <v>7.2531317808173734E-2</v>
      </c>
    </row>
    <row r="57" spans="2:25">
      <c r="B57">
        <v>14</v>
      </c>
      <c r="C57">
        <v>0.14676755313230222</v>
      </c>
      <c r="D57">
        <v>2.4618391029244648E-2</v>
      </c>
      <c r="H57">
        <v>51</v>
      </c>
      <c r="I57">
        <f t="shared" si="0"/>
        <v>7</v>
      </c>
      <c r="J57">
        <f t="shared" si="1"/>
        <v>0.15909090909090909</v>
      </c>
      <c r="M57">
        <v>50</v>
      </c>
      <c r="N57">
        <f t="shared" si="2"/>
        <v>7</v>
      </c>
      <c r="O57">
        <f t="shared" si="3"/>
        <v>0.16279069767441862</v>
      </c>
      <c r="Q57">
        <v>85</v>
      </c>
      <c r="R57">
        <f t="shared" si="4"/>
        <v>9</v>
      </c>
      <c r="S57">
        <f t="shared" si="5"/>
        <v>0.11842105263157894</v>
      </c>
      <c r="U57">
        <v>0.15909090909090909</v>
      </c>
      <c r="V57">
        <v>0.16279069767441862</v>
      </c>
      <c r="W57">
        <v>0.11842105263157894</v>
      </c>
      <c r="X57">
        <f t="shared" si="6"/>
        <v>0.14676755313230222</v>
      </c>
      <c r="Y57">
        <f t="shared" si="7"/>
        <v>2.4618391029244648E-2</v>
      </c>
    </row>
    <row r="58" spans="2:25">
      <c r="B58">
        <v>14.25</v>
      </c>
      <c r="C58">
        <v>0.15451949111679833</v>
      </c>
      <c r="D58">
        <v>3.4043708270935107E-2</v>
      </c>
      <c r="H58">
        <v>51</v>
      </c>
      <c r="I58">
        <f t="shared" si="0"/>
        <v>7</v>
      </c>
      <c r="J58">
        <f t="shared" si="1"/>
        <v>0.15909090909090909</v>
      </c>
      <c r="M58">
        <v>51</v>
      </c>
      <c r="N58">
        <f t="shared" si="2"/>
        <v>8</v>
      </c>
      <c r="O58">
        <f t="shared" si="3"/>
        <v>0.18604651162790697</v>
      </c>
      <c r="Q58">
        <v>85</v>
      </c>
      <c r="R58">
        <f t="shared" si="4"/>
        <v>9</v>
      </c>
      <c r="S58">
        <f t="shared" si="5"/>
        <v>0.11842105263157894</v>
      </c>
      <c r="U58">
        <v>0.15909090909090909</v>
      </c>
      <c r="V58">
        <v>0.18604651162790697</v>
      </c>
      <c r="W58">
        <v>0.11842105263157894</v>
      </c>
      <c r="X58">
        <f t="shared" si="6"/>
        <v>0.15451949111679833</v>
      </c>
      <c r="Y58">
        <f t="shared" si="7"/>
        <v>3.4043708270935107E-2</v>
      </c>
    </row>
    <row r="59" spans="2:25">
      <c r="B59">
        <v>14.5</v>
      </c>
      <c r="C59">
        <v>0.17724676384407109</v>
      </c>
      <c r="D59">
        <v>5.4956787013433803E-2</v>
      </c>
      <c r="H59">
        <v>54</v>
      </c>
      <c r="I59">
        <f t="shared" si="0"/>
        <v>10</v>
      </c>
      <c r="J59">
        <f t="shared" si="1"/>
        <v>0.22727272727272727</v>
      </c>
      <c r="M59">
        <v>51</v>
      </c>
      <c r="N59">
        <f t="shared" si="2"/>
        <v>8</v>
      </c>
      <c r="O59">
        <f t="shared" si="3"/>
        <v>0.18604651162790697</v>
      </c>
      <c r="Q59">
        <v>85</v>
      </c>
      <c r="R59">
        <f t="shared" si="4"/>
        <v>9</v>
      </c>
      <c r="S59">
        <f t="shared" si="5"/>
        <v>0.11842105263157894</v>
      </c>
      <c r="U59">
        <v>0.22727272727272727</v>
      </c>
      <c r="V59">
        <v>0.18604651162790697</v>
      </c>
      <c r="W59">
        <v>0.11842105263157894</v>
      </c>
      <c r="X59">
        <f t="shared" si="6"/>
        <v>0.17724676384407109</v>
      </c>
      <c r="Y59">
        <f t="shared" si="7"/>
        <v>5.4956787013433803E-2</v>
      </c>
    </row>
    <row r="60" spans="2:25">
      <c r="B60">
        <v>14.75</v>
      </c>
      <c r="C60">
        <v>0.17525314342939802</v>
      </c>
      <c r="D60">
        <v>1.5180757645199371E-2</v>
      </c>
      <c r="H60">
        <v>52</v>
      </c>
      <c r="I60">
        <f t="shared" si="0"/>
        <v>8</v>
      </c>
      <c r="J60">
        <f t="shared" si="1"/>
        <v>0.18181818181818182</v>
      </c>
      <c r="M60">
        <v>51</v>
      </c>
      <c r="N60">
        <f t="shared" si="2"/>
        <v>8</v>
      </c>
      <c r="O60">
        <f t="shared" si="3"/>
        <v>0.18604651162790697</v>
      </c>
      <c r="Q60">
        <v>88</v>
      </c>
      <c r="R60">
        <f t="shared" si="4"/>
        <v>12</v>
      </c>
      <c r="S60">
        <f t="shared" si="5"/>
        <v>0.15789473684210525</v>
      </c>
      <c r="U60">
        <v>0.18181818181818182</v>
      </c>
      <c r="V60">
        <v>0.18604651162790697</v>
      </c>
      <c r="W60">
        <v>0.15789473684210525</v>
      </c>
      <c r="X60">
        <f t="shared" si="6"/>
        <v>0.17525314342939802</v>
      </c>
      <c r="Y60">
        <f t="shared" si="7"/>
        <v>1.5180757645199371E-2</v>
      </c>
    </row>
    <row r="61" spans="2:25">
      <c r="B61">
        <v>15</v>
      </c>
      <c r="C61">
        <v>0.14459775230889063</v>
      </c>
      <c r="D61">
        <v>1.1624179571380421E-2</v>
      </c>
      <c r="H61">
        <v>50</v>
      </c>
      <c r="I61">
        <f t="shared" si="0"/>
        <v>6</v>
      </c>
      <c r="J61">
        <f t="shared" si="1"/>
        <v>0.13636363636363635</v>
      </c>
      <c r="M61">
        <v>49</v>
      </c>
      <c r="N61">
        <f t="shared" si="2"/>
        <v>6</v>
      </c>
      <c r="O61">
        <f t="shared" si="3"/>
        <v>0.13953488372093023</v>
      </c>
      <c r="Q61">
        <v>88</v>
      </c>
      <c r="R61">
        <f t="shared" si="4"/>
        <v>12</v>
      </c>
      <c r="S61">
        <f t="shared" si="5"/>
        <v>0.15789473684210525</v>
      </c>
      <c r="U61">
        <v>0.13636363636363635</v>
      </c>
      <c r="V61">
        <v>0.13953488372093023</v>
      </c>
      <c r="W61">
        <v>0.15789473684210525</v>
      </c>
      <c r="X61">
        <f t="shared" si="6"/>
        <v>0.14459775230889063</v>
      </c>
      <c r="Y61">
        <f t="shared" si="7"/>
        <v>1.1624179571380421E-2</v>
      </c>
    </row>
    <row r="62" spans="2:25">
      <c r="B62">
        <v>15.25</v>
      </c>
      <c r="C62">
        <v>0.16696339156559473</v>
      </c>
      <c r="D62">
        <v>0.1316026669511329</v>
      </c>
      <c r="H62">
        <v>51</v>
      </c>
      <c r="I62">
        <f t="shared" si="0"/>
        <v>7</v>
      </c>
      <c r="J62">
        <f t="shared" si="1"/>
        <v>0.15909090909090909</v>
      </c>
      <c r="M62">
        <v>56</v>
      </c>
      <c r="N62">
        <f t="shared" si="2"/>
        <v>13</v>
      </c>
      <c r="O62">
        <f t="shared" si="3"/>
        <v>0.30232558139534882</v>
      </c>
      <c r="Q62">
        <v>79</v>
      </c>
      <c r="R62">
        <f t="shared" si="4"/>
        <v>3</v>
      </c>
      <c r="S62">
        <f t="shared" si="5"/>
        <v>3.9473684210526314E-2</v>
      </c>
      <c r="U62">
        <v>0.15909090909090909</v>
      </c>
      <c r="V62">
        <v>0.30232558139534882</v>
      </c>
      <c r="W62">
        <v>3.9473684210526314E-2</v>
      </c>
      <c r="X62">
        <f t="shared" si="6"/>
        <v>0.16696339156559473</v>
      </c>
      <c r="Y62">
        <f t="shared" si="7"/>
        <v>0.1316026669511329</v>
      </c>
    </row>
    <row r="63" spans="2:25">
      <c r="B63">
        <v>15.5</v>
      </c>
      <c r="C63">
        <v>0.16059307889173249</v>
      </c>
      <c r="D63">
        <v>5.9393922833890854E-2</v>
      </c>
      <c r="H63">
        <v>53</v>
      </c>
      <c r="I63">
        <f t="shared" si="0"/>
        <v>9</v>
      </c>
      <c r="J63">
        <f t="shared" si="1"/>
        <v>0.20454545454545456</v>
      </c>
      <c r="M63">
        <v>47</v>
      </c>
      <c r="N63">
        <f t="shared" si="2"/>
        <v>4</v>
      </c>
      <c r="O63">
        <f t="shared" si="3"/>
        <v>9.3023255813953487E-2</v>
      </c>
      <c r="Q63">
        <v>90</v>
      </c>
      <c r="R63">
        <f t="shared" si="4"/>
        <v>14</v>
      </c>
      <c r="S63">
        <f t="shared" si="5"/>
        <v>0.18421052631578946</v>
      </c>
      <c r="U63">
        <v>0.20454545454545456</v>
      </c>
      <c r="V63">
        <v>9.3023255813953487E-2</v>
      </c>
      <c r="W63">
        <v>0.18421052631578946</v>
      </c>
      <c r="X63">
        <f t="shared" si="6"/>
        <v>0.16059307889173249</v>
      </c>
      <c r="Y63">
        <f t="shared" si="7"/>
        <v>5.9393922833890854E-2</v>
      </c>
    </row>
    <row r="64" spans="2:25">
      <c r="B64">
        <v>15.75</v>
      </c>
      <c r="C64">
        <v>0.12368791958755238</v>
      </c>
      <c r="D64">
        <v>1.1029613297309506E-2</v>
      </c>
      <c r="H64">
        <v>50</v>
      </c>
      <c r="I64">
        <f t="shared" si="0"/>
        <v>6</v>
      </c>
      <c r="J64">
        <f t="shared" si="1"/>
        <v>0.13636363636363635</v>
      </c>
      <c r="M64">
        <v>48</v>
      </c>
      <c r="N64">
        <f t="shared" si="2"/>
        <v>5</v>
      </c>
      <c r="O64">
        <f t="shared" si="3"/>
        <v>0.11627906976744186</v>
      </c>
      <c r="Q64">
        <v>85</v>
      </c>
      <c r="R64">
        <f t="shared" si="4"/>
        <v>9</v>
      </c>
      <c r="S64">
        <f t="shared" si="5"/>
        <v>0.11842105263157894</v>
      </c>
      <c r="U64">
        <v>0.13636363636363635</v>
      </c>
      <c r="V64">
        <v>0.11627906976744186</v>
      </c>
      <c r="W64">
        <v>0.11842105263157894</v>
      </c>
      <c r="X64">
        <f t="shared" si="6"/>
        <v>0.12368791958755238</v>
      </c>
      <c r="Y64">
        <f t="shared" si="7"/>
        <v>1.1029613297309506E-2</v>
      </c>
    </row>
    <row r="65" spans="2:25">
      <c r="B65">
        <v>16</v>
      </c>
      <c r="C65">
        <v>0.13729090167278662</v>
      </c>
      <c r="D65">
        <v>9.8245866067631887E-2</v>
      </c>
      <c r="H65">
        <v>55</v>
      </c>
      <c r="I65">
        <f t="shared" si="0"/>
        <v>11</v>
      </c>
      <c r="J65">
        <f t="shared" si="1"/>
        <v>0.25</v>
      </c>
      <c r="M65">
        <v>46</v>
      </c>
      <c r="N65">
        <f t="shared" si="2"/>
        <v>3</v>
      </c>
      <c r="O65">
        <f t="shared" si="3"/>
        <v>6.9767441860465115E-2</v>
      </c>
      <c r="Q65">
        <v>83</v>
      </c>
      <c r="R65">
        <f t="shared" si="4"/>
        <v>7</v>
      </c>
      <c r="S65">
        <f t="shared" si="5"/>
        <v>9.2105263157894732E-2</v>
      </c>
      <c r="U65">
        <v>0.25</v>
      </c>
      <c r="V65">
        <v>6.9767441860465115E-2</v>
      </c>
      <c r="W65">
        <v>9.2105263157894732E-2</v>
      </c>
      <c r="X65">
        <f t="shared" ref="X65:X128" si="8">AVERAGE(U65:W65)</f>
        <v>0.13729090167278662</v>
      </c>
      <c r="Y65">
        <f t="shared" ref="Y65:Y128" si="9">STDEV(U65:W65)</f>
        <v>9.8245866067631887E-2</v>
      </c>
    </row>
    <row r="66" spans="2:25">
      <c r="B66">
        <v>16.25</v>
      </c>
      <c r="C66">
        <v>0.13764326249026373</v>
      </c>
      <c r="D66">
        <v>5.9186321965815497E-2</v>
      </c>
      <c r="H66">
        <v>53</v>
      </c>
      <c r="I66">
        <f t="shared" si="0"/>
        <v>9</v>
      </c>
      <c r="J66">
        <f t="shared" si="1"/>
        <v>0.20454545454545456</v>
      </c>
      <c r="M66">
        <v>48</v>
      </c>
      <c r="N66">
        <f t="shared" si="2"/>
        <v>5</v>
      </c>
      <c r="O66">
        <f t="shared" si="3"/>
        <v>0.11627906976744186</v>
      </c>
      <c r="Q66">
        <v>83</v>
      </c>
      <c r="R66">
        <f t="shared" si="4"/>
        <v>7</v>
      </c>
      <c r="S66">
        <f t="shared" si="5"/>
        <v>9.2105263157894732E-2</v>
      </c>
      <c r="U66">
        <v>0.20454545454545456</v>
      </c>
      <c r="V66">
        <v>0.11627906976744186</v>
      </c>
      <c r="W66">
        <v>9.2105263157894732E-2</v>
      </c>
      <c r="X66">
        <f t="shared" si="8"/>
        <v>0.13764326249026373</v>
      </c>
      <c r="Y66">
        <f t="shared" si="9"/>
        <v>5.9186321965815497E-2</v>
      </c>
    </row>
    <row r="67" spans="2:25">
      <c r="B67">
        <v>16.5</v>
      </c>
      <c r="C67">
        <v>0.10734023218723342</v>
      </c>
      <c r="D67">
        <v>1.3259871225524498E-2</v>
      </c>
      <c r="H67">
        <v>49</v>
      </c>
      <c r="I67">
        <f t="shared" ref="I67:I130" si="10">H67-44</f>
        <v>5</v>
      </c>
      <c r="J67">
        <f t="shared" ref="J67:J130" si="11">I67/44</f>
        <v>0.11363636363636363</v>
      </c>
      <c r="M67">
        <v>48</v>
      </c>
      <c r="N67">
        <f t="shared" ref="N67:N130" si="12">M67-43</f>
        <v>5</v>
      </c>
      <c r="O67">
        <f t="shared" ref="O67:O130" si="13">N67/43</f>
        <v>0.11627906976744186</v>
      </c>
      <c r="Q67">
        <v>83</v>
      </c>
      <c r="R67">
        <f t="shared" ref="R67:R130" si="14">Q67-76</f>
        <v>7</v>
      </c>
      <c r="S67">
        <f t="shared" ref="S67:S130" si="15">R67/76</f>
        <v>9.2105263157894732E-2</v>
      </c>
      <c r="U67">
        <v>0.11363636363636363</v>
      </c>
      <c r="V67">
        <v>0.11627906976744186</v>
      </c>
      <c r="W67">
        <v>9.2105263157894732E-2</v>
      </c>
      <c r="X67">
        <f t="shared" si="8"/>
        <v>0.10734023218723342</v>
      </c>
      <c r="Y67">
        <f t="shared" si="9"/>
        <v>1.3259871225524498E-2</v>
      </c>
    </row>
    <row r="68" spans="2:25">
      <c r="B68">
        <v>16.75</v>
      </c>
      <c r="C68">
        <v>0.11593598160305625</v>
      </c>
      <c r="D68">
        <v>2.1776795679356437E-2</v>
      </c>
      <c r="H68">
        <v>50</v>
      </c>
      <c r="I68">
        <f t="shared" si="10"/>
        <v>6</v>
      </c>
      <c r="J68">
        <f t="shared" si="11"/>
        <v>0.13636363636363635</v>
      </c>
      <c r="M68">
        <v>47</v>
      </c>
      <c r="N68">
        <f t="shared" si="12"/>
        <v>4</v>
      </c>
      <c r="O68">
        <f t="shared" si="13"/>
        <v>9.3023255813953487E-2</v>
      </c>
      <c r="Q68">
        <v>85</v>
      </c>
      <c r="R68">
        <f t="shared" si="14"/>
        <v>9</v>
      </c>
      <c r="S68">
        <f t="shared" si="15"/>
        <v>0.11842105263157894</v>
      </c>
      <c r="U68">
        <v>0.13636363636363635</v>
      </c>
      <c r="V68">
        <v>9.3023255813953487E-2</v>
      </c>
      <c r="W68">
        <v>0.11842105263157894</v>
      </c>
      <c r="X68">
        <f t="shared" si="8"/>
        <v>0.11593598160305625</v>
      </c>
      <c r="Y68">
        <f t="shared" si="9"/>
        <v>2.1776795679356437E-2</v>
      </c>
    </row>
    <row r="69" spans="2:25">
      <c r="B69">
        <v>17</v>
      </c>
      <c r="C69">
        <v>0.1127461889395794</v>
      </c>
      <c r="D69">
        <v>1.9293253900104643E-2</v>
      </c>
      <c r="H69">
        <v>49</v>
      </c>
      <c r="I69">
        <f t="shared" si="10"/>
        <v>5</v>
      </c>
      <c r="J69">
        <f t="shared" si="11"/>
        <v>0.11363636363636363</v>
      </c>
      <c r="M69">
        <v>47</v>
      </c>
      <c r="N69">
        <f t="shared" si="12"/>
        <v>4</v>
      </c>
      <c r="O69">
        <f t="shared" si="13"/>
        <v>9.3023255813953487E-2</v>
      </c>
      <c r="Q69">
        <v>86</v>
      </c>
      <c r="R69">
        <f t="shared" si="14"/>
        <v>10</v>
      </c>
      <c r="S69">
        <f t="shared" si="15"/>
        <v>0.13157894736842105</v>
      </c>
      <c r="U69">
        <v>0.11363636363636363</v>
      </c>
      <c r="V69">
        <v>9.3023255813953487E-2</v>
      </c>
      <c r="W69">
        <v>0.13157894736842105</v>
      </c>
      <c r="X69">
        <f t="shared" si="8"/>
        <v>0.1127461889395794</v>
      </c>
      <c r="Y69">
        <f t="shared" si="9"/>
        <v>1.9293253900104643E-2</v>
      </c>
    </row>
    <row r="70" spans="2:25">
      <c r="B70">
        <v>17.25</v>
      </c>
      <c r="C70">
        <v>0.10432661993249508</v>
      </c>
      <c r="D70">
        <v>3.5685750909477149E-2</v>
      </c>
      <c r="H70">
        <v>47</v>
      </c>
      <c r="I70">
        <f t="shared" si="10"/>
        <v>3</v>
      </c>
      <c r="J70">
        <f t="shared" si="11"/>
        <v>6.8181818181818177E-2</v>
      </c>
      <c r="M70">
        <v>49</v>
      </c>
      <c r="N70">
        <f t="shared" si="12"/>
        <v>6</v>
      </c>
      <c r="O70">
        <f t="shared" si="13"/>
        <v>0.13953488372093023</v>
      </c>
      <c r="Q70">
        <v>84</v>
      </c>
      <c r="R70">
        <f t="shared" si="14"/>
        <v>8</v>
      </c>
      <c r="S70">
        <f t="shared" si="15"/>
        <v>0.10526315789473684</v>
      </c>
      <c r="U70">
        <v>6.8181818181818177E-2</v>
      </c>
      <c r="V70">
        <v>0.13953488372093023</v>
      </c>
      <c r="W70">
        <v>0.10526315789473684</v>
      </c>
      <c r="X70">
        <f t="shared" si="8"/>
        <v>0.10432661993249508</v>
      </c>
      <c r="Y70">
        <f t="shared" si="9"/>
        <v>3.5685750909477149E-2</v>
      </c>
    </row>
    <row r="71" spans="2:25">
      <c r="B71">
        <v>17.5</v>
      </c>
      <c r="C71">
        <v>0.13055895552835575</v>
      </c>
      <c r="D71">
        <v>0.11385836812251639</v>
      </c>
      <c r="H71">
        <v>55</v>
      </c>
      <c r="I71">
        <f t="shared" si="10"/>
        <v>11</v>
      </c>
      <c r="J71">
        <f t="shared" si="11"/>
        <v>0.25</v>
      </c>
      <c r="M71">
        <v>44</v>
      </c>
      <c r="N71">
        <f t="shared" si="12"/>
        <v>1</v>
      </c>
      <c r="O71">
        <f t="shared" si="13"/>
        <v>2.3255813953488372E-2</v>
      </c>
      <c r="Q71">
        <v>85</v>
      </c>
      <c r="R71">
        <f t="shared" si="14"/>
        <v>9</v>
      </c>
      <c r="S71">
        <f t="shared" si="15"/>
        <v>0.11842105263157894</v>
      </c>
      <c r="U71">
        <v>0.25</v>
      </c>
      <c r="V71">
        <v>2.3255813953488372E-2</v>
      </c>
      <c r="W71">
        <v>0.11842105263157894</v>
      </c>
      <c r="X71">
        <f t="shared" si="8"/>
        <v>0.13055895552835575</v>
      </c>
      <c r="Y71">
        <f t="shared" si="9"/>
        <v>0.11385836812251639</v>
      </c>
    </row>
    <row r="72" spans="2:25">
      <c r="B72">
        <v>17.75</v>
      </c>
      <c r="C72">
        <v>0.17206335076592114</v>
      </c>
      <c r="D72">
        <v>1.3506194578390297E-2</v>
      </c>
      <c r="H72">
        <v>51</v>
      </c>
      <c r="I72">
        <f t="shared" si="10"/>
        <v>7</v>
      </c>
      <c r="J72">
        <f t="shared" si="11"/>
        <v>0.15909090909090909</v>
      </c>
      <c r="M72">
        <v>51</v>
      </c>
      <c r="N72">
        <f t="shared" si="12"/>
        <v>8</v>
      </c>
      <c r="O72">
        <f t="shared" si="13"/>
        <v>0.18604651162790697</v>
      </c>
      <c r="Q72">
        <v>89</v>
      </c>
      <c r="R72">
        <f t="shared" si="14"/>
        <v>13</v>
      </c>
      <c r="S72">
        <f t="shared" si="15"/>
        <v>0.17105263157894737</v>
      </c>
      <c r="U72">
        <v>0.15909090909090909</v>
      </c>
      <c r="V72">
        <v>0.18604651162790697</v>
      </c>
      <c r="W72">
        <v>0.17105263157894737</v>
      </c>
      <c r="X72">
        <f t="shared" si="8"/>
        <v>0.17206335076592114</v>
      </c>
      <c r="Y72">
        <f t="shared" si="9"/>
        <v>1.3506194578390297E-2</v>
      </c>
    </row>
    <row r="73" spans="2:25">
      <c r="B73">
        <v>18</v>
      </c>
      <c r="C73">
        <v>0.11354363710544861</v>
      </c>
      <c r="D73">
        <v>6.067519933276555E-2</v>
      </c>
      <c r="H73">
        <v>52</v>
      </c>
      <c r="I73">
        <f t="shared" si="10"/>
        <v>8</v>
      </c>
      <c r="J73">
        <f t="shared" si="11"/>
        <v>0.18181818181818182</v>
      </c>
      <c r="M73">
        <v>47</v>
      </c>
      <c r="N73">
        <f t="shared" si="12"/>
        <v>4</v>
      </c>
      <c r="O73">
        <f t="shared" si="13"/>
        <v>9.3023255813953487E-2</v>
      </c>
      <c r="Q73">
        <v>81</v>
      </c>
      <c r="R73">
        <f t="shared" si="14"/>
        <v>5</v>
      </c>
      <c r="S73">
        <f t="shared" si="15"/>
        <v>6.5789473684210523E-2</v>
      </c>
      <c r="U73">
        <v>0.18181818181818182</v>
      </c>
      <c r="V73">
        <v>9.3023255813953487E-2</v>
      </c>
      <c r="W73">
        <v>6.5789473684210523E-2</v>
      </c>
      <c r="X73">
        <f t="shared" si="8"/>
        <v>0.11354363710544861</v>
      </c>
      <c r="Y73">
        <f t="shared" si="9"/>
        <v>6.067519933276555E-2</v>
      </c>
    </row>
    <row r="74" spans="2:25">
      <c r="B74">
        <v>18.25</v>
      </c>
      <c r="C74">
        <v>0.11354363710544861</v>
      </c>
      <c r="D74">
        <v>6.067519933276555E-2</v>
      </c>
      <c r="H74">
        <v>52</v>
      </c>
      <c r="I74">
        <f t="shared" si="10"/>
        <v>8</v>
      </c>
      <c r="J74">
        <f t="shared" si="11"/>
        <v>0.18181818181818182</v>
      </c>
      <c r="M74">
        <v>47</v>
      </c>
      <c r="N74">
        <f t="shared" si="12"/>
        <v>4</v>
      </c>
      <c r="O74">
        <f t="shared" si="13"/>
        <v>9.3023255813953487E-2</v>
      </c>
      <c r="Q74">
        <v>81</v>
      </c>
      <c r="R74">
        <f t="shared" si="14"/>
        <v>5</v>
      </c>
      <c r="S74">
        <f t="shared" si="15"/>
        <v>6.5789473684210523E-2</v>
      </c>
      <c r="U74">
        <v>0.18181818181818182</v>
      </c>
      <c r="V74">
        <v>9.3023255813953487E-2</v>
      </c>
      <c r="W74">
        <v>6.5789473684210523E-2</v>
      </c>
      <c r="X74">
        <f t="shared" si="8"/>
        <v>0.11354363710544861</v>
      </c>
      <c r="Y74">
        <f t="shared" si="9"/>
        <v>6.067519933276555E-2</v>
      </c>
    </row>
    <row r="75" spans="2:25">
      <c r="B75">
        <v>18.5</v>
      </c>
      <c r="C75">
        <v>0.11491598976299099</v>
      </c>
      <c r="D75">
        <v>2.2160649584986817E-2</v>
      </c>
      <c r="H75">
        <v>50</v>
      </c>
      <c r="I75">
        <f t="shared" si="10"/>
        <v>6</v>
      </c>
      <c r="J75">
        <f t="shared" si="11"/>
        <v>0.13636363636363635</v>
      </c>
      <c r="M75">
        <v>48</v>
      </c>
      <c r="N75">
        <f t="shared" si="12"/>
        <v>5</v>
      </c>
      <c r="O75">
        <f t="shared" si="13"/>
        <v>0.11627906976744186</v>
      </c>
      <c r="Q75">
        <v>83</v>
      </c>
      <c r="R75">
        <f t="shared" si="14"/>
        <v>7</v>
      </c>
      <c r="S75">
        <f t="shared" si="15"/>
        <v>9.2105263157894732E-2</v>
      </c>
      <c r="U75">
        <v>0.13636363636363635</v>
      </c>
      <c r="V75">
        <v>0.11627906976744186</v>
      </c>
      <c r="W75">
        <v>9.2105263157894732E-2</v>
      </c>
      <c r="X75">
        <f t="shared" si="8"/>
        <v>0.11491598976299099</v>
      </c>
      <c r="Y75">
        <f t="shared" si="9"/>
        <v>2.2160649584986817E-2</v>
      </c>
    </row>
    <row r="76" spans="2:25">
      <c r="B76">
        <v>18.75</v>
      </c>
      <c r="C76">
        <v>0.12266792774748712</v>
      </c>
      <c r="D76">
        <v>2.6515496460791089E-2</v>
      </c>
      <c r="H76">
        <v>50</v>
      </c>
      <c r="I76">
        <f t="shared" si="10"/>
        <v>6</v>
      </c>
      <c r="J76">
        <f t="shared" si="11"/>
        <v>0.13636363636363635</v>
      </c>
      <c r="M76">
        <v>49</v>
      </c>
      <c r="N76">
        <f t="shared" si="12"/>
        <v>6</v>
      </c>
      <c r="O76">
        <f t="shared" si="13"/>
        <v>0.13953488372093023</v>
      </c>
      <c r="Q76">
        <v>83</v>
      </c>
      <c r="R76">
        <f t="shared" si="14"/>
        <v>7</v>
      </c>
      <c r="S76">
        <f t="shared" si="15"/>
        <v>9.2105263157894732E-2</v>
      </c>
      <c r="U76">
        <v>0.13636363636363635</v>
      </c>
      <c r="V76">
        <v>0.13953488372093023</v>
      </c>
      <c r="W76">
        <v>9.2105263157894732E-2</v>
      </c>
      <c r="X76">
        <f t="shared" si="8"/>
        <v>0.12266792774748712</v>
      </c>
      <c r="Y76">
        <f t="shared" si="9"/>
        <v>2.6515496460791089E-2</v>
      </c>
    </row>
    <row r="77" spans="2:25">
      <c r="B77">
        <v>19</v>
      </c>
      <c r="C77">
        <v>0.12067430733281408</v>
      </c>
      <c r="D77">
        <v>2.6082567212117054E-2</v>
      </c>
      <c r="H77">
        <v>48</v>
      </c>
      <c r="I77">
        <f t="shared" si="10"/>
        <v>4</v>
      </c>
      <c r="J77">
        <f t="shared" si="11"/>
        <v>9.0909090909090912E-2</v>
      </c>
      <c r="M77">
        <v>49</v>
      </c>
      <c r="N77">
        <f t="shared" si="12"/>
        <v>6</v>
      </c>
      <c r="O77">
        <f t="shared" si="13"/>
        <v>0.13953488372093023</v>
      </c>
      <c r="Q77">
        <v>86</v>
      </c>
      <c r="R77">
        <f t="shared" si="14"/>
        <v>10</v>
      </c>
      <c r="S77">
        <f t="shared" si="15"/>
        <v>0.13157894736842105</v>
      </c>
      <c r="U77">
        <v>9.0909090909090912E-2</v>
      </c>
      <c r="V77">
        <v>0.13953488372093023</v>
      </c>
      <c r="W77">
        <v>0.13157894736842105</v>
      </c>
      <c r="X77">
        <f t="shared" si="8"/>
        <v>0.12067430733281408</v>
      </c>
      <c r="Y77">
        <f t="shared" si="9"/>
        <v>2.6082567212117054E-2</v>
      </c>
    </row>
    <row r="78" spans="2:25">
      <c r="B78">
        <v>19.25</v>
      </c>
      <c r="C78">
        <v>0.1157134379288602</v>
      </c>
      <c r="D78">
        <v>8.9116178847791008E-2</v>
      </c>
      <c r="H78">
        <v>53</v>
      </c>
      <c r="I78">
        <f t="shared" si="10"/>
        <v>9</v>
      </c>
      <c r="J78">
        <f t="shared" si="11"/>
        <v>0.20454545454545456</v>
      </c>
      <c r="M78">
        <v>48</v>
      </c>
      <c r="N78">
        <f t="shared" si="12"/>
        <v>5</v>
      </c>
      <c r="O78">
        <f t="shared" si="13"/>
        <v>0.11627906976744186</v>
      </c>
      <c r="Q78">
        <v>78</v>
      </c>
      <c r="R78">
        <f t="shared" si="14"/>
        <v>2</v>
      </c>
      <c r="S78">
        <f t="shared" si="15"/>
        <v>2.6315789473684209E-2</v>
      </c>
      <c r="U78">
        <v>0.20454545454545456</v>
      </c>
      <c r="V78">
        <v>0.11627906976744186</v>
      </c>
      <c r="W78">
        <v>2.6315789473684209E-2</v>
      </c>
      <c r="X78">
        <f t="shared" si="8"/>
        <v>0.1157134379288602</v>
      </c>
      <c r="Y78">
        <f t="shared" si="9"/>
        <v>8.9116178847791008E-2</v>
      </c>
    </row>
    <row r="79" spans="2:25">
      <c r="B79">
        <v>19.5</v>
      </c>
      <c r="C79">
        <v>0.1649326805385557</v>
      </c>
      <c r="D79">
        <v>7.5637123345900767E-2</v>
      </c>
      <c r="H79">
        <v>55</v>
      </c>
      <c r="I79">
        <f t="shared" si="10"/>
        <v>11</v>
      </c>
      <c r="J79">
        <f t="shared" si="11"/>
        <v>0.25</v>
      </c>
      <c r="M79">
        <v>49</v>
      </c>
      <c r="N79">
        <f t="shared" si="12"/>
        <v>6</v>
      </c>
      <c r="O79">
        <f t="shared" si="13"/>
        <v>0.13953488372093023</v>
      </c>
      <c r="Q79">
        <v>84</v>
      </c>
      <c r="R79">
        <f t="shared" si="14"/>
        <v>8</v>
      </c>
      <c r="S79">
        <f t="shared" si="15"/>
        <v>0.10526315789473684</v>
      </c>
      <c r="U79">
        <v>0.25</v>
      </c>
      <c r="V79">
        <v>0.13953488372093023</v>
      </c>
      <c r="W79">
        <v>0.10526315789473684</v>
      </c>
      <c r="X79">
        <f t="shared" si="8"/>
        <v>0.1649326805385557</v>
      </c>
      <c r="Y79">
        <f t="shared" si="9"/>
        <v>7.5637123345900767E-2</v>
      </c>
    </row>
    <row r="80" spans="2:25">
      <c r="B80">
        <v>19.75</v>
      </c>
      <c r="C80">
        <v>9.3032528467044975E-2</v>
      </c>
      <c r="D80">
        <v>2.4396212832398005E-2</v>
      </c>
      <c r="H80">
        <v>48</v>
      </c>
      <c r="I80">
        <f t="shared" si="10"/>
        <v>4</v>
      </c>
      <c r="J80">
        <f t="shared" si="11"/>
        <v>9.0909090909090912E-2</v>
      </c>
      <c r="M80">
        <v>46</v>
      </c>
      <c r="N80">
        <f t="shared" si="12"/>
        <v>3</v>
      </c>
      <c r="O80">
        <f t="shared" si="13"/>
        <v>6.9767441860465115E-2</v>
      </c>
      <c r="Q80">
        <v>85</v>
      </c>
      <c r="R80">
        <f t="shared" si="14"/>
        <v>9</v>
      </c>
      <c r="S80">
        <f t="shared" si="15"/>
        <v>0.11842105263157894</v>
      </c>
      <c r="U80">
        <v>9.0909090909090912E-2</v>
      </c>
      <c r="V80">
        <v>6.9767441860465115E-2</v>
      </c>
      <c r="W80">
        <v>0.11842105263157894</v>
      </c>
      <c r="X80">
        <f t="shared" si="8"/>
        <v>9.3032528467044975E-2</v>
      </c>
      <c r="Y80">
        <f t="shared" si="9"/>
        <v>2.4396212832398005E-2</v>
      </c>
    </row>
    <row r="81" spans="2:25">
      <c r="B81">
        <v>20</v>
      </c>
      <c r="C81">
        <v>0.13883943473906754</v>
      </c>
      <c r="D81">
        <v>3.7236092007827883E-2</v>
      </c>
      <c r="H81">
        <v>52</v>
      </c>
      <c r="I81">
        <f t="shared" si="10"/>
        <v>8</v>
      </c>
      <c r="J81">
        <f t="shared" si="11"/>
        <v>0.18181818181818182</v>
      </c>
      <c r="M81">
        <v>48</v>
      </c>
      <c r="N81">
        <f t="shared" si="12"/>
        <v>5</v>
      </c>
      <c r="O81">
        <f t="shared" si="13"/>
        <v>0.11627906976744186</v>
      </c>
      <c r="Q81">
        <v>85</v>
      </c>
      <c r="R81">
        <f t="shared" si="14"/>
        <v>9</v>
      </c>
      <c r="S81">
        <f t="shared" si="15"/>
        <v>0.11842105263157894</v>
      </c>
      <c r="U81">
        <v>0.18181818181818182</v>
      </c>
      <c r="V81">
        <v>0.11627906976744186</v>
      </c>
      <c r="W81">
        <v>0.11842105263157894</v>
      </c>
      <c r="X81">
        <f t="shared" si="8"/>
        <v>0.13883943473906754</v>
      </c>
      <c r="Y81">
        <f t="shared" si="9"/>
        <v>3.7236092007827883E-2</v>
      </c>
    </row>
    <row r="82" spans="2:25">
      <c r="B82">
        <v>20.25</v>
      </c>
      <c r="C82">
        <v>0.1411854159712177</v>
      </c>
      <c r="D82">
        <v>5.4732917064164777E-2</v>
      </c>
      <c r="H82">
        <v>52</v>
      </c>
      <c r="I82">
        <f t="shared" si="10"/>
        <v>8</v>
      </c>
      <c r="J82">
        <f t="shared" si="11"/>
        <v>0.18181818181818182</v>
      </c>
      <c r="M82">
        <v>50</v>
      </c>
      <c r="N82">
        <f t="shared" si="12"/>
        <v>7</v>
      </c>
      <c r="O82">
        <f t="shared" si="13"/>
        <v>0.16279069767441862</v>
      </c>
      <c r="Q82">
        <v>82</v>
      </c>
      <c r="R82">
        <f t="shared" si="14"/>
        <v>6</v>
      </c>
      <c r="S82">
        <f t="shared" si="15"/>
        <v>7.8947368421052627E-2</v>
      </c>
      <c r="U82">
        <v>0.18181818181818182</v>
      </c>
      <c r="V82">
        <v>0.16279069767441862</v>
      </c>
      <c r="W82">
        <v>7.8947368421052627E-2</v>
      </c>
      <c r="X82">
        <f t="shared" si="8"/>
        <v>0.1411854159712177</v>
      </c>
      <c r="Y82">
        <f t="shared" si="9"/>
        <v>5.4732917064164777E-2</v>
      </c>
    </row>
    <row r="83" spans="2:25">
      <c r="B83">
        <v>20.5</v>
      </c>
      <c r="C83">
        <v>0.15115351804458291</v>
      </c>
      <c r="D83">
        <v>1.7052711566132497E-2</v>
      </c>
      <c r="H83">
        <v>51</v>
      </c>
      <c r="I83">
        <f t="shared" si="10"/>
        <v>7</v>
      </c>
      <c r="J83">
        <f t="shared" si="11"/>
        <v>0.15909090909090909</v>
      </c>
      <c r="M83">
        <v>50</v>
      </c>
      <c r="N83">
        <f t="shared" si="12"/>
        <v>7</v>
      </c>
      <c r="O83">
        <f t="shared" si="13"/>
        <v>0.16279069767441862</v>
      </c>
      <c r="Q83">
        <v>86</v>
      </c>
      <c r="R83">
        <f t="shared" si="14"/>
        <v>10</v>
      </c>
      <c r="S83">
        <f t="shared" si="15"/>
        <v>0.13157894736842105</v>
      </c>
      <c r="U83">
        <v>0.15909090909090909</v>
      </c>
      <c r="V83">
        <v>0.16279069767441862</v>
      </c>
      <c r="W83">
        <v>0.13157894736842105</v>
      </c>
      <c r="X83">
        <f t="shared" si="8"/>
        <v>0.15115351804458291</v>
      </c>
      <c r="Y83">
        <f t="shared" si="9"/>
        <v>1.7052711566132497E-2</v>
      </c>
    </row>
    <row r="84" spans="2:25">
      <c r="B84">
        <v>20.75</v>
      </c>
      <c r="C84">
        <v>0.13308111716924445</v>
      </c>
      <c r="D84">
        <v>8.1875376102276909E-2</v>
      </c>
      <c r="H84">
        <v>54</v>
      </c>
      <c r="I84">
        <f t="shared" si="10"/>
        <v>10</v>
      </c>
      <c r="J84">
        <f t="shared" si="11"/>
        <v>0.22727272727272727</v>
      </c>
      <c r="M84">
        <v>47</v>
      </c>
      <c r="N84">
        <f t="shared" si="12"/>
        <v>4</v>
      </c>
      <c r="O84">
        <f t="shared" si="13"/>
        <v>9.3023255813953487E-2</v>
      </c>
      <c r="Q84">
        <v>82</v>
      </c>
      <c r="R84">
        <f t="shared" si="14"/>
        <v>6</v>
      </c>
      <c r="S84">
        <f t="shared" si="15"/>
        <v>7.8947368421052627E-2</v>
      </c>
      <c r="U84">
        <v>0.22727272727272727</v>
      </c>
      <c r="V84">
        <v>9.3023255813953487E-2</v>
      </c>
      <c r="W84">
        <v>7.8947368421052627E-2</v>
      </c>
      <c r="X84">
        <f t="shared" si="8"/>
        <v>0.13308111716924445</v>
      </c>
      <c r="Y84">
        <f t="shared" si="9"/>
        <v>8.1875376102276909E-2</v>
      </c>
    </row>
    <row r="85" spans="2:25">
      <c r="B85">
        <v>21</v>
      </c>
      <c r="C85">
        <v>0.11305218649159898</v>
      </c>
      <c r="D85">
        <v>7.3288159899697697E-2</v>
      </c>
      <c r="H85">
        <v>49</v>
      </c>
      <c r="I85">
        <f t="shared" si="10"/>
        <v>5</v>
      </c>
      <c r="J85">
        <f t="shared" si="11"/>
        <v>0.11363636363636363</v>
      </c>
      <c r="M85">
        <v>51</v>
      </c>
      <c r="N85">
        <f t="shared" si="12"/>
        <v>8</v>
      </c>
      <c r="O85">
        <f t="shared" si="13"/>
        <v>0.18604651162790697</v>
      </c>
      <c r="Q85">
        <v>79</v>
      </c>
      <c r="R85">
        <f t="shared" si="14"/>
        <v>3</v>
      </c>
      <c r="S85">
        <f t="shared" si="15"/>
        <v>3.9473684210526314E-2</v>
      </c>
      <c r="U85">
        <v>0.11363636363636363</v>
      </c>
      <c r="V85">
        <v>0.18604651162790697</v>
      </c>
      <c r="W85">
        <v>3.9473684210526314E-2</v>
      </c>
      <c r="X85">
        <f t="shared" si="8"/>
        <v>0.11305218649159898</v>
      </c>
      <c r="Y85">
        <f t="shared" si="9"/>
        <v>7.3288159899697697E-2</v>
      </c>
    </row>
    <row r="86" spans="2:25">
      <c r="B86">
        <v>21.25</v>
      </c>
      <c r="C86">
        <v>0.10277808686621415</v>
      </c>
      <c r="D86">
        <v>2.992531541616987E-2</v>
      </c>
      <c r="H86">
        <v>50</v>
      </c>
      <c r="I86">
        <f t="shared" si="10"/>
        <v>6</v>
      </c>
      <c r="J86">
        <f t="shared" si="11"/>
        <v>0.13636363636363635</v>
      </c>
      <c r="M86">
        <v>47</v>
      </c>
      <c r="N86">
        <f t="shared" si="12"/>
        <v>4</v>
      </c>
      <c r="O86">
        <f t="shared" si="13"/>
        <v>9.3023255813953487E-2</v>
      </c>
      <c r="Q86">
        <v>82</v>
      </c>
      <c r="R86">
        <f t="shared" si="14"/>
        <v>6</v>
      </c>
      <c r="S86">
        <f t="shared" si="15"/>
        <v>7.8947368421052627E-2</v>
      </c>
      <c r="U86">
        <v>0.13636363636363635</v>
      </c>
      <c r="V86">
        <v>9.3023255813953487E-2</v>
      </c>
      <c r="W86">
        <v>7.8947368421052627E-2</v>
      </c>
      <c r="X86">
        <f t="shared" si="8"/>
        <v>0.10277808686621415</v>
      </c>
      <c r="Y86">
        <f t="shared" si="9"/>
        <v>2.992531541616987E-2</v>
      </c>
    </row>
    <row r="87" spans="2:25">
      <c r="B87">
        <v>21.5</v>
      </c>
      <c r="C87">
        <v>7.854864433811802E-2</v>
      </c>
      <c r="D87">
        <v>7.3155818943036757E-2</v>
      </c>
      <c r="H87">
        <v>48</v>
      </c>
      <c r="I87">
        <f t="shared" si="10"/>
        <v>4</v>
      </c>
      <c r="J87">
        <f t="shared" si="11"/>
        <v>9.0909090909090912E-2</v>
      </c>
      <c r="M87">
        <v>43</v>
      </c>
      <c r="N87">
        <f t="shared" si="12"/>
        <v>0</v>
      </c>
      <c r="O87">
        <f t="shared" si="13"/>
        <v>0</v>
      </c>
      <c r="Q87">
        <v>87</v>
      </c>
      <c r="R87">
        <f t="shared" si="14"/>
        <v>11</v>
      </c>
      <c r="S87">
        <f t="shared" si="15"/>
        <v>0.14473684210526316</v>
      </c>
      <c r="U87">
        <v>9.0909090909090912E-2</v>
      </c>
      <c r="V87">
        <v>0</v>
      </c>
      <c r="W87">
        <v>0.14473684210526316</v>
      </c>
      <c r="X87">
        <f t="shared" si="8"/>
        <v>7.854864433811802E-2</v>
      </c>
      <c r="Y87">
        <f t="shared" si="9"/>
        <v>7.3155818943036757E-2</v>
      </c>
    </row>
    <row r="88" spans="2:25">
      <c r="B88">
        <v>21.75</v>
      </c>
      <c r="C88">
        <v>0.10751641259597196</v>
      </c>
      <c r="D88">
        <v>2.7735258731388154E-2</v>
      </c>
      <c r="H88">
        <v>48</v>
      </c>
      <c r="I88">
        <f t="shared" si="10"/>
        <v>4</v>
      </c>
      <c r="J88">
        <f t="shared" si="11"/>
        <v>9.0909090909090912E-2</v>
      </c>
      <c r="M88">
        <v>49</v>
      </c>
      <c r="N88">
        <f t="shared" si="12"/>
        <v>6</v>
      </c>
      <c r="O88">
        <f t="shared" si="13"/>
        <v>0.13953488372093023</v>
      </c>
      <c r="Q88">
        <v>83</v>
      </c>
      <c r="R88">
        <f t="shared" si="14"/>
        <v>7</v>
      </c>
      <c r="S88">
        <f t="shared" si="15"/>
        <v>9.2105263157894732E-2</v>
      </c>
      <c r="U88">
        <v>9.0909090909090912E-2</v>
      </c>
      <c r="V88">
        <v>0.13953488372093023</v>
      </c>
      <c r="W88">
        <v>9.2105263157894732E-2</v>
      </c>
      <c r="X88">
        <f t="shared" si="8"/>
        <v>0.10751641259597196</v>
      </c>
      <c r="Y88">
        <f t="shared" si="9"/>
        <v>2.7735258731388154E-2</v>
      </c>
    </row>
    <row r="89" spans="2:25">
      <c r="B89">
        <v>22</v>
      </c>
      <c r="C89">
        <v>8.1423166796483801E-2</v>
      </c>
      <c r="D89">
        <v>5.1129674006733475E-2</v>
      </c>
      <c r="H89">
        <v>45</v>
      </c>
      <c r="I89">
        <f t="shared" si="10"/>
        <v>1</v>
      </c>
      <c r="J89">
        <f t="shared" si="11"/>
        <v>2.2727272727272728E-2</v>
      </c>
      <c r="M89">
        <v>48</v>
      </c>
      <c r="N89">
        <f t="shared" si="12"/>
        <v>5</v>
      </c>
      <c r="O89">
        <f t="shared" si="13"/>
        <v>0.11627906976744186</v>
      </c>
      <c r="Q89">
        <v>84</v>
      </c>
      <c r="R89">
        <f t="shared" si="14"/>
        <v>8</v>
      </c>
      <c r="S89">
        <f t="shared" si="15"/>
        <v>0.10526315789473684</v>
      </c>
      <c r="U89">
        <v>2.2727272727272728E-2</v>
      </c>
      <c r="V89">
        <v>0.11627906976744186</v>
      </c>
      <c r="W89">
        <v>0.10526315789473684</v>
      </c>
      <c r="X89">
        <f t="shared" si="8"/>
        <v>8.1423166796483801E-2</v>
      </c>
      <c r="Y89">
        <f t="shared" si="9"/>
        <v>5.1129674006733475E-2</v>
      </c>
    </row>
    <row r="90" spans="2:25">
      <c r="B90">
        <v>22.25</v>
      </c>
      <c r="C90">
        <v>0.10601424279514854</v>
      </c>
      <c r="D90">
        <v>5.6081385357373642E-2</v>
      </c>
      <c r="H90">
        <v>49</v>
      </c>
      <c r="I90">
        <f t="shared" si="10"/>
        <v>5</v>
      </c>
      <c r="J90">
        <f t="shared" si="11"/>
        <v>0.11363636363636363</v>
      </c>
      <c r="M90">
        <v>45</v>
      </c>
      <c r="N90">
        <f t="shared" si="12"/>
        <v>2</v>
      </c>
      <c r="O90">
        <f t="shared" si="13"/>
        <v>4.6511627906976744E-2</v>
      </c>
      <c r="Q90">
        <v>88</v>
      </c>
      <c r="R90">
        <f t="shared" si="14"/>
        <v>12</v>
      </c>
      <c r="S90">
        <f t="shared" si="15"/>
        <v>0.15789473684210525</v>
      </c>
      <c r="U90">
        <v>0.11363636363636363</v>
      </c>
      <c r="V90">
        <v>4.6511627906976744E-2</v>
      </c>
      <c r="W90">
        <v>0.15789473684210525</v>
      </c>
      <c r="X90">
        <f t="shared" si="8"/>
        <v>0.10601424279514854</v>
      </c>
      <c r="Y90">
        <f t="shared" si="9"/>
        <v>5.6081385357373642E-2</v>
      </c>
    </row>
    <row r="91" spans="2:25">
      <c r="B91">
        <v>22.5</v>
      </c>
      <c r="C91">
        <v>0.13059604614072179</v>
      </c>
      <c r="D91">
        <v>4.9213439871772992E-2</v>
      </c>
      <c r="H91">
        <v>49</v>
      </c>
      <c r="I91">
        <f t="shared" si="10"/>
        <v>5</v>
      </c>
      <c r="J91">
        <f t="shared" si="11"/>
        <v>0.11363636363636363</v>
      </c>
      <c r="M91">
        <v>51</v>
      </c>
      <c r="N91">
        <f t="shared" si="12"/>
        <v>8</v>
      </c>
      <c r="O91">
        <f t="shared" si="13"/>
        <v>0.18604651162790697</v>
      </c>
      <c r="Q91">
        <v>83</v>
      </c>
      <c r="R91">
        <f t="shared" si="14"/>
        <v>7</v>
      </c>
      <c r="S91">
        <f t="shared" si="15"/>
        <v>9.2105263157894732E-2</v>
      </c>
      <c r="U91">
        <v>0.11363636363636363</v>
      </c>
      <c r="V91">
        <v>0.18604651162790697</v>
      </c>
      <c r="W91">
        <v>9.2105263157894732E-2</v>
      </c>
      <c r="X91">
        <f t="shared" si="8"/>
        <v>0.13059604614072179</v>
      </c>
      <c r="Y91">
        <f t="shared" si="9"/>
        <v>4.9213439871772992E-2</v>
      </c>
    </row>
    <row r="92" spans="2:25">
      <c r="B92">
        <v>22.75</v>
      </c>
      <c r="C92">
        <v>8.8294202737287178E-2</v>
      </c>
      <c r="D92">
        <v>5.8432045590951609E-2</v>
      </c>
      <c r="H92">
        <v>50</v>
      </c>
      <c r="I92">
        <f t="shared" si="10"/>
        <v>6</v>
      </c>
      <c r="J92">
        <f t="shared" si="11"/>
        <v>0.13636363636363635</v>
      </c>
      <c r="M92">
        <v>44</v>
      </c>
      <c r="N92">
        <f t="shared" si="12"/>
        <v>1</v>
      </c>
      <c r="O92">
        <f t="shared" si="13"/>
        <v>2.3255813953488372E-2</v>
      </c>
      <c r="Q92">
        <v>84</v>
      </c>
      <c r="R92">
        <f t="shared" si="14"/>
        <v>8</v>
      </c>
      <c r="S92">
        <f t="shared" si="15"/>
        <v>0.10526315789473684</v>
      </c>
      <c r="U92">
        <v>0.13636363636363635</v>
      </c>
      <c r="V92">
        <v>2.3255813953488372E-2</v>
      </c>
      <c r="W92">
        <v>0.10526315789473684</v>
      </c>
      <c r="X92">
        <f t="shared" si="8"/>
        <v>8.8294202737287178E-2</v>
      </c>
      <c r="Y92">
        <f t="shared" si="9"/>
        <v>5.8432045590951609E-2</v>
      </c>
    </row>
    <row r="93" spans="2:25">
      <c r="B93">
        <v>23</v>
      </c>
      <c r="C93">
        <v>9.4052520307110268E-2</v>
      </c>
      <c r="D93">
        <v>4.9187996882980083E-2</v>
      </c>
      <c r="H93">
        <v>48</v>
      </c>
      <c r="I93">
        <f t="shared" si="10"/>
        <v>4</v>
      </c>
      <c r="J93">
        <f t="shared" si="11"/>
        <v>9.0909090909090912E-2</v>
      </c>
      <c r="M93">
        <v>45</v>
      </c>
      <c r="N93">
        <f t="shared" si="12"/>
        <v>2</v>
      </c>
      <c r="O93">
        <f t="shared" si="13"/>
        <v>4.6511627906976744E-2</v>
      </c>
      <c r="Q93">
        <v>87</v>
      </c>
      <c r="R93">
        <f t="shared" si="14"/>
        <v>11</v>
      </c>
      <c r="S93">
        <f t="shared" si="15"/>
        <v>0.14473684210526316</v>
      </c>
      <c r="U93">
        <v>9.0909090909090912E-2</v>
      </c>
      <c r="V93">
        <v>4.6511627906976744E-2</v>
      </c>
      <c r="W93">
        <v>0.14473684210526316</v>
      </c>
      <c r="X93">
        <f t="shared" si="8"/>
        <v>9.4052520307110268E-2</v>
      </c>
      <c r="Y93">
        <f t="shared" si="9"/>
        <v>4.9187996882980083E-2</v>
      </c>
    </row>
    <row r="94" spans="2:25">
      <c r="B94">
        <v>23.25</v>
      </c>
      <c r="C94">
        <v>0.10836022402729868</v>
      </c>
      <c r="D94">
        <v>1.3495934857508217E-2</v>
      </c>
      <c r="H94">
        <v>49</v>
      </c>
      <c r="I94">
        <f t="shared" si="10"/>
        <v>5</v>
      </c>
      <c r="J94">
        <f t="shared" si="11"/>
        <v>0.11363636363636363</v>
      </c>
      <c r="M94">
        <v>47</v>
      </c>
      <c r="N94">
        <f t="shared" si="12"/>
        <v>4</v>
      </c>
      <c r="O94">
        <f t="shared" si="13"/>
        <v>9.3023255813953487E-2</v>
      </c>
      <c r="Q94">
        <v>85</v>
      </c>
      <c r="R94">
        <f t="shared" si="14"/>
        <v>9</v>
      </c>
      <c r="S94">
        <f t="shared" si="15"/>
        <v>0.11842105263157894</v>
      </c>
      <c r="U94">
        <v>0.11363636363636363</v>
      </c>
      <c r="V94">
        <v>9.3023255813953487E-2</v>
      </c>
      <c r="W94">
        <v>0.11842105263157894</v>
      </c>
      <c r="X94">
        <f t="shared" si="8"/>
        <v>0.10836022402729868</v>
      </c>
      <c r="Y94">
        <f t="shared" si="9"/>
        <v>1.3495934857508217E-2</v>
      </c>
    </row>
    <row r="95" spans="2:25">
      <c r="B95">
        <v>23.5</v>
      </c>
      <c r="C95">
        <v>6.1180965097733762E-2</v>
      </c>
      <c r="D95">
        <v>3.4954550803382285E-2</v>
      </c>
      <c r="H95">
        <v>47</v>
      </c>
      <c r="I95">
        <f t="shared" si="10"/>
        <v>3</v>
      </c>
      <c r="J95">
        <f t="shared" si="11"/>
        <v>6.8181818181818177E-2</v>
      </c>
      <c r="M95">
        <v>44</v>
      </c>
      <c r="N95">
        <f t="shared" si="12"/>
        <v>1</v>
      </c>
      <c r="O95">
        <f t="shared" si="13"/>
        <v>2.3255813953488372E-2</v>
      </c>
      <c r="Q95">
        <v>83</v>
      </c>
      <c r="R95">
        <f t="shared" si="14"/>
        <v>7</v>
      </c>
      <c r="S95">
        <f t="shared" si="15"/>
        <v>9.2105263157894732E-2</v>
      </c>
      <c r="U95">
        <v>6.8181818181818177E-2</v>
      </c>
      <c r="V95">
        <v>2.3255813953488372E-2</v>
      </c>
      <c r="W95">
        <v>9.2105263157894732E-2</v>
      </c>
      <c r="X95">
        <f t="shared" si="8"/>
        <v>6.1180965097733762E-2</v>
      </c>
      <c r="Y95">
        <f t="shared" si="9"/>
        <v>3.4954550803382285E-2</v>
      </c>
    </row>
    <row r="96" spans="2:25">
      <c r="B96">
        <v>23.75</v>
      </c>
      <c r="C96">
        <v>8.6254219057156634E-2</v>
      </c>
      <c r="D96">
        <v>4.4233750988812895E-2</v>
      </c>
      <c r="H96">
        <v>50</v>
      </c>
      <c r="I96">
        <f t="shared" si="10"/>
        <v>6</v>
      </c>
      <c r="J96">
        <f t="shared" si="11"/>
        <v>0.13636363636363635</v>
      </c>
      <c r="M96">
        <v>46</v>
      </c>
      <c r="N96">
        <f t="shared" si="12"/>
        <v>3</v>
      </c>
      <c r="O96">
        <f t="shared" si="13"/>
        <v>6.9767441860465115E-2</v>
      </c>
      <c r="Q96">
        <v>80</v>
      </c>
      <c r="R96">
        <f t="shared" si="14"/>
        <v>4</v>
      </c>
      <c r="S96">
        <f t="shared" si="15"/>
        <v>5.2631578947368418E-2</v>
      </c>
      <c r="U96">
        <v>0.13636363636363635</v>
      </c>
      <c r="V96">
        <v>6.9767441860465115E-2</v>
      </c>
      <c r="W96">
        <v>5.2631578947368418E-2</v>
      </c>
      <c r="X96">
        <f t="shared" si="8"/>
        <v>8.6254219057156634E-2</v>
      </c>
      <c r="Y96">
        <f t="shared" si="9"/>
        <v>4.4233750988812895E-2</v>
      </c>
    </row>
    <row r="97" spans="2:25">
      <c r="B97">
        <v>24</v>
      </c>
      <c r="C97">
        <v>8.2044434553614487E-2</v>
      </c>
      <c r="D97">
        <v>3.8280891344177573E-2</v>
      </c>
      <c r="H97">
        <v>49</v>
      </c>
      <c r="I97">
        <f t="shared" si="10"/>
        <v>5</v>
      </c>
      <c r="J97">
        <f t="shared" si="11"/>
        <v>0.11363636363636363</v>
      </c>
      <c r="M97">
        <v>47</v>
      </c>
      <c r="N97">
        <f t="shared" si="12"/>
        <v>4</v>
      </c>
      <c r="O97">
        <f t="shared" si="13"/>
        <v>9.3023255813953487E-2</v>
      </c>
      <c r="Q97">
        <v>79</v>
      </c>
      <c r="R97">
        <f t="shared" si="14"/>
        <v>3</v>
      </c>
      <c r="S97">
        <f t="shared" si="15"/>
        <v>3.9473684210526314E-2</v>
      </c>
      <c r="U97">
        <v>0.11363636363636363</v>
      </c>
      <c r="V97">
        <v>9.3023255813953487E-2</v>
      </c>
      <c r="W97">
        <v>3.9473684210526314E-2</v>
      </c>
      <c r="X97">
        <f t="shared" si="8"/>
        <v>8.2044434553614487E-2</v>
      </c>
      <c r="Y97">
        <f t="shared" si="9"/>
        <v>3.8280891344177573E-2</v>
      </c>
    </row>
    <row r="98" spans="2:25">
      <c r="B98">
        <v>24.25</v>
      </c>
      <c r="C98">
        <v>8.390823782500649E-2</v>
      </c>
      <c r="D98">
        <v>5.6997704259227878E-2</v>
      </c>
      <c r="H98">
        <v>50</v>
      </c>
      <c r="I98">
        <f t="shared" si="10"/>
        <v>6</v>
      </c>
      <c r="J98">
        <f t="shared" si="11"/>
        <v>0.13636363636363635</v>
      </c>
      <c r="M98">
        <v>44</v>
      </c>
      <c r="N98">
        <f t="shared" si="12"/>
        <v>1</v>
      </c>
      <c r="O98">
        <f t="shared" si="13"/>
        <v>2.3255813953488372E-2</v>
      </c>
      <c r="Q98">
        <v>83</v>
      </c>
      <c r="R98">
        <f t="shared" si="14"/>
        <v>7</v>
      </c>
      <c r="S98">
        <f t="shared" si="15"/>
        <v>9.2105263157894732E-2</v>
      </c>
      <c r="U98">
        <v>0.13636363636363635</v>
      </c>
      <c r="V98">
        <v>2.3255813953488372E-2</v>
      </c>
      <c r="W98">
        <v>9.2105263157894732E-2</v>
      </c>
      <c r="X98">
        <f t="shared" si="8"/>
        <v>8.390823782500649E-2</v>
      </c>
      <c r="Y98">
        <f t="shared" si="9"/>
        <v>5.6997704259227878E-2</v>
      </c>
    </row>
    <row r="99" spans="2:25">
      <c r="B99">
        <v>24.5</v>
      </c>
      <c r="C99">
        <v>4.9534512814806565E-2</v>
      </c>
      <c r="D99">
        <v>0.12443411102891737</v>
      </c>
      <c r="H99">
        <v>50</v>
      </c>
      <c r="I99">
        <f t="shared" si="10"/>
        <v>6</v>
      </c>
      <c r="J99">
        <f t="shared" si="11"/>
        <v>0.13636363636363635</v>
      </c>
      <c r="M99">
        <v>39</v>
      </c>
      <c r="N99">
        <f t="shared" si="12"/>
        <v>-4</v>
      </c>
      <c r="O99">
        <f t="shared" si="13"/>
        <v>-9.3023255813953487E-2</v>
      </c>
      <c r="Q99">
        <v>84</v>
      </c>
      <c r="R99">
        <f t="shared" si="14"/>
        <v>8</v>
      </c>
      <c r="S99">
        <f t="shared" si="15"/>
        <v>0.10526315789473684</v>
      </c>
      <c r="U99">
        <v>0.13636363636363635</v>
      </c>
      <c r="V99">
        <v>-9.3023255813953487E-2</v>
      </c>
      <c r="W99">
        <v>0.10526315789473684</v>
      </c>
      <c r="X99">
        <f t="shared" si="8"/>
        <v>4.9534512814806565E-2</v>
      </c>
      <c r="Y99">
        <f t="shared" si="9"/>
        <v>0.12443411102891737</v>
      </c>
    </row>
    <row r="100" spans="2:25">
      <c r="B100">
        <v>24.75</v>
      </c>
      <c r="C100">
        <v>8.124698638774526E-2</v>
      </c>
      <c r="D100">
        <v>3.159553642058064E-2</v>
      </c>
      <c r="H100">
        <v>46</v>
      </c>
      <c r="I100">
        <f t="shared" si="10"/>
        <v>2</v>
      </c>
      <c r="J100">
        <f t="shared" si="11"/>
        <v>4.5454545454545456E-2</v>
      </c>
      <c r="M100">
        <v>47</v>
      </c>
      <c r="N100">
        <f t="shared" si="12"/>
        <v>4</v>
      </c>
      <c r="O100">
        <f t="shared" si="13"/>
        <v>9.3023255813953487E-2</v>
      </c>
      <c r="Q100">
        <v>84</v>
      </c>
      <c r="R100">
        <f t="shared" si="14"/>
        <v>8</v>
      </c>
      <c r="S100">
        <f t="shared" si="15"/>
        <v>0.10526315789473684</v>
      </c>
      <c r="U100">
        <v>4.5454545454545456E-2</v>
      </c>
      <c r="V100">
        <v>9.3023255813953487E-2</v>
      </c>
      <c r="W100">
        <v>0.10526315789473684</v>
      </c>
      <c r="X100">
        <f t="shared" si="8"/>
        <v>8.124698638774526E-2</v>
      </c>
      <c r="Y100">
        <f t="shared" si="9"/>
        <v>3.159553642058064E-2</v>
      </c>
    </row>
    <row r="101" spans="2:25">
      <c r="B101">
        <v>25</v>
      </c>
      <c r="C101">
        <v>0.14220540781128296</v>
      </c>
      <c r="D101">
        <v>3.834731667493417E-2</v>
      </c>
      <c r="H101">
        <v>52</v>
      </c>
      <c r="I101">
        <f t="shared" si="10"/>
        <v>8</v>
      </c>
      <c r="J101">
        <f t="shared" si="11"/>
        <v>0.18181818181818182</v>
      </c>
      <c r="M101">
        <v>49</v>
      </c>
      <c r="N101">
        <f t="shared" si="12"/>
        <v>6</v>
      </c>
      <c r="O101">
        <f t="shared" si="13"/>
        <v>0.13953488372093023</v>
      </c>
      <c r="Q101">
        <v>84</v>
      </c>
      <c r="R101">
        <f t="shared" si="14"/>
        <v>8</v>
      </c>
      <c r="S101">
        <f t="shared" si="15"/>
        <v>0.10526315789473684</v>
      </c>
      <c r="U101">
        <v>0.18181818181818182</v>
      </c>
      <c r="V101">
        <v>0.13953488372093023</v>
      </c>
      <c r="W101">
        <v>0.10526315789473684</v>
      </c>
      <c r="X101">
        <f t="shared" si="8"/>
        <v>0.14220540781128296</v>
      </c>
      <c r="Y101">
        <f t="shared" si="9"/>
        <v>3.834731667493417E-2</v>
      </c>
    </row>
    <row r="102" spans="2:25">
      <c r="B102">
        <v>25.25</v>
      </c>
      <c r="C102">
        <v>0.10300063054041024</v>
      </c>
      <c r="D102">
        <v>5.8940094033046488E-2</v>
      </c>
      <c r="H102">
        <v>47</v>
      </c>
      <c r="I102">
        <f t="shared" si="10"/>
        <v>3</v>
      </c>
      <c r="J102">
        <f t="shared" si="11"/>
        <v>6.8181818181818177E-2</v>
      </c>
      <c r="M102">
        <v>46</v>
      </c>
      <c r="N102">
        <f t="shared" si="12"/>
        <v>3</v>
      </c>
      <c r="O102">
        <f t="shared" si="13"/>
        <v>6.9767441860465115E-2</v>
      </c>
      <c r="Q102">
        <v>89</v>
      </c>
      <c r="R102">
        <f t="shared" si="14"/>
        <v>13</v>
      </c>
      <c r="S102">
        <f t="shared" si="15"/>
        <v>0.17105263157894737</v>
      </c>
      <c r="U102">
        <v>6.8181818181818177E-2</v>
      </c>
      <c r="V102">
        <v>6.9767441860465115E-2</v>
      </c>
      <c r="W102">
        <v>0.17105263157894737</v>
      </c>
      <c r="X102">
        <f t="shared" si="8"/>
        <v>0.10300063054041024</v>
      </c>
      <c r="Y102">
        <f t="shared" si="9"/>
        <v>5.8940094033046488E-2</v>
      </c>
    </row>
    <row r="103" spans="2:25">
      <c r="B103">
        <v>25.5</v>
      </c>
      <c r="C103">
        <v>7.5312488409183628E-2</v>
      </c>
      <c r="D103">
        <v>3.4560792724907953E-2</v>
      </c>
      <c r="H103">
        <v>49</v>
      </c>
      <c r="I103">
        <f t="shared" si="10"/>
        <v>5</v>
      </c>
      <c r="J103">
        <f t="shared" si="11"/>
        <v>0.11363636363636363</v>
      </c>
      <c r="M103">
        <v>45</v>
      </c>
      <c r="N103">
        <f t="shared" si="12"/>
        <v>2</v>
      </c>
      <c r="O103">
        <f t="shared" si="13"/>
        <v>4.6511627906976744E-2</v>
      </c>
      <c r="Q103">
        <v>81</v>
      </c>
      <c r="R103">
        <f t="shared" si="14"/>
        <v>5</v>
      </c>
      <c r="S103">
        <f t="shared" si="15"/>
        <v>6.5789473684210523E-2</v>
      </c>
      <c r="U103">
        <v>0.11363636363636363</v>
      </c>
      <c r="V103">
        <v>4.6511627906976744E-2</v>
      </c>
      <c r="W103">
        <v>6.5789473684210523E-2</v>
      </c>
      <c r="X103">
        <f t="shared" si="8"/>
        <v>7.5312488409183628E-2</v>
      </c>
      <c r="Y103">
        <f t="shared" si="9"/>
        <v>3.4560792724907953E-2</v>
      </c>
    </row>
    <row r="104" spans="2:25">
      <c r="B104">
        <v>25.75</v>
      </c>
      <c r="C104">
        <v>9.5202329290456578E-2</v>
      </c>
      <c r="D104">
        <v>1.7446858404135894E-2</v>
      </c>
      <c r="H104">
        <v>49</v>
      </c>
      <c r="I104">
        <f t="shared" si="10"/>
        <v>5</v>
      </c>
      <c r="J104">
        <f t="shared" si="11"/>
        <v>0.11363636363636363</v>
      </c>
      <c r="M104">
        <v>47</v>
      </c>
      <c r="N104">
        <f t="shared" si="12"/>
        <v>4</v>
      </c>
      <c r="O104">
        <f t="shared" si="13"/>
        <v>9.3023255813953487E-2</v>
      </c>
      <c r="Q104">
        <v>82</v>
      </c>
      <c r="R104">
        <f t="shared" si="14"/>
        <v>6</v>
      </c>
      <c r="S104">
        <f t="shared" si="15"/>
        <v>7.8947368421052627E-2</v>
      </c>
      <c r="U104">
        <v>0.11363636363636363</v>
      </c>
      <c r="V104">
        <v>9.3023255813953487E-2</v>
      </c>
      <c r="W104">
        <v>7.8947368421052627E-2</v>
      </c>
      <c r="X104">
        <f t="shared" si="8"/>
        <v>9.5202329290456578E-2</v>
      </c>
      <c r="Y104">
        <f t="shared" si="9"/>
        <v>1.7446858404135894E-2</v>
      </c>
    </row>
    <row r="105" spans="2:25">
      <c r="B105">
        <v>26</v>
      </c>
      <c r="C105">
        <v>6.082860428025666E-2</v>
      </c>
      <c r="D105">
        <v>7.3610726896519624E-2</v>
      </c>
      <c r="H105">
        <v>49</v>
      </c>
      <c r="I105">
        <f t="shared" si="10"/>
        <v>5</v>
      </c>
      <c r="J105">
        <f t="shared" si="11"/>
        <v>0.11363636363636363</v>
      </c>
      <c r="M105">
        <v>42</v>
      </c>
      <c r="N105">
        <f t="shared" si="12"/>
        <v>-1</v>
      </c>
      <c r="O105">
        <f t="shared" si="13"/>
        <v>-2.3255813953488372E-2</v>
      </c>
      <c r="Q105">
        <v>83</v>
      </c>
      <c r="R105">
        <f t="shared" si="14"/>
        <v>7</v>
      </c>
      <c r="S105">
        <f t="shared" si="15"/>
        <v>9.2105263157894732E-2</v>
      </c>
      <c r="U105">
        <v>0.11363636363636363</v>
      </c>
      <c r="V105">
        <v>-2.3255813953488372E-2</v>
      </c>
      <c r="W105">
        <v>9.2105263157894732E-2</v>
      </c>
      <c r="X105">
        <f t="shared" si="8"/>
        <v>6.082860428025666E-2</v>
      </c>
      <c r="Y105">
        <f t="shared" si="9"/>
        <v>7.3610726896519624E-2</v>
      </c>
    </row>
    <row r="106" spans="2:25">
      <c r="B106">
        <v>26.25</v>
      </c>
      <c r="C106">
        <v>3.6905159304180112E-2</v>
      </c>
      <c r="D106">
        <v>5.2114660658314139E-2</v>
      </c>
      <c r="H106">
        <v>47</v>
      </c>
      <c r="I106">
        <f t="shared" si="10"/>
        <v>3</v>
      </c>
      <c r="J106">
        <f t="shared" si="11"/>
        <v>6.8181818181818177E-2</v>
      </c>
      <c r="M106">
        <v>42</v>
      </c>
      <c r="N106">
        <f t="shared" si="12"/>
        <v>-1</v>
      </c>
      <c r="O106">
        <f t="shared" si="13"/>
        <v>-2.3255813953488372E-2</v>
      </c>
      <c r="Q106">
        <v>81</v>
      </c>
      <c r="R106">
        <f t="shared" si="14"/>
        <v>5</v>
      </c>
      <c r="S106">
        <f t="shared" si="15"/>
        <v>6.5789473684210523E-2</v>
      </c>
      <c r="U106">
        <v>6.8181818181818177E-2</v>
      </c>
      <c r="V106">
        <v>-2.3255813953488372E-2</v>
      </c>
      <c r="W106">
        <v>6.5789473684210523E-2</v>
      </c>
      <c r="X106">
        <f t="shared" si="8"/>
        <v>3.6905159304180112E-2</v>
      </c>
      <c r="Y106">
        <f t="shared" si="9"/>
        <v>5.2114660658314139E-2</v>
      </c>
    </row>
    <row r="107" spans="2:25">
      <c r="B107">
        <v>26.5</v>
      </c>
      <c r="C107">
        <v>6.9109083490968434E-2</v>
      </c>
      <c r="D107">
        <v>2.3332326124208276E-2</v>
      </c>
      <c r="H107">
        <v>46</v>
      </c>
      <c r="I107">
        <f t="shared" si="10"/>
        <v>2</v>
      </c>
      <c r="J107">
        <f t="shared" si="11"/>
        <v>4.5454545454545456E-2</v>
      </c>
      <c r="M107">
        <v>46</v>
      </c>
      <c r="N107">
        <f t="shared" si="12"/>
        <v>3</v>
      </c>
      <c r="O107">
        <f t="shared" si="13"/>
        <v>6.9767441860465115E-2</v>
      </c>
      <c r="Q107">
        <v>83</v>
      </c>
      <c r="R107">
        <f t="shared" si="14"/>
        <v>7</v>
      </c>
      <c r="S107">
        <f t="shared" si="15"/>
        <v>9.2105263157894732E-2</v>
      </c>
      <c r="U107">
        <v>4.5454545454545456E-2</v>
      </c>
      <c r="V107">
        <v>6.9767441860465115E-2</v>
      </c>
      <c r="W107">
        <v>9.2105263157894732E-2</v>
      </c>
      <c r="X107">
        <f t="shared" si="8"/>
        <v>6.9109083490968434E-2</v>
      </c>
      <c r="Y107">
        <f t="shared" si="9"/>
        <v>2.3332326124208276E-2</v>
      </c>
    </row>
    <row r="108" spans="2:25">
      <c r="B108">
        <v>26.75</v>
      </c>
      <c r="C108">
        <v>8.7626571714699009E-2</v>
      </c>
      <c r="D108">
        <v>7.5903788225996855E-3</v>
      </c>
      <c r="H108">
        <v>48</v>
      </c>
      <c r="I108">
        <f t="shared" si="10"/>
        <v>4</v>
      </c>
      <c r="J108">
        <f t="shared" si="11"/>
        <v>9.0909090909090912E-2</v>
      </c>
      <c r="M108">
        <v>47</v>
      </c>
      <c r="N108">
        <f t="shared" si="12"/>
        <v>4</v>
      </c>
      <c r="O108">
        <f t="shared" si="13"/>
        <v>9.3023255813953487E-2</v>
      </c>
      <c r="Q108">
        <v>82</v>
      </c>
      <c r="R108">
        <f t="shared" si="14"/>
        <v>6</v>
      </c>
      <c r="S108">
        <f t="shared" si="15"/>
        <v>7.8947368421052627E-2</v>
      </c>
      <c r="U108">
        <v>9.0909090909090912E-2</v>
      </c>
      <c r="V108">
        <v>9.3023255813953487E-2</v>
      </c>
      <c r="W108">
        <v>7.8947368421052627E-2</v>
      </c>
      <c r="X108">
        <f t="shared" si="8"/>
        <v>8.7626571714699009E-2</v>
      </c>
      <c r="Y108">
        <f t="shared" si="9"/>
        <v>7.5903788225996855E-3</v>
      </c>
    </row>
    <row r="109" spans="2:25">
      <c r="B109">
        <v>27</v>
      </c>
      <c r="C109">
        <v>7.2966507177033499E-2</v>
      </c>
      <c r="D109">
        <v>6.3329385128942789E-2</v>
      </c>
      <c r="H109">
        <v>49</v>
      </c>
      <c r="I109">
        <f t="shared" si="10"/>
        <v>5</v>
      </c>
      <c r="J109">
        <f t="shared" si="11"/>
        <v>0.11363636363636363</v>
      </c>
      <c r="M109">
        <v>43</v>
      </c>
      <c r="N109">
        <f t="shared" si="12"/>
        <v>0</v>
      </c>
      <c r="O109">
        <f t="shared" si="13"/>
        <v>0</v>
      </c>
      <c r="Q109">
        <v>84</v>
      </c>
      <c r="R109">
        <f t="shared" si="14"/>
        <v>8</v>
      </c>
      <c r="S109">
        <f t="shared" si="15"/>
        <v>0.10526315789473684</v>
      </c>
      <c r="U109">
        <v>0.11363636363636363</v>
      </c>
      <c r="V109">
        <v>0</v>
      </c>
      <c r="W109">
        <v>0.10526315789473684</v>
      </c>
      <c r="X109">
        <f t="shared" si="8"/>
        <v>7.2966507177033499E-2</v>
      </c>
      <c r="Y109">
        <f t="shared" si="9"/>
        <v>6.3329385128942789E-2</v>
      </c>
    </row>
    <row r="110" spans="2:25">
      <c r="B110">
        <v>27.25</v>
      </c>
      <c r="C110">
        <v>3.0349393568487815E-2</v>
      </c>
      <c r="D110">
        <v>7.053215459808572E-2</v>
      </c>
      <c r="H110">
        <v>46</v>
      </c>
      <c r="I110">
        <f t="shared" si="10"/>
        <v>2</v>
      </c>
      <c r="J110">
        <f t="shared" si="11"/>
        <v>4.5454545454545456E-2</v>
      </c>
      <c r="M110">
        <v>41</v>
      </c>
      <c r="N110">
        <f t="shared" si="12"/>
        <v>-2</v>
      </c>
      <c r="O110">
        <f t="shared" si="13"/>
        <v>-4.6511627906976744E-2</v>
      </c>
      <c r="Q110">
        <v>83</v>
      </c>
      <c r="R110">
        <f t="shared" si="14"/>
        <v>7</v>
      </c>
      <c r="S110">
        <f t="shared" si="15"/>
        <v>9.2105263157894732E-2</v>
      </c>
      <c r="U110">
        <v>4.5454545454545456E-2</v>
      </c>
      <c r="V110">
        <v>-4.6511627906976744E-2</v>
      </c>
      <c r="W110">
        <v>9.2105263157894732E-2</v>
      </c>
      <c r="X110">
        <f t="shared" si="8"/>
        <v>3.0349393568487815E-2</v>
      </c>
      <c r="Y110">
        <f t="shared" si="9"/>
        <v>7.053215459808572E-2</v>
      </c>
    </row>
    <row r="111" spans="2:25">
      <c r="B111">
        <v>27.5</v>
      </c>
      <c r="C111">
        <v>6.8404361856014242E-2</v>
      </c>
      <c r="D111">
        <v>8.2406867261026084E-2</v>
      </c>
      <c r="H111">
        <v>50</v>
      </c>
      <c r="I111">
        <f t="shared" si="10"/>
        <v>6</v>
      </c>
      <c r="J111">
        <f t="shared" si="11"/>
        <v>0.13636363636363635</v>
      </c>
      <c r="M111">
        <v>42</v>
      </c>
      <c r="N111">
        <f t="shared" si="12"/>
        <v>-1</v>
      </c>
      <c r="O111">
        <f t="shared" si="13"/>
        <v>-2.3255813953488372E-2</v>
      </c>
      <c r="Q111">
        <v>83</v>
      </c>
      <c r="R111">
        <f t="shared" si="14"/>
        <v>7</v>
      </c>
      <c r="S111">
        <f t="shared" si="15"/>
        <v>9.2105263157894732E-2</v>
      </c>
      <c r="U111">
        <v>0.13636363636363635</v>
      </c>
      <c r="V111">
        <v>-2.3255813953488372E-2</v>
      </c>
      <c r="W111">
        <v>9.2105263157894732E-2</v>
      </c>
      <c r="X111">
        <f t="shared" si="8"/>
        <v>6.8404361856014242E-2</v>
      </c>
      <c r="Y111">
        <f t="shared" si="9"/>
        <v>8.2406867261026084E-2</v>
      </c>
    </row>
    <row r="112" spans="2:25">
      <c r="B112">
        <v>27.75</v>
      </c>
      <c r="C112">
        <v>8.0050814138941426E-2</v>
      </c>
      <c r="D112">
        <v>1.2457425506382175E-2</v>
      </c>
      <c r="H112">
        <v>47</v>
      </c>
      <c r="I112">
        <f t="shared" si="10"/>
        <v>3</v>
      </c>
      <c r="J112">
        <f t="shared" si="11"/>
        <v>6.8181818181818177E-2</v>
      </c>
      <c r="M112">
        <v>47</v>
      </c>
      <c r="N112">
        <f t="shared" si="12"/>
        <v>4</v>
      </c>
      <c r="O112">
        <f t="shared" si="13"/>
        <v>9.3023255813953487E-2</v>
      </c>
      <c r="Q112">
        <v>82</v>
      </c>
      <c r="R112">
        <f t="shared" si="14"/>
        <v>6</v>
      </c>
      <c r="S112">
        <f t="shared" si="15"/>
        <v>7.8947368421052627E-2</v>
      </c>
      <c r="U112">
        <v>6.8181818181818177E-2</v>
      </c>
      <c r="V112">
        <v>9.3023255813953487E-2</v>
      </c>
      <c r="W112">
        <v>7.8947368421052627E-2</v>
      </c>
      <c r="X112">
        <f t="shared" si="8"/>
        <v>8.0050814138941426E-2</v>
      </c>
      <c r="Y112">
        <f t="shared" si="9"/>
        <v>1.2457425506382175E-2</v>
      </c>
    </row>
    <row r="113" spans="2:25">
      <c r="B113">
        <v>28</v>
      </c>
      <c r="C113">
        <v>3.0525573977226366E-2</v>
      </c>
      <c r="D113">
        <v>5.8074561168065579E-2</v>
      </c>
      <c r="H113">
        <v>45</v>
      </c>
      <c r="I113">
        <f t="shared" si="10"/>
        <v>1</v>
      </c>
      <c r="J113">
        <f t="shared" si="11"/>
        <v>2.2727272727272728E-2</v>
      </c>
      <c r="M113">
        <v>42</v>
      </c>
      <c r="N113">
        <f t="shared" si="12"/>
        <v>-1</v>
      </c>
      <c r="O113">
        <f t="shared" si="13"/>
        <v>-2.3255813953488372E-2</v>
      </c>
      <c r="Q113">
        <v>83</v>
      </c>
      <c r="R113">
        <f t="shared" si="14"/>
        <v>7</v>
      </c>
      <c r="S113">
        <f t="shared" si="15"/>
        <v>9.2105263157894732E-2</v>
      </c>
      <c r="U113">
        <v>2.2727272727272728E-2</v>
      </c>
      <c r="V113">
        <v>-2.3255813953488372E-2</v>
      </c>
      <c r="W113">
        <v>9.2105263157894732E-2</v>
      </c>
      <c r="X113">
        <f t="shared" si="8"/>
        <v>3.0525573977226366E-2</v>
      </c>
      <c r="Y113">
        <f t="shared" si="9"/>
        <v>5.8074561168065579E-2</v>
      </c>
    </row>
    <row r="114" spans="2:25">
      <c r="B114">
        <v>28.25</v>
      </c>
      <c r="C114">
        <v>8.8646563554764288E-2</v>
      </c>
      <c r="D114">
        <v>1.7855691997741816E-2</v>
      </c>
      <c r="H114">
        <v>48</v>
      </c>
      <c r="I114">
        <f t="shared" si="10"/>
        <v>4</v>
      </c>
      <c r="J114">
        <f t="shared" si="11"/>
        <v>9.0909090909090912E-2</v>
      </c>
      <c r="M114">
        <v>46</v>
      </c>
      <c r="N114">
        <f t="shared" si="12"/>
        <v>3</v>
      </c>
      <c r="O114">
        <f t="shared" si="13"/>
        <v>6.9767441860465115E-2</v>
      </c>
      <c r="Q114">
        <v>84</v>
      </c>
      <c r="R114">
        <f t="shared" si="14"/>
        <v>8</v>
      </c>
      <c r="S114">
        <f t="shared" si="15"/>
        <v>0.10526315789473684</v>
      </c>
      <c r="U114">
        <v>9.0909090909090912E-2</v>
      </c>
      <c r="V114">
        <v>6.9767441860465115E-2</v>
      </c>
      <c r="W114">
        <v>0.10526315789473684</v>
      </c>
      <c r="X114">
        <f t="shared" si="8"/>
        <v>8.8646563554764288E-2</v>
      </c>
      <c r="Y114">
        <f t="shared" si="9"/>
        <v>1.7855691997741816E-2</v>
      </c>
    </row>
    <row r="115" spans="2:25">
      <c r="B115">
        <v>28.5</v>
      </c>
      <c r="C115">
        <v>8.3416787211156848E-2</v>
      </c>
      <c r="D115">
        <v>2.8484698333590359E-2</v>
      </c>
      <c r="H115">
        <v>47</v>
      </c>
      <c r="I115">
        <f t="shared" si="10"/>
        <v>3</v>
      </c>
      <c r="J115">
        <f t="shared" si="11"/>
        <v>6.8181818181818177E-2</v>
      </c>
      <c r="M115">
        <v>48</v>
      </c>
      <c r="N115">
        <f t="shared" si="12"/>
        <v>5</v>
      </c>
      <c r="O115">
        <f t="shared" si="13"/>
        <v>0.11627906976744186</v>
      </c>
      <c r="Q115">
        <v>81</v>
      </c>
      <c r="R115">
        <f t="shared" si="14"/>
        <v>5</v>
      </c>
      <c r="S115">
        <f t="shared" si="15"/>
        <v>6.5789473684210523E-2</v>
      </c>
      <c r="U115">
        <v>6.8181818181818177E-2</v>
      </c>
      <c r="V115">
        <v>0.11627906976744186</v>
      </c>
      <c r="W115">
        <v>6.5789473684210523E-2</v>
      </c>
      <c r="X115">
        <f t="shared" si="8"/>
        <v>8.3416787211156848E-2</v>
      </c>
      <c r="Y115">
        <f t="shared" si="9"/>
        <v>2.8484698333590359E-2</v>
      </c>
    </row>
    <row r="116" spans="2:25">
      <c r="B116">
        <v>28.75</v>
      </c>
      <c r="C116">
        <v>1.457661065984199E-2</v>
      </c>
      <c r="D116">
        <v>0.12864410379027955</v>
      </c>
      <c r="H116">
        <v>40</v>
      </c>
      <c r="I116">
        <f t="shared" si="10"/>
        <v>-4</v>
      </c>
      <c r="J116">
        <f t="shared" si="11"/>
        <v>-9.0909090909090912E-2</v>
      </c>
      <c r="M116">
        <v>42</v>
      </c>
      <c r="N116">
        <f t="shared" si="12"/>
        <v>-1</v>
      </c>
      <c r="O116">
        <f t="shared" si="13"/>
        <v>-2.3255813953488372E-2</v>
      </c>
      <c r="Q116">
        <v>88</v>
      </c>
      <c r="R116">
        <f t="shared" si="14"/>
        <v>12</v>
      </c>
      <c r="S116">
        <f t="shared" si="15"/>
        <v>0.15789473684210525</v>
      </c>
      <c r="U116">
        <v>-9.0909090909090912E-2</v>
      </c>
      <c r="V116">
        <v>-2.3255813953488372E-2</v>
      </c>
      <c r="W116">
        <v>0.15789473684210525</v>
      </c>
      <c r="X116">
        <f t="shared" si="8"/>
        <v>1.457661065984199E-2</v>
      </c>
      <c r="Y116">
        <f t="shared" si="9"/>
        <v>0.12864410379027955</v>
      </c>
    </row>
    <row r="117" spans="2:25">
      <c r="B117">
        <v>29</v>
      </c>
      <c r="C117">
        <v>6.135714550647231E-2</v>
      </c>
      <c r="D117">
        <v>2.6633895887704741E-2</v>
      </c>
      <c r="H117">
        <v>46</v>
      </c>
      <c r="I117">
        <f t="shared" si="10"/>
        <v>2</v>
      </c>
      <c r="J117">
        <f t="shared" si="11"/>
        <v>4.5454545454545456E-2</v>
      </c>
      <c r="M117">
        <v>45</v>
      </c>
      <c r="N117">
        <f t="shared" si="12"/>
        <v>2</v>
      </c>
      <c r="O117">
        <f t="shared" si="13"/>
        <v>4.6511627906976744E-2</v>
      </c>
      <c r="Q117">
        <v>83</v>
      </c>
      <c r="R117">
        <f t="shared" si="14"/>
        <v>7</v>
      </c>
      <c r="S117">
        <f t="shared" si="15"/>
        <v>9.2105263157894732E-2</v>
      </c>
      <c r="U117">
        <v>4.5454545454545456E-2</v>
      </c>
      <c r="V117">
        <v>4.6511627906976744E-2</v>
      </c>
      <c r="W117">
        <v>9.2105263157894732E-2</v>
      </c>
      <c r="X117">
        <f t="shared" si="8"/>
        <v>6.135714550647231E-2</v>
      </c>
      <c r="Y117">
        <f t="shared" si="9"/>
        <v>2.6633895887704741E-2</v>
      </c>
    </row>
    <row r="118" spans="2:25">
      <c r="B118">
        <v>29.25</v>
      </c>
      <c r="C118">
        <v>1.8916212306665181E-2</v>
      </c>
      <c r="D118">
        <v>6.2314389596767807E-2</v>
      </c>
      <c r="H118">
        <v>42</v>
      </c>
      <c r="I118">
        <f t="shared" si="10"/>
        <v>-2</v>
      </c>
      <c r="J118">
        <f t="shared" si="11"/>
        <v>-4.5454545454545456E-2</v>
      </c>
      <c r="M118">
        <v>44</v>
      </c>
      <c r="N118">
        <f t="shared" si="12"/>
        <v>1</v>
      </c>
      <c r="O118">
        <f t="shared" si="13"/>
        <v>2.3255813953488372E-2</v>
      </c>
      <c r="Q118">
        <v>82</v>
      </c>
      <c r="R118">
        <f t="shared" si="14"/>
        <v>6</v>
      </c>
      <c r="S118">
        <f t="shared" si="15"/>
        <v>7.8947368421052627E-2</v>
      </c>
      <c r="U118">
        <v>-4.5454545454545456E-2</v>
      </c>
      <c r="V118">
        <v>2.3255813953488372E-2</v>
      </c>
      <c r="W118">
        <v>7.8947368421052627E-2</v>
      </c>
      <c r="X118">
        <f t="shared" si="8"/>
        <v>1.8916212306665181E-2</v>
      </c>
      <c r="Y118">
        <f t="shared" si="9"/>
        <v>6.2314389596767807E-2</v>
      </c>
    </row>
    <row r="119" spans="2:25">
      <c r="B119">
        <v>29.5</v>
      </c>
      <c r="C119">
        <v>3.8101331552983939E-2</v>
      </c>
      <c r="D119">
        <v>5.8030998992660877E-2</v>
      </c>
      <c r="H119">
        <v>46</v>
      </c>
      <c r="I119">
        <f t="shared" si="10"/>
        <v>2</v>
      </c>
      <c r="J119">
        <f t="shared" si="11"/>
        <v>4.5454545454545456E-2</v>
      </c>
      <c r="M119">
        <v>42</v>
      </c>
      <c r="N119">
        <f t="shared" si="12"/>
        <v>-1</v>
      </c>
      <c r="O119">
        <f t="shared" si="13"/>
        <v>-2.3255813953488372E-2</v>
      </c>
      <c r="Q119">
        <v>83</v>
      </c>
      <c r="R119">
        <f t="shared" si="14"/>
        <v>7</v>
      </c>
      <c r="S119">
        <f t="shared" si="15"/>
        <v>9.2105263157894732E-2</v>
      </c>
      <c r="U119">
        <v>4.5454545454545456E-2</v>
      </c>
      <c r="V119">
        <v>-2.3255813953488372E-2</v>
      </c>
      <c r="W119">
        <v>9.2105263157894732E-2</v>
      </c>
      <c r="X119">
        <f t="shared" si="8"/>
        <v>3.8101331552983939E-2</v>
      </c>
      <c r="Y119">
        <f t="shared" si="9"/>
        <v>5.8030998992660877E-2</v>
      </c>
    </row>
    <row r="120" spans="2:25">
      <c r="B120">
        <v>29.75</v>
      </c>
      <c r="C120">
        <v>8.8470383146025733E-2</v>
      </c>
      <c r="D120">
        <v>3.6577732290366489E-2</v>
      </c>
      <c r="H120">
        <v>49</v>
      </c>
      <c r="I120">
        <f t="shared" si="10"/>
        <v>5</v>
      </c>
      <c r="J120">
        <f t="shared" si="11"/>
        <v>0.11363636363636363</v>
      </c>
      <c r="M120">
        <v>45</v>
      </c>
      <c r="N120">
        <f t="shared" si="12"/>
        <v>2</v>
      </c>
      <c r="O120">
        <f t="shared" si="13"/>
        <v>4.6511627906976744E-2</v>
      </c>
      <c r="Q120">
        <v>84</v>
      </c>
      <c r="R120">
        <f t="shared" si="14"/>
        <v>8</v>
      </c>
      <c r="S120">
        <f t="shared" si="15"/>
        <v>0.10526315789473684</v>
      </c>
      <c r="U120">
        <v>0.11363636363636363</v>
      </c>
      <c r="V120">
        <v>4.6511627906976744E-2</v>
      </c>
      <c r="W120">
        <v>0.10526315789473684</v>
      </c>
      <c r="X120">
        <f t="shared" si="8"/>
        <v>8.8470383146025733E-2</v>
      </c>
      <c r="Y120">
        <f t="shared" si="9"/>
        <v>3.6577732290366489E-2</v>
      </c>
    </row>
    <row r="121" spans="2:25">
      <c r="B121">
        <v>30</v>
      </c>
      <c r="C121">
        <v>0.10180445829160639</v>
      </c>
      <c r="D121">
        <v>3.8654036219600257E-2</v>
      </c>
      <c r="H121">
        <v>48</v>
      </c>
      <c r="I121">
        <f t="shared" si="10"/>
        <v>4</v>
      </c>
      <c r="J121">
        <f t="shared" si="11"/>
        <v>9.0909090909090912E-2</v>
      </c>
      <c r="M121">
        <v>46</v>
      </c>
      <c r="N121">
        <f t="shared" si="12"/>
        <v>3</v>
      </c>
      <c r="O121">
        <f t="shared" si="13"/>
        <v>6.9767441860465115E-2</v>
      </c>
      <c r="Q121">
        <v>87</v>
      </c>
      <c r="R121">
        <f t="shared" si="14"/>
        <v>11</v>
      </c>
      <c r="S121">
        <f t="shared" si="15"/>
        <v>0.14473684210526316</v>
      </c>
      <c r="U121">
        <v>9.0909090909090912E-2</v>
      </c>
      <c r="V121">
        <v>6.9767441860465115E-2</v>
      </c>
      <c r="W121">
        <v>0.14473684210526316</v>
      </c>
      <c r="X121">
        <f t="shared" si="8"/>
        <v>0.10180445829160639</v>
      </c>
      <c r="Y121">
        <f t="shared" si="9"/>
        <v>3.8654036219600257E-2</v>
      </c>
    </row>
    <row r="122" spans="2:25">
      <c r="B122">
        <v>30.25</v>
      </c>
      <c r="C122">
        <v>2.0733652312599681E-2</v>
      </c>
      <c r="D122">
        <v>1.9812214112926385E-2</v>
      </c>
      <c r="H122">
        <v>45</v>
      </c>
      <c r="I122">
        <f t="shared" si="10"/>
        <v>1</v>
      </c>
      <c r="J122">
        <f t="shared" si="11"/>
        <v>2.2727272727272728E-2</v>
      </c>
      <c r="M122">
        <v>43</v>
      </c>
      <c r="N122">
        <f t="shared" si="12"/>
        <v>0</v>
      </c>
      <c r="O122">
        <f t="shared" si="13"/>
        <v>0</v>
      </c>
      <c r="Q122">
        <v>79</v>
      </c>
      <c r="R122">
        <f t="shared" si="14"/>
        <v>3</v>
      </c>
      <c r="S122">
        <f t="shared" si="15"/>
        <v>3.9473684210526314E-2</v>
      </c>
      <c r="U122">
        <v>2.2727272727272728E-2</v>
      </c>
      <c r="V122">
        <v>0</v>
      </c>
      <c r="W122">
        <v>3.9473684210526314E-2</v>
      </c>
      <c r="X122">
        <f t="shared" si="8"/>
        <v>2.0733652312599681E-2</v>
      </c>
      <c r="Y122">
        <f t="shared" si="9"/>
        <v>1.9812214112926385E-2</v>
      </c>
    </row>
    <row r="123" spans="2:25">
      <c r="B123">
        <v>30.5</v>
      </c>
      <c r="C123">
        <v>4.602944994621861E-2</v>
      </c>
      <c r="D123">
        <v>3.9903699844687363E-2</v>
      </c>
      <c r="H123">
        <v>45</v>
      </c>
      <c r="I123">
        <f t="shared" si="10"/>
        <v>1</v>
      </c>
      <c r="J123">
        <f t="shared" si="11"/>
        <v>2.2727272727272728E-2</v>
      </c>
      <c r="M123">
        <v>44</v>
      </c>
      <c r="N123">
        <f t="shared" si="12"/>
        <v>1</v>
      </c>
      <c r="O123">
        <f t="shared" si="13"/>
        <v>2.3255813953488372E-2</v>
      </c>
      <c r="Q123">
        <v>83</v>
      </c>
      <c r="R123">
        <f t="shared" si="14"/>
        <v>7</v>
      </c>
      <c r="S123">
        <f t="shared" si="15"/>
        <v>9.2105263157894732E-2</v>
      </c>
      <c r="U123">
        <v>2.2727272727272728E-2</v>
      </c>
      <c r="V123">
        <v>2.3255813953488372E-2</v>
      </c>
      <c r="W123">
        <v>9.2105263157894732E-2</v>
      </c>
      <c r="X123">
        <f t="shared" si="8"/>
        <v>4.602944994621861E-2</v>
      </c>
      <c r="Y123">
        <f t="shared" si="9"/>
        <v>3.9903699844687363E-2</v>
      </c>
    </row>
    <row r="124" spans="2:25">
      <c r="B124">
        <v>30.75</v>
      </c>
      <c r="C124">
        <v>7.4783947182967991E-2</v>
      </c>
      <c r="D124">
        <v>0.10283244308378382</v>
      </c>
      <c r="H124">
        <v>52</v>
      </c>
      <c r="I124">
        <f t="shared" si="10"/>
        <v>8</v>
      </c>
      <c r="J124">
        <f t="shared" si="11"/>
        <v>0.18181818181818182</v>
      </c>
      <c r="M124">
        <v>42</v>
      </c>
      <c r="N124">
        <f t="shared" si="12"/>
        <v>-1</v>
      </c>
      <c r="O124">
        <f t="shared" si="13"/>
        <v>-2.3255813953488372E-2</v>
      </c>
      <c r="Q124">
        <v>81</v>
      </c>
      <c r="R124">
        <f t="shared" si="14"/>
        <v>5</v>
      </c>
      <c r="S124">
        <f t="shared" si="15"/>
        <v>6.5789473684210523E-2</v>
      </c>
      <c r="U124">
        <v>0.18181818181818182</v>
      </c>
      <c r="V124">
        <v>-2.3255813953488372E-2</v>
      </c>
      <c r="W124">
        <v>6.5789473684210523E-2</v>
      </c>
      <c r="X124">
        <f t="shared" si="8"/>
        <v>7.4783947182967991E-2</v>
      </c>
      <c r="Y124">
        <f t="shared" si="9"/>
        <v>0.10283244308378382</v>
      </c>
    </row>
    <row r="125" spans="2:25">
      <c r="B125">
        <v>31</v>
      </c>
      <c r="C125">
        <v>6.6586921850079736E-2</v>
      </c>
      <c r="D125">
        <v>6.5803971144431497E-2</v>
      </c>
      <c r="H125">
        <v>47</v>
      </c>
      <c r="I125">
        <f t="shared" si="10"/>
        <v>3</v>
      </c>
      <c r="J125">
        <f t="shared" si="11"/>
        <v>6.8181818181818177E-2</v>
      </c>
      <c r="M125">
        <v>43</v>
      </c>
      <c r="N125">
        <f t="shared" si="12"/>
        <v>0</v>
      </c>
      <c r="O125">
        <f t="shared" si="13"/>
        <v>0</v>
      </c>
      <c r="Q125">
        <v>86</v>
      </c>
      <c r="R125">
        <f t="shared" si="14"/>
        <v>10</v>
      </c>
      <c r="S125">
        <f t="shared" si="15"/>
        <v>0.13157894736842105</v>
      </c>
      <c r="U125">
        <v>6.8181818181818177E-2</v>
      </c>
      <c r="V125">
        <v>0</v>
      </c>
      <c r="W125">
        <v>0.13157894736842105</v>
      </c>
      <c r="X125">
        <f t="shared" si="8"/>
        <v>6.6586921850079736E-2</v>
      </c>
      <c r="Y125">
        <f t="shared" si="9"/>
        <v>6.5803971144431497E-2</v>
      </c>
    </row>
    <row r="126" spans="2:25">
      <c r="B126">
        <v>31.25</v>
      </c>
      <c r="C126">
        <v>6.9600534104818076E-2</v>
      </c>
      <c r="D126">
        <v>8.045153412607646E-2</v>
      </c>
      <c r="H126">
        <v>49</v>
      </c>
      <c r="I126">
        <f t="shared" si="10"/>
        <v>5</v>
      </c>
      <c r="J126">
        <f t="shared" si="11"/>
        <v>0.11363636363636363</v>
      </c>
      <c r="M126">
        <v>42</v>
      </c>
      <c r="N126">
        <f t="shared" si="12"/>
        <v>-1</v>
      </c>
      <c r="O126">
        <f t="shared" si="13"/>
        <v>-2.3255813953488372E-2</v>
      </c>
      <c r="Q126">
        <v>85</v>
      </c>
      <c r="R126">
        <f t="shared" si="14"/>
        <v>9</v>
      </c>
      <c r="S126">
        <f t="shared" si="15"/>
        <v>0.11842105263157894</v>
      </c>
      <c r="U126">
        <v>0.11363636363636363</v>
      </c>
      <c r="V126">
        <v>-2.3255813953488372E-2</v>
      </c>
      <c r="W126">
        <v>0.11842105263157894</v>
      </c>
      <c r="X126">
        <f t="shared" si="8"/>
        <v>6.9600534104818076E-2</v>
      </c>
      <c r="Y126">
        <f t="shared" si="9"/>
        <v>8.045153412607646E-2</v>
      </c>
    </row>
    <row r="127" spans="2:25">
      <c r="B127">
        <v>31.5</v>
      </c>
      <c r="C127">
        <v>5.2297763436074327E-3</v>
      </c>
      <c r="D127">
        <v>4.5584978444202312E-2</v>
      </c>
      <c r="H127">
        <v>45</v>
      </c>
      <c r="I127">
        <f t="shared" si="10"/>
        <v>1</v>
      </c>
      <c r="J127">
        <f t="shared" si="11"/>
        <v>2.2727272727272728E-2</v>
      </c>
      <c r="M127">
        <v>41</v>
      </c>
      <c r="N127">
        <f t="shared" si="12"/>
        <v>-2</v>
      </c>
      <c r="O127">
        <f t="shared" si="13"/>
        <v>-4.6511627906976744E-2</v>
      </c>
      <c r="Q127">
        <v>79</v>
      </c>
      <c r="R127">
        <f t="shared" si="14"/>
        <v>3</v>
      </c>
      <c r="S127">
        <f t="shared" si="15"/>
        <v>3.9473684210526314E-2</v>
      </c>
      <c r="U127">
        <v>2.2727272727272728E-2</v>
      </c>
      <c r="V127">
        <v>-4.6511627906976744E-2</v>
      </c>
      <c r="W127">
        <v>3.9473684210526314E-2</v>
      </c>
      <c r="X127">
        <f t="shared" si="8"/>
        <v>5.2297763436074327E-3</v>
      </c>
      <c r="Y127">
        <f t="shared" si="9"/>
        <v>4.5584978444202312E-2</v>
      </c>
    </row>
    <row r="128" spans="2:25">
      <c r="B128">
        <v>31.75</v>
      </c>
      <c r="C128">
        <v>6.6586921850079736E-2</v>
      </c>
      <c r="D128">
        <v>6.5803971144431497E-2</v>
      </c>
      <c r="H128">
        <v>47</v>
      </c>
      <c r="I128">
        <f t="shared" si="10"/>
        <v>3</v>
      </c>
      <c r="J128">
        <f t="shared" si="11"/>
        <v>6.8181818181818177E-2</v>
      </c>
      <c r="M128">
        <v>43</v>
      </c>
      <c r="N128">
        <f t="shared" si="12"/>
        <v>0</v>
      </c>
      <c r="O128">
        <f t="shared" si="13"/>
        <v>0</v>
      </c>
      <c r="Q128">
        <v>86</v>
      </c>
      <c r="R128">
        <f t="shared" si="14"/>
        <v>10</v>
      </c>
      <c r="S128">
        <f t="shared" si="15"/>
        <v>0.13157894736842105</v>
      </c>
      <c r="U128">
        <v>6.8181818181818177E-2</v>
      </c>
      <c r="V128">
        <v>0</v>
      </c>
      <c r="W128">
        <v>0.13157894736842105</v>
      </c>
      <c r="X128">
        <f t="shared" si="8"/>
        <v>6.6586921850079736E-2</v>
      </c>
      <c r="Y128">
        <f t="shared" si="9"/>
        <v>6.5803971144431497E-2</v>
      </c>
    </row>
    <row r="129" spans="2:25">
      <c r="B129">
        <v>32</v>
      </c>
      <c r="C129">
        <v>6.6939282667556846E-2</v>
      </c>
      <c r="D129">
        <v>5.722882645405801E-2</v>
      </c>
      <c r="H129">
        <v>45</v>
      </c>
      <c r="I129">
        <f t="shared" si="10"/>
        <v>1</v>
      </c>
      <c r="J129">
        <f t="shared" si="11"/>
        <v>2.2727272727272728E-2</v>
      </c>
      <c r="M129">
        <v>45</v>
      </c>
      <c r="N129">
        <f t="shared" si="12"/>
        <v>2</v>
      </c>
      <c r="O129">
        <f t="shared" si="13"/>
        <v>4.6511627906976744E-2</v>
      </c>
      <c r="Q129">
        <v>86</v>
      </c>
      <c r="R129">
        <f t="shared" si="14"/>
        <v>10</v>
      </c>
      <c r="S129">
        <f t="shared" si="15"/>
        <v>0.13157894736842105</v>
      </c>
      <c r="U129">
        <v>2.2727272727272728E-2</v>
      </c>
      <c r="V129">
        <v>4.6511627906976744E-2</v>
      </c>
      <c r="W129">
        <v>0.13157894736842105</v>
      </c>
      <c r="X129">
        <f t="shared" ref="X129:X192" si="16">AVERAGE(U129:W129)</f>
        <v>6.6939282667556846E-2</v>
      </c>
      <c r="Y129">
        <f t="shared" ref="Y129:Y192" si="17">STDEV(U129:W129)</f>
        <v>5.722882645405801E-2</v>
      </c>
    </row>
    <row r="130" spans="2:25">
      <c r="B130">
        <v>32.25</v>
      </c>
      <c r="C130">
        <v>7.6684841066726017E-2</v>
      </c>
      <c r="D130">
        <v>1.3377989898146999E-2</v>
      </c>
      <c r="H130">
        <v>47</v>
      </c>
      <c r="I130">
        <f t="shared" si="10"/>
        <v>3</v>
      </c>
      <c r="J130">
        <f t="shared" si="11"/>
        <v>6.8181818181818177E-2</v>
      </c>
      <c r="M130">
        <v>46</v>
      </c>
      <c r="N130">
        <f t="shared" si="12"/>
        <v>3</v>
      </c>
      <c r="O130">
        <f t="shared" si="13"/>
        <v>6.9767441860465115E-2</v>
      </c>
      <c r="Q130">
        <v>83</v>
      </c>
      <c r="R130">
        <f t="shared" si="14"/>
        <v>7</v>
      </c>
      <c r="S130">
        <f t="shared" si="15"/>
        <v>9.2105263157894732E-2</v>
      </c>
      <c r="U130">
        <v>6.8181818181818177E-2</v>
      </c>
      <c r="V130">
        <v>6.9767441860465115E-2</v>
      </c>
      <c r="W130">
        <v>9.2105263157894732E-2</v>
      </c>
      <c r="X130">
        <f t="shared" si="16"/>
        <v>7.6684841066726017E-2</v>
      </c>
      <c r="Y130">
        <f t="shared" si="17"/>
        <v>1.3377989898146999E-2</v>
      </c>
    </row>
    <row r="131" spans="2:25">
      <c r="B131">
        <v>32.5</v>
      </c>
      <c r="C131">
        <v>7.8149920255183414E-2</v>
      </c>
      <c r="D131">
        <v>9.3556678635167242E-2</v>
      </c>
      <c r="H131">
        <v>52</v>
      </c>
      <c r="I131">
        <f t="shared" ref="I131:I194" si="18">H131-44</f>
        <v>8</v>
      </c>
      <c r="J131">
        <f t="shared" ref="J131:J194" si="19">I131/44</f>
        <v>0.18181818181818182</v>
      </c>
      <c r="M131">
        <v>43</v>
      </c>
      <c r="N131">
        <f t="shared" ref="N131:N194" si="20">M131-43</f>
        <v>0</v>
      </c>
      <c r="O131">
        <f t="shared" ref="O131:O194" si="21">N131/43</f>
        <v>0</v>
      </c>
      <c r="Q131">
        <v>80</v>
      </c>
      <c r="R131">
        <f t="shared" ref="R131:R194" si="22">Q131-76</f>
        <v>4</v>
      </c>
      <c r="S131">
        <f t="shared" ref="S131:S194" si="23">R131/76</f>
        <v>5.2631578947368418E-2</v>
      </c>
      <c r="U131">
        <v>0.18181818181818182</v>
      </c>
      <c r="V131">
        <v>0</v>
      </c>
      <c r="W131">
        <v>5.2631578947368418E-2</v>
      </c>
      <c r="X131">
        <f t="shared" si="16"/>
        <v>7.8149920255183414E-2</v>
      </c>
      <c r="Y131">
        <f t="shared" si="17"/>
        <v>9.3556678635167242E-2</v>
      </c>
    </row>
    <row r="132" spans="2:25">
      <c r="B132">
        <v>32.75</v>
      </c>
      <c r="C132">
        <v>2.9681762545899631E-2</v>
      </c>
      <c r="D132">
        <v>3.3362154058087901E-2</v>
      </c>
      <c r="H132">
        <v>44</v>
      </c>
      <c r="I132">
        <f t="shared" si="18"/>
        <v>0</v>
      </c>
      <c r="J132">
        <f t="shared" si="19"/>
        <v>0</v>
      </c>
      <c r="M132">
        <v>44</v>
      </c>
      <c r="N132">
        <f t="shared" si="20"/>
        <v>1</v>
      </c>
      <c r="O132">
        <f t="shared" si="21"/>
        <v>2.3255813953488372E-2</v>
      </c>
      <c r="Q132">
        <v>81</v>
      </c>
      <c r="R132">
        <f t="shared" si="22"/>
        <v>5</v>
      </c>
      <c r="S132">
        <f t="shared" si="23"/>
        <v>6.5789473684210523E-2</v>
      </c>
      <c r="U132">
        <v>0</v>
      </c>
      <c r="V132">
        <v>2.3255813953488372E-2</v>
      </c>
      <c r="W132">
        <v>6.5789473684210523E-2</v>
      </c>
      <c r="X132">
        <f t="shared" si="16"/>
        <v>2.9681762545899631E-2</v>
      </c>
      <c r="Y132">
        <f t="shared" si="17"/>
        <v>3.3362154058087901E-2</v>
      </c>
    </row>
    <row r="133" spans="2:25">
      <c r="B133">
        <v>33</v>
      </c>
      <c r="C133">
        <v>1.4845517599495567E-2</v>
      </c>
      <c r="D133">
        <v>9.6285131634385304E-2</v>
      </c>
      <c r="H133">
        <v>46</v>
      </c>
      <c r="I133">
        <f t="shared" si="18"/>
        <v>2</v>
      </c>
      <c r="J133">
        <f t="shared" si="19"/>
        <v>4.5454545454545456E-2</v>
      </c>
      <c r="M133">
        <v>39</v>
      </c>
      <c r="N133">
        <f t="shared" si="20"/>
        <v>-4</v>
      </c>
      <c r="O133">
        <f t="shared" si="21"/>
        <v>-9.3023255813953487E-2</v>
      </c>
      <c r="Q133">
        <v>83</v>
      </c>
      <c r="R133">
        <f t="shared" si="22"/>
        <v>7</v>
      </c>
      <c r="S133">
        <f t="shared" si="23"/>
        <v>9.2105263157894732E-2</v>
      </c>
      <c r="U133">
        <v>4.5454545454545456E-2</v>
      </c>
      <c r="V133">
        <v>-9.3023255813953487E-2</v>
      </c>
      <c r="W133">
        <v>9.2105263157894732E-2</v>
      </c>
      <c r="X133">
        <f t="shared" si="16"/>
        <v>1.4845517599495567E-2</v>
      </c>
      <c r="Y133">
        <f t="shared" si="17"/>
        <v>9.6285131634385304E-2</v>
      </c>
    </row>
    <row r="134" spans="2:25">
      <c r="B134">
        <v>33.25</v>
      </c>
      <c r="C134">
        <v>1.4177886576907384E-2</v>
      </c>
      <c r="D134">
        <v>4.6184685377956954E-2</v>
      </c>
      <c r="H134">
        <v>44</v>
      </c>
      <c r="I134">
        <f t="shared" si="18"/>
        <v>0</v>
      </c>
      <c r="J134">
        <f t="shared" si="19"/>
        <v>0</v>
      </c>
      <c r="M134">
        <v>42</v>
      </c>
      <c r="N134">
        <f t="shared" si="20"/>
        <v>-1</v>
      </c>
      <c r="O134">
        <f t="shared" si="21"/>
        <v>-2.3255813953488372E-2</v>
      </c>
      <c r="Q134">
        <v>81</v>
      </c>
      <c r="R134">
        <f t="shared" si="22"/>
        <v>5</v>
      </c>
      <c r="S134">
        <f t="shared" si="23"/>
        <v>6.5789473684210523E-2</v>
      </c>
      <c r="U134">
        <v>0</v>
      </c>
      <c r="V134">
        <v>-2.3255813953488372E-2</v>
      </c>
      <c r="W134">
        <v>6.5789473684210523E-2</v>
      </c>
      <c r="X134">
        <f t="shared" si="16"/>
        <v>1.4177886576907384E-2</v>
      </c>
      <c r="Y134">
        <f t="shared" si="17"/>
        <v>4.6184685377956954E-2</v>
      </c>
    </row>
    <row r="135" spans="2:25">
      <c r="B135">
        <v>33.5</v>
      </c>
      <c r="C135">
        <v>-8.7255665591038922E-3</v>
      </c>
      <c r="D135">
        <v>6.45340822563929E-2</v>
      </c>
      <c r="H135">
        <v>42</v>
      </c>
      <c r="I135">
        <f t="shared" si="18"/>
        <v>-2</v>
      </c>
      <c r="J135">
        <f t="shared" si="19"/>
        <v>-4.5454545454545456E-2</v>
      </c>
      <c r="M135">
        <v>41</v>
      </c>
      <c r="N135">
        <f t="shared" si="20"/>
        <v>-2</v>
      </c>
      <c r="O135">
        <f t="shared" si="21"/>
        <v>-4.6511627906976744E-2</v>
      </c>
      <c r="Q135">
        <v>81</v>
      </c>
      <c r="R135">
        <f t="shared" si="22"/>
        <v>5</v>
      </c>
      <c r="S135">
        <f t="shared" si="23"/>
        <v>6.5789473684210523E-2</v>
      </c>
      <c r="U135">
        <v>-4.5454545454545456E-2</v>
      </c>
      <c r="V135">
        <v>-4.6511627906976744E-2</v>
      </c>
      <c r="W135">
        <v>6.5789473684210523E-2</v>
      </c>
      <c r="X135">
        <f t="shared" si="16"/>
        <v>-8.7255665591038922E-3</v>
      </c>
      <c r="Y135">
        <f t="shared" si="17"/>
        <v>6.45340822563929E-2</v>
      </c>
    </row>
    <row r="136" spans="2:25">
      <c r="B136">
        <v>33.75</v>
      </c>
      <c r="C136">
        <v>6.5390749601275916E-2</v>
      </c>
      <c r="D136">
        <v>5.7083030839468189E-2</v>
      </c>
      <c r="H136">
        <v>48</v>
      </c>
      <c r="I136">
        <f t="shared" si="18"/>
        <v>4</v>
      </c>
      <c r="J136">
        <f t="shared" si="19"/>
        <v>9.0909090909090912E-2</v>
      </c>
      <c r="M136">
        <v>43</v>
      </c>
      <c r="N136">
        <f t="shared" si="20"/>
        <v>0</v>
      </c>
      <c r="O136">
        <f t="shared" si="21"/>
        <v>0</v>
      </c>
      <c r="Q136">
        <v>84</v>
      </c>
      <c r="R136">
        <f t="shared" si="22"/>
        <v>8</v>
      </c>
      <c r="S136">
        <f t="shared" si="23"/>
        <v>0.10526315789473684</v>
      </c>
      <c r="U136">
        <v>9.0909090909090912E-2</v>
      </c>
      <c r="V136">
        <v>0</v>
      </c>
      <c r="W136">
        <v>0.10526315789473684</v>
      </c>
      <c r="X136">
        <f t="shared" si="16"/>
        <v>6.5390749601275916E-2</v>
      </c>
      <c r="Y136">
        <f t="shared" si="17"/>
        <v>5.7083030839468189E-2</v>
      </c>
    </row>
    <row r="137" spans="2:25">
      <c r="B137">
        <v>34</v>
      </c>
      <c r="C137">
        <v>2.7335781313749488E-2</v>
      </c>
      <c r="D137">
        <v>6.8481495575491616E-2</v>
      </c>
      <c r="H137">
        <v>44</v>
      </c>
      <c r="I137">
        <f t="shared" si="18"/>
        <v>0</v>
      </c>
      <c r="J137">
        <f t="shared" si="19"/>
        <v>0</v>
      </c>
      <c r="M137">
        <v>42</v>
      </c>
      <c r="N137">
        <f t="shared" si="20"/>
        <v>-1</v>
      </c>
      <c r="O137">
        <f t="shared" si="21"/>
        <v>-2.3255813953488372E-2</v>
      </c>
      <c r="Q137">
        <v>84</v>
      </c>
      <c r="R137">
        <f t="shared" si="22"/>
        <v>8</v>
      </c>
      <c r="S137">
        <f t="shared" si="23"/>
        <v>0.10526315789473684</v>
      </c>
      <c r="U137">
        <v>0</v>
      </c>
      <c r="V137">
        <v>-2.3255813953488372E-2</v>
      </c>
      <c r="W137">
        <v>0.10526315789473684</v>
      </c>
      <c r="X137">
        <f t="shared" si="16"/>
        <v>2.7335781313749488E-2</v>
      </c>
      <c r="Y137">
        <f t="shared" si="17"/>
        <v>6.8481495575491616E-2</v>
      </c>
    </row>
    <row r="138" spans="2:25">
      <c r="B138">
        <v>34.25</v>
      </c>
      <c r="C138">
        <v>7.4515040243314415E-2</v>
      </c>
      <c r="D138">
        <v>4.9421619541602478E-2</v>
      </c>
      <c r="H138">
        <v>46</v>
      </c>
      <c r="I138">
        <f t="shared" si="18"/>
        <v>2</v>
      </c>
      <c r="J138">
        <f t="shared" si="19"/>
        <v>4.5454545454545456E-2</v>
      </c>
      <c r="M138">
        <v>45</v>
      </c>
      <c r="N138">
        <f t="shared" si="20"/>
        <v>2</v>
      </c>
      <c r="O138">
        <f t="shared" si="21"/>
        <v>4.6511627906976744E-2</v>
      </c>
      <c r="Q138">
        <v>86</v>
      </c>
      <c r="R138">
        <f t="shared" si="22"/>
        <v>10</v>
      </c>
      <c r="S138">
        <f t="shared" si="23"/>
        <v>0.13157894736842105</v>
      </c>
      <c r="U138">
        <v>4.5454545454545456E-2</v>
      </c>
      <c r="V138">
        <v>4.6511627906976744E-2</v>
      </c>
      <c r="W138">
        <v>0.13157894736842105</v>
      </c>
      <c r="X138">
        <f t="shared" si="16"/>
        <v>7.4515040243314415E-2</v>
      </c>
      <c r="Y138">
        <f t="shared" si="17"/>
        <v>4.9421619541602478E-2</v>
      </c>
    </row>
    <row r="139" spans="2:25">
      <c r="B139">
        <v>34.5</v>
      </c>
      <c r="C139">
        <v>5.1083045881087495E-2</v>
      </c>
      <c r="D139">
        <v>9.0268151975792132E-2</v>
      </c>
      <c r="H139">
        <v>47</v>
      </c>
      <c r="I139">
        <f t="shared" si="18"/>
        <v>3</v>
      </c>
      <c r="J139">
        <f t="shared" si="19"/>
        <v>6.8181818181818177E-2</v>
      </c>
      <c r="M139">
        <v>41</v>
      </c>
      <c r="N139">
        <f t="shared" si="20"/>
        <v>-2</v>
      </c>
      <c r="O139">
        <f t="shared" si="21"/>
        <v>-4.6511627906976744E-2</v>
      </c>
      <c r="Q139">
        <v>86</v>
      </c>
      <c r="R139">
        <f t="shared" si="22"/>
        <v>10</v>
      </c>
      <c r="S139">
        <f t="shared" si="23"/>
        <v>0.13157894736842105</v>
      </c>
      <c r="U139">
        <v>6.8181818181818177E-2</v>
      </c>
      <c r="V139">
        <v>-4.6511627906976744E-2</v>
      </c>
      <c r="W139">
        <v>0.13157894736842105</v>
      </c>
      <c r="X139">
        <f t="shared" si="16"/>
        <v>5.1083045881087495E-2</v>
      </c>
      <c r="Y139">
        <f t="shared" si="17"/>
        <v>9.0268151975792132E-2</v>
      </c>
    </row>
    <row r="140" spans="2:25">
      <c r="B140">
        <v>34.75</v>
      </c>
      <c r="C140">
        <v>3.2343013983160862E-2</v>
      </c>
      <c r="D140">
        <v>7.0921314787666875E-2</v>
      </c>
      <c r="H140">
        <v>48</v>
      </c>
      <c r="I140">
        <f t="shared" si="18"/>
        <v>4</v>
      </c>
      <c r="J140">
        <f t="shared" si="19"/>
        <v>9.0909090909090912E-2</v>
      </c>
      <c r="M140">
        <v>41</v>
      </c>
      <c r="N140">
        <f t="shared" si="20"/>
        <v>-2</v>
      </c>
      <c r="O140">
        <f t="shared" si="21"/>
        <v>-4.6511627906976744E-2</v>
      </c>
      <c r="Q140">
        <v>80</v>
      </c>
      <c r="R140">
        <f t="shared" si="22"/>
        <v>4</v>
      </c>
      <c r="S140">
        <f t="shared" si="23"/>
        <v>5.2631578947368418E-2</v>
      </c>
      <c r="U140">
        <v>9.0909090909090912E-2</v>
      </c>
      <c r="V140">
        <v>-4.6511627906976744E-2</v>
      </c>
      <c r="W140">
        <v>5.2631578947368418E-2</v>
      </c>
      <c r="X140">
        <f t="shared" si="16"/>
        <v>3.2343013983160862E-2</v>
      </c>
      <c r="Y140">
        <f t="shared" si="17"/>
        <v>7.0921314787666875E-2</v>
      </c>
    </row>
    <row r="141" spans="2:25">
      <c r="B141">
        <v>35</v>
      </c>
      <c r="C141">
        <v>5.9808612440191387E-2</v>
      </c>
      <c r="D141">
        <v>5.705377998905177E-2</v>
      </c>
      <c r="H141">
        <v>49</v>
      </c>
      <c r="I141">
        <f t="shared" si="18"/>
        <v>5</v>
      </c>
      <c r="J141">
        <f t="shared" si="19"/>
        <v>0.11363636363636363</v>
      </c>
      <c r="M141">
        <v>43</v>
      </c>
      <c r="N141">
        <f t="shared" si="20"/>
        <v>0</v>
      </c>
      <c r="O141">
        <f t="shared" si="21"/>
        <v>0</v>
      </c>
      <c r="Q141">
        <v>81</v>
      </c>
      <c r="R141">
        <f t="shared" si="22"/>
        <v>5</v>
      </c>
      <c r="S141">
        <f t="shared" si="23"/>
        <v>6.5789473684210523E-2</v>
      </c>
      <c r="U141">
        <v>0.11363636363636363</v>
      </c>
      <c r="V141">
        <v>0</v>
      </c>
      <c r="W141">
        <v>6.5789473684210523E-2</v>
      </c>
      <c r="X141">
        <f t="shared" si="16"/>
        <v>5.9808612440191387E-2</v>
      </c>
      <c r="Y141">
        <f t="shared" si="17"/>
        <v>5.705377998905177E-2</v>
      </c>
    </row>
    <row r="142" spans="2:25">
      <c r="B142">
        <v>35.25</v>
      </c>
      <c r="C142">
        <v>2.5119617224880385E-2</v>
      </c>
      <c r="D142">
        <v>2.6397220682672137E-2</v>
      </c>
      <c r="H142">
        <v>45</v>
      </c>
      <c r="I142">
        <f t="shared" si="18"/>
        <v>1</v>
      </c>
      <c r="J142">
        <f t="shared" si="19"/>
        <v>2.2727272727272728E-2</v>
      </c>
      <c r="M142">
        <v>43</v>
      </c>
      <c r="N142">
        <f t="shared" si="20"/>
        <v>0</v>
      </c>
      <c r="O142">
        <f t="shared" si="21"/>
        <v>0</v>
      </c>
      <c r="Q142">
        <v>80</v>
      </c>
      <c r="R142">
        <f t="shared" si="22"/>
        <v>4</v>
      </c>
      <c r="S142">
        <f t="shared" si="23"/>
        <v>5.2631578947368418E-2</v>
      </c>
      <c r="U142">
        <v>2.2727272727272728E-2</v>
      </c>
      <c r="V142">
        <v>0</v>
      </c>
      <c r="W142">
        <v>5.2631578947368418E-2</v>
      </c>
      <c r="X142">
        <f t="shared" si="16"/>
        <v>2.5119617224880385E-2</v>
      </c>
      <c r="Y142">
        <f t="shared" si="17"/>
        <v>2.6397220682672137E-2</v>
      </c>
    </row>
    <row r="143" spans="2:25">
      <c r="B143">
        <v>35.5</v>
      </c>
      <c r="C143">
        <v>8.4381143132673114E-4</v>
      </c>
      <c r="D143">
        <v>4.1050244692359919E-2</v>
      </c>
      <c r="H143">
        <v>45</v>
      </c>
      <c r="I143">
        <f t="shared" si="18"/>
        <v>1</v>
      </c>
      <c r="J143">
        <f t="shared" si="19"/>
        <v>2.2727272727272728E-2</v>
      </c>
      <c r="M143">
        <v>41</v>
      </c>
      <c r="N143">
        <f t="shared" si="20"/>
        <v>-2</v>
      </c>
      <c r="O143">
        <f t="shared" si="21"/>
        <v>-4.6511627906976744E-2</v>
      </c>
      <c r="Q143">
        <v>78</v>
      </c>
      <c r="R143">
        <f t="shared" si="22"/>
        <v>2</v>
      </c>
      <c r="S143">
        <f t="shared" si="23"/>
        <v>2.6315789473684209E-2</v>
      </c>
      <c r="U143">
        <v>2.2727272727272728E-2</v>
      </c>
      <c r="V143">
        <v>-4.6511627906976744E-2</v>
      </c>
      <c r="W143">
        <v>2.6315789473684209E-2</v>
      </c>
      <c r="X143">
        <f t="shared" si="16"/>
        <v>8.4381143132673114E-4</v>
      </c>
      <c r="Y143">
        <f t="shared" si="17"/>
        <v>4.1050244692359919E-2</v>
      </c>
    </row>
    <row r="144" spans="2:25">
      <c r="B144">
        <v>35.75</v>
      </c>
      <c r="C144">
        <v>2.8837951114572915E-3</v>
      </c>
      <c r="D144">
        <v>8.7685783356604874E-2</v>
      </c>
      <c r="H144">
        <v>45</v>
      </c>
      <c r="I144">
        <f t="shared" si="18"/>
        <v>1</v>
      </c>
      <c r="J144">
        <f t="shared" si="19"/>
        <v>2.2727272727272728E-2</v>
      </c>
      <c r="M144">
        <v>39</v>
      </c>
      <c r="N144">
        <f t="shared" si="20"/>
        <v>-4</v>
      </c>
      <c r="O144">
        <f t="shared" si="21"/>
        <v>-9.3023255813953487E-2</v>
      </c>
      <c r="Q144">
        <v>82</v>
      </c>
      <c r="R144">
        <f t="shared" si="22"/>
        <v>6</v>
      </c>
      <c r="S144">
        <f t="shared" si="23"/>
        <v>7.8947368421052627E-2</v>
      </c>
      <c r="U144">
        <v>2.2727272727272728E-2</v>
      </c>
      <c r="V144">
        <v>-9.3023255813953487E-2</v>
      </c>
      <c r="W144">
        <v>7.8947368421052627E-2</v>
      </c>
      <c r="X144">
        <f t="shared" si="16"/>
        <v>2.8837951114572915E-3</v>
      </c>
      <c r="Y144">
        <f t="shared" si="17"/>
        <v>8.7685783356604874E-2</v>
      </c>
    </row>
    <row r="145" spans="2:25">
      <c r="B145">
        <v>36</v>
      </c>
      <c r="C145">
        <v>2.1577463743926412E-2</v>
      </c>
      <c r="D145">
        <v>5.9837033916381788E-2</v>
      </c>
      <c r="H145">
        <v>46</v>
      </c>
      <c r="I145">
        <f t="shared" si="18"/>
        <v>2</v>
      </c>
      <c r="J145">
        <f t="shared" si="19"/>
        <v>4.5454545454545456E-2</v>
      </c>
      <c r="M145">
        <v>41</v>
      </c>
      <c r="N145">
        <f t="shared" si="20"/>
        <v>-2</v>
      </c>
      <c r="O145">
        <f t="shared" si="21"/>
        <v>-4.6511627906976744E-2</v>
      </c>
      <c r="Q145">
        <v>81</v>
      </c>
      <c r="R145">
        <f t="shared" si="22"/>
        <v>5</v>
      </c>
      <c r="S145">
        <f t="shared" si="23"/>
        <v>6.5789473684210523E-2</v>
      </c>
      <c r="U145">
        <v>4.5454545454545456E-2</v>
      </c>
      <c r="V145">
        <v>-4.6511627906976744E-2</v>
      </c>
      <c r="W145">
        <v>6.5789473684210523E-2</v>
      </c>
      <c r="X145">
        <f t="shared" si="16"/>
        <v>2.1577463743926412E-2</v>
      </c>
      <c r="Y145">
        <f t="shared" si="17"/>
        <v>5.9837033916381788E-2</v>
      </c>
    </row>
    <row r="146" spans="2:25">
      <c r="B146">
        <v>36.25</v>
      </c>
      <c r="C146">
        <v>2.8355773153814767E-2</v>
      </c>
      <c r="D146">
        <v>9.2369370755913907E-2</v>
      </c>
      <c r="H146">
        <v>44</v>
      </c>
      <c r="I146">
        <f t="shared" si="18"/>
        <v>0</v>
      </c>
      <c r="J146">
        <f t="shared" si="19"/>
        <v>0</v>
      </c>
      <c r="M146">
        <v>41</v>
      </c>
      <c r="N146">
        <f t="shared" si="20"/>
        <v>-2</v>
      </c>
      <c r="O146">
        <f t="shared" si="21"/>
        <v>-4.6511627906976744E-2</v>
      </c>
      <c r="Q146">
        <v>86</v>
      </c>
      <c r="R146">
        <f t="shared" si="22"/>
        <v>10</v>
      </c>
      <c r="S146">
        <f t="shared" si="23"/>
        <v>0.13157894736842105</v>
      </c>
      <c r="U146">
        <v>0</v>
      </c>
      <c r="V146">
        <v>-4.6511627906976744E-2</v>
      </c>
      <c r="W146">
        <v>0.13157894736842105</v>
      </c>
      <c r="X146">
        <f t="shared" si="16"/>
        <v>2.8355773153814767E-2</v>
      </c>
      <c r="Y146">
        <f t="shared" si="17"/>
        <v>9.2369370755913907E-2</v>
      </c>
    </row>
    <row r="147" spans="2:25">
      <c r="B147">
        <v>36.5</v>
      </c>
      <c r="C147">
        <v>4.1291124216460813E-2</v>
      </c>
      <c r="D147">
        <v>5.6157855090136787E-2</v>
      </c>
      <c r="H147">
        <v>47</v>
      </c>
      <c r="I147">
        <f t="shared" si="18"/>
        <v>3</v>
      </c>
      <c r="J147">
        <f t="shared" si="19"/>
        <v>6.8181818181818177E-2</v>
      </c>
      <c r="M147">
        <v>42</v>
      </c>
      <c r="N147">
        <f t="shared" si="20"/>
        <v>-1</v>
      </c>
      <c r="O147">
        <f t="shared" si="21"/>
        <v>-2.3255813953488372E-2</v>
      </c>
      <c r="Q147">
        <v>82</v>
      </c>
      <c r="R147">
        <f t="shared" si="22"/>
        <v>6</v>
      </c>
      <c r="S147">
        <f t="shared" si="23"/>
        <v>7.8947368421052627E-2</v>
      </c>
      <c r="U147">
        <v>6.8181818181818177E-2</v>
      </c>
      <c r="V147">
        <v>-2.3255813953488372E-2</v>
      </c>
      <c r="W147">
        <v>7.8947368421052627E-2</v>
      </c>
      <c r="X147">
        <f t="shared" si="16"/>
        <v>4.1291124216460813E-2</v>
      </c>
      <c r="Y147">
        <f t="shared" si="17"/>
        <v>5.6157855090136787E-2</v>
      </c>
    </row>
    <row r="148" spans="2:25">
      <c r="B148">
        <v>36.75</v>
      </c>
      <c r="C148">
        <v>6.6763102258818291E-2</v>
      </c>
      <c r="D148">
        <v>5.7219020028466218E-2</v>
      </c>
      <c r="H148">
        <v>46</v>
      </c>
      <c r="I148">
        <f t="shared" si="18"/>
        <v>2</v>
      </c>
      <c r="J148">
        <f t="shared" si="19"/>
        <v>4.5454545454545456E-2</v>
      </c>
      <c r="M148">
        <v>44</v>
      </c>
      <c r="N148">
        <f t="shared" si="20"/>
        <v>1</v>
      </c>
      <c r="O148">
        <f t="shared" si="21"/>
        <v>2.3255813953488372E-2</v>
      </c>
      <c r="Q148">
        <v>86</v>
      </c>
      <c r="R148">
        <f t="shared" si="22"/>
        <v>10</v>
      </c>
      <c r="S148">
        <f t="shared" si="23"/>
        <v>0.13157894736842105</v>
      </c>
      <c r="U148">
        <v>4.5454545454545456E-2</v>
      </c>
      <c r="V148">
        <v>2.3255813953488372E-2</v>
      </c>
      <c r="W148">
        <v>0.13157894736842105</v>
      </c>
      <c r="X148">
        <f t="shared" si="16"/>
        <v>6.6763102258818291E-2</v>
      </c>
      <c r="Y148">
        <f t="shared" si="17"/>
        <v>5.7219020028466218E-2</v>
      </c>
    </row>
    <row r="149" spans="2:25">
      <c r="B149">
        <v>37</v>
      </c>
      <c r="C149">
        <v>4.8774155261303341E-3</v>
      </c>
      <c r="D149">
        <v>8.599096072063471E-2</v>
      </c>
      <c r="H149">
        <v>47</v>
      </c>
      <c r="I149">
        <f t="shared" si="18"/>
        <v>3</v>
      </c>
      <c r="J149">
        <f t="shared" si="19"/>
        <v>6.8181818181818177E-2</v>
      </c>
      <c r="M149">
        <v>39</v>
      </c>
      <c r="N149">
        <f t="shared" si="20"/>
        <v>-4</v>
      </c>
      <c r="O149">
        <f t="shared" si="21"/>
        <v>-9.3023255813953487E-2</v>
      </c>
      <c r="Q149">
        <v>79</v>
      </c>
      <c r="R149">
        <f t="shared" si="22"/>
        <v>3</v>
      </c>
      <c r="S149">
        <f t="shared" si="23"/>
        <v>3.9473684210526314E-2</v>
      </c>
      <c r="U149">
        <v>6.8181818181818177E-2</v>
      </c>
      <c r="V149">
        <v>-9.3023255813953487E-2</v>
      </c>
      <c r="W149">
        <v>3.9473684210526314E-2</v>
      </c>
      <c r="X149">
        <f t="shared" si="16"/>
        <v>4.8774155261303341E-3</v>
      </c>
      <c r="Y149">
        <f t="shared" si="17"/>
        <v>8.599096072063471E-2</v>
      </c>
    </row>
    <row r="150" spans="2:25">
      <c r="B150">
        <v>37.25</v>
      </c>
      <c r="C150">
        <v>5.6795000185453061E-2</v>
      </c>
      <c r="D150">
        <v>2.9540345763297633E-2</v>
      </c>
      <c r="H150">
        <v>47</v>
      </c>
      <c r="I150">
        <f t="shared" si="18"/>
        <v>3</v>
      </c>
      <c r="J150">
        <f t="shared" si="19"/>
        <v>6.8181818181818177E-2</v>
      </c>
      <c r="M150">
        <v>44</v>
      </c>
      <c r="N150">
        <f t="shared" si="20"/>
        <v>1</v>
      </c>
      <c r="O150">
        <f t="shared" si="21"/>
        <v>2.3255813953488372E-2</v>
      </c>
      <c r="Q150">
        <v>82</v>
      </c>
      <c r="R150">
        <f t="shared" si="22"/>
        <v>6</v>
      </c>
      <c r="S150">
        <f t="shared" si="23"/>
        <v>7.8947368421052627E-2</v>
      </c>
      <c r="U150">
        <v>6.8181818181818177E-2</v>
      </c>
      <c r="V150">
        <v>2.3255813953488372E-2</v>
      </c>
      <c r="W150">
        <v>7.8947368421052627E-2</v>
      </c>
      <c r="X150">
        <f t="shared" si="16"/>
        <v>5.6795000185453061E-2</v>
      </c>
      <c r="Y150">
        <f t="shared" si="17"/>
        <v>2.9540345763297633E-2</v>
      </c>
    </row>
    <row r="151" spans="2:25">
      <c r="B151">
        <v>37.5</v>
      </c>
      <c r="C151">
        <v>-4.5139275249434369E-2</v>
      </c>
      <c r="D151">
        <v>7.1297952403808998E-2</v>
      </c>
      <c r="H151">
        <v>42</v>
      </c>
      <c r="I151">
        <f t="shared" si="18"/>
        <v>-2</v>
      </c>
      <c r="J151">
        <f t="shared" si="19"/>
        <v>-4.5454545454545456E-2</v>
      </c>
      <c r="M151">
        <v>38</v>
      </c>
      <c r="N151">
        <f t="shared" si="20"/>
        <v>-5</v>
      </c>
      <c r="O151">
        <f t="shared" si="21"/>
        <v>-0.11627906976744186</v>
      </c>
      <c r="Q151">
        <v>78</v>
      </c>
      <c r="R151">
        <f t="shared" si="22"/>
        <v>2</v>
      </c>
      <c r="S151">
        <f t="shared" si="23"/>
        <v>2.6315789473684209E-2</v>
      </c>
      <c r="U151">
        <v>-4.5454545454545456E-2</v>
      </c>
      <c r="V151">
        <v>-0.11627906976744186</v>
      </c>
      <c r="W151">
        <v>2.6315789473684209E-2</v>
      </c>
      <c r="X151">
        <f t="shared" si="16"/>
        <v>-4.5139275249434369E-2</v>
      </c>
      <c r="Y151">
        <f t="shared" si="17"/>
        <v>7.1297952403808998E-2</v>
      </c>
    </row>
    <row r="152" spans="2:25">
      <c r="B152">
        <v>37.75</v>
      </c>
      <c r="C152">
        <v>6.4899298987426288E-2</v>
      </c>
      <c r="D152">
        <v>3.7193984737316277E-2</v>
      </c>
      <c r="H152">
        <v>45</v>
      </c>
      <c r="I152">
        <f t="shared" si="18"/>
        <v>1</v>
      </c>
      <c r="J152">
        <f t="shared" si="19"/>
        <v>2.2727272727272728E-2</v>
      </c>
      <c r="M152">
        <v>47</v>
      </c>
      <c r="N152">
        <f t="shared" si="20"/>
        <v>4</v>
      </c>
      <c r="O152">
        <f t="shared" si="21"/>
        <v>9.3023255813953487E-2</v>
      </c>
      <c r="Q152">
        <v>82</v>
      </c>
      <c r="R152">
        <f t="shared" si="22"/>
        <v>6</v>
      </c>
      <c r="S152">
        <f t="shared" si="23"/>
        <v>7.8947368421052627E-2</v>
      </c>
      <c r="U152">
        <v>2.2727272727272728E-2</v>
      </c>
      <c r="V152">
        <v>9.3023255813953487E-2</v>
      </c>
      <c r="W152">
        <v>7.8947368421052627E-2</v>
      </c>
      <c r="X152">
        <f t="shared" si="16"/>
        <v>6.4899298987426288E-2</v>
      </c>
      <c r="Y152">
        <f t="shared" si="17"/>
        <v>3.7193984737316277E-2</v>
      </c>
    </row>
    <row r="153" spans="2:25">
      <c r="B153">
        <v>38</v>
      </c>
      <c r="C153">
        <v>-1.346389228886169E-2</v>
      </c>
      <c r="D153">
        <v>7.375493216735779E-2</v>
      </c>
      <c r="H153">
        <v>44</v>
      </c>
      <c r="I153">
        <f t="shared" si="18"/>
        <v>0</v>
      </c>
      <c r="J153">
        <f t="shared" si="19"/>
        <v>0</v>
      </c>
      <c r="M153">
        <v>39</v>
      </c>
      <c r="N153">
        <f t="shared" si="20"/>
        <v>-4</v>
      </c>
      <c r="O153">
        <f t="shared" si="21"/>
        <v>-9.3023255813953487E-2</v>
      </c>
      <c r="Q153">
        <v>80</v>
      </c>
      <c r="R153">
        <f t="shared" si="22"/>
        <v>4</v>
      </c>
      <c r="S153">
        <f t="shared" si="23"/>
        <v>5.2631578947368418E-2</v>
      </c>
      <c r="U153">
        <v>0</v>
      </c>
      <c r="V153">
        <v>-9.3023255813953487E-2</v>
      </c>
      <c r="W153">
        <v>5.2631578947368418E-2</v>
      </c>
      <c r="X153">
        <f t="shared" si="16"/>
        <v>-1.346389228886169E-2</v>
      </c>
      <c r="Y153">
        <f t="shared" si="17"/>
        <v>7.375493216735779E-2</v>
      </c>
    </row>
    <row r="154" spans="2:25">
      <c r="B154">
        <v>38.25</v>
      </c>
      <c r="C154">
        <v>1.2805533919365009E-2</v>
      </c>
      <c r="D154">
        <v>5.1457136926323095E-2</v>
      </c>
      <c r="H154">
        <v>46</v>
      </c>
      <c r="I154">
        <f t="shared" si="18"/>
        <v>2</v>
      </c>
      <c r="J154">
        <f t="shared" si="19"/>
        <v>4.5454545454545456E-2</v>
      </c>
      <c r="M154">
        <v>41</v>
      </c>
      <c r="N154">
        <f t="shared" si="20"/>
        <v>-2</v>
      </c>
      <c r="O154">
        <f t="shared" si="21"/>
        <v>-4.6511627906976744E-2</v>
      </c>
      <c r="Q154">
        <v>79</v>
      </c>
      <c r="R154">
        <f t="shared" si="22"/>
        <v>3</v>
      </c>
      <c r="S154">
        <f t="shared" si="23"/>
        <v>3.9473684210526314E-2</v>
      </c>
      <c r="U154">
        <v>4.5454545454545456E-2</v>
      </c>
      <c r="V154">
        <v>-4.6511627906976744E-2</v>
      </c>
      <c r="W154">
        <v>3.9473684210526314E-2</v>
      </c>
      <c r="X154">
        <f t="shared" si="16"/>
        <v>1.2805533919365009E-2</v>
      </c>
      <c r="Y154">
        <f t="shared" si="17"/>
        <v>5.1457136926323095E-2</v>
      </c>
    </row>
    <row r="155" spans="2:25">
      <c r="B155">
        <v>38.5</v>
      </c>
      <c r="C155">
        <v>3.3715366640703237E-2</v>
      </c>
      <c r="D155">
        <v>5.2103059999278771E-2</v>
      </c>
      <c r="H155">
        <v>46</v>
      </c>
      <c r="I155">
        <f t="shared" si="18"/>
        <v>2</v>
      </c>
      <c r="J155">
        <f t="shared" si="19"/>
        <v>4.5454545454545456E-2</v>
      </c>
      <c r="M155">
        <v>42</v>
      </c>
      <c r="N155">
        <f t="shared" si="20"/>
        <v>-1</v>
      </c>
      <c r="O155">
        <f t="shared" si="21"/>
        <v>-2.3255813953488372E-2</v>
      </c>
      <c r="Q155">
        <v>82</v>
      </c>
      <c r="R155">
        <f t="shared" si="22"/>
        <v>6</v>
      </c>
      <c r="S155">
        <f t="shared" si="23"/>
        <v>7.8947368421052627E-2</v>
      </c>
      <c r="U155">
        <v>4.5454545454545456E-2</v>
      </c>
      <c r="V155">
        <v>-2.3255813953488372E-2</v>
      </c>
      <c r="W155">
        <v>7.8947368421052627E-2</v>
      </c>
      <c r="X155">
        <f t="shared" si="16"/>
        <v>3.3715366640703237E-2</v>
      </c>
      <c r="Y155">
        <f t="shared" si="17"/>
        <v>5.2103059999278771E-2</v>
      </c>
    </row>
    <row r="156" spans="2:25">
      <c r="B156">
        <v>38.75</v>
      </c>
      <c r="C156">
        <v>-1.3640072697600239E-2</v>
      </c>
      <c r="D156">
        <v>9.0136783125722486E-2</v>
      </c>
      <c r="H156">
        <v>45</v>
      </c>
      <c r="I156">
        <f t="shared" si="18"/>
        <v>1</v>
      </c>
      <c r="J156">
        <f t="shared" si="19"/>
        <v>2.2727272727272728E-2</v>
      </c>
      <c r="M156">
        <v>38</v>
      </c>
      <c r="N156">
        <f t="shared" si="20"/>
        <v>-5</v>
      </c>
      <c r="O156">
        <f t="shared" si="21"/>
        <v>-0.11627906976744186</v>
      </c>
      <c r="Q156">
        <v>80</v>
      </c>
      <c r="R156">
        <f t="shared" si="22"/>
        <v>4</v>
      </c>
      <c r="S156">
        <f t="shared" si="23"/>
        <v>5.2631578947368418E-2</v>
      </c>
      <c r="U156">
        <v>2.2727272727272728E-2</v>
      </c>
      <c r="V156">
        <v>-0.11627906976744186</v>
      </c>
      <c r="W156">
        <v>5.2631578947368418E-2</v>
      </c>
      <c r="X156">
        <f t="shared" si="16"/>
        <v>-1.3640072697600239E-2</v>
      </c>
      <c r="Y156">
        <f t="shared" si="17"/>
        <v>9.0136783125722486E-2</v>
      </c>
    </row>
    <row r="157" spans="2:25">
      <c r="B157">
        <v>39</v>
      </c>
      <c r="C157">
        <v>8.5058046808352786E-2</v>
      </c>
      <c r="D157">
        <v>6.7695347307598436E-2</v>
      </c>
      <c r="H157">
        <v>51</v>
      </c>
      <c r="I157">
        <f t="shared" si="18"/>
        <v>7</v>
      </c>
      <c r="J157">
        <f t="shared" si="19"/>
        <v>0.15909090909090909</v>
      </c>
      <c r="M157">
        <v>46</v>
      </c>
      <c r="N157">
        <f t="shared" si="20"/>
        <v>3</v>
      </c>
      <c r="O157">
        <f t="shared" si="21"/>
        <v>6.9767441860465115E-2</v>
      </c>
      <c r="Q157">
        <v>78</v>
      </c>
      <c r="R157">
        <f t="shared" si="22"/>
        <v>2</v>
      </c>
      <c r="S157">
        <f t="shared" si="23"/>
        <v>2.6315789473684209E-2</v>
      </c>
      <c r="U157">
        <v>0.15909090909090909</v>
      </c>
      <c r="V157">
        <v>6.9767441860465115E-2</v>
      </c>
      <c r="W157">
        <v>2.6315789473684209E-2</v>
      </c>
      <c r="X157">
        <f t="shared" si="16"/>
        <v>8.5058046808352786E-2</v>
      </c>
      <c r="Y157">
        <f t="shared" si="17"/>
        <v>6.7695347307598436E-2</v>
      </c>
    </row>
    <row r="158" spans="2:25">
      <c r="B158">
        <v>39.25</v>
      </c>
      <c r="C158">
        <v>6.4546938169949178E-2</v>
      </c>
      <c r="D158">
        <v>1.6520550239009269E-2</v>
      </c>
      <c r="H158">
        <v>47</v>
      </c>
      <c r="I158">
        <f t="shared" si="18"/>
        <v>3</v>
      </c>
      <c r="J158">
        <f t="shared" si="19"/>
        <v>6.8181818181818177E-2</v>
      </c>
      <c r="M158">
        <v>45</v>
      </c>
      <c r="N158">
        <f t="shared" si="20"/>
        <v>2</v>
      </c>
      <c r="O158">
        <f t="shared" si="21"/>
        <v>4.6511627906976744E-2</v>
      </c>
      <c r="Q158">
        <v>82</v>
      </c>
      <c r="R158">
        <f t="shared" si="22"/>
        <v>6</v>
      </c>
      <c r="S158">
        <f t="shared" si="23"/>
        <v>7.8947368421052627E-2</v>
      </c>
      <c r="U158">
        <v>6.8181818181818177E-2</v>
      </c>
      <c r="V158">
        <v>4.6511627906976744E-2</v>
      </c>
      <c r="W158">
        <v>7.8947368421052627E-2</v>
      </c>
      <c r="X158">
        <f t="shared" si="16"/>
        <v>6.4546938169949178E-2</v>
      </c>
      <c r="Y158">
        <f t="shared" si="17"/>
        <v>1.6520550239009269E-2</v>
      </c>
    </row>
    <row r="159" spans="2:25">
      <c r="B159">
        <v>39.5</v>
      </c>
      <c r="C159">
        <v>-6.027224509476653E-3</v>
      </c>
      <c r="D159">
        <v>7.4200177931844524E-2</v>
      </c>
      <c r="H159">
        <v>40</v>
      </c>
      <c r="I159">
        <f t="shared" si="18"/>
        <v>-4</v>
      </c>
      <c r="J159">
        <f t="shared" si="19"/>
        <v>-9.0909090909090912E-2</v>
      </c>
      <c r="M159">
        <v>45</v>
      </c>
      <c r="N159">
        <f t="shared" si="20"/>
        <v>2</v>
      </c>
      <c r="O159">
        <f t="shared" si="21"/>
        <v>4.6511627906976744E-2</v>
      </c>
      <c r="Q159">
        <v>78</v>
      </c>
      <c r="R159">
        <f t="shared" si="22"/>
        <v>2</v>
      </c>
      <c r="S159">
        <f t="shared" si="23"/>
        <v>2.6315789473684209E-2</v>
      </c>
      <c r="U159">
        <v>-9.0909090909090912E-2</v>
      </c>
      <c r="V159">
        <v>4.6511627906976744E-2</v>
      </c>
      <c r="W159">
        <v>2.6315789473684209E-2</v>
      </c>
      <c r="X159">
        <f t="shared" si="16"/>
        <v>-6.027224509476653E-3</v>
      </c>
      <c r="Y159">
        <f t="shared" si="17"/>
        <v>7.4200177931844524E-2</v>
      </c>
    </row>
    <row r="160" spans="2:25">
      <c r="B160">
        <v>39.75</v>
      </c>
      <c r="C160">
        <v>3.4911538889507064E-2</v>
      </c>
      <c r="D160">
        <v>6.512007207970022E-2</v>
      </c>
      <c r="H160">
        <v>45</v>
      </c>
      <c r="I160">
        <f t="shared" si="18"/>
        <v>1</v>
      </c>
      <c r="J160">
        <f t="shared" si="19"/>
        <v>2.2727272727272728E-2</v>
      </c>
      <c r="M160">
        <v>42</v>
      </c>
      <c r="N160">
        <f t="shared" si="20"/>
        <v>-1</v>
      </c>
      <c r="O160">
        <f t="shared" si="21"/>
        <v>-2.3255813953488372E-2</v>
      </c>
      <c r="Q160">
        <v>84</v>
      </c>
      <c r="R160">
        <f t="shared" si="22"/>
        <v>8</v>
      </c>
      <c r="S160">
        <f t="shared" si="23"/>
        <v>0.10526315789473684</v>
      </c>
      <c r="U160">
        <v>2.2727272727272728E-2</v>
      </c>
      <c r="V160">
        <v>-2.3255813953488372E-2</v>
      </c>
      <c r="W160">
        <v>0.10526315789473684</v>
      </c>
      <c r="X160">
        <f t="shared" si="16"/>
        <v>3.4911538889507064E-2</v>
      </c>
      <c r="Y160">
        <f t="shared" si="17"/>
        <v>6.512007207970022E-2</v>
      </c>
    </row>
    <row r="161" spans="2:25">
      <c r="B161">
        <v>40</v>
      </c>
      <c r="C161">
        <v>2.0733652312599681E-2</v>
      </c>
      <c r="D161">
        <v>1.9812214112926385E-2</v>
      </c>
      <c r="H161">
        <v>45</v>
      </c>
      <c r="I161">
        <f t="shared" si="18"/>
        <v>1</v>
      </c>
      <c r="J161">
        <f t="shared" si="19"/>
        <v>2.2727272727272728E-2</v>
      </c>
      <c r="M161">
        <v>43</v>
      </c>
      <c r="N161">
        <f t="shared" si="20"/>
        <v>0</v>
      </c>
      <c r="O161">
        <f t="shared" si="21"/>
        <v>0</v>
      </c>
      <c r="Q161">
        <v>79</v>
      </c>
      <c r="R161">
        <f t="shared" si="22"/>
        <v>3</v>
      </c>
      <c r="S161">
        <f t="shared" si="23"/>
        <v>3.9473684210526314E-2</v>
      </c>
      <c r="U161">
        <v>2.2727272727272728E-2</v>
      </c>
      <c r="V161">
        <v>0</v>
      </c>
      <c r="W161">
        <v>3.9473684210526314E-2</v>
      </c>
      <c r="X161">
        <f t="shared" si="16"/>
        <v>2.0733652312599681E-2</v>
      </c>
      <c r="Y161">
        <f t="shared" si="17"/>
        <v>1.9812214112926385E-2</v>
      </c>
    </row>
    <row r="162" spans="2:25">
      <c r="B162">
        <v>40.25</v>
      </c>
      <c r="C162">
        <v>2.0427654760580099E-2</v>
      </c>
      <c r="D162">
        <v>0.11231875889934287</v>
      </c>
      <c r="H162">
        <v>45</v>
      </c>
      <c r="I162">
        <f t="shared" si="18"/>
        <v>1</v>
      </c>
      <c r="J162">
        <f t="shared" si="19"/>
        <v>2.2727272727272728E-2</v>
      </c>
      <c r="M162">
        <v>39</v>
      </c>
      <c r="N162">
        <f t="shared" si="20"/>
        <v>-4</v>
      </c>
      <c r="O162">
        <f t="shared" si="21"/>
        <v>-9.3023255813953487E-2</v>
      </c>
      <c r="Q162">
        <v>86</v>
      </c>
      <c r="R162">
        <f t="shared" si="22"/>
        <v>10</v>
      </c>
      <c r="S162">
        <f t="shared" si="23"/>
        <v>0.13157894736842105</v>
      </c>
      <c r="U162">
        <v>2.2727272727272728E-2</v>
      </c>
      <c r="V162">
        <v>-9.3023255813953487E-2</v>
      </c>
      <c r="W162">
        <v>0.13157894736842105</v>
      </c>
      <c r="X162">
        <f t="shared" si="16"/>
        <v>2.0427654760580099E-2</v>
      </c>
      <c r="Y162">
        <f t="shared" si="17"/>
        <v>0.11231875889934287</v>
      </c>
    </row>
    <row r="163" spans="2:25">
      <c r="B163">
        <v>40.5</v>
      </c>
      <c r="C163">
        <v>-3.1981380512592264E-2</v>
      </c>
      <c r="D163">
        <v>9.1778991380469882E-2</v>
      </c>
      <c r="H163">
        <v>42</v>
      </c>
      <c r="I163">
        <f t="shared" si="18"/>
        <v>-2</v>
      </c>
      <c r="J163">
        <f t="shared" si="19"/>
        <v>-4.5454545454545456E-2</v>
      </c>
      <c r="M163">
        <v>38</v>
      </c>
      <c r="N163">
        <f t="shared" si="20"/>
        <v>-5</v>
      </c>
      <c r="O163">
        <f t="shared" si="21"/>
        <v>-0.11627906976744186</v>
      </c>
      <c r="Q163">
        <v>81</v>
      </c>
      <c r="R163">
        <f t="shared" si="22"/>
        <v>5</v>
      </c>
      <c r="S163">
        <f t="shared" si="23"/>
        <v>6.5789473684210523E-2</v>
      </c>
      <c r="U163">
        <v>-4.5454545454545456E-2</v>
      </c>
      <c r="V163">
        <v>-0.11627906976744186</v>
      </c>
      <c r="W163">
        <v>6.5789473684210523E-2</v>
      </c>
      <c r="X163">
        <f t="shared" si="16"/>
        <v>-3.1981380512592264E-2</v>
      </c>
      <c r="Y163">
        <f t="shared" si="17"/>
        <v>9.1778991380469882E-2</v>
      </c>
    </row>
    <row r="164" spans="2:25">
      <c r="B164">
        <v>40.75</v>
      </c>
      <c r="C164">
        <v>4.1958755239048996E-2</v>
      </c>
      <c r="D164">
        <v>0.11697279651496995</v>
      </c>
      <c r="H164">
        <v>49</v>
      </c>
      <c r="I164">
        <f t="shared" si="18"/>
        <v>5</v>
      </c>
      <c r="J164">
        <f t="shared" si="19"/>
        <v>0.11363636363636363</v>
      </c>
      <c r="M164">
        <v>39</v>
      </c>
      <c r="N164">
        <f t="shared" si="20"/>
        <v>-4</v>
      </c>
      <c r="O164">
        <f t="shared" si="21"/>
        <v>-9.3023255813953487E-2</v>
      </c>
      <c r="Q164">
        <v>84</v>
      </c>
      <c r="R164">
        <f t="shared" si="22"/>
        <v>8</v>
      </c>
      <c r="S164">
        <f t="shared" si="23"/>
        <v>0.10526315789473684</v>
      </c>
      <c r="U164">
        <v>0.11363636363636363</v>
      </c>
      <c r="V164">
        <v>-9.3023255813953487E-2</v>
      </c>
      <c r="W164">
        <v>0.10526315789473684</v>
      </c>
      <c r="X164">
        <f t="shared" si="16"/>
        <v>4.1958755239048996E-2</v>
      </c>
      <c r="Y164">
        <f t="shared" si="17"/>
        <v>0.11697279651496995</v>
      </c>
    </row>
    <row r="165" spans="2:25">
      <c r="B165">
        <v>41</v>
      </c>
      <c r="C165">
        <v>5.58213716108453E-2</v>
      </c>
      <c r="D165">
        <v>7.7837027829547337E-2</v>
      </c>
      <c r="H165">
        <v>45</v>
      </c>
      <c r="I165">
        <f t="shared" si="18"/>
        <v>1</v>
      </c>
      <c r="J165">
        <f t="shared" si="19"/>
        <v>2.2727272727272728E-2</v>
      </c>
      <c r="M165">
        <v>43</v>
      </c>
      <c r="N165">
        <f t="shared" si="20"/>
        <v>0</v>
      </c>
      <c r="O165">
        <f t="shared" si="21"/>
        <v>0</v>
      </c>
      <c r="Q165">
        <v>87</v>
      </c>
      <c r="R165">
        <f t="shared" si="22"/>
        <v>11</v>
      </c>
      <c r="S165">
        <f t="shared" si="23"/>
        <v>0.14473684210526316</v>
      </c>
      <c r="U165">
        <v>2.2727272727272728E-2</v>
      </c>
      <c r="V165">
        <v>0</v>
      </c>
      <c r="W165">
        <v>0.14473684210526316</v>
      </c>
      <c r="X165">
        <f t="shared" si="16"/>
        <v>5.58213716108453E-2</v>
      </c>
      <c r="Y165">
        <f t="shared" si="17"/>
        <v>7.7837027829547337E-2</v>
      </c>
    </row>
    <row r="166" spans="2:25">
      <c r="B166">
        <v>41.25</v>
      </c>
      <c r="C166">
        <v>-1.1294091465450094E-2</v>
      </c>
      <c r="D166">
        <v>5.0864946462122487E-2</v>
      </c>
      <c r="H166">
        <v>45</v>
      </c>
      <c r="I166">
        <f t="shared" si="18"/>
        <v>1</v>
      </c>
      <c r="J166">
        <f t="shared" si="19"/>
        <v>2.2727272727272728E-2</v>
      </c>
      <c r="M166">
        <v>40</v>
      </c>
      <c r="N166">
        <f t="shared" si="20"/>
        <v>-3</v>
      </c>
      <c r="O166">
        <f t="shared" si="21"/>
        <v>-6.9767441860465115E-2</v>
      </c>
      <c r="Q166">
        <v>77</v>
      </c>
      <c r="R166">
        <f t="shared" si="22"/>
        <v>1</v>
      </c>
      <c r="S166">
        <f t="shared" si="23"/>
        <v>1.3157894736842105E-2</v>
      </c>
      <c r="U166">
        <v>2.2727272727272728E-2</v>
      </c>
      <c r="V166">
        <v>-6.9767441860465115E-2</v>
      </c>
      <c r="W166">
        <v>1.3157894736842105E-2</v>
      </c>
      <c r="X166">
        <f t="shared" si="16"/>
        <v>-1.1294091465450094E-2</v>
      </c>
      <c r="Y166">
        <f t="shared" si="17"/>
        <v>5.0864946462122487E-2</v>
      </c>
    </row>
    <row r="167" spans="2:25">
      <c r="B167">
        <v>41.5</v>
      </c>
      <c r="C167">
        <v>2.2597455583991691E-2</v>
      </c>
      <c r="D167">
        <v>8.3321834326322675E-2</v>
      </c>
      <c r="H167">
        <v>46</v>
      </c>
      <c r="I167">
        <f t="shared" si="18"/>
        <v>2</v>
      </c>
      <c r="J167">
        <f t="shared" si="19"/>
        <v>4.5454545454545456E-2</v>
      </c>
      <c r="M167">
        <v>40</v>
      </c>
      <c r="N167">
        <f t="shared" si="20"/>
        <v>-3</v>
      </c>
      <c r="O167">
        <f t="shared" si="21"/>
        <v>-6.9767441860465115E-2</v>
      </c>
      <c r="Q167">
        <v>83</v>
      </c>
      <c r="R167">
        <f t="shared" si="22"/>
        <v>7</v>
      </c>
      <c r="S167">
        <f t="shared" si="23"/>
        <v>9.2105263157894732E-2</v>
      </c>
      <c r="U167">
        <v>4.5454545454545456E-2</v>
      </c>
      <c r="V167">
        <v>-6.9767441860465115E-2</v>
      </c>
      <c r="W167">
        <v>9.2105263157894732E-2</v>
      </c>
      <c r="X167">
        <f t="shared" si="16"/>
        <v>2.2597455583991691E-2</v>
      </c>
      <c r="Y167">
        <f t="shared" si="17"/>
        <v>8.3321834326322675E-2</v>
      </c>
    </row>
    <row r="168" spans="2:25">
      <c r="B168">
        <v>41.75</v>
      </c>
      <c r="C168">
        <v>3.251919439189941E-2</v>
      </c>
      <c r="D168">
        <v>4.8924341099377232E-2</v>
      </c>
      <c r="H168">
        <v>47</v>
      </c>
      <c r="I168">
        <f t="shared" si="18"/>
        <v>3</v>
      </c>
      <c r="J168">
        <f t="shared" si="19"/>
        <v>6.8181818181818177E-2</v>
      </c>
      <c r="M168">
        <v>42</v>
      </c>
      <c r="N168">
        <f t="shared" si="20"/>
        <v>-1</v>
      </c>
      <c r="O168">
        <f t="shared" si="21"/>
        <v>-2.3255813953488372E-2</v>
      </c>
      <c r="Q168">
        <v>80</v>
      </c>
      <c r="R168">
        <f t="shared" si="22"/>
        <v>4</v>
      </c>
      <c r="S168">
        <f t="shared" si="23"/>
        <v>5.2631578947368418E-2</v>
      </c>
      <c r="U168">
        <v>6.8181818181818177E-2</v>
      </c>
      <c r="V168">
        <v>-2.3255813953488372E-2</v>
      </c>
      <c r="W168">
        <v>5.2631578947368418E-2</v>
      </c>
      <c r="X168">
        <f t="shared" si="16"/>
        <v>3.251919439189941E-2</v>
      </c>
      <c r="Y168">
        <f t="shared" si="17"/>
        <v>4.8924341099377232E-2</v>
      </c>
    </row>
    <row r="169" spans="2:25">
      <c r="B169">
        <v>42</v>
      </c>
      <c r="C169">
        <v>5.7212269574570679E-3</v>
      </c>
      <c r="D169">
        <v>0.12642093204624008</v>
      </c>
      <c r="H169">
        <v>48</v>
      </c>
      <c r="I169">
        <f t="shared" si="18"/>
        <v>4</v>
      </c>
      <c r="J169">
        <f t="shared" si="19"/>
        <v>9.0909090909090912E-2</v>
      </c>
      <c r="M169">
        <v>37</v>
      </c>
      <c r="N169">
        <f t="shared" si="20"/>
        <v>-6</v>
      </c>
      <c r="O169">
        <f t="shared" si="21"/>
        <v>-0.13953488372093023</v>
      </c>
      <c r="Q169">
        <v>81</v>
      </c>
      <c r="R169">
        <f t="shared" si="22"/>
        <v>5</v>
      </c>
      <c r="S169">
        <f t="shared" si="23"/>
        <v>6.5789473684210523E-2</v>
      </c>
      <c r="U169">
        <v>9.0909090909090912E-2</v>
      </c>
      <c r="V169">
        <v>-0.13953488372093023</v>
      </c>
      <c r="W169">
        <v>6.5789473684210523E-2</v>
      </c>
      <c r="X169">
        <f t="shared" si="16"/>
        <v>5.7212269574570679E-3</v>
      </c>
      <c r="Y169">
        <f t="shared" si="17"/>
        <v>0.12642093204624008</v>
      </c>
    </row>
    <row r="170" spans="2:25">
      <c r="B170">
        <v>42.25</v>
      </c>
      <c r="C170">
        <v>4.2311116056526092E-2</v>
      </c>
      <c r="D170">
        <v>7.9125636317382647E-2</v>
      </c>
      <c r="H170">
        <v>47</v>
      </c>
      <c r="I170">
        <f t="shared" si="18"/>
        <v>3</v>
      </c>
      <c r="J170">
        <f t="shared" si="19"/>
        <v>6.8181818181818177E-2</v>
      </c>
      <c r="M170">
        <v>41</v>
      </c>
      <c r="N170">
        <f t="shared" si="20"/>
        <v>-2</v>
      </c>
      <c r="O170">
        <f t="shared" si="21"/>
        <v>-4.6511627906976744E-2</v>
      </c>
      <c r="Q170">
        <v>84</v>
      </c>
      <c r="R170">
        <f t="shared" si="22"/>
        <v>8</v>
      </c>
      <c r="S170">
        <f t="shared" si="23"/>
        <v>0.10526315789473684</v>
      </c>
      <c r="U170">
        <v>6.8181818181818177E-2</v>
      </c>
      <c r="V170">
        <v>-4.6511627906976744E-2</v>
      </c>
      <c r="W170">
        <v>0.10526315789473684</v>
      </c>
      <c r="X170">
        <f t="shared" si="16"/>
        <v>4.2311116056526092E-2</v>
      </c>
      <c r="Y170">
        <f t="shared" si="17"/>
        <v>7.9125636317382647E-2</v>
      </c>
    </row>
    <row r="171" spans="2:25">
      <c r="B171">
        <v>42.5</v>
      </c>
      <c r="C171">
        <v>2.0557471903861133E-2</v>
      </c>
      <c r="D171">
        <v>3.8061078394055245E-2</v>
      </c>
      <c r="H171">
        <v>46</v>
      </c>
      <c r="I171">
        <f t="shared" si="18"/>
        <v>2</v>
      </c>
      <c r="J171">
        <f t="shared" si="19"/>
        <v>4.5454545454545456E-2</v>
      </c>
      <c r="M171">
        <v>42</v>
      </c>
      <c r="N171">
        <f t="shared" si="20"/>
        <v>-1</v>
      </c>
      <c r="O171">
        <f t="shared" si="21"/>
        <v>-2.3255813953488372E-2</v>
      </c>
      <c r="Q171">
        <v>79</v>
      </c>
      <c r="R171">
        <f t="shared" si="22"/>
        <v>3</v>
      </c>
      <c r="S171">
        <f t="shared" si="23"/>
        <v>3.9473684210526314E-2</v>
      </c>
      <c r="U171">
        <v>4.5454545454545456E-2</v>
      </c>
      <c r="V171">
        <v>-2.3255813953488372E-2</v>
      </c>
      <c r="W171">
        <v>3.9473684210526314E-2</v>
      </c>
      <c r="X171">
        <f t="shared" si="16"/>
        <v>2.0557471903861133E-2</v>
      </c>
      <c r="Y171">
        <f t="shared" si="17"/>
        <v>3.8061078394055245E-2</v>
      </c>
    </row>
    <row r="172" spans="2:25">
      <c r="B172">
        <v>42.75</v>
      </c>
      <c r="C172">
        <v>-1.9843477615815442E-2</v>
      </c>
      <c r="D172">
        <v>8.8799881738797604E-2</v>
      </c>
      <c r="H172">
        <v>42</v>
      </c>
      <c r="I172">
        <f t="shared" si="18"/>
        <v>-2</v>
      </c>
      <c r="J172">
        <f t="shared" si="19"/>
        <v>-4.5454545454545456E-2</v>
      </c>
      <c r="M172">
        <v>39</v>
      </c>
      <c r="N172">
        <f t="shared" si="20"/>
        <v>-4</v>
      </c>
      <c r="O172">
        <f t="shared" si="21"/>
        <v>-9.3023255813953487E-2</v>
      </c>
      <c r="Q172">
        <v>82</v>
      </c>
      <c r="R172">
        <f t="shared" si="22"/>
        <v>6</v>
      </c>
      <c r="S172">
        <f t="shared" si="23"/>
        <v>7.8947368421052627E-2</v>
      </c>
      <c r="U172">
        <v>-4.5454545454545456E-2</v>
      </c>
      <c r="V172">
        <v>-9.3023255813953487E-2</v>
      </c>
      <c r="W172">
        <v>7.8947368421052627E-2</v>
      </c>
      <c r="X172">
        <f t="shared" si="16"/>
        <v>-1.9843477615815442E-2</v>
      </c>
      <c r="Y172">
        <f t="shared" si="17"/>
        <v>8.8799881738797604E-2</v>
      </c>
    </row>
    <row r="173" spans="2:25">
      <c r="B173">
        <v>43</v>
      </c>
      <c r="C173">
        <v>-8.1970253328882466E-3</v>
      </c>
      <c r="D173">
        <v>9.3756965602179457E-2</v>
      </c>
      <c r="H173">
        <v>39</v>
      </c>
      <c r="I173">
        <f t="shared" si="18"/>
        <v>-5</v>
      </c>
      <c r="J173">
        <f t="shared" si="19"/>
        <v>-0.11363636363636363</v>
      </c>
      <c r="M173">
        <v>44</v>
      </c>
      <c r="N173">
        <f t="shared" si="20"/>
        <v>1</v>
      </c>
      <c r="O173">
        <f t="shared" si="21"/>
        <v>2.3255813953488372E-2</v>
      </c>
      <c r="Q173">
        <v>81</v>
      </c>
      <c r="R173">
        <f t="shared" si="22"/>
        <v>5</v>
      </c>
      <c r="S173">
        <f t="shared" si="23"/>
        <v>6.5789473684210523E-2</v>
      </c>
      <c r="U173">
        <v>-0.11363636363636363</v>
      </c>
      <c r="V173">
        <v>2.3255813953488372E-2</v>
      </c>
      <c r="W173">
        <v>6.5789473684210523E-2</v>
      </c>
      <c r="X173">
        <f t="shared" si="16"/>
        <v>-8.1970253328882466E-3</v>
      </c>
      <c r="Y173">
        <f t="shared" si="17"/>
        <v>9.3756965602179457E-2</v>
      </c>
    </row>
    <row r="174" spans="2:25">
      <c r="B174">
        <v>43.25</v>
      </c>
      <c r="C174">
        <v>-1.6653684952338568E-2</v>
      </c>
      <c r="D174">
        <v>7.9580381464335326E-2</v>
      </c>
      <c r="H174">
        <v>43</v>
      </c>
      <c r="I174">
        <f t="shared" si="18"/>
        <v>-1</v>
      </c>
      <c r="J174">
        <f t="shared" si="19"/>
        <v>-2.2727272727272728E-2</v>
      </c>
      <c r="M174">
        <v>39</v>
      </c>
      <c r="N174">
        <f t="shared" si="20"/>
        <v>-4</v>
      </c>
      <c r="O174">
        <f t="shared" si="21"/>
        <v>-9.3023255813953487E-2</v>
      </c>
      <c r="Q174">
        <v>81</v>
      </c>
      <c r="R174">
        <f t="shared" si="22"/>
        <v>5</v>
      </c>
      <c r="S174">
        <f t="shared" si="23"/>
        <v>6.5789473684210523E-2</v>
      </c>
      <c r="U174">
        <v>-2.2727272727272728E-2</v>
      </c>
      <c r="V174">
        <v>-9.3023255813953487E-2</v>
      </c>
      <c r="W174">
        <v>6.5789473684210523E-2</v>
      </c>
      <c r="X174">
        <f t="shared" si="16"/>
        <v>-1.6653684952338568E-2</v>
      </c>
      <c r="Y174">
        <f t="shared" si="17"/>
        <v>7.9580381464335326E-2</v>
      </c>
    </row>
    <row r="175" spans="2:25">
      <c r="B175">
        <v>43.5</v>
      </c>
      <c r="C175">
        <v>-2.2764363339638743E-2</v>
      </c>
      <c r="D175">
        <v>0.12305983024681222</v>
      </c>
      <c r="H175">
        <v>47</v>
      </c>
      <c r="I175">
        <f t="shared" si="18"/>
        <v>3</v>
      </c>
      <c r="J175">
        <f t="shared" si="19"/>
        <v>6.8181818181818177E-2</v>
      </c>
      <c r="M175">
        <v>36</v>
      </c>
      <c r="N175">
        <f t="shared" si="20"/>
        <v>-7</v>
      </c>
      <c r="O175">
        <f t="shared" si="21"/>
        <v>-0.16279069767441862</v>
      </c>
      <c r="Q175">
        <v>78</v>
      </c>
      <c r="R175">
        <f t="shared" si="22"/>
        <v>2</v>
      </c>
      <c r="S175">
        <f t="shared" si="23"/>
        <v>2.6315789473684209E-2</v>
      </c>
      <c r="U175">
        <v>6.8181818181818177E-2</v>
      </c>
      <c r="V175">
        <v>-0.16279069767441862</v>
      </c>
      <c r="W175">
        <v>2.6315789473684209E-2</v>
      </c>
      <c r="X175">
        <f t="shared" si="16"/>
        <v>-2.2764363339638743E-2</v>
      </c>
      <c r="Y175">
        <f t="shared" si="17"/>
        <v>0.12305983024681222</v>
      </c>
    </row>
    <row r="176" spans="2:25">
      <c r="B176">
        <v>43.75</v>
      </c>
      <c r="C176">
        <v>3.1897926634768738E-2</v>
      </c>
      <c r="D176">
        <v>7.5787998592124595E-2</v>
      </c>
      <c r="H176">
        <v>43</v>
      </c>
      <c r="I176">
        <f t="shared" si="18"/>
        <v>-1</v>
      </c>
      <c r="J176">
        <f t="shared" si="19"/>
        <v>-2.2727272727272728E-2</v>
      </c>
      <c r="M176">
        <v>43</v>
      </c>
      <c r="N176">
        <f t="shared" si="20"/>
        <v>0</v>
      </c>
      <c r="O176">
        <f t="shared" si="21"/>
        <v>0</v>
      </c>
      <c r="Q176">
        <v>85</v>
      </c>
      <c r="R176">
        <f t="shared" si="22"/>
        <v>9</v>
      </c>
      <c r="S176">
        <f t="shared" si="23"/>
        <v>0.11842105263157894</v>
      </c>
      <c r="U176">
        <v>-2.2727272727272728E-2</v>
      </c>
      <c r="V176">
        <v>0</v>
      </c>
      <c r="W176">
        <v>0.11842105263157894</v>
      </c>
      <c r="X176">
        <f t="shared" si="16"/>
        <v>3.1897926634768738E-2</v>
      </c>
      <c r="Y176">
        <f t="shared" si="17"/>
        <v>7.5787998592124595E-2</v>
      </c>
    </row>
    <row r="177" spans="2:25">
      <c r="B177">
        <v>44</v>
      </c>
      <c r="C177">
        <v>-4.1597121768480398E-2</v>
      </c>
      <c r="D177">
        <v>4.7425862406351403E-2</v>
      </c>
      <c r="H177">
        <v>41</v>
      </c>
      <c r="I177">
        <f t="shared" si="18"/>
        <v>-3</v>
      </c>
      <c r="J177">
        <f t="shared" si="19"/>
        <v>-6.8181818181818177E-2</v>
      </c>
      <c r="M177">
        <v>40</v>
      </c>
      <c r="N177">
        <f t="shared" si="20"/>
        <v>-3</v>
      </c>
      <c r="O177">
        <f t="shared" si="21"/>
        <v>-6.9767441860465115E-2</v>
      </c>
      <c r="Q177">
        <v>77</v>
      </c>
      <c r="R177">
        <f t="shared" si="22"/>
        <v>1</v>
      </c>
      <c r="S177">
        <f t="shared" si="23"/>
        <v>1.3157894736842105E-2</v>
      </c>
      <c r="U177">
        <v>-6.8181818181818177E-2</v>
      </c>
      <c r="V177">
        <v>-6.9767441860465115E-2</v>
      </c>
      <c r="W177">
        <v>1.3157894736842105E-2</v>
      </c>
      <c r="X177">
        <f t="shared" si="16"/>
        <v>-4.1597121768480398E-2</v>
      </c>
      <c r="Y177">
        <f t="shared" si="17"/>
        <v>4.7425862406351403E-2</v>
      </c>
    </row>
    <row r="178" spans="2:25">
      <c r="B178">
        <v>44.25</v>
      </c>
      <c r="C178">
        <v>1.8211490671710989E-2</v>
      </c>
      <c r="D178">
        <v>7.8010651354108979E-2</v>
      </c>
      <c r="H178">
        <v>46</v>
      </c>
      <c r="I178">
        <f t="shared" si="18"/>
        <v>2</v>
      </c>
      <c r="J178">
        <f t="shared" si="19"/>
        <v>4.5454545454545456E-2</v>
      </c>
      <c r="M178">
        <v>40</v>
      </c>
      <c r="N178">
        <f t="shared" si="20"/>
        <v>-3</v>
      </c>
      <c r="O178">
        <f t="shared" si="21"/>
        <v>-6.9767441860465115E-2</v>
      </c>
      <c r="Q178">
        <v>82</v>
      </c>
      <c r="R178">
        <f t="shared" si="22"/>
        <v>6</v>
      </c>
      <c r="S178">
        <f t="shared" si="23"/>
        <v>7.8947368421052627E-2</v>
      </c>
      <c r="U178">
        <v>4.5454545454545456E-2</v>
      </c>
      <c r="V178">
        <v>-6.9767441860465115E-2</v>
      </c>
      <c r="W178">
        <v>7.8947368421052627E-2</v>
      </c>
      <c r="X178">
        <f t="shared" si="16"/>
        <v>1.8211490671710989E-2</v>
      </c>
      <c r="Y178">
        <f t="shared" si="17"/>
        <v>7.8010651354108979E-2</v>
      </c>
    </row>
    <row r="179" spans="2:25">
      <c r="B179">
        <v>44.5</v>
      </c>
      <c r="C179">
        <v>1.0635733095953413E-2</v>
      </c>
      <c r="D179">
        <v>7.5091129284748259E-2</v>
      </c>
      <c r="H179">
        <v>45</v>
      </c>
      <c r="I179">
        <f t="shared" si="18"/>
        <v>1</v>
      </c>
      <c r="J179">
        <f t="shared" si="19"/>
        <v>2.2727272727272728E-2</v>
      </c>
      <c r="M179">
        <v>40</v>
      </c>
      <c r="N179">
        <f t="shared" si="20"/>
        <v>-3</v>
      </c>
      <c r="O179">
        <f t="shared" si="21"/>
        <v>-6.9767441860465115E-2</v>
      </c>
      <c r="Q179">
        <v>82</v>
      </c>
      <c r="R179">
        <f t="shared" si="22"/>
        <v>6</v>
      </c>
      <c r="S179">
        <f t="shared" si="23"/>
        <v>7.8947368421052627E-2</v>
      </c>
      <c r="U179">
        <v>2.2727272727272728E-2</v>
      </c>
      <c r="V179">
        <v>-6.9767441860465115E-2</v>
      </c>
      <c r="W179">
        <v>7.8947368421052627E-2</v>
      </c>
      <c r="X179">
        <f t="shared" si="16"/>
        <v>1.0635733095953413E-2</v>
      </c>
      <c r="Y179">
        <f t="shared" si="17"/>
        <v>7.5091129284748259E-2</v>
      </c>
    </row>
    <row r="180" spans="2:25">
      <c r="B180">
        <v>44.75</v>
      </c>
      <c r="C180">
        <v>8.8182930900189138E-3</v>
      </c>
      <c r="D180">
        <v>9.4920245628483182E-2</v>
      </c>
      <c r="H180">
        <v>42</v>
      </c>
      <c r="I180">
        <f t="shared" si="18"/>
        <v>-2</v>
      </c>
      <c r="J180">
        <f t="shared" si="19"/>
        <v>-4.5454545454545456E-2</v>
      </c>
      <c r="M180">
        <v>41</v>
      </c>
      <c r="N180">
        <f t="shared" si="20"/>
        <v>-2</v>
      </c>
      <c r="O180">
        <f t="shared" si="21"/>
        <v>-4.6511627906976744E-2</v>
      </c>
      <c r="Q180">
        <v>85</v>
      </c>
      <c r="R180">
        <f t="shared" si="22"/>
        <v>9</v>
      </c>
      <c r="S180">
        <f t="shared" si="23"/>
        <v>0.11842105263157894</v>
      </c>
      <c r="U180">
        <v>-4.5454545454545456E-2</v>
      </c>
      <c r="V180">
        <v>-4.6511627906976744E-2</v>
      </c>
      <c r="W180">
        <v>0.11842105263157894</v>
      </c>
      <c r="X180">
        <f t="shared" si="16"/>
        <v>8.8182930900189138E-3</v>
      </c>
      <c r="Y180">
        <f t="shared" si="17"/>
        <v>9.4920245628483182E-2</v>
      </c>
    </row>
    <row r="181" spans="2:25">
      <c r="B181">
        <v>45</v>
      </c>
      <c r="C181">
        <v>2.0399836801305582E-3</v>
      </c>
      <c r="D181">
        <v>4.9603074666821484E-2</v>
      </c>
      <c r="H181">
        <v>44</v>
      </c>
      <c r="I181">
        <f t="shared" si="18"/>
        <v>0</v>
      </c>
      <c r="J181">
        <f t="shared" si="19"/>
        <v>0</v>
      </c>
      <c r="M181">
        <v>41</v>
      </c>
      <c r="N181">
        <f t="shared" si="20"/>
        <v>-2</v>
      </c>
      <c r="O181">
        <f t="shared" si="21"/>
        <v>-4.6511627906976744E-2</v>
      </c>
      <c r="Q181">
        <v>80</v>
      </c>
      <c r="R181">
        <f t="shared" si="22"/>
        <v>4</v>
      </c>
      <c r="S181">
        <f t="shared" si="23"/>
        <v>5.2631578947368418E-2</v>
      </c>
      <c r="U181">
        <v>0</v>
      </c>
      <c r="V181">
        <v>-4.6511627906976744E-2</v>
      </c>
      <c r="W181">
        <v>5.2631578947368418E-2</v>
      </c>
      <c r="X181">
        <f t="shared" si="16"/>
        <v>2.0399836801305582E-3</v>
      </c>
      <c r="Y181">
        <f t="shared" si="17"/>
        <v>4.9603074666821484E-2</v>
      </c>
    </row>
    <row r="182" spans="2:25">
      <c r="B182">
        <v>45.25</v>
      </c>
      <c r="C182">
        <v>2.2949816401468787E-2</v>
      </c>
      <c r="D182">
        <v>6.1008729561600153E-2</v>
      </c>
      <c r="H182">
        <v>44</v>
      </c>
      <c r="I182">
        <f t="shared" si="18"/>
        <v>0</v>
      </c>
      <c r="J182">
        <f t="shared" si="19"/>
        <v>0</v>
      </c>
      <c r="M182">
        <v>42</v>
      </c>
      <c r="N182">
        <f t="shared" si="20"/>
        <v>-1</v>
      </c>
      <c r="O182">
        <f t="shared" si="21"/>
        <v>-2.3255813953488372E-2</v>
      </c>
      <c r="Q182">
        <v>83</v>
      </c>
      <c r="R182">
        <f t="shared" si="22"/>
        <v>7</v>
      </c>
      <c r="S182">
        <f t="shared" si="23"/>
        <v>9.2105263157894732E-2</v>
      </c>
      <c r="U182">
        <v>0</v>
      </c>
      <c r="V182">
        <v>-2.3255813953488372E-2</v>
      </c>
      <c r="W182">
        <v>9.2105263157894732E-2</v>
      </c>
      <c r="X182">
        <f t="shared" si="16"/>
        <v>2.2949816401468787E-2</v>
      </c>
      <c r="Y182">
        <f t="shared" si="17"/>
        <v>6.1008729561600153E-2</v>
      </c>
    </row>
    <row r="183" spans="2:25">
      <c r="B183">
        <v>45.5</v>
      </c>
      <c r="C183">
        <v>2.7159600905010944E-2</v>
      </c>
      <c r="D183">
        <v>7.5984409921347598E-2</v>
      </c>
      <c r="H183">
        <v>45</v>
      </c>
      <c r="I183">
        <f t="shared" si="18"/>
        <v>1</v>
      </c>
      <c r="J183">
        <f t="shared" si="19"/>
        <v>2.2727272727272728E-2</v>
      </c>
      <c r="M183">
        <v>41</v>
      </c>
      <c r="N183">
        <f t="shared" si="20"/>
        <v>-2</v>
      </c>
      <c r="O183">
        <f t="shared" si="21"/>
        <v>-4.6511627906976744E-2</v>
      </c>
      <c r="Q183">
        <v>84</v>
      </c>
      <c r="R183">
        <f t="shared" si="22"/>
        <v>8</v>
      </c>
      <c r="S183">
        <f t="shared" si="23"/>
        <v>0.10526315789473684</v>
      </c>
      <c r="U183">
        <v>2.2727272727272728E-2</v>
      </c>
      <c r="V183">
        <v>-4.6511627906976744E-2</v>
      </c>
      <c r="W183">
        <v>0.10526315789473684</v>
      </c>
      <c r="X183">
        <f t="shared" si="16"/>
        <v>2.7159600905010944E-2</v>
      </c>
      <c r="Y183">
        <f t="shared" si="17"/>
        <v>7.5984409921347598E-2</v>
      </c>
    </row>
    <row r="184" spans="2:25">
      <c r="B184">
        <v>45.75</v>
      </c>
      <c r="C184">
        <v>3.0599755201958373E-3</v>
      </c>
      <c r="D184">
        <v>7.4404612000232226E-2</v>
      </c>
      <c r="H184">
        <v>44</v>
      </c>
      <c r="I184">
        <f t="shared" si="18"/>
        <v>0</v>
      </c>
      <c r="J184">
        <f t="shared" si="19"/>
        <v>0</v>
      </c>
      <c r="M184">
        <v>40</v>
      </c>
      <c r="N184">
        <f t="shared" si="20"/>
        <v>-3</v>
      </c>
      <c r="O184">
        <f t="shared" si="21"/>
        <v>-6.9767441860465115E-2</v>
      </c>
      <c r="Q184">
        <v>82</v>
      </c>
      <c r="R184">
        <f t="shared" si="22"/>
        <v>6</v>
      </c>
      <c r="S184">
        <f t="shared" si="23"/>
        <v>7.8947368421052627E-2</v>
      </c>
      <c r="U184">
        <v>0</v>
      </c>
      <c r="V184">
        <v>-6.9767441860465115E-2</v>
      </c>
      <c r="W184">
        <v>7.8947368421052627E-2</v>
      </c>
      <c r="X184">
        <f t="shared" si="16"/>
        <v>3.0599755201958373E-3</v>
      </c>
      <c r="Y184">
        <f t="shared" si="17"/>
        <v>7.4404612000232226E-2</v>
      </c>
    </row>
    <row r="185" spans="2:25">
      <c r="B185">
        <v>46</v>
      </c>
      <c r="C185">
        <v>-5.5357738956270204E-3</v>
      </c>
      <c r="D185">
        <v>5.175910152233832E-2</v>
      </c>
      <c r="H185">
        <v>43</v>
      </c>
      <c r="I185">
        <f t="shared" si="18"/>
        <v>-1</v>
      </c>
      <c r="J185">
        <f t="shared" si="19"/>
        <v>-2.2727272727272728E-2</v>
      </c>
      <c r="M185">
        <v>41</v>
      </c>
      <c r="N185">
        <f t="shared" si="20"/>
        <v>-2</v>
      </c>
      <c r="O185">
        <f t="shared" si="21"/>
        <v>-4.6511627906976744E-2</v>
      </c>
      <c r="Q185">
        <v>80</v>
      </c>
      <c r="R185">
        <f t="shared" si="22"/>
        <v>4</v>
      </c>
      <c r="S185">
        <f t="shared" si="23"/>
        <v>5.2631578947368418E-2</v>
      </c>
      <c r="U185">
        <v>-2.2727272727272728E-2</v>
      </c>
      <c r="V185">
        <v>-4.6511627906976744E-2</v>
      </c>
      <c r="W185">
        <v>5.2631578947368418E-2</v>
      </c>
      <c r="X185">
        <f t="shared" si="16"/>
        <v>-5.5357738956270204E-3</v>
      </c>
      <c r="Y185">
        <f t="shared" si="17"/>
        <v>5.175910152233832E-2</v>
      </c>
    </row>
    <row r="186" spans="2:25">
      <c r="B186">
        <v>46.25</v>
      </c>
      <c r="C186">
        <v>-1.6653684952338568E-2</v>
      </c>
      <c r="D186">
        <v>7.9580381464335326E-2</v>
      </c>
      <c r="H186">
        <v>43</v>
      </c>
      <c r="I186">
        <f t="shared" si="18"/>
        <v>-1</v>
      </c>
      <c r="J186">
        <f t="shared" si="19"/>
        <v>-2.2727272727272728E-2</v>
      </c>
      <c r="M186">
        <v>39</v>
      </c>
      <c r="N186">
        <f t="shared" si="20"/>
        <v>-4</v>
      </c>
      <c r="O186">
        <f t="shared" si="21"/>
        <v>-9.3023255813953487E-2</v>
      </c>
      <c r="Q186">
        <v>81</v>
      </c>
      <c r="R186">
        <f t="shared" si="22"/>
        <v>5</v>
      </c>
      <c r="S186">
        <f t="shared" si="23"/>
        <v>6.5789473684210523E-2</v>
      </c>
      <c r="U186">
        <v>-2.2727272727272728E-2</v>
      </c>
      <c r="V186">
        <v>-9.3023255813953487E-2</v>
      </c>
      <c r="W186">
        <v>6.5789473684210523E-2</v>
      </c>
      <c r="X186">
        <f t="shared" si="16"/>
        <v>-1.6653684952338568E-2</v>
      </c>
      <c r="Y186">
        <f t="shared" si="17"/>
        <v>7.9580381464335326E-2</v>
      </c>
    </row>
    <row r="187" spans="2:25">
      <c r="B187">
        <v>46.5</v>
      </c>
      <c r="C187">
        <v>-3.1897926634768745E-3</v>
      </c>
      <c r="D187">
        <v>1.8153991128918995E-2</v>
      </c>
      <c r="H187">
        <v>43</v>
      </c>
      <c r="I187">
        <f t="shared" si="18"/>
        <v>-1</v>
      </c>
      <c r="J187">
        <f t="shared" si="19"/>
        <v>-2.2727272727272728E-2</v>
      </c>
      <c r="M187">
        <v>43</v>
      </c>
      <c r="N187">
        <f t="shared" si="20"/>
        <v>0</v>
      </c>
      <c r="O187">
        <f t="shared" si="21"/>
        <v>0</v>
      </c>
      <c r="Q187">
        <v>77</v>
      </c>
      <c r="R187">
        <f t="shared" si="22"/>
        <v>1</v>
      </c>
      <c r="S187">
        <f t="shared" si="23"/>
        <v>1.3157894736842105E-2</v>
      </c>
      <c r="U187">
        <v>-2.2727272727272728E-2</v>
      </c>
      <c r="V187">
        <v>0</v>
      </c>
      <c r="W187">
        <v>1.3157894736842105E-2</v>
      </c>
      <c r="X187">
        <f t="shared" si="16"/>
        <v>-3.1897926634768745E-3</v>
      </c>
      <c r="Y187">
        <f t="shared" si="17"/>
        <v>1.8153991128918995E-2</v>
      </c>
    </row>
    <row r="188" spans="2:25">
      <c r="B188">
        <v>46.75</v>
      </c>
      <c r="C188">
        <v>5.2279218129891315E-2</v>
      </c>
      <c r="D188">
        <v>0.10237393518531901</v>
      </c>
      <c r="H188">
        <v>46</v>
      </c>
      <c r="I188">
        <f t="shared" si="18"/>
        <v>2</v>
      </c>
      <c r="J188">
        <f t="shared" si="19"/>
        <v>4.5454545454545456E-2</v>
      </c>
      <c r="M188">
        <v>41</v>
      </c>
      <c r="N188">
        <f t="shared" si="20"/>
        <v>-2</v>
      </c>
      <c r="O188">
        <f t="shared" si="21"/>
        <v>-4.6511627906976744E-2</v>
      </c>
      <c r="Q188">
        <v>88</v>
      </c>
      <c r="R188">
        <f t="shared" si="22"/>
        <v>12</v>
      </c>
      <c r="S188">
        <f t="shared" si="23"/>
        <v>0.15789473684210525</v>
      </c>
      <c r="U188">
        <v>4.5454545454545456E-2</v>
      </c>
      <c r="V188">
        <v>-4.6511627906976744E-2</v>
      </c>
      <c r="W188">
        <v>0.15789473684210525</v>
      </c>
      <c r="X188">
        <f t="shared" si="16"/>
        <v>5.2279218129891315E-2</v>
      </c>
      <c r="Y188">
        <f t="shared" si="17"/>
        <v>0.10237393518531901</v>
      </c>
    </row>
    <row r="189" spans="2:25">
      <c r="B189">
        <v>47</v>
      </c>
      <c r="C189">
        <v>4.9395423018434033E-2</v>
      </c>
      <c r="D189">
        <v>2.8220772413916854E-2</v>
      </c>
      <c r="H189">
        <v>45</v>
      </c>
      <c r="I189">
        <f t="shared" si="18"/>
        <v>1</v>
      </c>
      <c r="J189">
        <f t="shared" si="19"/>
        <v>2.2727272727272728E-2</v>
      </c>
      <c r="M189">
        <v>45</v>
      </c>
      <c r="N189">
        <f t="shared" si="20"/>
        <v>2</v>
      </c>
      <c r="O189">
        <f t="shared" si="21"/>
        <v>4.6511627906976744E-2</v>
      </c>
      <c r="Q189">
        <v>82</v>
      </c>
      <c r="R189">
        <f t="shared" si="22"/>
        <v>6</v>
      </c>
      <c r="S189">
        <f t="shared" si="23"/>
        <v>7.8947368421052627E-2</v>
      </c>
      <c r="U189">
        <v>2.2727272727272728E-2</v>
      </c>
      <c r="V189">
        <v>4.6511627906976744E-2</v>
      </c>
      <c r="W189">
        <v>7.8947368421052627E-2</v>
      </c>
      <c r="X189">
        <f t="shared" si="16"/>
        <v>4.9395423018434033E-2</v>
      </c>
      <c r="Y189">
        <f t="shared" si="17"/>
        <v>2.8220772413916854E-2</v>
      </c>
    </row>
    <row r="190" spans="2:25">
      <c r="B190">
        <v>47.25</v>
      </c>
      <c r="C190">
        <v>2.6185972330403179E-2</v>
      </c>
      <c r="D190">
        <v>0.12764386432333988</v>
      </c>
      <c r="H190">
        <v>43</v>
      </c>
      <c r="I190">
        <f t="shared" si="18"/>
        <v>-1</v>
      </c>
      <c r="J190">
        <f t="shared" si="19"/>
        <v>-2.2727272727272728E-2</v>
      </c>
      <c r="M190">
        <v>40</v>
      </c>
      <c r="N190">
        <f t="shared" si="20"/>
        <v>-3</v>
      </c>
      <c r="O190">
        <f t="shared" si="21"/>
        <v>-6.9767441860465115E-2</v>
      </c>
      <c r="Q190">
        <v>89</v>
      </c>
      <c r="R190">
        <f t="shared" si="22"/>
        <v>13</v>
      </c>
      <c r="S190">
        <f t="shared" si="23"/>
        <v>0.17105263157894737</v>
      </c>
      <c r="U190">
        <v>-2.2727272727272728E-2</v>
      </c>
      <c r="V190">
        <v>-6.9767441860465115E-2</v>
      </c>
      <c r="W190">
        <v>0.17105263157894737</v>
      </c>
      <c r="X190">
        <f t="shared" si="16"/>
        <v>2.6185972330403179E-2</v>
      </c>
      <c r="Y190">
        <f t="shared" si="17"/>
        <v>0.12764386432333988</v>
      </c>
    </row>
    <row r="191" spans="2:25">
      <c r="B191">
        <v>47.5</v>
      </c>
      <c r="C191">
        <v>4.248729646526464E-2</v>
      </c>
      <c r="D191">
        <v>6.4310846333682448E-2</v>
      </c>
      <c r="H191">
        <v>46</v>
      </c>
      <c r="I191">
        <f t="shared" si="18"/>
        <v>2</v>
      </c>
      <c r="J191">
        <f t="shared" si="19"/>
        <v>4.5454545454545456E-2</v>
      </c>
      <c r="M191">
        <v>42</v>
      </c>
      <c r="N191">
        <f t="shared" si="20"/>
        <v>-1</v>
      </c>
      <c r="O191">
        <f t="shared" si="21"/>
        <v>-2.3255813953488372E-2</v>
      </c>
      <c r="Q191">
        <v>84</v>
      </c>
      <c r="R191">
        <f t="shared" si="22"/>
        <v>8</v>
      </c>
      <c r="S191">
        <f t="shared" si="23"/>
        <v>0.10526315789473684</v>
      </c>
      <c r="U191">
        <v>4.5454545454545456E-2</v>
      </c>
      <c r="V191">
        <v>-2.3255813953488372E-2</v>
      </c>
      <c r="W191">
        <v>0.10526315789473684</v>
      </c>
      <c r="X191">
        <f t="shared" si="16"/>
        <v>4.248729646526464E-2</v>
      </c>
      <c r="Y191">
        <f t="shared" si="17"/>
        <v>6.4310846333682448E-2</v>
      </c>
    </row>
    <row r="192" spans="2:25">
      <c r="B192">
        <v>47.75</v>
      </c>
      <c r="C192">
        <v>-3.2157560921330812E-2</v>
      </c>
      <c r="D192">
        <v>0.10298650730812138</v>
      </c>
      <c r="H192">
        <v>43</v>
      </c>
      <c r="I192">
        <f t="shared" si="18"/>
        <v>-1</v>
      </c>
      <c r="J192">
        <f t="shared" si="19"/>
        <v>-2.2727272727272728E-2</v>
      </c>
      <c r="M192">
        <v>37</v>
      </c>
      <c r="N192">
        <f t="shared" si="20"/>
        <v>-6</v>
      </c>
      <c r="O192">
        <f t="shared" si="21"/>
        <v>-0.13953488372093023</v>
      </c>
      <c r="Q192">
        <v>81</v>
      </c>
      <c r="R192">
        <f t="shared" si="22"/>
        <v>5</v>
      </c>
      <c r="S192">
        <f t="shared" si="23"/>
        <v>6.5789473684210523E-2</v>
      </c>
      <c r="U192">
        <v>-2.2727272727272728E-2</v>
      </c>
      <c r="V192">
        <v>-0.13953488372093023</v>
      </c>
      <c r="W192">
        <v>6.5789473684210523E-2</v>
      </c>
      <c r="X192">
        <f t="shared" si="16"/>
        <v>-3.2157560921330812E-2</v>
      </c>
      <c r="Y192">
        <f t="shared" si="17"/>
        <v>0.10298650730812138</v>
      </c>
    </row>
    <row r="193" spans="2:25">
      <c r="B193">
        <v>48</v>
      </c>
      <c r="C193">
        <v>6.2497681836727118E-3</v>
      </c>
      <c r="D193">
        <v>6.9264351978379546E-2</v>
      </c>
      <c r="H193">
        <v>45</v>
      </c>
      <c r="I193">
        <f t="shared" si="18"/>
        <v>1</v>
      </c>
      <c r="J193">
        <f t="shared" si="19"/>
        <v>2.2727272727272728E-2</v>
      </c>
      <c r="M193">
        <v>40</v>
      </c>
      <c r="N193">
        <f t="shared" si="20"/>
        <v>-3</v>
      </c>
      <c r="O193">
        <f t="shared" si="21"/>
        <v>-6.9767441860465115E-2</v>
      </c>
      <c r="Q193">
        <v>81</v>
      </c>
      <c r="R193">
        <f t="shared" si="22"/>
        <v>5</v>
      </c>
      <c r="S193">
        <f t="shared" si="23"/>
        <v>6.5789473684210523E-2</v>
      </c>
      <c r="U193">
        <v>2.2727272727272728E-2</v>
      </c>
      <c r="V193">
        <v>-6.9767441860465115E-2</v>
      </c>
      <c r="W193">
        <v>6.5789473684210523E-2</v>
      </c>
      <c r="X193">
        <f t="shared" ref="X193:X241" si="24">AVERAGE(U193:W193)</f>
        <v>6.2497681836727118E-3</v>
      </c>
      <c r="Y193">
        <f t="shared" ref="Y193:Y241" si="25">STDEV(U193:W193)</f>
        <v>6.9264351978379546E-2</v>
      </c>
    </row>
    <row r="194" spans="2:25">
      <c r="B194">
        <v>48.25</v>
      </c>
      <c r="C194">
        <v>8.9017469678423966E-4</v>
      </c>
      <c r="D194">
        <v>0.10768245799861477</v>
      </c>
      <c r="H194">
        <v>43</v>
      </c>
      <c r="I194">
        <f t="shared" si="18"/>
        <v>-1</v>
      </c>
      <c r="J194">
        <f t="shared" si="19"/>
        <v>-2.2727272727272728E-2</v>
      </c>
      <c r="M194">
        <v>39</v>
      </c>
      <c r="N194">
        <f t="shared" si="20"/>
        <v>-4</v>
      </c>
      <c r="O194">
        <f t="shared" si="21"/>
        <v>-9.3023255813953487E-2</v>
      </c>
      <c r="Q194">
        <v>85</v>
      </c>
      <c r="R194">
        <f t="shared" si="22"/>
        <v>9</v>
      </c>
      <c r="S194">
        <f t="shared" si="23"/>
        <v>0.11842105263157894</v>
      </c>
      <c r="U194">
        <v>-2.2727272727272728E-2</v>
      </c>
      <c r="V194">
        <v>-9.3023255813953487E-2</v>
      </c>
      <c r="W194">
        <v>0.11842105263157894</v>
      </c>
      <c r="X194">
        <f t="shared" si="24"/>
        <v>8.9017469678423966E-4</v>
      </c>
      <c r="Y194">
        <f t="shared" si="25"/>
        <v>0.10768245799861477</v>
      </c>
    </row>
    <row r="195" spans="2:25">
      <c r="B195">
        <v>48.5</v>
      </c>
      <c r="C195">
        <v>2.7511961722488033E-2</v>
      </c>
      <c r="D195">
        <v>6.828666495785686E-2</v>
      </c>
      <c r="H195">
        <v>43</v>
      </c>
      <c r="I195">
        <f t="shared" ref="I195:I241" si="26">H195-44</f>
        <v>-1</v>
      </c>
      <c r="J195">
        <f t="shared" ref="J195:J241" si="27">I195/44</f>
        <v>-2.2727272727272728E-2</v>
      </c>
      <c r="M195">
        <v>43</v>
      </c>
      <c r="N195">
        <f t="shared" ref="N195:N241" si="28">M195-43</f>
        <v>0</v>
      </c>
      <c r="O195">
        <f t="shared" ref="O195:O241" si="29">N195/43</f>
        <v>0</v>
      </c>
      <c r="Q195">
        <v>84</v>
      </c>
      <c r="R195">
        <f t="shared" ref="R195:R241" si="30">Q195-76</f>
        <v>8</v>
      </c>
      <c r="S195">
        <f t="shared" ref="S195:S241" si="31">R195/76</f>
        <v>0.10526315789473684</v>
      </c>
      <c r="U195">
        <v>-2.2727272727272728E-2</v>
      </c>
      <c r="V195">
        <v>0</v>
      </c>
      <c r="W195">
        <v>0.10526315789473684</v>
      </c>
      <c r="X195">
        <f t="shared" si="24"/>
        <v>2.7511961722488033E-2</v>
      </c>
      <c r="Y195">
        <f t="shared" si="25"/>
        <v>6.828666495785686E-2</v>
      </c>
    </row>
    <row r="196" spans="2:25">
      <c r="B196">
        <v>48.75</v>
      </c>
      <c r="C196">
        <v>-3.8110604206075447E-3</v>
      </c>
      <c r="D196">
        <v>9.910391127285538E-2</v>
      </c>
      <c r="H196">
        <v>39</v>
      </c>
      <c r="I196">
        <f t="shared" si="26"/>
        <v>-5</v>
      </c>
      <c r="J196">
        <f t="shared" si="27"/>
        <v>-0.11363636363636363</v>
      </c>
      <c r="M196">
        <v>44</v>
      </c>
      <c r="N196">
        <f t="shared" si="28"/>
        <v>1</v>
      </c>
      <c r="O196">
        <f t="shared" si="29"/>
        <v>2.3255813953488372E-2</v>
      </c>
      <c r="Q196">
        <v>82</v>
      </c>
      <c r="R196">
        <f t="shared" si="30"/>
        <v>6</v>
      </c>
      <c r="S196">
        <f t="shared" si="31"/>
        <v>7.8947368421052627E-2</v>
      </c>
      <c r="U196">
        <v>-0.11363636363636363</v>
      </c>
      <c r="V196">
        <v>2.3255813953488372E-2</v>
      </c>
      <c r="W196">
        <v>7.8947368421052627E-2</v>
      </c>
      <c r="X196">
        <f t="shared" si="24"/>
        <v>-3.8110604206075447E-3</v>
      </c>
      <c r="Y196">
        <f t="shared" si="25"/>
        <v>9.910391127285538E-2</v>
      </c>
    </row>
    <row r="197" spans="2:25">
      <c r="B197">
        <v>49</v>
      </c>
      <c r="C197">
        <v>-3.6543525833611513E-2</v>
      </c>
      <c r="D197">
        <v>9.6825378806568413E-2</v>
      </c>
      <c r="H197">
        <v>43</v>
      </c>
      <c r="I197">
        <f t="shared" si="26"/>
        <v>-1</v>
      </c>
      <c r="J197">
        <f t="shared" si="27"/>
        <v>-2.2727272727272728E-2</v>
      </c>
      <c r="M197">
        <v>37</v>
      </c>
      <c r="N197">
        <f t="shared" si="28"/>
        <v>-6</v>
      </c>
      <c r="O197">
        <f t="shared" si="29"/>
        <v>-0.13953488372093023</v>
      </c>
      <c r="Q197">
        <v>80</v>
      </c>
      <c r="R197">
        <f t="shared" si="30"/>
        <v>4</v>
      </c>
      <c r="S197">
        <f t="shared" si="31"/>
        <v>5.2631578947368418E-2</v>
      </c>
      <c r="U197">
        <v>-2.2727272727272728E-2</v>
      </c>
      <c r="V197">
        <v>-0.13953488372093023</v>
      </c>
      <c r="W197">
        <v>5.2631578947368418E-2</v>
      </c>
      <c r="X197">
        <f t="shared" si="24"/>
        <v>-3.6543525833611513E-2</v>
      </c>
      <c r="Y197">
        <f t="shared" si="25"/>
        <v>9.6825378806568413E-2</v>
      </c>
    </row>
    <row r="198" spans="2:25">
      <c r="B198">
        <v>49.25</v>
      </c>
      <c r="C198">
        <v>-2.5221616408886913E-3</v>
      </c>
      <c r="D198">
        <v>5.8834992634049246E-2</v>
      </c>
      <c r="H198">
        <v>45</v>
      </c>
      <c r="I198">
        <f t="shared" si="26"/>
        <v>1</v>
      </c>
      <c r="J198">
        <f t="shared" si="27"/>
        <v>2.2727272727272728E-2</v>
      </c>
      <c r="M198">
        <v>40</v>
      </c>
      <c r="N198">
        <f t="shared" si="28"/>
        <v>-3</v>
      </c>
      <c r="O198">
        <f t="shared" si="29"/>
        <v>-6.9767441860465115E-2</v>
      </c>
      <c r="Q198">
        <v>79</v>
      </c>
      <c r="R198">
        <f t="shared" si="30"/>
        <v>3</v>
      </c>
      <c r="S198">
        <f t="shared" si="31"/>
        <v>3.9473684210526314E-2</v>
      </c>
      <c r="U198">
        <v>2.2727272727272728E-2</v>
      </c>
      <c r="V198">
        <v>-6.9767441860465115E-2</v>
      </c>
      <c r="W198">
        <v>3.9473684210526314E-2</v>
      </c>
      <c r="X198">
        <f t="shared" si="24"/>
        <v>-2.5221616408886913E-3</v>
      </c>
      <c r="Y198">
        <f t="shared" si="25"/>
        <v>5.8834992634049246E-2</v>
      </c>
    </row>
    <row r="199" spans="2:25">
      <c r="B199">
        <v>49.5</v>
      </c>
      <c r="C199">
        <v>3.2361559289343831E-3</v>
      </c>
      <c r="D199">
        <v>6.6637561934682066E-2</v>
      </c>
      <c r="H199">
        <v>43</v>
      </c>
      <c r="I199">
        <f t="shared" si="26"/>
        <v>-1</v>
      </c>
      <c r="J199">
        <f t="shared" si="27"/>
        <v>-2.2727272727272728E-2</v>
      </c>
      <c r="M199">
        <v>41</v>
      </c>
      <c r="N199">
        <f t="shared" si="28"/>
        <v>-2</v>
      </c>
      <c r="O199">
        <f t="shared" si="29"/>
        <v>-4.6511627906976744E-2</v>
      </c>
      <c r="Q199">
        <v>82</v>
      </c>
      <c r="R199">
        <f t="shared" si="30"/>
        <v>6</v>
      </c>
      <c r="S199">
        <f t="shared" si="31"/>
        <v>7.8947368421052627E-2</v>
      </c>
      <c r="U199">
        <v>-2.2727272727272728E-2</v>
      </c>
      <c r="V199">
        <v>-4.6511627906976744E-2</v>
      </c>
      <c r="W199">
        <v>7.8947368421052627E-2</v>
      </c>
      <c r="X199">
        <f t="shared" si="24"/>
        <v>3.2361559289343831E-3</v>
      </c>
      <c r="Y199">
        <f t="shared" si="25"/>
        <v>6.6637561934682066E-2</v>
      </c>
    </row>
    <row r="200" spans="2:25">
      <c r="B200">
        <v>49.75</v>
      </c>
      <c r="C200">
        <v>-4.6919624643002866E-3</v>
      </c>
      <c r="D200">
        <v>8.6081268483737039E-2</v>
      </c>
      <c r="H200">
        <v>44</v>
      </c>
      <c r="I200">
        <f t="shared" si="26"/>
        <v>0</v>
      </c>
      <c r="J200">
        <f t="shared" si="27"/>
        <v>0</v>
      </c>
      <c r="M200">
        <v>39</v>
      </c>
      <c r="N200">
        <f t="shared" si="28"/>
        <v>-4</v>
      </c>
      <c r="O200">
        <f t="shared" si="29"/>
        <v>-9.3023255813953487E-2</v>
      </c>
      <c r="Q200">
        <v>82</v>
      </c>
      <c r="R200">
        <f t="shared" si="30"/>
        <v>6</v>
      </c>
      <c r="S200">
        <f t="shared" si="31"/>
        <v>7.8947368421052627E-2</v>
      </c>
      <c r="U200">
        <v>0</v>
      </c>
      <c r="V200">
        <v>-9.3023255813953487E-2</v>
      </c>
      <c r="W200">
        <v>7.8947368421052627E-2</v>
      </c>
      <c r="X200">
        <f t="shared" si="24"/>
        <v>-4.6919624643002866E-3</v>
      </c>
      <c r="Y200">
        <f t="shared" si="25"/>
        <v>8.6081268483737039E-2</v>
      </c>
    </row>
    <row r="201" spans="2:25">
      <c r="B201">
        <v>50</v>
      </c>
      <c r="C201">
        <v>-6.5557657356922969E-3</v>
      </c>
      <c r="D201">
        <v>2.8468828486069953E-2</v>
      </c>
      <c r="H201">
        <v>43</v>
      </c>
      <c r="I201">
        <f t="shared" si="26"/>
        <v>-1</v>
      </c>
      <c r="J201">
        <f t="shared" si="27"/>
        <v>-2.2727272727272728E-2</v>
      </c>
      <c r="M201">
        <v>42</v>
      </c>
      <c r="N201">
        <f t="shared" si="28"/>
        <v>-1</v>
      </c>
      <c r="O201">
        <f t="shared" si="29"/>
        <v>-2.3255813953488372E-2</v>
      </c>
      <c r="Q201">
        <v>78</v>
      </c>
      <c r="R201">
        <f t="shared" si="30"/>
        <v>2</v>
      </c>
      <c r="S201">
        <f t="shared" si="31"/>
        <v>2.6315789473684209E-2</v>
      </c>
      <c r="U201">
        <v>-2.2727272727272728E-2</v>
      </c>
      <c r="V201">
        <v>-2.3255813953488372E-2</v>
      </c>
      <c r="W201">
        <v>2.6315789473684209E-2</v>
      </c>
      <c r="X201">
        <f t="shared" si="24"/>
        <v>-6.5557657356922969E-3</v>
      </c>
      <c r="Y201">
        <f t="shared" si="25"/>
        <v>2.8468828486069953E-2</v>
      </c>
    </row>
    <row r="202" spans="2:25">
      <c r="B202">
        <v>50.25</v>
      </c>
      <c r="C202">
        <v>1.3871889024887799E-2</v>
      </c>
      <c r="D202">
        <v>0.13761228519478716</v>
      </c>
      <c r="H202">
        <v>44</v>
      </c>
      <c r="I202">
        <f t="shared" si="26"/>
        <v>0</v>
      </c>
      <c r="J202">
        <f t="shared" si="27"/>
        <v>0</v>
      </c>
      <c r="M202">
        <v>38</v>
      </c>
      <c r="N202">
        <f t="shared" si="28"/>
        <v>-5</v>
      </c>
      <c r="O202">
        <f t="shared" si="29"/>
        <v>-0.11627906976744186</v>
      </c>
      <c r="Q202">
        <v>88</v>
      </c>
      <c r="R202">
        <f t="shared" si="30"/>
        <v>12</v>
      </c>
      <c r="S202">
        <f t="shared" si="31"/>
        <v>0.15789473684210525</v>
      </c>
      <c r="U202">
        <v>0</v>
      </c>
      <c r="V202">
        <v>-0.11627906976744186</v>
      </c>
      <c r="W202">
        <v>0.15789473684210525</v>
      </c>
      <c r="X202">
        <f t="shared" si="24"/>
        <v>1.3871889024887799E-2</v>
      </c>
      <c r="Y202">
        <f t="shared" si="25"/>
        <v>0.13761228519478716</v>
      </c>
    </row>
    <row r="203" spans="2:25">
      <c r="B203">
        <v>50.5</v>
      </c>
      <c r="C203">
        <v>-3.3196098067579116E-3</v>
      </c>
      <c r="D203">
        <v>9.4817942997086915E-2</v>
      </c>
      <c r="H203">
        <v>42</v>
      </c>
      <c r="I203">
        <f t="shared" si="26"/>
        <v>-2</v>
      </c>
      <c r="J203">
        <f t="shared" si="27"/>
        <v>-4.5454545454545456E-2</v>
      </c>
      <c r="M203">
        <v>40</v>
      </c>
      <c r="N203">
        <f t="shared" si="28"/>
        <v>-3</v>
      </c>
      <c r="O203">
        <f t="shared" si="29"/>
        <v>-6.9767441860465115E-2</v>
      </c>
      <c r="Q203">
        <v>84</v>
      </c>
      <c r="R203">
        <f t="shared" si="30"/>
        <v>8</v>
      </c>
      <c r="S203">
        <f t="shared" si="31"/>
        <v>0.10526315789473684</v>
      </c>
      <c r="U203">
        <v>-4.5454545454545456E-2</v>
      </c>
      <c r="V203">
        <v>-6.9767441860465115E-2</v>
      </c>
      <c r="W203">
        <v>0.10526315789473684</v>
      </c>
      <c r="X203">
        <f t="shared" si="24"/>
        <v>-3.3196098067579116E-3</v>
      </c>
      <c r="Y203">
        <f t="shared" si="25"/>
        <v>9.4817942997086915E-2</v>
      </c>
    </row>
    <row r="204" spans="2:25">
      <c r="B204">
        <v>50.75</v>
      </c>
      <c r="C204">
        <v>-2.657542376024628E-2</v>
      </c>
      <c r="D204">
        <v>0.12348617826168881</v>
      </c>
      <c r="H204">
        <v>42</v>
      </c>
      <c r="I204">
        <f t="shared" si="26"/>
        <v>-2</v>
      </c>
      <c r="J204">
        <f t="shared" si="27"/>
        <v>-4.5454545454545456E-2</v>
      </c>
      <c r="M204">
        <v>37</v>
      </c>
      <c r="N204">
        <f t="shared" si="28"/>
        <v>-6</v>
      </c>
      <c r="O204">
        <f t="shared" si="29"/>
        <v>-0.13953488372093023</v>
      </c>
      <c r="Q204">
        <v>84</v>
      </c>
      <c r="R204">
        <f t="shared" si="30"/>
        <v>8</v>
      </c>
      <c r="S204">
        <f t="shared" si="31"/>
        <v>0.10526315789473684</v>
      </c>
      <c r="U204">
        <v>-4.5454545454545456E-2</v>
      </c>
      <c r="V204">
        <v>-0.13953488372093023</v>
      </c>
      <c r="W204">
        <v>0.10526315789473684</v>
      </c>
      <c r="X204">
        <f t="shared" si="24"/>
        <v>-2.657542376024628E-2</v>
      </c>
      <c r="Y204">
        <f t="shared" si="25"/>
        <v>0.12348617826168881</v>
      </c>
    </row>
    <row r="205" spans="2:25">
      <c r="B205">
        <v>51</v>
      </c>
      <c r="C205">
        <v>-4.1773302177218953E-2</v>
      </c>
      <c r="D205">
        <v>5.3186209181730788E-2</v>
      </c>
      <c r="H205">
        <v>42</v>
      </c>
      <c r="I205">
        <f t="shared" si="26"/>
        <v>-2</v>
      </c>
      <c r="J205">
        <f t="shared" si="27"/>
        <v>-4.5454545454545456E-2</v>
      </c>
      <c r="M205">
        <v>39</v>
      </c>
      <c r="N205">
        <f t="shared" si="28"/>
        <v>-4</v>
      </c>
      <c r="O205">
        <f t="shared" si="29"/>
        <v>-9.3023255813953487E-2</v>
      </c>
      <c r="Q205">
        <v>77</v>
      </c>
      <c r="R205">
        <f t="shared" si="30"/>
        <v>1</v>
      </c>
      <c r="S205">
        <f t="shared" si="31"/>
        <v>1.3157894736842105E-2</v>
      </c>
      <c r="U205">
        <v>-4.5454545454545456E-2</v>
      </c>
      <c r="V205">
        <v>-9.3023255813953487E-2</v>
      </c>
      <c r="W205">
        <v>1.3157894736842105E-2</v>
      </c>
      <c r="X205">
        <f t="shared" si="24"/>
        <v>-4.1773302177218953E-2</v>
      </c>
      <c r="Y205">
        <f t="shared" si="25"/>
        <v>5.3186209181730788E-2</v>
      </c>
    </row>
    <row r="206" spans="2:25">
      <c r="B206">
        <v>51.25</v>
      </c>
      <c r="C206">
        <v>-3.5523533993546241E-2</v>
      </c>
      <c r="D206">
        <v>0.12137599176398375</v>
      </c>
      <c r="H206">
        <v>43</v>
      </c>
      <c r="I206">
        <f t="shared" si="26"/>
        <v>-1</v>
      </c>
      <c r="J206">
        <f t="shared" si="27"/>
        <v>-2.2727272727272728E-2</v>
      </c>
      <c r="M206">
        <v>36</v>
      </c>
      <c r="N206">
        <f t="shared" si="28"/>
        <v>-7</v>
      </c>
      <c r="O206">
        <f t="shared" si="29"/>
        <v>-0.16279069767441862</v>
      </c>
      <c r="Q206">
        <v>82</v>
      </c>
      <c r="R206">
        <f t="shared" si="30"/>
        <v>6</v>
      </c>
      <c r="S206">
        <f t="shared" si="31"/>
        <v>7.8947368421052627E-2</v>
      </c>
      <c r="U206">
        <v>-2.2727272727272728E-2</v>
      </c>
      <c r="V206">
        <v>-0.16279069767441862</v>
      </c>
      <c r="W206">
        <v>7.8947368421052627E-2</v>
      </c>
      <c r="X206">
        <f t="shared" si="24"/>
        <v>-3.5523533993546241E-2</v>
      </c>
      <c r="Y206">
        <f t="shared" si="25"/>
        <v>0.12137599176398375</v>
      </c>
    </row>
    <row r="207" spans="2:25">
      <c r="B207">
        <v>51.5</v>
      </c>
      <c r="C207">
        <v>-2.2588182930900189E-2</v>
      </c>
      <c r="D207">
        <v>0.10172989292424497</v>
      </c>
      <c r="H207">
        <v>46</v>
      </c>
      <c r="I207">
        <f t="shared" si="26"/>
        <v>2</v>
      </c>
      <c r="J207">
        <f t="shared" si="27"/>
        <v>4.5454545454545456E-2</v>
      </c>
      <c r="M207">
        <v>37</v>
      </c>
      <c r="N207">
        <f t="shared" si="28"/>
        <v>-6</v>
      </c>
      <c r="O207">
        <f t="shared" si="29"/>
        <v>-0.13953488372093023</v>
      </c>
      <c r="Q207">
        <v>78</v>
      </c>
      <c r="R207">
        <f t="shared" si="30"/>
        <v>2</v>
      </c>
      <c r="S207">
        <f t="shared" si="31"/>
        <v>2.6315789473684209E-2</v>
      </c>
      <c r="U207">
        <v>4.5454545454545456E-2</v>
      </c>
      <c r="V207">
        <v>-0.13953488372093023</v>
      </c>
      <c r="W207">
        <v>2.6315789473684209E-2</v>
      </c>
      <c r="X207">
        <f t="shared" si="24"/>
        <v>-2.2588182930900189E-2</v>
      </c>
      <c r="Y207">
        <f t="shared" si="25"/>
        <v>0.10172989292424497</v>
      </c>
    </row>
    <row r="208" spans="2:25">
      <c r="B208">
        <v>51.75</v>
      </c>
      <c r="C208">
        <v>3.2361559289343831E-3</v>
      </c>
      <c r="D208">
        <v>6.6637561934682066E-2</v>
      </c>
      <c r="H208">
        <v>43</v>
      </c>
      <c r="I208">
        <f t="shared" si="26"/>
        <v>-1</v>
      </c>
      <c r="J208">
        <f t="shared" si="27"/>
        <v>-2.2727272727272728E-2</v>
      </c>
      <c r="M208">
        <v>41</v>
      </c>
      <c r="N208">
        <f t="shared" si="28"/>
        <v>-2</v>
      </c>
      <c r="O208">
        <f t="shared" si="29"/>
        <v>-4.6511627906976744E-2</v>
      </c>
      <c r="Q208">
        <v>82</v>
      </c>
      <c r="R208">
        <f t="shared" si="30"/>
        <v>6</v>
      </c>
      <c r="S208">
        <f t="shared" si="31"/>
        <v>7.8947368421052627E-2</v>
      </c>
      <c r="U208">
        <v>-2.2727272727272728E-2</v>
      </c>
      <c r="V208">
        <v>-4.6511627906976744E-2</v>
      </c>
      <c r="W208">
        <v>7.8947368421052627E-2</v>
      </c>
      <c r="X208">
        <f t="shared" si="24"/>
        <v>3.2361559289343831E-3</v>
      </c>
      <c r="Y208">
        <f t="shared" si="25"/>
        <v>6.6637561934682066E-2</v>
      </c>
    </row>
    <row r="209" spans="2:25">
      <c r="B209">
        <v>52</v>
      </c>
      <c r="C209">
        <v>1.372352657542375E-3</v>
      </c>
      <c r="D209">
        <v>4.0582134648708912E-2</v>
      </c>
      <c r="H209">
        <v>42</v>
      </c>
      <c r="I209">
        <f t="shared" si="26"/>
        <v>-2</v>
      </c>
      <c r="J209">
        <f t="shared" si="27"/>
        <v>-4.5454545454545456E-2</v>
      </c>
      <c r="M209">
        <v>44</v>
      </c>
      <c r="N209">
        <f t="shared" si="28"/>
        <v>1</v>
      </c>
      <c r="O209">
        <f t="shared" si="29"/>
        <v>2.3255813953488372E-2</v>
      </c>
      <c r="Q209">
        <v>78</v>
      </c>
      <c r="R209">
        <f t="shared" si="30"/>
        <v>2</v>
      </c>
      <c r="S209">
        <f t="shared" si="31"/>
        <v>2.6315789473684209E-2</v>
      </c>
      <c r="U209">
        <v>-4.5454545454545456E-2</v>
      </c>
      <c r="V209">
        <v>2.3255813953488372E-2</v>
      </c>
      <c r="W209">
        <v>2.6315789473684209E-2</v>
      </c>
      <c r="X209">
        <f t="shared" si="24"/>
        <v>1.372352657542375E-3</v>
      </c>
      <c r="Y209">
        <f t="shared" si="25"/>
        <v>4.0582134648708912E-2</v>
      </c>
    </row>
    <row r="210" spans="2:25">
      <c r="B210">
        <v>52.25</v>
      </c>
      <c r="C210">
        <v>-4.2923111160565262E-2</v>
      </c>
      <c r="D210">
        <v>0.11140971831733246</v>
      </c>
      <c r="H210">
        <v>41</v>
      </c>
      <c r="I210">
        <f t="shared" si="26"/>
        <v>-3</v>
      </c>
      <c r="J210">
        <f t="shared" si="27"/>
        <v>-6.8181818181818177E-2</v>
      </c>
      <c r="M210">
        <v>37</v>
      </c>
      <c r="N210">
        <f t="shared" si="28"/>
        <v>-6</v>
      </c>
      <c r="O210">
        <f t="shared" si="29"/>
        <v>-0.13953488372093023</v>
      </c>
      <c r="Q210">
        <v>82</v>
      </c>
      <c r="R210">
        <f t="shared" si="30"/>
        <v>6</v>
      </c>
      <c r="S210">
        <f t="shared" si="31"/>
        <v>7.8947368421052627E-2</v>
      </c>
      <c r="U210">
        <v>-6.8181818181818177E-2</v>
      </c>
      <c r="V210">
        <v>-0.13953488372093023</v>
      </c>
      <c r="W210">
        <v>7.8947368421052627E-2</v>
      </c>
      <c r="X210">
        <f t="shared" si="24"/>
        <v>-4.2923111160565262E-2</v>
      </c>
      <c r="Y210">
        <f t="shared" si="25"/>
        <v>0.11140971831733246</v>
      </c>
    </row>
    <row r="211" spans="2:25">
      <c r="B211">
        <v>52.5</v>
      </c>
      <c r="C211">
        <v>6.3712399391713956E-2</v>
      </c>
      <c r="D211">
        <v>0.15683917981427814</v>
      </c>
      <c r="H211">
        <v>50</v>
      </c>
      <c r="I211">
        <f t="shared" si="26"/>
        <v>6</v>
      </c>
      <c r="J211">
        <f t="shared" si="27"/>
        <v>0.13636363636363635</v>
      </c>
      <c r="M211">
        <v>38</v>
      </c>
      <c r="N211">
        <f t="shared" si="28"/>
        <v>-5</v>
      </c>
      <c r="O211">
        <f t="shared" si="29"/>
        <v>-0.11627906976744186</v>
      </c>
      <c r="Q211">
        <v>89</v>
      </c>
      <c r="R211">
        <f t="shared" si="30"/>
        <v>13</v>
      </c>
      <c r="S211">
        <f t="shared" si="31"/>
        <v>0.17105263157894737</v>
      </c>
      <c r="U211">
        <v>0.13636363636363635</v>
      </c>
      <c r="V211">
        <v>-0.11627906976744186</v>
      </c>
      <c r="W211">
        <v>0.17105263157894737</v>
      </c>
      <c r="X211">
        <f t="shared" si="24"/>
        <v>6.3712399391713956E-2</v>
      </c>
      <c r="Y211">
        <f t="shared" si="25"/>
        <v>0.15683917981427814</v>
      </c>
    </row>
    <row r="212" spans="2:25">
      <c r="B212">
        <v>52.75</v>
      </c>
      <c r="C212">
        <v>-1.2091539631319315E-2</v>
      </c>
      <c r="D212">
        <v>7.9773688127335693E-2</v>
      </c>
      <c r="H212">
        <v>42</v>
      </c>
      <c r="I212">
        <f t="shared" si="26"/>
        <v>-2</v>
      </c>
      <c r="J212">
        <f t="shared" si="27"/>
        <v>-4.5454545454545456E-2</v>
      </c>
      <c r="M212">
        <v>40</v>
      </c>
      <c r="N212">
        <f t="shared" si="28"/>
        <v>-3</v>
      </c>
      <c r="O212">
        <f t="shared" si="29"/>
        <v>-6.9767441860465115E-2</v>
      </c>
      <c r="Q212">
        <v>82</v>
      </c>
      <c r="R212">
        <f t="shared" si="30"/>
        <v>6</v>
      </c>
      <c r="S212">
        <f t="shared" si="31"/>
        <v>7.8947368421052627E-2</v>
      </c>
      <c r="U212">
        <v>-4.5454545454545456E-2</v>
      </c>
      <c r="V212">
        <v>-6.9767441860465115E-2</v>
      </c>
      <c r="W212">
        <v>7.8947368421052627E-2</v>
      </c>
      <c r="X212">
        <f t="shared" si="24"/>
        <v>-1.2091539631319315E-2</v>
      </c>
      <c r="Y212">
        <f t="shared" si="25"/>
        <v>7.9773688127335693E-2</v>
      </c>
    </row>
    <row r="213" spans="2:25">
      <c r="B213">
        <v>53</v>
      </c>
      <c r="C213">
        <v>-3.5421534809539704E-3</v>
      </c>
      <c r="D213">
        <v>3.7518995830344438E-2</v>
      </c>
      <c r="H213">
        <v>45</v>
      </c>
      <c r="I213">
        <f t="shared" si="26"/>
        <v>1</v>
      </c>
      <c r="J213">
        <f t="shared" si="27"/>
        <v>2.2727272727272728E-2</v>
      </c>
      <c r="M213">
        <v>41</v>
      </c>
      <c r="N213">
        <f t="shared" si="28"/>
        <v>-2</v>
      </c>
      <c r="O213">
        <f t="shared" si="29"/>
        <v>-4.6511627906976744E-2</v>
      </c>
      <c r="Q213">
        <v>77</v>
      </c>
      <c r="R213">
        <f t="shared" si="30"/>
        <v>1</v>
      </c>
      <c r="S213">
        <f t="shared" si="31"/>
        <v>1.3157894736842105E-2</v>
      </c>
      <c r="U213">
        <v>2.2727272727272728E-2</v>
      </c>
      <c r="V213">
        <v>-4.6511627906976744E-2</v>
      </c>
      <c r="W213">
        <v>1.3157894736842105E-2</v>
      </c>
      <c r="X213">
        <f t="shared" si="24"/>
        <v>-3.5421534809539704E-3</v>
      </c>
      <c r="Y213">
        <f t="shared" si="25"/>
        <v>3.7518995830344438E-2</v>
      </c>
    </row>
    <row r="214" spans="2:25">
      <c r="B214">
        <v>53.25</v>
      </c>
      <c r="C214">
        <v>-1.3241348614665619E-2</v>
      </c>
      <c r="D214">
        <v>0.13891064739565265</v>
      </c>
      <c r="H214">
        <v>41</v>
      </c>
      <c r="I214">
        <f t="shared" si="26"/>
        <v>-3</v>
      </c>
      <c r="J214">
        <f t="shared" si="27"/>
        <v>-6.8181818181818177E-2</v>
      </c>
      <c r="M214">
        <v>38</v>
      </c>
      <c r="N214">
        <f t="shared" si="28"/>
        <v>-5</v>
      </c>
      <c r="O214">
        <f t="shared" si="29"/>
        <v>-0.11627906976744186</v>
      </c>
      <c r="Q214">
        <v>87</v>
      </c>
      <c r="R214">
        <f t="shared" si="30"/>
        <v>11</v>
      </c>
      <c r="S214">
        <f t="shared" si="31"/>
        <v>0.14473684210526316</v>
      </c>
      <c r="U214">
        <v>-6.8181818181818177E-2</v>
      </c>
      <c r="V214">
        <v>-0.11627906976744186</v>
      </c>
      <c r="W214">
        <v>0.14473684210526316</v>
      </c>
      <c r="X214">
        <f t="shared" si="24"/>
        <v>-1.3241348614665619E-2</v>
      </c>
      <c r="Y214">
        <f t="shared" si="25"/>
        <v>0.13891064739565265</v>
      </c>
    </row>
    <row r="215" spans="2:25">
      <c r="B215">
        <v>53.5</v>
      </c>
      <c r="C215">
        <v>-4.142094135974185E-2</v>
      </c>
      <c r="D215">
        <v>5.2219926201588565E-2</v>
      </c>
      <c r="H215">
        <v>40</v>
      </c>
      <c r="I215">
        <f t="shared" si="26"/>
        <v>-4</v>
      </c>
      <c r="J215">
        <f t="shared" si="27"/>
        <v>-9.0909090909090912E-2</v>
      </c>
      <c r="M215">
        <v>41</v>
      </c>
      <c r="N215">
        <f t="shared" si="28"/>
        <v>-2</v>
      </c>
      <c r="O215">
        <f t="shared" si="29"/>
        <v>-4.6511627906976744E-2</v>
      </c>
      <c r="Q215">
        <v>77</v>
      </c>
      <c r="R215">
        <f t="shared" si="30"/>
        <v>1</v>
      </c>
      <c r="S215">
        <f t="shared" si="31"/>
        <v>1.3157894736842105E-2</v>
      </c>
      <c r="U215">
        <v>-9.0909090909090912E-2</v>
      </c>
      <c r="V215">
        <v>-4.6511627906976744E-2</v>
      </c>
      <c r="W215">
        <v>1.3157894736842105E-2</v>
      </c>
      <c r="X215">
        <f t="shared" si="24"/>
        <v>-4.142094135974185E-2</v>
      </c>
      <c r="Y215">
        <f t="shared" si="25"/>
        <v>5.2219926201588565E-2</v>
      </c>
    </row>
    <row r="216" spans="2:25">
      <c r="B216">
        <v>53.75</v>
      </c>
      <c r="C216">
        <v>2.361744742405697E-2</v>
      </c>
      <c r="D216">
        <v>0.10740027016398626</v>
      </c>
      <c r="H216">
        <v>46</v>
      </c>
      <c r="I216">
        <f t="shared" si="26"/>
        <v>2</v>
      </c>
      <c r="J216">
        <f t="shared" si="27"/>
        <v>4.5454545454545456E-2</v>
      </c>
      <c r="M216">
        <v>39</v>
      </c>
      <c r="N216">
        <f t="shared" si="28"/>
        <v>-4</v>
      </c>
      <c r="O216">
        <f t="shared" si="29"/>
        <v>-9.3023255813953487E-2</v>
      </c>
      <c r="Q216">
        <v>85</v>
      </c>
      <c r="R216">
        <f t="shared" si="30"/>
        <v>9</v>
      </c>
      <c r="S216">
        <f t="shared" si="31"/>
        <v>0.11842105263157894</v>
      </c>
      <c r="U216">
        <v>4.5454545454545456E-2</v>
      </c>
      <c r="V216">
        <v>-9.3023255813953487E-2</v>
      </c>
      <c r="W216">
        <v>0.11842105263157894</v>
      </c>
      <c r="X216">
        <f t="shared" si="24"/>
        <v>2.361744742405697E-2</v>
      </c>
      <c r="Y216">
        <f t="shared" si="25"/>
        <v>0.10740027016398626</v>
      </c>
    </row>
    <row r="217" spans="2:25">
      <c r="B217">
        <v>54</v>
      </c>
      <c r="C217">
        <v>1.0635733095953413E-2</v>
      </c>
      <c r="D217">
        <v>7.5091129284748259E-2</v>
      </c>
      <c r="H217">
        <v>45</v>
      </c>
      <c r="I217">
        <f t="shared" si="26"/>
        <v>1</v>
      </c>
      <c r="J217">
        <f t="shared" si="27"/>
        <v>2.2727272727272728E-2</v>
      </c>
      <c r="M217">
        <v>40</v>
      </c>
      <c r="N217">
        <f t="shared" si="28"/>
        <v>-3</v>
      </c>
      <c r="O217">
        <f t="shared" si="29"/>
        <v>-6.9767441860465115E-2</v>
      </c>
      <c r="Q217">
        <v>82</v>
      </c>
      <c r="R217">
        <f t="shared" si="30"/>
        <v>6</v>
      </c>
      <c r="S217">
        <f t="shared" si="31"/>
        <v>7.8947368421052627E-2</v>
      </c>
      <c r="U217">
        <v>2.2727272727272728E-2</v>
      </c>
      <c r="V217">
        <v>-6.9767441860465115E-2</v>
      </c>
      <c r="W217">
        <v>7.8947368421052627E-2</v>
      </c>
      <c r="X217">
        <f t="shared" si="24"/>
        <v>1.0635733095953413E-2</v>
      </c>
      <c r="Y217">
        <f t="shared" si="25"/>
        <v>7.5091129284748259E-2</v>
      </c>
    </row>
    <row r="218" spans="2:25">
      <c r="B218">
        <v>54.25</v>
      </c>
      <c r="C218">
        <v>-3.6191165016134418E-2</v>
      </c>
      <c r="D218">
        <v>7.791908713410535E-2</v>
      </c>
      <c r="H218">
        <v>41</v>
      </c>
      <c r="I218">
        <f t="shared" si="26"/>
        <v>-3</v>
      </c>
      <c r="J218">
        <f t="shared" si="27"/>
        <v>-6.8181818181818177E-2</v>
      </c>
      <c r="M218">
        <v>39</v>
      </c>
      <c r="N218">
        <f t="shared" si="28"/>
        <v>-4</v>
      </c>
      <c r="O218">
        <f t="shared" si="29"/>
        <v>-9.3023255813953487E-2</v>
      </c>
      <c r="Q218">
        <v>80</v>
      </c>
      <c r="R218">
        <f t="shared" si="30"/>
        <v>4</v>
      </c>
      <c r="S218">
        <f t="shared" si="31"/>
        <v>5.2631578947368418E-2</v>
      </c>
      <c r="U218">
        <v>-6.8181818181818177E-2</v>
      </c>
      <c r="V218">
        <v>-9.3023255813953487E-2</v>
      </c>
      <c r="W218">
        <v>5.2631578947368418E-2</v>
      </c>
      <c r="X218">
        <f t="shared" si="24"/>
        <v>-3.6191165016134418E-2</v>
      </c>
      <c r="Y218">
        <f t="shared" si="25"/>
        <v>7.791908713410535E-2</v>
      </c>
    </row>
    <row r="219" spans="2:25">
      <c r="B219">
        <v>54.5</v>
      </c>
      <c r="C219">
        <v>-3.2333741330069367E-2</v>
      </c>
      <c r="D219">
        <v>0.11767041601815191</v>
      </c>
      <c r="H219">
        <v>44</v>
      </c>
      <c r="I219">
        <f t="shared" si="26"/>
        <v>0</v>
      </c>
      <c r="J219">
        <f t="shared" si="27"/>
        <v>0</v>
      </c>
      <c r="M219">
        <v>36</v>
      </c>
      <c r="N219">
        <f t="shared" si="28"/>
        <v>-7</v>
      </c>
      <c r="O219">
        <f t="shared" si="29"/>
        <v>-0.16279069767441862</v>
      </c>
      <c r="Q219">
        <v>81</v>
      </c>
      <c r="R219">
        <f t="shared" si="30"/>
        <v>5</v>
      </c>
      <c r="S219">
        <f t="shared" si="31"/>
        <v>6.5789473684210523E-2</v>
      </c>
      <c r="U219">
        <v>0</v>
      </c>
      <c r="V219">
        <v>-0.16279069767441862</v>
      </c>
      <c r="W219">
        <v>6.5789473684210523E-2</v>
      </c>
      <c r="X219">
        <f t="shared" si="24"/>
        <v>-3.2333741330069367E-2</v>
      </c>
      <c r="Y219">
        <f t="shared" si="25"/>
        <v>0.11767041601815191</v>
      </c>
    </row>
    <row r="220" spans="2:25">
      <c r="B220">
        <v>54.75</v>
      </c>
      <c r="C220">
        <v>8.4130781499202542E-2</v>
      </c>
      <c r="D220">
        <v>9.3135152195932436E-2</v>
      </c>
      <c r="H220">
        <v>47</v>
      </c>
      <c r="I220">
        <f t="shared" si="26"/>
        <v>3</v>
      </c>
      <c r="J220">
        <f t="shared" si="27"/>
        <v>6.8181818181818177E-2</v>
      </c>
      <c r="M220">
        <v>43</v>
      </c>
      <c r="N220">
        <f t="shared" si="28"/>
        <v>0</v>
      </c>
      <c r="O220">
        <f t="shared" si="29"/>
        <v>0</v>
      </c>
      <c r="Q220">
        <v>90</v>
      </c>
      <c r="R220">
        <f t="shared" si="30"/>
        <v>14</v>
      </c>
      <c r="S220">
        <f t="shared" si="31"/>
        <v>0.18421052631578946</v>
      </c>
      <c r="U220">
        <v>6.8181818181818177E-2</v>
      </c>
      <c r="V220">
        <v>0</v>
      </c>
      <c r="W220">
        <v>0.18421052631578946</v>
      </c>
      <c r="X220">
        <f t="shared" si="24"/>
        <v>8.4130781499202542E-2</v>
      </c>
      <c r="Y220">
        <f t="shared" si="25"/>
        <v>9.3135152195932436E-2</v>
      </c>
    </row>
    <row r="221" spans="2:25">
      <c r="B221">
        <v>55</v>
      </c>
      <c r="C221">
        <v>3.9918771558918438E-2</v>
      </c>
      <c r="D221">
        <v>8.0827324603832615E-2</v>
      </c>
      <c r="H221">
        <v>49</v>
      </c>
      <c r="I221">
        <f t="shared" si="26"/>
        <v>5</v>
      </c>
      <c r="J221">
        <f t="shared" si="27"/>
        <v>0.11363636363636363</v>
      </c>
      <c r="M221">
        <v>41</v>
      </c>
      <c r="N221">
        <f t="shared" si="28"/>
        <v>-2</v>
      </c>
      <c r="O221">
        <f t="shared" si="29"/>
        <v>-4.6511627906976744E-2</v>
      </c>
      <c r="Q221">
        <v>80</v>
      </c>
      <c r="R221">
        <f t="shared" si="30"/>
        <v>4</v>
      </c>
      <c r="S221">
        <f t="shared" si="31"/>
        <v>5.2631578947368418E-2</v>
      </c>
      <c r="U221">
        <v>0.11363636363636363</v>
      </c>
      <c r="V221">
        <v>-4.6511627906976744E-2</v>
      </c>
      <c r="W221">
        <v>5.2631578947368418E-2</v>
      </c>
      <c r="X221">
        <f t="shared" si="24"/>
        <v>3.9918771558918438E-2</v>
      </c>
      <c r="Y221">
        <f t="shared" si="25"/>
        <v>8.0827324603832615E-2</v>
      </c>
    </row>
    <row r="222" spans="2:25">
      <c r="B222">
        <v>55.25</v>
      </c>
      <c r="C222">
        <v>-4.8505248321649784E-2</v>
      </c>
      <c r="D222">
        <v>8.9543268530946782E-2</v>
      </c>
      <c r="H222">
        <v>42</v>
      </c>
      <c r="I222">
        <f t="shared" si="26"/>
        <v>-2</v>
      </c>
      <c r="J222">
        <f t="shared" si="27"/>
        <v>-4.5454545454545456E-2</v>
      </c>
      <c r="M222">
        <v>37</v>
      </c>
      <c r="N222">
        <f t="shared" si="28"/>
        <v>-6</v>
      </c>
      <c r="O222">
        <f t="shared" si="29"/>
        <v>-0.13953488372093023</v>
      </c>
      <c r="Q222">
        <v>79</v>
      </c>
      <c r="R222">
        <f t="shared" si="30"/>
        <v>3</v>
      </c>
      <c r="S222">
        <f t="shared" si="31"/>
        <v>3.9473684210526314E-2</v>
      </c>
      <c r="U222">
        <v>-4.5454545454545456E-2</v>
      </c>
      <c r="V222">
        <v>-0.13953488372093023</v>
      </c>
      <c r="W222">
        <v>3.9473684210526314E-2</v>
      </c>
      <c r="X222">
        <f t="shared" si="24"/>
        <v>-4.8505248321649784E-2</v>
      </c>
      <c r="Y222">
        <f t="shared" si="25"/>
        <v>8.9543268530946782E-2</v>
      </c>
    </row>
    <row r="223" spans="2:25">
      <c r="B223">
        <v>55.5</v>
      </c>
      <c r="C223">
        <v>2.3125996810207338E-2</v>
      </c>
      <c r="D223">
        <v>6.0809017594464207E-2</v>
      </c>
      <c r="H223">
        <v>43</v>
      </c>
      <c r="I223">
        <f t="shared" si="26"/>
        <v>-1</v>
      </c>
      <c r="J223">
        <f t="shared" si="27"/>
        <v>-2.2727272727272728E-2</v>
      </c>
      <c r="M223">
        <v>43</v>
      </c>
      <c r="N223">
        <f t="shared" si="28"/>
        <v>0</v>
      </c>
      <c r="O223">
        <f t="shared" si="29"/>
        <v>0</v>
      </c>
      <c r="Q223">
        <v>83</v>
      </c>
      <c r="R223">
        <f t="shared" si="30"/>
        <v>7</v>
      </c>
      <c r="S223">
        <f t="shared" si="31"/>
        <v>9.2105263157894732E-2</v>
      </c>
      <c r="U223">
        <v>-2.2727272727272728E-2</v>
      </c>
      <c r="V223">
        <v>0</v>
      </c>
      <c r="W223">
        <v>9.2105263157894732E-2</v>
      </c>
      <c r="X223">
        <f t="shared" si="24"/>
        <v>2.3125996810207338E-2</v>
      </c>
      <c r="Y223">
        <f t="shared" si="25"/>
        <v>6.0809017594464207E-2</v>
      </c>
    </row>
    <row r="224" spans="2:25">
      <c r="B224">
        <v>55.75</v>
      </c>
      <c r="C224">
        <v>-2.8791587849115386E-2</v>
      </c>
      <c r="D224">
        <v>8.4618459869801849E-2</v>
      </c>
      <c r="H224">
        <v>43</v>
      </c>
      <c r="I224">
        <f t="shared" si="26"/>
        <v>-1</v>
      </c>
      <c r="J224">
        <f t="shared" si="27"/>
        <v>-2.2727272727272728E-2</v>
      </c>
      <c r="M224">
        <v>38</v>
      </c>
      <c r="N224">
        <f t="shared" si="28"/>
        <v>-5</v>
      </c>
      <c r="O224">
        <f t="shared" si="29"/>
        <v>-0.11627906976744186</v>
      </c>
      <c r="Q224">
        <v>80</v>
      </c>
      <c r="R224">
        <f t="shared" si="30"/>
        <v>4</v>
      </c>
      <c r="S224">
        <f t="shared" si="31"/>
        <v>5.2631578947368418E-2</v>
      </c>
      <c r="U224">
        <v>-2.2727272727272728E-2</v>
      </c>
      <c r="V224">
        <v>-0.11627906976744186</v>
      </c>
      <c r="W224">
        <v>5.2631578947368418E-2</v>
      </c>
      <c r="X224">
        <f t="shared" si="24"/>
        <v>-2.8791587849115386E-2</v>
      </c>
      <c r="Y224">
        <f t="shared" si="25"/>
        <v>8.4618459869801849E-2</v>
      </c>
    </row>
    <row r="225" spans="2:25">
      <c r="B225">
        <v>56</v>
      </c>
      <c r="C225">
        <v>-2.3459812321501433E-3</v>
      </c>
      <c r="D225">
        <v>4.3040634241868519E-2</v>
      </c>
      <c r="H225">
        <v>44</v>
      </c>
      <c r="I225">
        <f t="shared" si="26"/>
        <v>0</v>
      </c>
      <c r="J225">
        <f t="shared" si="27"/>
        <v>0</v>
      </c>
      <c r="M225">
        <v>41</v>
      </c>
      <c r="N225">
        <f t="shared" si="28"/>
        <v>-2</v>
      </c>
      <c r="O225">
        <f t="shared" si="29"/>
        <v>-4.6511627906976744E-2</v>
      </c>
      <c r="Q225">
        <v>79</v>
      </c>
      <c r="R225">
        <f t="shared" si="30"/>
        <v>3</v>
      </c>
      <c r="S225">
        <f t="shared" si="31"/>
        <v>3.9473684210526314E-2</v>
      </c>
      <c r="U225">
        <v>0</v>
      </c>
      <c r="V225">
        <v>-4.6511627906976744E-2</v>
      </c>
      <c r="W225">
        <v>3.9473684210526314E-2</v>
      </c>
      <c r="X225">
        <f t="shared" si="24"/>
        <v>-2.3459812321501433E-3</v>
      </c>
      <c r="Y225">
        <f t="shared" si="25"/>
        <v>4.3040634241868519E-2</v>
      </c>
    </row>
    <row r="226" spans="2:25">
      <c r="B226">
        <v>56.25</v>
      </c>
      <c r="C226">
        <v>-2.7419235191573011E-2</v>
      </c>
      <c r="D226">
        <v>9.2949798434272493E-2</v>
      </c>
      <c r="H226">
        <v>41</v>
      </c>
      <c r="I226">
        <f t="shared" si="26"/>
        <v>-3</v>
      </c>
      <c r="J226">
        <f t="shared" si="27"/>
        <v>-6.8181818181818177E-2</v>
      </c>
      <c r="M226">
        <v>39</v>
      </c>
      <c r="N226">
        <f t="shared" si="28"/>
        <v>-4</v>
      </c>
      <c r="O226">
        <f t="shared" si="29"/>
        <v>-9.3023255813953487E-2</v>
      </c>
      <c r="Q226">
        <v>82</v>
      </c>
      <c r="R226">
        <f t="shared" si="30"/>
        <v>6</v>
      </c>
      <c r="S226">
        <f t="shared" si="31"/>
        <v>7.8947368421052627E-2</v>
      </c>
      <c r="U226">
        <v>-6.8181818181818177E-2</v>
      </c>
      <c r="V226">
        <v>-9.3023255813953487E-2</v>
      </c>
      <c r="W226">
        <v>7.8947368421052627E-2</v>
      </c>
      <c r="X226">
        <f t="shared" si="24"/>
        <v>-2.7419235191573011E-2</v>
      </c>
      <c r="Y226">
        <f t="shared" si="25"/>
        <v>9.2949798434272493E-2</v>
      </c>
    </row>
    <row r="227" spans="2:25">
      <c r="B227">
        <v>56.5</v>
      </c>
      <c r="C227">
        <v>-3.6014984607395863E-2</v>
      </c>
      <c r="D227">
        <v>7.7494530475869489E-2</v>
      </c>
      <c r="H227">
        <v>40</v>
      </c>
      <c r="I227">
        <f t="shared" si="26"/>
        <v>-4</v>
      </c>
      <c r="J227">
        <f t="shared" si="27"/>
        <v>-9.0909090909090912E-2</v>
      </c>
      <c r="M227">
        <v>40</v>
      </c>
      <c r="N227">
        <f t="shared" si="28"/>
        <v>-3</v>
      </c>
      <c r="O227">
        <f t="shared" si="29"/>
        <v>-6.9767441860465115E-2</v>
      </c>
      <c r="Q227">
        <v>80</v>
      </c>
      <c r="R227">
        <f t="shared" si="30"/>
        <v>4</v>
      </c>
      <c r="S227">
        <f t="shared" si="31"/>
        <v>5.2631578947368418E-2</v>
      </c>
      <c r="U227">
        <v>-9.0909090909090912E-2</v>
      </c>
      <c r="V227">
        <v>-6.9767441860465115E-2</v>
      </c>
      <c r="W227">
        <v>5.2631578947368418E-2</v>
      </c>
      <c r="X227">
        <f t="shared" si="24"/>
        <v>-3.6014984607395863E-2</v>
      </c>
      <c r="Y227">
        <f t="shared" si="25"/>
        <v>7.7494530475869489E-2</v>
      </c>
    </row>
    <row r="228" spans="2:25">
      <c r="B228">
        <v>56.75</v>
      </c>
      <c r="C228">
        <v>-1.5809873521011833E-2</v>
      </c>
      <c r="D228">
        <v>0.11662655566839696</v>
      </c>
      <c r="H228">
        <v>44</v>
      </c>
      <c r="I228">
        <f t="shared" si="26"/>
        <v>0</v>
      </c>
      <c r="J228">
        <f t="shared" si="27"/>
        <v>0</v>
      </c>
      <c r="M228">
        <v>37</v>
      </c>
      <c r="N228">
        <f t="shared" si="28"/>
        <v>-6</v>
      </c>
      <c r="O228">
        <f t="shared" si="29"/>
        <v>-0.13953488372093023</v>
      </c>
      <c r="Q228">
        <v>83</v>
      </c>
      <c r="R228">
        <f t="shared" si="30"/>
        <v>7</v>
      </c>
      <c r="S228">
        <f t="shared" si="31"/>
        <v>9.2105263157894732E-2</v>
      </c>
      <c r="U228">
        <v>0</v>
      </c>
      <c r="V228">
        <v>-0.13953488372093023</v>
      </c>
      <c r="W228">
        <v>9.2105263157894732E-2</v>
      </c>
      <c r="X228">
        <f t="shared" si="24"/>
        <v>-1.5809873521011833E-2</v>
      </c>
      <c r="Y228">
        <f t="shared" si="25"/>
        <v>0.11662655566839696</v>
      </c>
    </row>
    <row r="229" spans="2:25">
      <c r="B229">
        <v>57</v>
      </c>
      <c r="C229">
        <v>5.5821371610845286E-3</v>
      </c>
      <c r="D229">
        <v>3.1473956733438412E-2</v>
      </c>
      <c r="H229">
        <v>43</v>
      </c>
      <c r="I229">
        <f t="shared" si="26"/>
        <v>-1</v>
      </c>
      <c r="J229">
        <f t="shared" si="27"/>
        <v>-2.2727272727272728E-2</v>
      </c>
      <c r="M229">
        <v>43</v>
      </c>
      <c r="N229">
        <f t="shared" si="28"/>
        <v>0</v>
      </c>
      <c r="O229">
        <f t="shared" si="29"/>
        <v>0</v>
      </c>
      <c r="Q229">
        <v>79</v>
      </c>
      <c r="R229">
        <f t="shared" si="30"/>
        <v>3</v>
      </c>
      <c r="S229">
        <f t="shared" si="31"/>
        <v>3.9473684210526314E-2</v>
      </c>
      <c r="U229">
        <v>-2.2727272727272728E-2</v>
      </c>
      <c r="V229">
        <v>0</v>
      </c>
      <c r="W229">
        <v>3.9473684210526314E-2</v>
      </c>
      <c r="X229">
        <f t="shared" si="24"/>
        <v>5.5821371610845286E-3</v>
      </c>
      <c r="Y229">
        <f t="shared" si="25"/>
        <v>3.1473956733438412E-2</v>
      </c>
    </row>
    <row r="230" spans="2:25">
      <c r="B230">
        <v>57.25</v>
      </c>
      <c r="C230">
        <v>-6.8042728385445644E-2</v>
      </c>
      <c r="D230">
        <v>8.5257048688503048E-2</v>
      </c>
      <c r="H230">
        <v>40</v>
      </c>
      <c r="I230">
        <f t="shared" si="26"/>
        <v>-4</v>
      </c>
      <c r="J230">
        <f t="shared" si="27"/>
        <v>-9.0909090909090912E-2</v>
      </c>
      <c r="M230">
        <v>37</v>
      </c>
      <c r="N230">
        <f t="shared" si="28"/>
        <v>-6</v>
      </c>
      <c r="O230">
        <f t="shared" si="29"/>
        <v>-0.13953488372093023</v>
      </c>
      <c r="Q230">
        <v>78</v>
      </c>
      <c r="R230">
        <f t="shared" si="30"/>
        <v>2</v>
      </c>
      <c r="S230">
        <f t="shared" si="31"/>
        <v>2.6315789473684209E-2</v>
      </c>
      <c r="U230">
        <v>-9.0909090909090912E-2</v>
      </c>
      <c r="V230">
        <v>-0.13953488372093023</v>
      </c>
      <c r="W230">
        <v>2.6315789473684209E-2</v>
      </c>
      <c r="X230">
        <f t="shared" si="24"/>
        <v>-6.8042728385445644E-2</v>
      </c>
      <c r="Y230">
        <f t="shared" si="25"/>
        <v>8.5257048688503048E-2</v>
      </c>
    </row>
    <row r="231" spans="2:25">
      <c r="B231">
        <v>57.5</v>
      </c>
      <c r="C231">
        <v>-7.2604873706464901E-2</v>
      </c>
      <c r="D231">
        <v>8.8057647924564553E-2</v>
      </c>
      <c r="H231">
        <v>41</v>
      </c>
      <c r="I231">
        <f t="shared" si="26"/>
        <v>-3</v>
      </c>
      <c r="J231">
        <f t="shared" si="27"/>
        <v>-6.8181818181818177E-2</v>
      </c>
      <c r="M231">
        <v>36</v>
      </c>
      <c r="N231">
        <f t="shared" si="28"/>
        <v>-7</v>
      </c>
      <c r="O231">
        <f t="shared" si="29"/>
        <v>-0.16279069767441862</v>
      </c>
      <c r="Q231">
        <v>77</v>
      </c>
      <c r="R231">
        <f t="shared" si="30"/>
        <v>1</v>
      </c>
      <c r="S231">
        <f t="shared" si="31"/>
        <v>1.3157894736842105E-2</v>
      </c>
      <c r="U231">
        <v>-6.8181818181818177E-2</v>
      </c>
      <c r="V231">
        <v>-0.16279069767441862</v>
      </c>
      <c r="W231">
        <v>1.3157894736842105E-2</v>
      </c>
      <c r="X231">
        <f t="shared" si="24"/>
        <v>-7.2604873706464901E-2</v>
      </c>
      <c r="Y231">
        <f t="shared" si="25"/>
        <v>8.8057647924564553E-2</v>
      </c>
    </row>
    <row r="232" spans="2:25">
      <c r="B232">
        <v>57.75</v>
      </c>
      <c r="C232">
        <v>1.6876228626534623E-3</v>
      </c>
      <c r="D232">
        <v>8.2100489384719838E-2</v>
      </c>
      <c r="H232">
        <v>46</v>
      </c>
      <c r="I232">
        <f t="shared" si="26"/>
        <v>2</v>
      </c>
      <c r="J232">
        <f t="shared" si="27"/>
        <v>4.5454545454545456E-2</v>
      </c>
      <c r="M232">
        <v>39</v>
      </c>
      <c r="N232">
        <f t="shared" si="28"/>
        <v>-4</v>
      </c>
      <c r="O232">
        <f t="shared" si="29"/>
        <v>-9.3023255813953487E-2</v>
      </c>
      <c r="Q232">
        <v>80</v>
      </c>
      <c r="R232">
        <f t="shared" si="30"/>
        <v>4</v>
      </c>
      <c r="S232">
        <f t="shared" si="31"/>
        <v>5.2631578947368418E-2</v>
      </c>
      <c r="U232">
        <v>4.5454545454545456E-2</v>
      </c>
      <c r="V232">
        <v>-9.3023255813953487E-2</v>
      </c>
      <c r="W232">
        <v>5.2631578947368418E-2</v>
      </c>
      <c r="X232">
        <f t="shared" si="24"/>
        <v>1.6876228626534623E-3</v>
      </c>
      <c r="Y232">
        <f t="shared" si="25"/>
        <v>8.2100489384719838E-2</v>
      </c>
    </row>
    <row r="233" spans="2:25">
      <c r="B233">
        <v>58</v>
      </c>
      <c r="C233">
        <v>-4.0577129928415119E-2</v>
      </c>
      <c r="D233">
        <v>7.042992183112462E-2</v>
      </c>
      <c r="H233">
        <v>41</v>
      </c>
      <c r="I233">
        <f t="shared" si="26"/>
        <v>-3</v>
      </c>
      <c r="J233">
        <f t="shared" si="27"/>
        <v>-6.8181818181818177E-2</v>
      </c>
      <c r="M233">
        <v>39</v>
      </c>
      <c r="N233">
        <f t="shared" si="28"/>
        <v>-4</v>
      </c>
      <c r="O233">
        <f t="shared" si="29"/>
        <v>-9.3023255813953487E-2</v>
      </c>
      <c r="Q233">
        <v>79</v>
      </c>
      <c r="R233">
        <f t="shared" si="30"/>
        <v>3</v>
      </c>
      <c r="S233">
        <f t="shared" si="31"/>
        <v>3.9473684210526314E-2</v>
      </c>
      <c r="U233">
        <v>-6.8181818181818177E-2</v>
      </c>
      <c r="V233">
        <v>-9.3023255813953487E-2</v>
      </c>
      <c r="W233">
        <v>3.9473684210526314E-2</v>
      </c>
      <c r="X233">
        <f t="shared" si="24"/>
        <v>-4.0577129928415119E-2</v>
      </c>
      <c r="Y233">
        <f t="shared" si="25"/>
        <v>7.042992183112462E-2</v>
      </c>
    </row>
    <row r="234" spans="2:25">
      <c r="B234">
        <v>58.25</v>
      </c>
      <c r="C234">
        <v>-2.8967768257853937E-2</v>
      </c>
      <c r="D234">
        <v>9.9304259938797199E-2</v>
      </c>
      <c r="H234">
        <v>44</v>
      </c>
      <c r="I234">
        <f t="shared" si="26"/>
        <v>0</v>
      </c>
      <c r="J234">
        <f t="shared" si="27"/>
        <v>0</v>
      </c>
      <c r="M234">
        <v>37</v>
      </c>
      <c r="N234">
        <f t="shared" si="28"/>
        <v>-6</v>
      </c>
      <c r="O234">
        <f t="shared" si="29"/>
        <v>-0.13953488372093023</v>
      </c>
      <c r="Q234">
        <v>80</v>
      </c>
      <c r="R234">
        <f t="shared" si="30"/>
        <v>4</v>
      </c>
      <c r="S234">
        <f t="shared" si="31"/>
        <v>5.2631578947368418E-2</v>
      </c>
      <c r="U234">
        <v>0</v>
      </c>
      <c r="V234">
        <v>-0.13953488372093023</v>
      </c>
      <c r="W234">
        <v>5.2631578947368418E-2</v>
      </c>
      <c r="X234">
        <f t="shared" si="24"/>
        <v>-2.8967768257853937E-2</v>
      </c>
      <c r="Y234">
        <f t="shared" si="25"/>
        <v>9.9304259938797199E-2</v>
      </c>
    </row>
    <row r="235" spans="2:25">
      <c r="B235">
        <v>58.5</v>
      </c>
      <c r="C235">
        <v>1.2008085753495787E-2</v>
      </c>
      <c r="D235">
        <v>8.1632133672222676E-2</v>
      </c>
      <c r="H235">
        <v>43</v>
      </c>
      <c r="I235">
        <f t="shared" si="26"/>
        <v>-1</v>
      </c>
      <c r="J235">
        <f t="shared" si="27"/>
        <v>-2.2727272727272728E-2</v>
      </c>
      <c r="M235">
        <v>41</v>
      </c>
      <c r="N235">
        <f t="shared" si="28"/>
        <v>-2</v>
      </c>
      <c r="O235">
        <f t="shared" si="29"/>
        <v>-4.6511627906976744E-2</v>
      </c>
      <c r="Q235">
        <v>84</v>
      </c>
      <c r="R235">
        <f t="shared" si="30"/>
        <v>8</v>
      </c>
      <c r="S235">
        <f t="shared" si="31"/>
        <v>0.10526315789473684</v>
      </c>
      <c r="U235">
        <v>-2.2727272727272728E-2</v>
      </c>
      <c r="V235">
        <v>-4.6511627906976744E-2</v>
      </c>
      <c r="W235">
        <v>0.10526315789473684</v>
      </c>
      <c r="X235">
        <f t="shared" si="24"/>
        <v>1.2008085753495787E-2</v>
      </c>
      <c r="Y235">
        <f t="shared" si="25"/>
        <v>8.1632133672222676E-2</v>
      </c>
    </row>
    <row r="236" spans="2:25">
      <c r="B236">
        <v>58.75</v>
      </c>
      <c r="C236">
        <v>-4.4963094840695821E-2</v>
      </c>
      <c r="D236">
        <v>6.2966528947806022E-2</v>
      </c>
      <c r="H236">
        <v>41</v>
      </c>
      <c r="I236">
        <f t="shared" si="26"/>
        <v>-3</v>
      </c>
      <c r="J236">
        <f t="shared" si="27"/>
        <v>-6.8181818181818177E-2</v>
      </c>
      <c r="M236">
        <v>39</v>
      </c>
      <c r="N236">
        <f t="shared" si="28"/>
        <v>-4</v>
      </c>
      <c r="O236">
        <f t="shared" si="29"/>
        <v>-9.3023255813953487E-2</v>
      </c>
      <c r="Q236">
        <v>78</v>
      </c>
      <c r="R236">
        <f t="shared" si="30"/>
        <v>2</v>
      </c>
      <c r="S236">
        <f t="shared" si="31"/>
        <v>2.6315789473684209E-2</v>
      </c>
      <c r="U236">
        <v>-6.8181818181818177E-2</v>
      </c>
      <c r="V236">
        <v>-9.3023255813953487E-2</v>
      </c>
      <c r="W236">
        <v>2.6315789473684209E-2</v>
      </c>
      <c r="X236">
        <f t="shared" si="24"/>
        <v>-4.4963094840695821E-2</v>
      </c>
      <c r="Y236">
        <f t="shared" si="25"/>
        <v>6.2966528947806022E-2</v>
      </c>
    </row>
    <row r="237" spans="2:25">
      <c r="B237">
        <v>59</v>
      </c>
      <c r="C237">
        <v>-5.1741404250584171E-3</v>
      </c>
      <c r="D237">
        <v>0.19170639008920476</v>
      </c>
      <c r="H237">
        <v>45</v>
      </c>
      <c r="I237">
        <f t="shared" si="26"/>
        <v>1</v>
      </c>
      <c r="J237">
        <f t="shared" si="27"/>
        <v>2.2727272727272728E-2</v>
      </c>
      <c r="M237">
        <v>34</v>
      </c>
      <c r="N237">
        <f t="shared" si="28"/>
        <v>-9</v>
      </c>
      <c r="O237">
        <f t="shared" si="29"/>
        <v>-0.20930232558139536</v>
      </c>
      <c r="Q237">
        <v>89</v>
      </c>
      <c r="R237">
        <f t="shared" si="30"/>
        <v>13</v>
      </c>
      <c r="S237">
        <f t="shared" si="31"/>
        <v>0.17105263157894737</v>
      </c>
      <c r="U237">
        <v>2.2727272727272728E-2</v>
      </c>
      <c r="V237">
        <v>-0.20930232558139536</v>
      </c>
      <c r="W237">
        <v>0.17105263157894737</v>
      </c>
      <c r="X237">
        <f t="shared" si="24"/>
        <v>-5.1741404250584171E-3</v>
      </c>
      <c r="Y237">
        <f t="shared" si="25"/>
        <v>0.19170639008920476</v>
      </c>
    </row>
    <row r="238" spans="2:25">
      <c r="B238">
        <v>59.25</v>
      </c>
      <c r="C238">
        <v>1.0459552687214865E-2</v>
      </c>
      <c r="D238">
        <v>9.1169956888404624E-2</v>
      </c>
      <c r="H238">
        <v>46</v>
      </c>
      <c r="I238">
        <f t="shared" si="26"/>
        <v>2</v>
      </c>
      <c r="J238">
        <f t="shared" si="27"/>
        <v>4.5454545454545456E-2</v>
      </c>
      <c r="M238">
        <v>39</v>
      </c>
      <c r="N238">
        <f t="shared" si="28"/>
        <v>-4</v>
      </c>
      <c r="O238">
        <f t="shared" si="29"/>
        <v>-9.3023255813953487E-2</v>
      </c>
      <c r="Q238">
        <v>82</v>
      </c>
      <c r="R238">
        <f t="shared" si="30"/>
        <v>6</v>
      </c>
      <c r="S238">
        <f t="shared" si="31"/>
        <v>7.8947368421052627E-2</v>
      </c>
      <c r="U238">
        <v>4.5454545454545456E-2</v>
      </c>
      <c r="V238">
        <v>-9.3023255813953487E-2</v>
      </c>
      <c r="W238">
        <v>7.8947368421052627E-2</v>
      </c>
      <c r="X238">
        <f t="shared" si="24"/>
        <v>1.0459552687214865E-2</v>
      </c>
      <c r="Y238">
        <f t="shared" si="25"/>
        <v>9.1169956888404624E-2</v>
      </c>
    </row>
    <row r="239" spans="2:25">
      <c r="B239">
        <v>59.5</v>
      </c>
      <c r="C239">
        <v>2.0956195986795739E-2</v>
      </c>
      <c r="D239">
        <v>9.644294044923489E-2</v>
      </c>
      <c r="H239">
        <v>42</v>
      </c>
      <c r="I239">
        <f t="shared" si="26"/>
        <v>-2</v>
      </c>
      <c r="J239">
        <f t="shared" si="27"/>
        <v>-4.5454545454545456E-2</v>
      </c>
      <c r="M239">
        <v>42</v>
      </c>
      <c r="N239">
        <f t="shared" si="28"/>
        <v>-1</v>
      </c>
      <c r="O239">
        <f t="shared" si="29"/>
        <v>-2.3255813953488372E-2</v>
      </c>
      <c r="Q239">
        <v>86</v>
      </c>
      <c r="R239">
        <f t="shared" si="30"/>
        <v>10</v>
      </c>
      <c r="S239">
        <f t="shared" si="31"/>
        <v>0.13157894736842105</v>
      </c>
      <c r="U239">
        <v>-4.5454545454545456E-2</v>
      </c>
      <c r="V239">
        <v>-2.3255813953488372E-2</v>
      </c>
      <c r="W239">
        <v>0.13157894736842105</v>
      </c>
      <c r="X239">
        <f t="shared" si="24"/>
        <v>2.0956195986795739E-2</v>
      </c>
      <c r="Y239">
        <f t="shared" si="25"/>
        <v>9.644294044923489E-2</v>
      </c>
    </row>
    <row r="240" spans="2:25">
      <c r="B240">
        <v>59.75</v>
      </c>
      <c r="C240">
        <v>-4.821779607581354E-4</v>
      </c>
      <c r="D240">
        <v>0.10611322492090457</v>
      </c>
      <c r="H240">
        <v>45</v>
      </c>
      <c r="I240">
        <f t="shared" si="26"/>
        <v>1</v>
      </c>
      <c r="J240">
        <f t="shared" si="27"/>
        <v>2.2727272727272728E-2</v>
      </c>
      <c r="M240">
        <v>38</v>
      </c>
      <c r="N240">
        <f t="shared" si="28"/>
        <v>-5</v>
      </c>
      <c r="O240">
        <f t="shared" si="29"/>
        <v>-0.11627906976744186</v>
      </c>
      <c r="Q240">
        <v>83</v>
      </c>
      <c r="R240">
        <f t="shared" si="30"/>
        <v>7</v>
      </c>
      <c r="S240">
        <f t="shared" si="31"/>
        <v>9.2105263157894732E-2</v>
      </c>
      <c r="U240">
        <v>2.2727272727272728E-2</v>
      </c>
      <c r="V240">
        <v>-0.11627906976744186</v>
      </c>
      <c r="W240">
        <v>9.2105263157894732E-2</v>
      </c>
      <c r="X240">
        <f t="shared" si="24"/>
        <v>-4.821779607581354E-4</v>
      </c>
      <c r="Y240">
        <f t="shared" si="25"/>
        <v>0.10611322492090457</v>
      </c>
    </row>
    <row r="241" spans="2:25">
      <c r="B241">
        <v>60</v>
      </c>
      <c r="C241">
        <v>-5.3382663847780121E-2</v>
      </c>
      <c r="D241">
        <v>5.7128925565765952E-2</v>
      </c>
      <c r="H241">
        <v>39</v>
      </c>
      <c r="I241">
        <f t="shared" si="26"/>
        <v>-5</v>
      </c>
      <c r="J241">
        <f t="shared" si="27"/>
        <v>-0.11363636363636363</v>
      </c>
      <c r="M241">
        <v>41</v>
      </c>
      <c r="N241">
        <f t="shared" si="28"/>
        <v>-2</v>
      </c>
      <c r="O241">
        <f t="shared" si="29"/>
        <v>-4.6511627906976744E-2</v>
      </c>
      <c r="Q241">
        <v>76</v>
      </c>
      <c r="R241">
        <f t="shared" si="30"/>
        <v>0</v>
      </c>
      <c r="S241">
        <f t="shared" si="31"/>
        <v>0</v>
      </c>
      <c r="U241">
        <v>-0.11363636363636363</v>
      </c>
      <c r="V241">
        <v>-4.6511627906976744E-2</v>
      </c>
      <c r="W241">
        <v>0</v>
      </c>
      <c r="X241">
        <f t="shared" si="24"/>
        <v>-5.3382663847780121E-2</v>
      </c>
      <c r="Y241">
        <f t="shared" si="25"/>
        <v>5.7128925565765952E-2</v>
      </c>
    </row>
    <row r="242" spans="2:25">
      <c r="M242">
        <v>38</v>
      </c>
    </row>
    <row r="243" spans="2:25">
      <c r="M243">
        <v>0</v>
      </c>
    </row>
  </sheetData>
  <phoneticPr fontId="18" type="noConversion"/>
  <pageMargins left="0.7" right="0.7" top="0.75" bottom="0.75" header="0.3" footer="0.3"/>
  <drawing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D8E43-B235-8D44-A090-2C20BA1AD2A3}">
  <dimension ref="B1:AG246"/>
  <sheetViews>
    <sheetView workbookViewId="0">
      <selection activeCell="B2" sqref="B2:C241"/>
    </sheetView>
  </sheetViews>
  <sheetFormatPr baseColWidth="10" defaultRowHeight="15"/>
  <sheetData>
    <row r="1" spans="2:33">
      <c r="B1" t="s">
        <v>4</v>
      </c>
      <c r="C1" t="s">
        <v>34</v>
      </c>
      <c r="G1" t="s">
        <v>1</v>
      </c>
      <c r="K1" t="s">
        <v>1</v>
      </c>
      <c r="O1" t="s">
        <v>1</v>
      </c>
      <c r="S1" t="s">
        <v>1</v>
      </c>
      <c r="W1" t="s">
        <v>1</v>
      </c>
      <c r="AF1" t="s">
        <v>35</v>
      </c>
    </row>
    <row r="2" spans="2:33">
      <c r="B2">
        <v>0.25</v>
      </c>
      <c r="C2">
        <v>0</v>
      </c>
      <c r="D2">
        <v>0</v>
      </c>
      <c r="G2">
        <v>24</v>
      </c>
      <c r="H2">
        <f>G2-24</f>
        <v>0</v>
      </c>
      <c r="I2">
        <f>H2/24</f>
        <v>0</v>
      </c>
      <c r="K2">
        <v>62</v>
      </c>
      <c r="L2">
        <f>K2-62</f>
        <v>0</v>
      </c>
      <c r="M2">
        <f>L2/62</f>
        <v>0</v>
      </c>
      <c r="O2">
        <v>37</v>
      </c>
      <c r="P2">
        <f>O2-37</f>
        <v>0</v>
      </c>
      <c r="Q2">
        <f>P2/37</f>
        <v>0</v>
      </c>
      <c r="S2">
        <v>43</v>
      </c>
      <c r="T2">
        <f>S2-43</f>
        <v>0</v>
      </c>
      <c r="U2">
        <f>T2/43</f>
        <v>0</v>
      </c>
      <c r="W2">
        <v>55</v>
      </c>
      <c r="X2">
        <f>W2-55</f>
        <v>0</v>
      </c>
      <c r="Y2">
        <f>X2/55</f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f>AVERAGE(AA2:AE2)</f>
        <v>0</v>
      </c>
      <c r="AG2">
        <f>STDEV(AA2:AE2)</f>
        <v>0</v>
      </c>
    </row>
    <row r="3" spans="2:33">
      <c r="B3">
        <v>0.5</v>
      </c>
      <c r="C3">
        <v>-1.0177283264305021E-2</v>
      </c>
      <c r="D3">
        <v>9.8980581612887919E-2</v>
      </c>
      <c r="G3">
        <v>23</v>
      </c>
      <c r="H3">
        <f t="shared" ref="H3:H66" si="0">G3-24</f>
        <v>-1</v>
      </c>
      <c r="I3">
        <f t="shared" ref="I3:I66" si="1">H3/24</f>
        <v>-4.1666666666666664E-2</v>
      </c>
      <c r="K3">
        <v>68</v>
      </c>
      <c r="L3">
        <f t="shared" ref="L3:L66" si="2">K3-62</f>
        <v>6</v>
      </c>
      <c r="M3">
        <f t="shared" ref="M3:M66" si="3">L3/62</f>
        <v>9.6774193548387094E-2</v>
      </c>
      <c r="O3">
        <v>33</v>
      </c>
      <c r="P3">
        <f t="shared" ref="P3:P66" si="4">O3-37</f>
        <v>-4</v>
      </c>
      <c r="Q3">
        <f t="shared" ref="Q3:Q66" si="5">P3/37</f>
        <v>-0.10810810810810811</v>
      </c>
      <c r="S3">
        <v>47</v>
      </c>
      <c r="T3">
        <f t="shared" ref="T3:T66" si="6">S3-43</f>
        <v>4</v>
      </c>
      <c r="U3">
        <f t="shared" ref="U3:U66" si="7">T3/43</f>
        <v>9.3023255813953487E-2</v>
      </c>
      <c r="W3">
        <v>50</v>
      </c>
      <c r="X3">
        <f t="shared" ref="X3:X66" si="8">W3-55</f>
        <v>-5</v>
      </c>
      <c r="Y3">
        <f t="shared" ref="Y3:Y66" si="9">X3/55</f>
        <v>-9.0909090909090912E-2</v>
      </c>
      <c r="AA3">
        <v>9.6774193548387094E-2</v>
      </c>
      <c r="AB3">
        <v>-9.0909090909090912E-2</v>
      </c>
      <c r="AC3">
        <v>-4.1666666666666664E-2</v>
      </c>
      <c r="AD3">
        <v>-0.10810810810810811</v>
      </c>
      <c r="AE3">
        <v>9.3023255813953487E-2</v>
      </c>
      <c r="AF3">
        <f t="shared" ref="AF3:AF66" si="10">AVERAGE(AA3:AE3)</f>
        <v>-1.0177283264305021E-2</v>
      </c>
      <c r="AG3">
        <f t="shared" ref="AG3:AG66" si="11">STDEV(AA3:AE3)</f>
        <v>9.8980581612887919E-2</v>
      </c>
    </row>
    <row r="4" spans="2:33">
      <c r="B4">
        <v>0.75</v>
      </c>
      <c r="C4">
        <v>-3.6494390796716382E-2</v>
      </c>
      <c r="D4">
        <v>0.11673533297047159</v>
      </c>
      <c r="G4">
        <v>19</v>
      </c>
      <c r="H4">
        <f t="shared" si="0"/>
        <v>-5</v>
      </c>
      <c r="I4">
        <f t="shared" si="1"/>
        <v>-0.20833333333333334</v>
      </c>
      <c r="K4">
        <v>62</v>
      </c>
      <c r="L4">
        <f t="shared" si="2"/>
        <v>0</v>
      </c>
      <c r="M4">
        <f t="shared" si="3"/>
        <v>0</v>
      </c>
      <c r="O4">
        <v>35</v>
      </c>
      <c r="P4">
        <f t="shared" si="4"/>
        <v>-2</v>
      </c>
      <c r="Q4">
        <f t="shared" si="5"/>
        <v>-5.4054054054054057E-2</v>
      </c>
      <c r="S4">
        <v>48</v>
      </c>
      <c r="T4">
        <f t="shared" si="6"/>
        <v>5</v>
      </c>
      <c r="U4">
        <f t="shared" si="7"/>
        <v>0.11627906976744186</v>
      </c>
      <c r="W4">
        <v>53</v>
      </c>
      <c r="X4">
        <f t="shared" si="8"/>
        <v>-2</v>
      </c>
      <c r="Y4">
        <f t="shared" si="9"/>
        <v>-3.6363636363636362E-2</v>
      </c>
      <c r="AA4">
        <v>0</v>
      </c>
      <c r="AB4">
        <v>-3.6363636363636362E-2</v>
      </c>
      <c r="AC4">
        <v>-0.20833333333333334</v>
      </c>
      <c r="AD4">
        <v>-5.4054054054054057E-2</v>
      </c>
      <c r="AE4">
        <v>0.11627906976744186</v>
      </c>
      <c r="AF4">
        <f t="shared" si="10"/>
        <v>-3.6494390796716382E-2</v>
      </c>
      <c r="AG4">
        <f t="shared" si="11"/>
        <v>0.11673533297047159</v>
      </c>
    </row>
    <row r="5" spans="2:33">
      <c r="B5">
        <v>1</v>
      </c>
      <c r="C5">
        <v>-2.1071671480523694E-2</v>
      </c>
      <c r="D5">
        <v>6.7525473315863768E-2</v>
      </c>
      <c r="G5">
        <v>21</v>
      </c>
      <c r="H5">
        <f t="shared" si="0"/>
        <v>-3</v>
      </c>
      <c r="I5">
        <f t="shared" si="1"/>
        <v>-0.125</v>
      </c>
      <c r="K5">
        <v>64</v>
      </c>
      <c r="L5">
        <f t="shared" si="2"/>
        <v>2</v>
      </c>
      <c r="M5">
        <f t="shared" si="3"/>
        <v>3.2258064516129031E-2</v>
      </c>
      <c r="O5">
        <v>35</v>
      </c>
      <c r="P5">
        <f t="shared" si="4"/>
        <v>-2</v>
      </c>
      <c r="Q5">
        <f t="shared" si="5"/>
        <v>-5.4054054054054057E-2</v>
      </c>
      <c r="S5">
        <v>44</v>
      </c>
      <c r="T5">
        <f t="shared" si="6"/>
        <v>1</v>
      </c>
      <c r="U5">
        <f t="shared" si="7"/>
        <v>2.3255813953488372E-2</v>
      </c>
      <c r="W5">
        <v>56</v>
      </c>
      <c r="X5">
        <f t="shared" si="8"/>
        <v>1</v>
      </c>
      <c r="Y5">
        <f t="shared" si="9"/>
        <v>1.8181818181818181E-2</v>
      </c>
      <c r="AA5">
        <v>3.2258064516129031E-2</v>
      </c>
      <c r="AB5">
        <v>1.8181818181818181E-2</v>
      </c>
      <c r="AC5">
        <v>-0.125</v>
      </c>
      <c r="AD5">
        <v>-5.4054054054054057E-2</v>
      </c>
      <c r="AE5">
        <v>2.3255813953488372E-2</v>
      </c>
      <c r="AF5">
        <f t="shared" si="10"/>
        <v>-2.1071671480523694E-2</v>
      </c>
      <c r="AG5">
        <f t="shared" si="11"/>
        <v>6.7525473315863768E-2</v>
      </c>
    </row>
    <row r="6" spans="2:33">
      <c r="B6">
        <v>1.25</v>
      </c>
      <c r="C6">
        <v>-2.2227986357768806E-2</v>
      </c>
      <c r="D6">
        <v>7.8672726676980415E-2</v>
      </c>
      <c r="G6">
        <v>23</v>
      </c>
      <c r="H6">
        <f t="shared" si="0"/>
        <v>-1</v>
      </c>
      <c r="I6">
        <f t="shared" si="1"/>
        <v>-4.1666666666666664E-2</v>
      </c>
      <c r="K6">
        <v>64</v>
      </c>
      <c r="L6">
        <f t="shared" si="2"/>
        <v>2</v>
      </c>
      <c r="M6">
        <f t="shared" si="3"/>
        <v>3.2258064516129031E-2</v>
      </c>
      <c r="O6">
        <v>32</v>
      </c>
      <c r="P6">
        <f t="shared" si="4"/>
        <v>-5</v>
      </c>
      <c r="Q6">
        <f t="shared" si="5"/>
        <v>-0.13513513513513514</v>
      </c>
      <c r="S6">
        <v>46</v>
      </c>
      <c r="T6">
        <f t="shared" si="6"/>
        <v>3</v>
      </c>
      <c r="U6">
        <f t="shared" si="7"/>
        <v>6.9767441860465115E-2</v>
      </c>
      <c r="W6">
        <v>53</v>
      </c>
      <c r="X6">
        <f t="shared" si="8"/>
        <v>-2</v>
      </c>
      <c r="Y6">
        <f t="shared" si="9"/>
        <v>-3.6363636363636362E-2</v>
      </c>
      <c r="AA6">
        <v>3.2258064516129031E-2</v>
      </c>
      <c r="AB6">
        <v>-3.6363636363636362E-2</v>
      </c>
      <c r="AC6">
        <v>-4.1666666666666664E-2</v>
      </c>
      <c r="AD6">
        <v>-0.13513513513513514</v>
      </c>
      <c r="AE6">
        <v>6.9767441860465115E-2</v>
      </c>
      <c r="AF6">
        <f t="shared" si="10"/>
        <v>-2.2227986357768806E-2</v>
      </c>
      <c r="AG6">
        <f t="shared" si="11"/>
        <v>7.8672726676980415E-2</v>
      </c>
    </row>
    <row r="7" spans="2:33">
      <c r="B7">
        <v>1.5</v>
      </c>
      <c r="C7">
        <v>-3.7796724979770747E-2</v>
      </c>
      <c r="D7">
        <v>7.2307555348212746E-2</v>
      </c>
      <c r="G7">
        <v>21</v>
      </c>
      <c r="H7">
        <f t="shared" si="0"/>
        <v>-3</v>
      </c>
      <c r="I7">
        <f t="shared" si="1"/>
        <v>-0.125</v>
      </c>
      <c r="K7">
        <v>65</v>
      </c>
      <c r="L7">
        <f t="shared" si="2"/>
        <v>3</v>
      </c>
      <c r="M7">
        <f t="shared" si="3"/>
        <v>4.8387096774193547E-2</v>
      </c>
      <c r="O7">
        <v>34</v>
      </c>
      <c r="P7">
        <f t="shared" si="4"/>
        <v>-3</v>
      </c>
      <c r="Q7">
        <f t="shared" si="5"/>
        <v>-8.1081081081081086E-2</v>
      </c>
      <c r="S7">
        <v>44</v>
      </c>
      <c r="T7">
        <f t="shared" si="6"/>
        <v>1</v>
      </c>
      <c r="U7">
        <f t="shared" si="7"/>
        <v>2.3255813953488372E-2</v>
      </c>
      <c r="W7">
        <v>52</v>
      </c>
      <c r="X7">
        <f t="shared" si="8"/>
        <v>-3</v>
      </c>
      <c r="Y7">
        <f t="shared" si="9"/>
        <v>-5.4545454545454543E-2</v>
      </c>
      <c r="AA7">
        <v>4.8387096774193547E-2</v>
      </c>
      <c r="AB7">
        <v>-5.4545454545454543E-2</v>
      </c>
      <c r="AC7">
        <v>-0.125</v>
      </c>
      <c r="AD7">
        <v>-8.1081081081081086E-2</v>
      </c>
      <c r="AE7">
        <v>2.3255813953488372E-2</v>
      </c>
      <c r="AF7">
        <f t="shared" si="10"/>
        <v>-3.7796724979770747E-2</v>
      </c>
      <c r="AG7">
        <f t="shared" si="11"/>
        <v>7.2307555348212746E-2</v>
      </c>
    </row>
    <row r="8" spans="2:33">
      <c r="B8">
        <v>1.75</v>
      </c>
      <c r="C8">
        <v>-4.8936822657752892E-2</v>
      </c>
      <c r="D8">
        <v>7.1910489259491991E-2</v>
      </c>
      <c r="G8">
        <v>22</v>
      </c>
      <c r="H8">
        <f t="shared" si="0"/>
        <v>-2</v>
      </c>
      <c r="I8">
        <f t="shared" si="1"/>
        <v>-8.3333333333333329E-2</v>
      </c>
      <c r="K8">
        <v>62</v>
      </c>
      <c r="L8">
        <f t="shared" si="2"/>
        <v>0</v>
      </c>
      <c r="M8">
        <f t="shared" si="3"/>
        <v>0</v>
      </c>
      <c r="O8">
        <v>32</v>
      </c>
      <c r="P8">
        <f t="shared" si="4"/>
        <v>-5</v>
      </c>
      <c r="Q8">
        <f t="shared" si="5"/>
        <v>-0.13513513513513514</v>
      </c>
      <c r="S8">
        <v>45</v>
      </c>
      <c r="T8">
        <f t="shared" si="6"/>
        <v>2</v>
      </c>
      <c r="U8">
        <f t="shared" si="7"/>
        <v>4.6511627906976744E-2</v>
      </c>
      <c r="W8">
        <v>51</v>
      </c>
      <c r="X8">
        <f t="shared" si="8"/>
        <v>-4</v>
      </c>
      <c r="Y8">
        <f t="shared" si="9"/>
        <v>-7.2727272727272724E-2</v>
      </c>
      <c r="AA8">
        <v>0</v>
      </c>
      <c r="AB8">
        <v>-7.2727272727272724E-2</v>
      </c>
      <c r="AC8">
        <v>-8.3333333333333329E-2</v>
      </c>
      <c r="AD8">
        <v>-0.13513513513513514</v>
      </c>
      <c r="AE8">
        <v>4.6511627906976744E-2</v>
      </c>
      <c r="AF8">
        <f t="shared" si="10"/>
        <v>-4.8936822657752892E-2</v>
      </c>
      <c r="AG8">
        <f t="shared" si="11"/>
        <v>7.1910489259491991E-2</v>
      </c>
    </row>
    <row r="9" spans="2:33">
      <c r="B9">
        <v>2</v>
      </c>
      <c r="C9">
        <v>-2.8211629074344768E-3</v>
      </c>
      <c r="D9">
        <v>4.848199432844677E-2</v>
      </c>
      <c r="G9">
        <v>25</v>
      </c>
      <c r="H9">
        <f t="shared" si="0"/>
        <v>1</v>
      </c>
      <c r="I9">
        <f t="shared" si="1"/>
        <v>4.1666666666666664E-2</v>
      </c>
      <c r="K9">
        <v>61</v>
      </c>
      <c r="L9">
        <f t="shared" si="2"/>
        <v>-1</v>
      </c>
      <c r="M9">
        <f t="shared" si="3"/>
        <v>-1.6129032258064516E-2</v>
      </c>
      <c r="O9">
        <v>34</v>
      </c>
      <c r="P9">
        <f t="shared" si="4"/>
        <v>-3</v>
      </c>
      <c r="Q9">
        <f t="shared" si="5"/>
        <v>-8.1081081081081086E-2</v>
      </c>
      <c r="S9">
        <v>44</v>
      </c>
      <c r="T9">
        <f t="shared" si="6"/>
        <v>1</v>
      </c>
      <c r="U9">
        <f t="shared" si="7"/>
        <v>2.3255813953488372E-2</v>
      </c>
      <c r="W9">
        <v>56</v>
      </c>
      <c r="X9">
        <f t="shared" si="8"/>
        <v>1</v>
      </c>
      <c r="Y9">
        <f t="shared" si="9"/>
        <v>1.8181818181818181E-2</v>
      </c>
      <c r="AA9">
        <v>-1.6129032258064516E-2</v>
      </c>
      <c r="AB9">
        <v>1.8181818181818181E-2</v>
      </c>
      <c r="AC9">
        <v>4.1666666666666664E-2</v>
      </c>
      <c r="AD9">
        <v>-8.1081081081081086E-2</v>
      </c>
      <c r="AE9">
        <v>2.3255813953488372E-2</v>
      </c>
      <c r="AF9">
        <f t="shared" si="10"/>
        <v>-2.8211629074344768E-3</v>
      </c>
      <c r="AG9">
        <f t="shared" si="11"/>
        <v>4.848199432844677E-2</v>
      </c>
    </row>
    <row r="10" spans="2:33">
      <c r="B10">
        <v>2.25</v>
      </c>
      <c r="C10">
        <v>-1.9478125059520405E-2</v>
      </c>
      <c r="D10">
        <v>9.571485557844249E-2</v>
      </c>
      <c r="G10">
        <v>20</v>
      </c>
      <c r="H10">
        <f t="shared" si="0"/>
        <v>-4</v>
      </c>
      <c r="I10">
        <f t="shared" si="1"/>
        <v>-0.16666666666666666</v>
      </c>
      <c r="K10">
        <v>62</v>
      </c>
      <c r="L10">
        <f t="shared" si="2"/>
        <v>0</v>
      </c>
      <c r="M10">
        <f t="shared" si="3"/>
        <v>0</v>
      </c>
      <c r="O10">
        <v>39</v>
      </c>
      <c r="P10">
        <f t="shared" si="4"/>
        <v>2</v>
      </c>
      <c r="Q10">
        <f t="shared" si="5"/>
        <v>5.4054054054054057E-2</v>
      </c>
      <c r="S10">
        <v>46</v>
      </c>
      <c r="T10">
        <f t="shared" si="6"/>
        <v>3</v>
      </c>
      <c r="U10">
        <f t="shared" si="7"/>
        <v>6.9767441860465115E-2</v>
      </c>
      <c r="W10">
        <v>52</v>
      </c>
      <c r="X10">
        <f t="shared" si="8"/>
        <v>-3</v>
      </c>
      <c r="Y10">
        <f t="shared" si="9"/>
        <v>-5.4545454545454543E-2</v>
      </c>
      <c r="AA10">
        <v>0</v>
      </c>
      <c r="AB10">
        <v>-5.4545454545454543E-2</v>
      </c>
      <c r="AC10">
        <v>-0.16666666666666666</v>
      </c>
      <c r="AD10">
        <v>5.4054054054054057E-2</v>
      </c>
      <c r="AE10">
        <v>6.9767441860465115E-2</v>
      </c>
      <c r="AF10">
        <f t="shared" si="10"/>
        <v>-1.9478125059520405E-2</v>
      </c>
      <c r="AG10">
        <f t="shared" si="11"/>
        <v>9.571485557844249E-2</v>
      </c>
    </row>
    <row r="11" spans="2:33">
      <c r="B11">
        <v>2.5</v>
      </c>
      <c r="C11">
        <v>-3.7483695248136363E-2</v>
      </c>
      <c r="D11">
        <v>0.12046145112034053</v>
      </c>
      <c r="G11">
        <v>20</v>
      </c>
      <c r="H11">
        <f t="shared" si="0"/>
        <v>-4</v>
      </c>
      <c r="I11">
        <f t="shared" si="1"/>
        <v>-0.16666666666666666</v>
      </c>
      <c r="K11">
        <v>65</v>
      </c>
      <c r="L11">
        <f t="shared" si="2"/>
        <v>3</v>
      </c>
      <c r="M11">
        <f t="shared" si="3"/>
        <v>4.8387096774193547E-2</v>
      </c>
      <c r="O11">
        <v>31</v>
      </c>
      <c r="P11">
        <f t="shared" si="4"/>
        <v>-6</v>
      </c>
      <c r="Q11">
        <f t="shared" si="5"/>
        <v>-0.16216216216216217</v>
      </c>
      <c r="S11">
        <v>47</v>
      </c>
      <c r="T11">
        <f t="shared" si="6"/>
        <v>4</v>
      </c>
      <c r="U11">
        <f t="shared" si="7"/>
        <v>9.3023255813953487E-2</v>
      </c>
      <c r="W11">
        <v>55</v>
      </c>
      <c r="X11">
        <f t="shared" si="8"/>
        <v>0</v>
      </c>
      <c r="Y11">
        <f t="shared" si="9"/>
        <v>0</v>
      </c>
      <c r="AA11">
        <v>4.8387096774193547E-2</v>
      </c>
      <c r="AB11">
        <v>0</v>
      </c>
      <c r="AC11">
        <v>-0.16666666666666666</v>
      </c>
      <c r="AD11">
        <v>-0.16216216216216217</v>
      </c>
      <c r="AE11">
        <v>9.3023255813953487E-2</v>
      </c>
      <c r="AF11">
        <f t="shared" si="10"/>
        <v>-3.7483695248136363E-2</v>
      </c>
      <c r="AG11">
        <f t="shared" si="11"/>
        <v>0.12046145112034053</v>
      </c>
    </row>
    <row r="12" spans="2:33">
      <c r="B12">
        <v>2.75</v>
      </c>
      <c r="C12">
        <v>3.0476068034207569E-2</v>
      </c>
      <c r="D12">
        <v>4.9974089357577273E-2</v>
      </c>
      <c r="G12">
        <v>25</v>
      </c>
      <c r="H12">
        <f t="shared" si="0"/>
        <v>1</v>
      </c>
      <c r="I12">
        <f t="shared" si="1"/>
        <v>4.1666666666666664E-2</v>
      </c>
      <c r="K12">
        <v>62</v>
      </c>
      <c r="L12">
        <f t="shared" si="2"/>
        <v>0</v>
      </c>
      <c r="M12">
        <f t="shared" si="3"/>
        <v>0</v>
      </c>
      <c r="O12">
        <v>39</v>
      </c>
      <c r="P12">
        <f t="shared" si="4"/>
        <v>2</v>
      </c>
      <c r="Q12">
        <f t="shared" si="5"/>
        <v>5.4054054054054057E-2</v>
      </c>
      <c r="S12">
        <v>47</v>
      </c>
      <c r="T12">
        <f t="shared" si="6"/>
        <v>4</v>
      </c>
      <c r="U12">
        <f t="shared" si="7"/>
        <v>9.3023255813953487E-2</v>
      </c>
      <c r="W12">
        <v>53</v>
      </c>
      <c r="X12">
        <f t="shared" si="8"/>
        <v>-2</v>
      </c>
      <c r="Y12">
        <f t="shared" si="9"/>
        <v>-3.6363636363636362E-2</v>
      </c>
      <c r="AA12">
        <v>0</v>
      </c>
      <c r="AB12">
        <v>-3.6363636363636362E-2</v>
      </c>
      <c r="AC12">
        <v>4.1666666666666664E-2</v>
      </c>
      <c r="AD12">
        <v>5.4054054054054057E-2</v>
      </c>
      <c r="AE12">
        <v>9.3023255813953487E-2</v>
      </c>
      <c r="AF12">
        <f t="shared" si="10"/>
        <v>3.0476068034207569E-2</v>
      </c>
      <c r="AG12">
        <f t="shared" si="11"/>
        <v>4.9974089357577273E-2</v>
      </c>
    </row>
    <row r="13" spans="2:33">
      <c r="B13">
        <v>3</v>
      </c>
      <c r="C13">
        <v>-1.3134496769155433E-2</v>
      </c>
      <c r="D13">
        <v>3.0525763249850586E-2</v>
      </c>
      <c r="G13">
        <v>23</v>
      </c>
      <c r="H13">
        <f t="shared" si="0"/>
        <v>-1</v>
      </c>
      <c r="I13">
        <f t="shared" si="1"/>
        <v>-4.1666666666666664E-2</v>
      </c>
      <c r="K13">
        <v>63</v>
      </c>
      <c r="L13">
        <f t="shared" si="2"/>
        <v>1</v>
      </c>
      <c r="M13">
        <f t="shared" si="3"/>
        <v>1.6129032258064516E-2</v>
      </c>
      <c r="O13">
        <v>36</v>
      </c>
      <c r="P13">
        <f t="shared" si="4"/>
        <v>-1</v>
      </c>
      <c r="Q13">
        <f t="shared" si="5"/>
        <v>-2.7027027027027029E-2</v>
      </c>
      <c r="S13">
        <v>44</v>
      </c>
      <c r="T13">
        <f t="shared" si="6"/>
        <v>1</v>
      </c>
      <c r="U13">
        <f t="shared" si="7"/>
        <v>2.3255813953488372E-2</v>
      </c>
      <c r="W13">
        <v>53</v>
      </c>
      <c r="X13">
        <f t="shared" si="8"/>
        <v>-2</v>
      </c>
      <c r="Y13">
        <f t="shared" si="9"/>
        <v>-3.6363636363636362E-2</v>
      </c>
      <c r="AA13">
        <v>1.6129032258064516E-2</v>
      </c>
      <c r="AB13">
        <v>-3.6363636363636362E-2</v>
      </c>
      <c r="AC13">
        <v>-4.1666666666666664E-2</v>
      </c>
      <c r="AD13">
        <v>-2.7027027027027029E-2</v>
      </c>
      <c r="AE13">
        <v>2.3255813953488372E-2</v>
      </c>
      <c r="AF13">
        <f t="shared" si="10"/>
        <v>-1.3134496769155433E-2</v>
      </c>
      <c r="AG13">
        <f t="shared" si="11"/>
        <v>3.0525763249850586E-2</v>
      </c>
    </row>
    <row r="14" spans="2:33">
      <c r="B14">
        <v>3.25</v>
      </c>
      <c r="C14">
        <v>5.3222765150747146E-3</v>
      </c>
      <c r="D14">
        <v>3.7803666087894622E-2</v>
      </c>
      <c r="G14">
        <v>24</v>
      </c>
      <c r="H14">
        <f t="shared" si="0"/>
        <v>0</v>
      </c>
      <c r="I14">
        <f t="shared" si="1"/>
        <v>0</v>
      </c>
      <c r="K14">
        <v>61</v>
      </c>
      <c r="L14">
        <f t="shared" si="2"/>
        <v>-1</v>
      </c>
      <c r="M14">
        <f t="shared" si="3"/>
        <v>-1.6129032258064516E-2</v>
      </c>
      <c r="O14">
        <v>36</v>
      </c>
      <c r="P14">
        <f t="shared" si="4"/>
        <v>-1</v>
      </c>
      <c r="Q14">
        <f t="shared" si="5"/>
        <v>-2.7027027027027029E-2</v>
      </c>
      <c r="S14">
        <v>46</v>
      </c>
      <c r="T14">
        <f t="shared" si="6"/>
        <v>3</v>
      </c>
      <c r="U14">
        <f t="shared" si="7"/>
        <v>6.9767441860465115E-2</v>
      </c>
      <c r="W14">
        <v>55</v>
      </c>
      <c r="X14">
        <f t="shared" si="8"/>
        <v>0</v>
      </c>
      <c r="Y14">
        <f t="shared" si="9"/>
        <v>0</v>
      </c>
      <c r="AA14">
        <v>-1.6129032258064516E-2</v>
      </c>
      <c r="AB14">
        <v>0</v>
      </c>
      <c r="AC14">
        <v>0</v>
      </c>
      <c r="AD14">
        <v>-2.7027027027027029E-2</v>
      </c>
      <c r="AE14">
        <v>6.9767441860465115E-2</v>
      </c>
      <c r="AF14">
        <f t="shared" si="10"/>
        <v>5.3222765150747146E-3</v>
      </c>
      <c r="AG14">
        <f t="shared" si="11"/>
        <v>3.7803666087894622E-2</v>
      </c>
    </row>
    <row r="15" spans="2:33">
      <c r="B15">
        <v>3.5</v>
      </c>
      <c r="C15">
        <v>-4.5132268939470734E-2</v>
      </c>
      <c r="D15">
        <v>8.2910856382878415E-2</v>
      </c>
      <c r="G15">
        <v>21</v>
      </c>
      <c r="H15">
        <f t="shared" si="0"/>
        <v>-3</v>
      </c>
      <c r="I15">
        <f t="shared" si="1"/>
        <v>-0.125</v>
      </c>
      <c r="K15">
        <v>61</v>
      </c>
      <c r="L15">
        <f t="shared" si="2"/>
        <v>-1</v>
      </c>
      <c r="M15">
        <f t="shared" si="3"/>
        <v>-1.6129032258064516E-2</v>
      </c>
      <c r="O15">
        <v>36</v>
      </c>
      <c r="P15">
        <f t="shared" si="4"/>
        <v>-1</v>
      </c>
      <c r="Q15">
        <f t="shared" si="5"/>
        <v>-2.7027027027027029E-2</v>
      </c>
      <c r="S15">
        <v>46</v>
      </c>
      <c r="T15">
        <f t="shared" si="6"/>
        <v>3</v>
      </c>
      <c r="U15">
        <f t="shared" si="7"/>
        <v>6.9767441860465115E-2</v>
      </c>
      <c r="W15">
        <v>48</v>
      </c>
      <c r="X15">
        <f t="shared" si="8"/>
        <v>-7</v>
      </c>
      <c r="Y15">
        <f t="shared" si="9"/>
        <v>-0.12727272727272726</v>
      </c>
      <c r="AA15">
        <v>-1.6129032258064516E-2</v>
      </c>
      <c r="AB15">
        <v>-0.12727272727272726</v>
      </c>
      <c r="AC15">
        <v>-0.125</v>
      </c>
      <c r="AD15">
        <v>-2.7027027027027029E-2</v>
      </c>
      <c r="AE15">
        <v>6.9767441860465115E-2</v>
      </c>
      <c r="AF15">
        <f t="shared" si="10"/>
        <v>-4.5132268939470734E-2</v>
      </c>
      <c r="AG15">
        <f t="shared" si="11"/>
        <v>8.2910856382878415E-2</v>
      </c>
    </row>
    <row r="16" spans="2:33">
      <c r="B16">
        <v>3.75</v>
      </c>
      <c r="C16">
        <v>-1.2035816079326958E-2</v>
      </c>
      <c r="D16">
        <v>7.7029961466401037E-2</v>
      </c>
      <c r="G16">
        <v>22</v>
      </c>
      <c r="H16">
        <f t="shared" si="0"/>
        <v>-2</v>
      </c>
      <c r="I16">
        <f t="shared" si="1"/>
        <v>-8.3333333333333329E-2</v>
      </c>
      <c r="K16">
        <v>65</v>
      </c>
      <c r="L16">
        <f t="shared" si="2"/>
        <v>3</v>
      </c>
      <c r="M16">
        <f t="shared" si="3"/>
        <v>4.8387096774193547E-2</v>
      </c>
      <c r="O16">
        <v>33</v>
      </c>
      <c r="P16">
        <f t="shared" si="4"/>
        <v>-4</v>
      </c>
      <c r="Q16">
        <f t="shared" si="5"/>
        <v>-0.10810810810810811</v>
      </c>
      <c r="S16">
        <v>45</v>
      </c>
      <c r="T16">
        <f t="shared" si="6"/>
        <v>2</v>
      </c>
      <c r="U16">
        <f t="shared" si="7"/>
        <v>4.6511627906976744E-2</v>
      </c>
      <c r="W16">
        <v>57</v>
      </c>
      <c r="X16">
        <f t="shared" si="8"/>
        <v>2</v>
      </c>
      <c r="Y16">
        <f t="shared" si="9"/>
        <v>3.6363636363636362E-2</v>
      </c>
      <c r="AA16">
        <v>4.8387096774193547E-2</v>
      </c>
      <c r="AB16">
        <v>3.6363636363636362E-2</v>
      </c>
      <c r="AC16">
        <v>-8.3333333333333329E-2</v>
      </c>
      <c r="AD16">
        <v>-0.10810810810810811</v>
      </c>
      <c r="AE16">
        <v>4.6511627906976744E-2</v>
      </c>
      <c r="AF16">
        <f t="shared" si="10"/>
        <v>-1.2035816079326958E-2</v>
      </c>
      <c r="AG16">
        <f t="shared" si="11"/>
        <v>7.7029961466401037E-2</v>
      </c>
    </row>
    <row r="17" spans="2:33">
      <c r="B17">
        <v>4</v>
      </c>
      <c r="C17">
        <v>-3.1381340421100384E-3</v>
      </c>
      <c r="D17">
        <v>7.7210113252691268E-2</v>
      </c>
      <c r="G17">
        <v>21</v>
      </c>
      <c r="H17">
        <f t="shared" si="0"/>
        <v>-3</v>
      </c>
      <c r="I17">
        <f t="shared" si="1"/>
        <v>-0.125</v>
      </c>
      <c r="K17">
        <v>65</v>
      </c>
      <c r="L17">
        <f t="shared" si="2"/>
        <v>3</v>
      </c>
      <c r="M17">
        <f t="shared" si="3"/>
        <v>4.8387096774193547E-2</v>
      </c>
      <c r="O17">
        <v>36</v>
      </c>
      <c r="P17">
        <f t="shared" si="4"/>
        <v>-1</v>
      </c>
      <c r="Q17">
        <f t="shared" si="5"/>
        <v>-2.7027027027027029E-2</v>
      </c>
      <c r="S17">
        <v>46</v>
      </c>
      <c r="T17">
        <f t="shared" si="6"/>
        <v>3</v>
      </c>
      <c r="U17">
        <f t="shared" si="7"/>
        <v>6.9767441860465115E-2</v>
      </c>
      <c r="W17">
        <v>56</v>
      </c>
      <c r="X17">
        <f t="shared" si="8"/>
        <v>1</v>
      </c>
      <c r="Y17">
        <f t="shared" si="9"/>
        <v>1.8181818181818181E-2</v>
      </c>
      <c r="AA17">
        <v>4.8387096774193547E-2</v>
      </c>
      <c r="AB17">
        <v>1.8181818181818181E-2</v>
      </c>
      <c r="AC17">
        <v>-0.125</v>
      </c>
      <c r="AD17">
        <v>-2.7027027027027029E-2</v>
      </c>
      <c r="AE17">
        <v>6.9767441860465115E-2</v>
      </c>
      <c r="AF17">
        <f t="shared" si="10"/>
        <v>-3.1381340421100384E-3</v>
      </c>
      <c r="AG17">
        <f t="shared" si="11"/>
        <v>7.7210113252691268E-2</v>
      </c>
    </row>
    <row r="18" spans="2:33">
      <c r="B18">
        <v>4.25</v>
      </c>
      <c r="C18">
        <v>-5.45156006446329E-2</v>
      </c>
      <c r="D18">
        <v>3.3486490884422099E-2</v>
      </c>
      <c r="G18">
        <v>22</v>
      </c>
      <c r="H18">
        <f t="shared" si="0"/>
        <v>-2</v>
      </c>
      <c r="I18">
        <f t="shared" si="1"/>
        <v>-8.3333333333333329E-2</v>
      </c>
      <c r="K18">
        <v>57</v>
      </c>
      <c r="L18">
        <f t="shared" si="2"/>
        <v>-5</v>
      </c>
      <c r="M18">
        <f t="shared" si="3"/>
        <v>-8.0645161290322578E-2</v>
      </c>
      <c r="O18">
        <v>35</v>
      </c>
      <c r="P18">
        <f t="shared" si="4"/>
        <v>-2</v>
      </c>
      <c r="Q18">
        <f t="shared" si="5"/>
        <v>-5.4054054054054057E-2</v>
      </c>
      <c r="S18">
        <v>43</v>
      </c>
      <c r="T18">
        <f t="shared" si="6"/>
        <v>0</v>
      </c>
      <c r="U18">
        <f t="shared" si="7"/>
        <v>0</v>
      </c>
      <c r="W18">
        <v>52</v>
      </c>
      <c r="X18">
        <f t="shared" si="8"/>
        <v>-3</v>
      </c>
      <c r="Y18">
        <f t="shared" si="9"/>
        <v>-5.4545454545454543E-2</v>
      </c>
      <c r="AA18">
        <v>-8.0645161290322578E-2</v>
      </c>
      <c r="AB18">
        <v>-5.4545454545454543E-2</v>
      </c>
      <c r="AC18">
        <v>-8.3333333333333329E-2</v>
      </c>
      <c r="AD18">
        <v>-5.4054054054054057E-2</v>
      </c>
      <c r="AE18">
        <v>0</v>
      </c>
      <c r="AF18">
        <f t="shared" si="10"/>
        <v>-5.45156006446329E-2</v>
      </c>
      <c r="AG18">
        <f t="shared" si="11"/>
        <v>3.3486490884422099E-2</v>
      </c>
    </row>
    <row r="19" spans="2:33">
      <c r="B19">
        <v>4.5</v>
      </c>
      <c r="C19">
        <v>-1.6068338337655669E-2</v>
      </c>
      <c r="D19">
        <v>5.3725049190744487E-2</v>
      </c>
      <c r="G19">
        <v>23</v>
      </c>
      <c r="H19">
        <f t="shared" si="0"/>
        <v>-1</v>
      </c>
      <c r="I19">
        <f t="shared" si="1"/>
        <v>-4.1666666666666664E-2</v>
      </c>
      <c r="K19">
        <v>64</v>
      </c>
      <c r="L19">
        <f t="shared" si="2"/>
        <v>2</v>
      </c>
      <c r="M19">
        <f t="shared" si="3"/>
        <v>3.2258064516129031E-2</v>
      </c>
      <c r="O19">
        <v>34</v>
      </c>
      <c r="P19">
        <f t="shared" si="4"/>
        <v>-3</v>
      </c>
      <c r="Q19">
        <f t="shared" si="5"/>
        <v>-8.1081081081081086E-2</v>
      </c>
      <c r="S19">
        <v>45</v>
      </c>
      <c r="T19">
        <f t="shared" si="6"/>
        <v>2</v>
      </c>
      <c r="U19">
        <f t="shared" si="7"/>
        <v>4.6511627906976744E-2</v>
      </c>
      <c r="W19">
        <v>53</v>
      </c>
      <c r="X19">
        <f t="shared" si="8"/>
        <v>-2</v>
      </c>
      <c r="Y19">
        <f t="shared" si="9"/>
        <v>-3.6363636363636362E-2</v>
      </c>
      <c r="AA19">
        <v>3.2258064516129031E-2</v>
      </c>
      <c r="AB19">
        <v>-3.6363636363636362E-2</v>
      </c>
      <c r="AC19">
        <v>-4.1666666666666664E-2</v>
      </c>
      <c r="AD19">
        <v>-8.1081081081081086E-2</v>
      </c>
      <c r="AE19">
        <v>4.6511627906976744E-2</v>
      </c>
      <c r="AF19">
        <f t="shared" si="10"/>
        <v>-1.6068338337655669E-2</v>
      </c>
      <c r="AG19">
        <f t="shared" si="11"/>
        <v>5.3725049190744487E-2</v>
      </c>
    </row>
    <row r="20" spans="2:33">
      <c r="B20">
        <v>4.75</v>
      </c>
      <c r="C20">
        <v>-6.7074652569776363E-2</v>
      </c>
      <c r="D20">
        <v>0.10555557927307417</v>
      </c>
      <c r="G20">
        <v>19</v>
      </c>
      <c r="H20">
        <f t="shared" si="0"/>
        <v>-5</v>
      </c>
      <c r="I20">
        <f t="shared" si="1"/>
        <v>-0.20833333333333334</v>
      </c>
      <c r="K20">
        <v>63</v>
      </c>
      <c r="L20">
        <f t="shared" si="2"/>
        <v>1</v>
      </c>
      <c r="M20">
        <f t="shared" si="3"/>
        <v>1.6129032258064516E-2</v>
      </c>
      <c r="O20">
        <v>32</v>
      </c>
      <c r="P20">
        <f t="shared" si="4"/>
        <v>-5</v>
      </c>
      <c r="Q20">
        <f t="shared" si="5"/>
        <v>-0.13513513513513514</v>
      </c>
      <c r="S20">
        <v>45</v>
      </c>
      <c r="T20">
        <f t="shared" si="6"/>
        <v>2</v>
      </c>
      <c r="U20">
        <f t="shared" si="7"/>
        <v>4.6511627906976744E-2</v>
      </c>
      <c r="W20">
        <v>52</v>
      </c>
      <c r="X20">
        <f t="shared" si="8"/>
        <v>-3</v>
      </c>
      <c r="Y20">
        <f t="shared" si="9"/>
        <v>-5.4545454545454543E-2</v>
      </c>
      <c r="AA20">
        <v>1.6129032258064516E-2</v>
      </c>
      <c r="AB20">
        <v>-5.4545454545454543E-2</v>
      </c>
      <c r="AC20">
        <v>-0.20833333333333334</v>
      </c>
      <c r="AD20">
        <v>-0.13513513513513514</v>
      </c>
      <c r="AE20">
        <v>4.6511627906976744E-2</v>
      </c>
      <c r="AF20">
        <f t="shared" si="10"/>
        <v>-6.7074652569776363E-2</v>
      </c>
      <c r="AG20">
        <f t="shared" si="11"/>
        <v>0.10555557927307417</v>
      </c>
    </row>
    <row r="21" spans="2:33">
      <c r="B21">
        <v>5</v>
      </c>
      <c r="C21">
        <v>-4.9170400708285177E-2</v>
      </c>
      <c r="D21">
        <v>7.3302662000203231E-2</v>
      </c>
      <c r="G21">
        <v>20</v>
      </c>
      <c r="H21">
        <f t="shared" si="0"/>
        <v>-4</v>
      </c>
      <c r="I21">
        <f t="shared" si="1"/>
        <v>-0.16666666666666666</v>
      </c>
      <c r="K21">
        <v>59</v>
      </c>
      <c r="L21">
        <f t="shared" si="2"/>
        <v>-3</v>
      </c>
      <c r="M21">
        <f t="shared" si="3"/>
        <v>-4.8387096774193547E-2</v>
      </c>
      <c r="O21">
        <v>35</v>
      </c>
      <c r="P21">
        <f t="shared" si="4"/>
        <v>-2</v>
      </c>
      <c r="Q21">
        <f t="shared" si="5"/>
        <v>-5.4054054054054057E-2</v>
      </c>
      <c r="S21">
        <v>44</v>
      </c>
      <c r="T21">
        <f t="shared" si="6"/>
        <v>1</v>
      </c>
      <c r="U21">
        <f t="shared" si="7"/>
        <v>2.3255813953488372E-2</v>
      </c>
      <c r="W21">
        <v>55</v>
      </c>
      <c r="X21">
        <f t="shared" si="8"/>
        <v>0</v>
      </c>
      <c r="Y21">
        <f t="shared" si="9"/>
        <v>0</v>
      </c>
      <c r="AA21">
        <v>-4.8387096774193547E-2</v>
      </c>
      <c r="AB21">
        <v>0</v>
      </c>
      <c r="AC21">
        <v>-0.16666666666666666</v>
      </c>
      <c r="AD21">
        <v>-5.4054054054054057E-2</v>
      </c>
      <c r="AE21">
        <v>2.3255813953488372E-2</v>
      </c>
      <c r="AF21">
        <f t="shared" si="10"/>
        <v>-4.9170400708285177E-2</v>
      </c>
      <c r="AG21">
        <f t="shared" si="11"/>
        <v>7.3302662000203231E-2</v>
      </c>
    </row>
    <row r="22" spans="2:33">
      <c r="B22">
        <v>5.25</v>
      </c>
      <c r="C22">
        <v>-4.8572072379274175E-2</v>
      </c>
      <c r="D22">
        <v>8.4469268593414845E-2</v>
      </c>
      <c r="G22">
        <v>21</v>
      </c>
      <c r="H22">
        <f t="shared" si="0"/>
        <v>-3</v>
      </c>
      <c r="I22">
        <f t="shared" si="1"/>
        <v>-0.125</v>
      </c>
      <c r="K22">
        <v>61</v>
      </c>
      <c r="L22">
        <f t="shared" si="2"/>
        <v>-1</v>
      </c>
      <c r="M22">
        <f t="shared" si="3"/>
        <v>-1.6129032258064516E-2</v>
      </c>
      <c r="O22">
        <v>32</v>
      </c>
      <c r="P22">
        <f t="shared" si="4"/>
        <v>-5</v>
      </c>
      <c r="Q22">
        <f t="shared" si="5"/>
        <v>-0.13513513513513514</v>
      </c>
      <c r="S22">
        <v>46</v>
      </c>
      <c r="T22">
        <f t="shared" si="6"/>
        <v>3</v>
      </c>
      <c r="U22">
        <f t="shared" si="7"/>
        <v>6.9767441860465115E-2</v>
      </c>
      <c r="W22">
        <v>53</v>
      </c>
      <c r="X22">
        <f t="shared" si="8"/>
        <v>-2</v>
      </c>
      <c r="Y22">
        <f t="shared" si="9"/>
        <v>-3.6363636363636362E-2</v>
      </c>
      <c r="AA22">
        <v>-1.6129032258064516E-2</v>
      </c>
      <c r="AB22">
        <v>-3.6363636363636362E-2</v>
      </c>
      <c r="AC22">
        <v>-0.125</v>
      </c>
      <c r="AD22">
        <v>-0.13513513513513514</v>
      </c>
      <c r="AE22">
        <v>6.9767441860465115E-2</v>
      </c>
      <c r="AF22">
        <f t="shared" si="10"/>
        <v>-4.8572072379274175E-2</v>
      </c>
      <c r="AG22">
        <f t="shared" si="11"/>
        <v>8.4469268593414845E-2</v>
      </c>
    </row>
    <row r="23" spans="2:33">
      <c r="B23">
        <v>5.5</v>
      </c>
      <c r="C23">
        <v>-4.9463849377577807E-2</v>
      </c>
      <c r="D23">
        <v>6.69376735960171E-2</v>
      </c>
      <c r="G23">
        <v>23</v>
      </c>
      <c r="H23">
        <f t="shared" si="0"/>
        <v>-1</v>
      </c>
      <c r="I23">
        <f t="shared" si="1"/>
        <v>-4.1666666666666664E-2</v>
      </c>
      <c r="K23">
        <v>63</v>
      </c>
      <c r="L23">
        <f t="shared" si="2"/>
        <v>1</v>
      </c>
      <c r="M23">
        <f t="shared" si="3"/>
        <v>1.6129032258064516E-2</v>
      </c>
      <c r="O23">
        <v>31</v>
      </c>
      <c r="P23">
        <f t="shared" si="4"/>
        <v>-6</v>
      </c>
      <c r="Q23">
        <f t="shared" si="5"/>
        <v>-0.16216216216216217</v>
      </c>
      <c r="S23">
        <v>42</v>
      </c>
      <c r="T23">
        <f t="shared" si="6"/>
        <v>-1</v>
      </c>
      <c r="U23">
        <f t="shared" si="7"/>
        <v>-2.3255813953488372E-2</v>
      </c>
      <c r="W23">
        <v>53</v>
      </c>
      <c r="X23">
        <f t="shared" si="8"/>
        <v>-2</v>
      </c>
      <c r="Y23">
        <f t="shared" si="9"/>
        <v>-3.6363636363636362E-2</v>
      </c>
      <c r="AA23">
        <v>1.6129032258064516E-2</v>
      </c>
      <c r="AB23">
        <v>-3.6363636363636362E-2</v>
      </c>
      <c r="AC23">
        <v>-4.1666666666666664E-2</v>
      </c>
      <c r="AD23">
        <v>-0.16216216216216217</v>
      </c>
      <c r="AE23">
        <v>-2.3255813953488372E-2</v>
      </c>
      <c r="AF23">
        <f t="shared" si="10"/>
        <v>-4.9463849377577807E-2</v>
      </c>
      <c r="AG23">
        <f t="shared" si="11"/>
        <v>6.69376735960171E-2</v>
      </c>
    </row>
    <row r="24" spans="2:33">
      <c r="B24">
        <v>5.75</v>
      </c>
      <c r="C24">
        <v>2.107030135912356E-2</v>
      </c>
      <c r="D24">
        <v>8.9042479545361305E-2</v>
      </c>
      <c r="G24">
        <v>25</v>
      </c>
      <c r="H24">
        <f t="shared" si="0"/>
        <v>1</v>
      </c>
      <c r="I24">
        <f t="shared" si="1"/>
        <v>4.1666666666666664E-2</v>
      </c>
      <c r="K24">
        <v>64</v>
      </c>
      <c r="L24">
        <f t="shared" si="2"/>
        <v>2</v>
      </c>
      <c r="M24">
        <f t="shared" si="3"/>
        <v>3.2258064516129031E-2</v>
      </c>
      <c r="O24">
        <v>33</v>
      </c>
      <c r="P24">
        <f t="shared" si="4"/>
        <v>-4</v>
      </c>
      <c r="Q24">
        <f t="shared" si="5"/>
        <v>-0.10810810810810811</v>
      </c>
      <c r="S24">
        <v>49</v>
      </c>
      <c r="T24">
        <f t="shared" si="6"/>
        <v>6</v>
      </c>
      <c r="U24">
        <f t="shared" si="7"/>
        <v>0.13953488372093023</v>
      </c>
      <c r="W24">
        <v>55</v>
      </c>
      <c r="X24">
        <f t="shared" si="8"/>
        <v>0</v>
      </c>
      <c r="Y24">
        <f t="shared" si="9"/>
        <v>0</v>
      </c>
      <c r="AA24">
        <v>3.2258064516129031E-2</v>
      </c>
      <c r="AB24">
        <v>0</v>
      </c>
      <c r="AC24">
        <v>4.1666666666666664E-2</v>
      </c>
      <c r="AD24">
        <v>-0.10810810810810811</v>
      </c>
      <c r="AE24">
        <v>0.13953488372093023</v>
      </c>
      <c r="AF24">
        <f t="shared" si="10"/>
        <v>2.107030135912356E-2</v>
      </c>
      <c r="AG24">
        <f t="shared" si="11"/>
        <v>8.9042479545361305E-2</v>
      </c>
    </row>
    <row r="25" spans="2:33">
      <c r="B25">
        <v>6</v>
      </c>
      <c r="C25">
        <v>-3.8509590542598796E-2</v>
      </c>
      <c r="D25">
        <v>8.41482142837435E-2</v>
      </c>
      <c r="G25">
        <v>20</v>
      </c>
      <c r="H25">
        <f t="shared" si="0"/>
        <v>-4</v>
      </c>
      <c r="I25">
        <f t="shared" si="1"/>
        <v>-0.16666666666666666</v>
      </c>
      <c r="K25">
        <v>60</v>
      </c>
      <c r="L25">
        <f t="shared" si="2"/>
        <v>-2</v>
      </c>
      <c r="M25">
        <f t="shared" si="3"/>
        <v>-3.2258064516129031E-2</v>
      </c>
      <c r="O25">
        <v>36</v>
      </c>
      <c r="P25">
        <f t="shared" si="4"/>
        <v>-1</v>
      </c>
      <c r="Q25">
        <f t="shared" si="5"/>
        <v>-2.7027027027027029E-2</v>
      </c>
      <c r="S25">
        <v>46</v>
      </c>
      <c r="T25">
        <f t="shared" si="6"/>
        <v>3</v>
      </c>
      <c r="U25">
        <f t="shared" si="7"/>
        <v>6.9767441860465115E-2</v>
      </c>
      <c r="W25">
        <v>53</v>
      </c>
      <c r="X25">
        <f t="shared" si="8"/>
        <v>-2</v>
      </c>
      <c r="Y25">
        <f t="shared" si="9"/>
        <v>-3.6363636363636362E-2</v>
      </c>
      <c r="AA25">
        <v>-3.2258064516129031E-2</v>
      </c>
      <c r="AB25">
        <v>-3.6363636363636362E-2</v>
      </c>
      <c r="AC25">
        <v>-0.16666666666666666</v>
      </c>
      <c r="AD25">
        <v>-2.7027027027027029E-2</v>
      </c>
      <c r="AE25">
        <v>6.9767441860465115E-2</v>
      </c>
      <c r="AF25">
        <f t="shared" si="10"/>
        <v>-3.8509590542598796E-2</v>
      </c>
      <c r="AG25">
        <f t="shared" si="11"/>
        <v>8.41482142837435E-2</v>
      </c>
    </row>
    <row r="26" spans="2:33">
      <c r="B26">
        <v>6.25</v>
      </c>
      <c r="C26">
        <v>-9.277717463763975E-2</v>
      </c>
      <c r="D26">
        <v>0.14184262514549251</v>
      </c>
      <c r="G26">
        <v>16</v>
      </c>
      <c r="H26">
        <f t="shared" si="0"/>
        <v>-8</v>
      </c>
      <c r="I26">
        <f t="shared" si="1"/>
        <v>-0.33333333333333331</v>
      </c>
      <c r="K26">
        <v>62</v>
      </c>
      <c r="L26">
        <f t="shared" si="2"/>
        <v>0</v>
      </c>
      <c r="M26">
        <f t="shared" si="3"/>
        <v>0</v>
      </c>
      <c r="O26">
        <v>34</v>
      </c>
      <c r="P26">
        <f t="shared" si="4"/>
        <v>-3</v>
      </c>
      <c r="Q26">
        <f t="shared" si="5"/>
        <v>-8.1081081081081086E-2</v>
      </c>
      <c r="S26">
        <v>44</v>
      </c>
      <c r="T26">
        <f t="shared" si="6"/>
        <v>1</v>
      </c>
      <c r="U26">
        <f t="shared" si="7"/>
        <v>2.3255813953488372E-2</v>
      </c>
      <c r="W26">
        <v>51</v>
      </c>
      <c r="X26">
        <f t="shared" si="8"/>
        <v>-4</v>
      </c>
      <c r="Y26">
        <f t="shared" si="9"/>
        <v>-7.2727272727272724E-2</v>
      </c>
      <c r="AA26">
        <v>0</v>
      </c>
      <c r="AB26">
        <v>-7.2727272727272724E-2</v>
      </c>
      <c r="AC26">
        <v>-0.33333333333333331</v>
      </c>
      <c r="AD26">
        <v>-8.1081081081081086E-2</v>
      </c>
      <c r="AE26">
        <v>2.3255813953488372E-2</v>
      </c>
      <c r="AF26">
        <f t="shared" si="10"/>
        <v>-9.277717463763975E-2</v>
      </c>
      <c r="AG26">
        <f t="shared" si="11"/>
        <v>0.14184262514549251</v>
      </c>
    </row>
    <row r="27" spans="2:33">
      <c r="B27">
        <v>6.5</v>
      </c>
      <c r="C27">
        <v>3.6342408697997595E-3</v>
      </c>
      <c r="D27">
        <v>6.3973386332845078E-2</v>
      </c>
      <c r="G27">
        <v>23</v>
      </c>
      <c r="H27">
        <f t="shared" si="0"/>
        <v>-1</v>
      </c>
      <c r="I27">
        <f t="shared" si="1"/>
        <v>-4.1666666666666664E-2</v>
      </c>
      <c r="K27">
        <v>65</v>
      </c>
      <c r="L27">
        <f t="shared" si="2"/>
        <v>3</v>
      </c>
      <c r="M27">
        <f t="shared" si="3"/>
        <v>4.8387096774193547E-2</v>
      </c>
      <c r="O27">
        <v>36</v>
      </c>
      <c r="P27">
        <f t="shared" si="4"/>
        <v>-1</v>
      </c>
      <c r="Q27">
        <f t="shared" si="5"/>
        <v>-2.7027027027027029E-2</v>
      </c>
      <c r="S27">
        <v>47</v>
      </c>
      <c r="T27">
        <f t="shared" si="6"/>
        <v>4</v>
      </c>
      <c r="U27">
        <f t="shared" si="7"/>
        <v>9.3023255813953487E-2</v>
      </c>
      <c r="W27">
        <v>52</v>
      </c>
      <c r="X27">
        <f t="shared" si="8"/>
        <v>-3</v>
      </c>
      <c r="Y27">
        <f t="shared" si="9"/>
        <v>-5.4545454545454543E-2</v>
      </c>
      <c r="AA27">
        <v>4.8387096774193547E-2</v>
      </c>
      <c r="AB27">
        <v>-5.4545454545454543E-2</v>
      </c>
      <c r="AC27">
        <v>-4.1666666666666664E-2</v>
      </c>
      <c r="AD27">
        <v>-2.7027027027027029E-2</v>
      </c>
      <c r="AE27">
        <v>9.3023255813953487E-2</v>
      </c>
      <c r="AF27">
        <f t="shared" si="10"/>
        <v>3.6342408697997595E-3</v>
      </c>
      <c r="AG27">
        <f t="shared" si="11"/>
        <v>6.3973386332845078E-2</v>
      </c>
    </row>
    <row r="28" spans="2:33">
      <c r="B28">
        <v>6.75</v>
      </c>
      <c r="C28">
        <v>-3.9371817770167357E-2</v>
      </c>
      <c r="D28">
        <v>6.5349324525305799E-2</v>
      </c>
      <c r="G28">
        <v>23</v>
      </c>
      <c r="H28">
        <f t="shared" si="0"/>
        <v>-1</v>
      </c>
      <c r="I28">
        <f t="shared" si="1"/>
        <v>-4.1666666666666664E-2</v>
      </c>
      <c r="K28">
        <v>59</v>
      </c>
      <c r="L28">
        <f t="shared" si="2"/>
        <v>-3</v>
      </c>
      <c r="M28">
        <f t="shared" si="3"/>
        <v>-4.8387096774193547E-2</v>
      </c>
      <c r="O28">
        <v>32</v>
      </c>
      <c r="P28">
        <f t="shared" si="4"/>
        <v>-5</v>
      </c>
      <c r="Q28">
        <f t="shared" si="5"/>
        <v>-0.13513513513513514</v>
      </c>
      <c r="S28">
        <v>45</v>
      </c>
      <c r="T28">
        <f t="shared" si="6"/>
        <v>2</v>
      </c>
      <c r="U28">
        <f t="shared" si="7"/>
        <v>4.6511627906976744E-2</v>
      </c>
      <c r="W28">
        <v>54</v>
      </c>
      <c r="X28">
        <f t="shared" si="8"/>
        <v>-1</v>
      </c>
      <c r="Y28">
        <f t="shared" si="9"/>
        <v>-1.8181818181818181E-2</v>
      </c>
      <c r="AA28">
        <v>-4.8387096774193547E-2</v>
      </c>
      <c r="AB28">
        <v>-1.8181818181818181E-2</v>
      </c>
      <c r="AC28">
        <v>-4.1666666666666664E-2</v>
      </c>
      <c r="AD28">
        <v>-0.13513513513513514</v>
      </c>
      <c r="AE28">
        <v>4.6511627906976744E-2</v>
      </c>
      <c r="AF28">
        <f t="shared" si="10"/>
        <v>-3.9371817770167357E-2</v>
      </c>
      <c r="AG28">
        <f t="shared" si="11"/>
        <v>6.5349324525305799E-2</v>
      </c>
    </row>
    <row r="29" spans="2:33">
      <c r="B29">
        <v>7</v>
      </c>
      <c r="C29">
        <v>-2.657130191638819E-2</v>
      </c>
      <c r="D29">
        <v>8.0982715207417413E-2</v>
      </c>
      <c r="G29">
        <v>21</v>
      </c>
      <c r="H29">
        <f t="shared" si="0"/>
        <v>-3</v>
      </c>
      <c r="I29">
        <f t="shared" si="1"/>
        <v>-0.125</v>
      </c>
      <c r="K29">
        <v>58</v>
      </c>
      <c r="L29">
        <f t="shared" si="2"/>
        <v>-4</v>
      </c>
      <c r="M29">
        <f t="shared" si="3"/>
        <v>-6.4516129032258063E-2</v>
      </c>
      <c r="O29">
        <v>37</v>
      </c>
      <c r="P29">
        <f t="shared" si="4"/>
        <v>0</v>
      </c>
      <c r="Q29">
        <f t="shared" si="5"/>
        <v>0</v>
      </c>
      <c r="S29">
        <v>47</v>
      </c>
      <c r="T29">
        <f t="shared" si="6"/>
        <v>4</v>
      </c>
      <c r="U29">
        <f t="shared" si="7"/>
        <v>9.3023255813953487E-2</v>
      </c>
      <c r="W29">
        <v>53</v>
      </c>
      <c r="X29">
        <f t="shared" si="8"/>
        <v>-2</v>
      </c>
      <c r="Y29">
        <f t="shared" si="9"/>
        <v>-3.6363636363636362E-2</v>
      </c>
      <c r="AA29">
        <v>-6.4516129032258063E-2</v>
      </c>
      <c r="AB29">
        <v>-3.6363636363636362E-2</v>
      </c>
      <c r="AC29">
        <v>-0.125</v>
      </c>
      <c r="AD29">
        <v>0</v>
      </c>
      <c r="AE29">
        <v>9.3023255813953487E-2</v>
      </c>
      <c r="AF29">
        <f t="shared" si="10"/>
        <v>-2.657130191638819E-2</v>
      </c>
      <c r="AG29">
        <f t="shared" si="11"/>
        <v>8.0982715207417413E-2</v>
      </c>
    </row>
    <row r="30" spans="2:33">
      <c r="B30">
        <v>7.25</v>
      </c>
      <c r="C30">
        <v>-3.6929803703997253E-2</v>
      </c>
      <c r="D30">
        <v>4.5502730348878258E-2</v>
      </c>
      <c r="G30">
        <v>22</v>
      </c>
      <c r="H30">
        <f t="shared" si="0"/>
        <v>-2</v>
      </c>
      <c r="I30">
        <f t="shared" si="1"/>
        <v>-8.3333333333333329E-2</v>
      </c>
      <c r="K30">
        <v>63</v>
      </c>
      <c r="L30">
        <f t="shared" si="2"/>
        <v>1</v>
      </c>
      <c r="M30">
        <f t="shared" si="3"/>
        <v>1.6129032258064516E-2</v>
      </c>
      <c r="O30">
        <v>34</v>
      </c>
      <c r="P30">
        <f t="shared" si="4"/>
        <v>-3</v>
      </c>
      <c r="Q30">
        <f t="shared" si="5"/>
        <v>-8.1081081081081086E-2</v>
      </c>
      <c r="S30">
        <v>43</v>
      </c>
      <c r="T30">
        <f t="shared" si="6"/>
        <v>0</v>
      </c>
      <c r="U30">
        <f t="shared" si="7"/>
        <v>0</v>
      </c>
      <c r="W30">
        <v>53</v>
      </c>
      <c r="X30">
        <f t="shared" si="8"/>
        <v>-2</v>
      </c>
      <c r="Y30">
        <f t="shared" si="9"/>
        <v>-3.6363636363636362E-2</v>
      </c>
      <c r="AA30">
        <v>1.6129032258064516E-2</v>
      </c>
      <c r="AB30">
        <v>-3.6363636363636362E-2</v>
      </c>
      <c r="AC30">
        <v>-8.3333333333333329E-2</v>
      </c>
      <c r="AD30">
        <v>-8.1081081081081086E-2</v>
      </c>
      <c r="AE30">
        <v>0</v>
      </c>
      <c r="AF30">
        <f t="shared" si="10"/>
        <v>-3.6929803703997253E-2</v>
      </c>
      <c r="AG30">
        <f t="shared" si="11"/>
        <v>4.5502730348878258E-2</v>
      </c>
    </row>
    <row r="31" spans="2:33">
      <c r="B31">
        <v>7.5</v>
      </c>
      <c r="C31">
        <v>-4.2201465599815184E-2</v>
      </c>
      <c r="D31">
        <v>8.6837707106516976E-2</v>
      </c>
      <c r="G31">
        <v>22</v>
      </c>
      <c r="H31">
        <f t="shared" si="0"/>
        <v>-2</v>
      </c>
      <c r="I31">
        <f t="shared" si="1"/>
        <v>-8.3333333333333329E-2</v>
      </c>
      <c r="K31">
        <v>59</v>
      </c>
      <c r="L31">
        <f t="shared" si="2"/>
        <v>-3</v>
      </c>
      <c r="M31">
        <f t="shared" si="3"/>
        <v>-4.8387096774193547E-2</v>
      </c>
      <c r="O31">
        <v>31</v>
      </c>
      <c r="P31">
        <f t="shared" si="4"/>
        <v>-6</v>
      </c>
      <c r="Q31">
        <f t="shared" si="5"/>
        <v>-0.16216216216216217</v>
      </c>
      <c r="S31">
        <v>45</v>
      </c>
      <c r="T31">
        <f t="shared" si="6"/>
        <v>2</v>
      </c>
      <c r="U31">
        <f t="shared" si="7"/>
        <v>4.6511627906976744E-2</v>
      </c>
      <c r="W31">
        <v>57</v>
      </c>
      <c r="X31">
        <f t="shared" si="8"/>
        <v>2</v>
      </c>
      <c r="Y31">
        <f t="shared" si="9"/>
        <v>3.6363636363636362E-2</v>
      </c>
      <c r="AA31">
        <v>-4.8387096774193547E-2</v>
      </c>
      <c r="AB31">
        <v>3.6363636363636362E-2</v>
      </c>
      <c r="AC31">
        <v>-8.3333333333333329E-2</v>
      </c>
      <c r="AD31">
        <v>-0.16216216216216217</v>
      </c>
      <c r="AE31">
        <v>4.6511627906976744E-2</v>
      </c>
      <c r="AF31">
        <f t="shared" si="10"/>
        <v>-4.2201465599815184E-2</v>
      </c>
      <c r="AG31">
        <f t="shared" si="11"/>
        <v>8.6837707106516976E-2</v>
      </c>
    </row>
    <row r="32" spans="2:33">
      <c r="B32">
        <v>7.75</v>
      </c>
      <c r="C32">
        <v>-4.0695103136963603E-2</v>
      </c>
      <c r="D32">
        <v>9.4315544613766761E-2</v>
      </c>
      <c r="G32">
        <v>21</v>
      </c>
      <c r="H32">
        <f t="shared" si="0"/>
        <v>-3</v>
      </c>
      <c r="I32">
        <f t="shared" si="1"/>
        <v>-0.125</v>
      </c>
      <c r="K32">
        <v>62</v>
      </c>
      <c r="L32">
        <f t="shared" si="2"/>
        <v>0</v>
      </c>
      <c r="M32">
        <f t="shared" si="3"/>
        <v>0</v>
      </c>
      <c r="O32">
        <v>32</v>
      </c>
      <c r="P32">
        <f t="shared" si="4"/>
        <v>-5</v>
      </c>
      <c r="Q32">
        <f t="shared" si="5"/>
        <v>-0.13513513513513514</v>
      </c>
      <c r="S32">
        <v>47</v>
      </c>
      <c r="T32">
        <f t="shared" si="6"/>
        <v>4</v>
      </c>
      <c r="U32">
        <f t="shared" si="7"/>
        <v>9.3023255813953487E-2</v>
      </c>
      <c r="W32">
        <v>53</v>
      </c>
      <c r="X32">
        <f t="shared" si="8"/>
        <v>-2</v>
      </c>
      <c r="Y32">
        <f t="shared" si="9"/>
        <v>-3.6363636363636362E-2</v>
      </c>
      <c r="AA32">
        <v>0</v>
      </c>
      <c r="AB32">
        <v>-3.6363636363636362E-2</v>
      </c>
      <c r="AC32">
        <v>-0.125</v>
      </c>
      <c r="AD32">
        <v>-0.13513513513513514</v>
      </c>
      <c r="AE32">
        <v>9.3023255813953487E-2</v>
      </c>
      <c r="AF32">
        <f t="shared" si="10"/>
        <v>-4.0695103136963603E-2</v>
      </c>
      <c r="AG32">
        <f t="shared" si="11"/>
        <v>9.4315544613766761E-2</v>
      </c>
    </row>
    <row r="33" spans="2:33">
      <c r="B33">
        <v>8</v>
      </c>
      <c r="C33">
        <v>-3.6188027350818046E-2</v>
      </c>
      <c r="D33">
        <v>0.11463342972568853</v>
      </c>
      <c r="G33">
        <v>20</v>
      </c>
      <c r="H33">
        <f t="shared" si="0"/>
        <v>-4</v>
      </c>
      <c r="I33">
        <f t="shared" si="1"/>
        <v>-0.16666666666666666</v>
      </c>
      <c r="K33">
        <v>62</v>
      </c>
      <c r="L33">
        <f t="shared" si="2"/>
        <v>0</v>
      </c>
      <c r="M33">
        <f t="shared" si="3"/>
        <v>0</v>
      </c>
      <c r="O33">
        <v>34</v>
      </c>
      <c r="P33">
        <f t="shared" si="4"/>
        <v>-3</v>
      </c>
      <c r="Q33">
        <f t="shared" si="5"/>
        <v>-8.1081081081081086E-2</v>
      </c>
      <c r="S33">
        <v>49</v>
      </c>
      <c r="T33">
        <f t="shared" si="6"/>
        <v>6</v>
      </c>
      <c r="U33">
        <f t="shared" si="7"/>
        <v>0.13953488372093023</v>
      </c>
      <c r="W33">
        <v>51</v>
      </c>
      <c r="X33">
        <f t="shared" si="8"/>
        <v>-4</v>
      </c>
      <c r="Y33">
        <f t="shared" si="9"/>
        <v>-7.2727272727272724E-2</v>
      </c>
      <c r="AA33">
        <v>0</v>
      </c>
      <c r="AB33">
        <v>-7.2727272727272724E-2</v>
      </c>
      <c r="AC33">
        <v>-0.16666666666666666</v>
      </c>
      <c r="AD33">
        <v>-8.1081081081081086E-2</v>
      </c>
      <c r="AE33">
        <v>0.13953488372093023</v>
      </c>
      <c r="AF33">
        <f t="shared" si="10"/>
        <v>-3.6188027350818046E-2</v>
      </c>
      <c r="AG33">
        <f t="shared" si="11"/>
        <v>0.11463342972568853</v>
      </c>
    </row>
    <row r="34" spans="2:33">
      <c r="B34">
        <v>8.25</v>
      </c>
      <c r="C34">
        <v>-6.1265356265356265E-2</v>
      </c>
      <c r="D34">
        <v>6.3201994579901263E-2</v>
      </c>
      <c r="G34">
        <v>21</v>
      </c>
      <c r="H34">
        <f t="shared" si="0"/>
        <v>-3</v>
      </c>
      <c r="I34">
        <f t="shared" si="1"/>
        <v>-0.125</v>
      </c>
      <c r="K34">
        <v>62</v>
      </c>
      <c r="L34">
        <f t="shared" si="2"/>
        <v>0</v>
      </c>
      <c r="M34">
        <f t="shared" si="3"/>
        <v>0</v>
      </c>
      <c r="O34">
        <v>35</v>
      </c>
      <c r="P34">
        <f t="shared" si="4"/>
        <v>-2</v>
      </c>
      <c r="Q34">
        <f t="shared" si="5"/>
        <v>-5.4054054054054057E-2</v>
      </c>
      <c r="S34">
        <v>43</v>
      </c>
      <c r="T34">
        <f t="shared" si="6"/>
        <v>0</v>
      </c>
      <c r="U34">
        <f t="shared" si="7"/>
        <v>0</v>
      </c>
      <c r="W34">
        <v>48</v>
      </c>
      <c r="X34">
        <f t="shared" si="8"/>
        <v>-7</v>
      </c>
      <c r="Y34">
        <f t="shared" si="9"/>
        <v>-0.12727272727272726</v>
      </c>
      <c r="AA34">
        <v>0</v>
      </c>
      <c r="AB34">
        <v>-0.12727272727272726</v>
      </c>
      <c r="AC34">
        <v>-0.125</v>
      </c>
      <c r="AD34">
        <v>-5.4054054054054057E-2</v>
      </c>
      <c r="AE34">
        <v>0</v>
      </c>
      <c r="AF34">
        <f t="shared" si="10"/>
        <v>-6.1265356265356265E-2</v>
      </c>
      <c r="AG34">
        <f t="shared" si="11"/>
        <v>6.3201994579901263E-2</v>
      </c>
    </row>
    <row r="35" spans="2:33">
      <c r="B35">
        <v>8.5</v>
      </c>
      <c r="C35">
        <v>-6.188399679772523E-2</v>
      </c>
      <c r="D35">
        <v>6.8883886658168275E-2</v>
      </c>
      <c r="G35">
        <v>20</v>
      </c>
      <c r="H35">
        <f t="shared" si="0"/>
        <v>-4</v>
      </c>
      <c r="I35">
        <f t="shared" si="1"/>
        <v>-0.16666666666666666</v>
      </c>
      <c r="K35">
        <v>63</v>
      </c>
      <c r="L35">
        <f t="shared" si="2"/>
        <v>1</v>
      </c>
      <c r="M35">
        <f t="shared" si="3"/>
        <v>1.6129032258064516E-2</v>
      </c>
      <c r="O35">
        <v>34</v>
      </c>
      <c r="P35">
        <f t="shared" si="4"/>
        <v>-3</v>
      </c>
      <c r="Q35">
        <f t="shared" si="5"/>
        <v>-8.1081081081081086E-2</v>
      </c>
      <c r="S35">
        <v>42</v>
      </c>
      <c r="T35">
        <f t="shared" si="6"/>
        <v>-1</v>
      </c>
      <c r="U35">
        <f t="shared" si="7"/>
        <v>-2.3255813953488372E-2</v>
      </c>
      <c r="W35">
        <v>52</v>
      </c>
      <c r="X35">
        <f t="shared" si="8"/>
        <v>-3</v>
      </c>
      <c r="Y35">
        <f t="shared" si="9"/>
        <v>-5.4545454545454543E-2</v>
      </c>
      <c r="AA35">
        <v>1.6129032258064516E-2</v>
      </c>
      <c r="AB35">
        <v>-5.4545454545454543E-2</v>
      </c>
      <c r="AC35">
        <v>-0.16666666666666666</v>
      </c>
      <c r="AD35">
        <v>-8.1081081081081086E-2</v>
      </c>
      <c r="AE35">
        <v>-2.3255813953488372E-2</v>
      </c>
      <c r="AF35">
        <f t="shared" si="10"/>
        <v>-6.188399679772523E-2</v>
      </c>
      <c r="AG35">
        <f t="shared" si="11"/>
        <v>6.8883886658168275E-2</v>
      </c>
    </row>
    <row r="36" spans="2:33">
      <c r="B36">
        <v>8.75</v>
      </c>
      <c r="C36">
        <v>-4.1001466582861926E-2</v>
      </c>
      <c r="D36">
        <v>9.4772141806701085E-2</v>
      </c>
      <c r="G36">
        <v>20</v>
      </c>
      <c r="H36">
        <f t="shared" si="0"/>
        <v>-4</v>
      </c>
      <c r="I36">
        <f t="shared" si="1"/>
        <v>-0.16666666666666666</v>
      </c>
      <c r="K36">
        <v>62</v>
      </c>
      <c r="L36">
        <f t="shared" si="2"/>
        <v>0</v>
      </c>
      <c r="M36">
        <f t="shared" si="3"/>
        <v>0</v>
      </c>
      <c r="O36">
        <v>33</v>
      </c>
      <c r="P36">
        <f t="shared" si="4"/>
        <v>-4</v>
      </c>
      <c r="Q36">
        <f t="shared" si="5"/>
        <v>-0.10810810810810811</v>
      </c>
      <c r="S36">
        <v>46</v>
      </c>
      <c r="T36">
        <f t="shared" si="6"/>
        <v>3</v>
      </c>
      <c r="U36">
        <f t="shared" si="7"/>
        <v>6.9767441860465115E-2</v>
      </c>
      <c r="W36">
        <v>55</v>
      </c>
      <c r="X36">
        <f t="shared" si="8"/>
        <v>0</v>
      </c>
      <c r="Y36">
        <f t="shared" si="9"/>
        <v>0</v>
      </c>
      <c r="AA36">
        <v>0</v>
      </c>
      <c r="AB36">
        <v>0</v>
      </c>
      <c r="AC36">
        <v>-0.16666666666666666</v>
      </c>
      <c r="AD36">
        <v>-0.10810810810810811</v>
      </c>
      <c r="AE36">
        <v>6.9767441860465115E-2</v>
      </c>
      <c r="AF36">
        <f t="shared" si="10"/>
        <v>-4.1001466582861926E-2</v>
      </c>
      <c r="AG36">
        <f t="shared" si="11"/>
        <v>9.4772141806701085E-2</v>
      </c>
    </row>
    <row r="37" spans="2:33">
      <c r="B37">
        <v>9</v>
      </c>
      <c r="C37">
        <v>-6.5511875511875511E-2</v>
      </c>
      <c r="D37">
        <v>6.2545476401773645E-2</v>
      </c>
      <c r="G37">
        <v>22</v>
      </c>
      <c r="H37">
        <f t="shared" si="0"/>
        <v>-2</v>
      </c>
      <c r="I37">
        <f t="shared" si="1"/>
        <v>-8.3333333333333329E-2</v>
      </c>
      <c r="K37">
        <v>62</v>
      </c>
      <c r="L37">
        <f t="shared" si="2"/>
        <v>0</v>
      </c>
      <c r="M37">
        <f t="shared" si="3"/>
        <v>0</v>
      </c>
      <c r="O37">
        <v>32</v>
      </c>
      <c r="P37">
        <f t="shared" si="4"/>
        <v>-5</v>
      </c>
      <c r="Q37">
        <f t="shared" si="5"/>
        <v>-0.13513513513513514</v>
      </c>
      <c r="S37">
        <v>43</v>
      </c>
      <c r="T37">
        <f t="shared" si="6"/>
        <v>0</v>
      </c>
      <c r="U37">
        <f t="shared" si="7"/>
        <v>0</v>
      </c>
      <c r="W37">
        <v>49</v>
      </c>
      <c r="X37">
        <f t="shared" si="8"/>
        <v>-6</v>
      </c>
      <c r="Y37">
        <f t="shared" si="9"/>
        <v>-0.10909090909090909</v>
      </c>
      <c r="AA37">
        <v>0</v>
      </c>
      <c r="AB37">
        <v>-0.10909090909090909</v>
      </c>
      <c r="AC37">
        <v>-8.3333333333333329E-2</v>
      </c>
      <c r="AD37">
        <v>-0.13513513513513514</v>
      </c>
      <c r="AE37">
        <v>0</v>
      </c>
      <c r="AF37">
        <f t="shared" si="10"/>
        <v>-6.5511875511875511E-2</v>
      </c>
      <c r="AG37">
        <f t="shared" si="11"/>
        <v>6.2545476401773645E-2</v>
      </c>
    </row>
    <row r="38" spans="2:33">
      <c r="B38">
        <v>9.25</v>
      </c>
      <c r="C38">
        <v>-2.0106562267102391E-3</v>
      </c>
      <c r="D38">
        <v>6.9083503508470839E-2</v>
      </c>
      <c r="G38">
        <v>22</v>
      </c>
      <c r="H38">
        <f t="shared" si="0"/>
        <v>-2</v>
      </c>
      <c r="I38">
        <f t="shared" si="1"/>
        <v>-8.3333333333333329E-2</v>
      </c>
      <c r="K38">
        <v>63</v>
      </c>
      <c r="L38">
        <f t="shared" si="2"/>
        <v>1</v>
      </c>
      <c r="M38">
        <f t="shared" si="3"/>
        <v>1.6129032258064516E-2</v>
      </c>
      <c r="O38">
        <v>35</v>
      </c>
      <c r="P38">
        <f t="shared" si="4"/>
        <v>-2</v>
      </c>
      <c r="Q38">
        <f t="shared" si="5"/>
        <v>-5.4054054054054057E-2</v>
      </c>
      <c r="S38">
        <v>47</v>
      </c>
      <c r="T38">
        <f t="shared" si="6"/>
        <v>4</v>
      </c>
      <c r="U38">
        <f t="shared" si="7"/>
        <v>9.3023255813953487E-2</v>
      </c>
      <c r="W38">
        <v>56</v>
      </c>
      <c r="X38">
        <f t="shared" si="8"/>
        <v>1</v>
      </c>
      <c r="Y38">
        <f t="shared" si="9"/>
        <v>1.8181818181818181E-2</v>
      </c>
      <c r="AA38">
        <v>1.6129032258064516E-2</v>
      </c>
      <c r="AB38">
        <v>1.8181818181818181E-2</v>
      </c>
      <c r="AC38">
        <v>-8.3333333333333329E-2</v>
      </c>
      <c r="AD38">
        <v>-5.4054054054054057E-2</v>
      </c>
      <c r="AE38">
        <v>9.3023255813953487E-2</v>
      </c>
      <c r="AF38">
        <f t="shared" si="10"/>
        <v>-2.0106562267102391E-3</v>
      </c>
      <c r="AG38">
        <f t="shared" si="11"/>
        <v>6.9083503508470839E-2</v>
      </c>
    </row>
    <row r="39" spans="2:33">
      <c r="B39">
        <v>9.5</v>
      </c>
      <c r="C39">
        <v>-6.0264955673807886E-2</v>
      </c>
      <c r="D39">
        <v>8.6131929518720687E-2</v>
      </c>
      <c r="G39">
        <v>20</v>
      </c>
      <c r="H39">
        <f t="shared" si="0"/>
        <v>-4</v>
      </c>
      <c r="I39">
        <f t="shared" si="1"/>
        <v>-0.16666666666666666</v>
      </c>
      <c r="K39">
        <v>64</v>
      </c>
      <c r="L39">
        <f t="shared" si="2"/>
        <v>2</v>
      </c>
      <c r="M39">
        <f t="shared" si="3"/>
        <v>3.2258064516129031E-2</v>
      </c>
      <c r="O39">
        <v>34</v>
      </c>
      <c r="P39">
        <f t="shared" si="4"/>
        <v>-3</v>
      </c>
      <c r="Q39">
        <f t="shared" si="5"/>
        <v>-8.1081081081081086E-2</v>
      </c>
      <c r="S39">
        <v>44</v>
      </c>
      <c r="T39">
        <f t="shared" si="6"/>
        <v>1</v>
      </c>
      <c r="U39">
        <f t="shared" si="7"/>
        <v>2.3255813953488372E-2</v>
      </c>
      <c r="W39">
        <v>49</v>
      </c>
      <c r="X39">
        <f t="shared" si="8"/>
        <v>-6</v>
      </c>
      <c r="Y39">
        <f t="shared" si="9"/>
        <v>-0.10909090909090909</v>
      </c>
      <c r="AA39">
        <v>3.2258064516129031E-2</v>
      </c>
      <c r="AB39">
        <v>-0.10909090909090909</v>
      </c>
      <c r="AC39">
        <v>-0.16666666666666666</v>
      </c>
      <c r="AD39">
        <v>-8.1081081081081086E-2</v>
      </c>
      <c r="AE39">
        <v>2.3255813953488372E-2</v>
      </c>
      <c r="AF39">
        <f t="shared" si="10"/>
        <v>-6.0264955673807886E-2</v>
      </c>
      <c r="AG39">
        <f t="shared" si="11"/>
        <v>8.6131929518720687E-2</v>
      </c>
    </row>
    <row r="40" spans="2:33">
      <c r="B40">
        <v>9.75</v>
      </c>
      <c r="C40">
        <v>-3.33765689579643E-2</v>
      </c>
      <c r="D40">
        <v>7.8794109664931528E-2</v>
      </c>
      <c r="G40">
        <v>22</v>
      </c>
      <c r="H40">
        <f t="shared" si="0"/>
        <v>-2</v>
      </c>
      <c r="I40">
        <f t="shared" si="1"/>
        <v>-8.3333333333333329E-2</v>
      </c>
      <c r="K40">
        <v>62</v>
      </c>
      <c r="L40">
        <f t="shared" si="2"/>
        <v>0</v>
      </c>
      <c r="M40">
        <f t="shared" si="3"/>
        <v>0</v>
      </c>
      <c r="O40">
        <v>32</v>
      </c>
      <c r="P40">
        <f t="shared" si="4"/>
        <v>-5</v>
      </c>
      <c r="Q40">
        <f t="shared" si="5"/>
        <v>-0.13513513513513514</v>
      </c>
      <c r="S40">
        <v>46</v>
      </c>
      <c r="T40">
        <f t="shared" si="6"/>
        <v>3</v>
      </c>
      <c r="U40">
        <f t="shared" si="7"/>
        <v>6.9767441860465115E-2</v>
      </c>
      <c r="W40">
        <v>54</v>
      </c>
      <c r="X40">
        <f t="shared" si="8"/>
        <v>-1</v>
      </c>
      <c r="Y40">
        <f t="shared" si="9"/>
        <v>-1.8181818181818181E-2</v>
      </c>
      <c r="AA40">
        <v>0</v>
      </c>
      <c r="AB40">
        <v>-1.8181818181818181E-2</v>
      </c>
      <c r="AC40">
        <v>-8.3333333333333329E-2</v>
      </c>
      <c r="AD40">
        <v>-0.13513513513513514</v>
      </c>
      <c r="AE40">
        <v>6.9767441860465115E-2</v>
      </c>
      <c r="AF40">
        <f t="shared" si="10"/>
        <v>-3.33765689579643E-2</v>
      </c>
      <c r="AG40">
        <f t="shared" si="11"/>
        <v>7.8794109664931528E-2</v>
      </c>
    </row>
    <row r="41" spans="2:33">
      <c r="B41">
        <v>10</v>
      </c>
      <c r="C41">
        <v>-3.6840008527930512E-2</v>
      </c>
      <c r="D41">
        <v>8.9613908750122193E-2</v>
      </c>
      <c r="G41">
        <v>20</v>
      </c>
      <c r="H41">
        <f t="shared" si="0"/>
        <v>-4</v>
      </c>
      <c r="I41">
        <f t="shared" si="1"/>
        <v>-0.16666666666666666</v>
      </c>
      <c r="K41">
        <v>64</v>
      </c>
      <c r="L41">
        <f t="shared" si="2"/>
        <v>2</v>
      </c>
      <c r="M41">
        <f t="shared" si="3"/>
        <v>3.2258064516129031E-2</v>
      </c>
      <c r="O41">
        <v>34</v>
      </c>
      <c r="P41">
        <f t="shared" si="4"/>
        <v>-3</v>
      </c>
      <c r="Q41">
        <f t="shared" si="5"/>
        <v>-8.1081081081081086E-2</v>
      </c>
      <c r="S41">
        <v>42</v>
      </c>
      <c r="T41">
        <f t="shared" si="6"/>
        <v>-1</v>
      </c>
      <c r="U41">
        <f t="shared" si="7"/>
        <v>-2.3255813953488372E-2</v>
      </c>
      <c r="W41">
        <v>58</v>
      </c>
      <c r="X41">
        <f t="shared" si="8"/>
        <v>3</v>
      </c>
      <c r="Y41">
        <f t="shared" si="9"/>
        <v>5.4545454545454543E-2</v>
      </c>
      <c r="AA41">
        <v>3.2258064516129031E-2</v>
      </c>
      <c r="AB41">
        <v>5.4545454545454543E-2</v>
      </c>
      <c r="AC41">
        <v>-0.16666666666666666</v>
      </c>
      <c r="AD41">
        <v>-8.1081081081081086E-2</v>
      </c>
      <c r="AE41">
        <v>-2.3255813953488372E-2</v>
      </c>
      <c r="AF41">
        <f t="shared" si="10"/>
        <v>-3.6840008527930512E-2</v>
      </c>
      <c r="AG41">
        <f t="shared" si="11"/>
        <v>8.9613908750122193E-2</v>
      </c>
    </row>
    <row r="42" spans="2:33">
      <c r="B42">
        <v>10.25</v>
      </c>
      <c r="C42">
        <v>-6.6366216861340657E-2</v>
      </c>
      <c r="D42">
        <v>0.11822730289362884</v>
      </c>
      <c r="G42">
        <v>18</v>
      </c>
      <c r="H42">
        <f t="shared" si="0"/>
        <v>-6</v>
      </c>
      <c r="I42">
        <f t="shared" si="1"/>
        <v>-0.25</v>
      </c>
      <c r="K42">
        <v>63</v>
      </c>
      <c r="L42">
        <f t="shared" si="2"/>
        <v>1</v>
      </c>
      <c r="M42">
        <f t="shared" si="3"/>
        <v>1.6129032258064516E-2</v>
      </c>
      <c r="O42">
        <v>33</v>
      </c>
      <c r="P42">
        <f t="shared" si="4"/>
        <v>-4</v>
      </c>
      <c r="Q42">
        <f t="shared" si="5"/>
        <v>-0.10810810810810811</v>
      </c>
      <c r="S42">
        <v>45</v>
      </c>
      <c r="T42">
        <f t="shared" si="6"/>
        <v>2</v>
      </c>
      <c r="U42">
        <f t="shared" si="7"/>
        <v>4.6511627906976744E-2</v>
      </c>
      <c r="W42">
        <v>53</v>
      </c>
      <c r="X42">
        <f t="shared" si="8"/>
        <v>-2</v>
      </c>
      <c r="Y42">
        <f t="shared" si="9"/>
        <v>-3.6363636363636362E-2</v>
      </c>
      <c r="AA42">
        <v>1.6129032258064516E-2</v>
      </c>
      <c r="AB42">
        <v>-3.6363636363636362E-2</v>
      </c>
      <c r="AC42">
        <v>-0.25</v>
      </c>
      <c r="AD42">
        <v>-0.10810810810810811</v>
      </c>
      <c r="AE42">
        <v>4.6511627906976744E-2</v>
      </c>
      <c r="AF42">
        <f t="shared" si="10"/>
        <v>-6.6366216861340657E-2</v>
      </c>
      <c r="AG42">
        <f t="shared" si="11"/>
        <v>0.11822730289362884</v>
      </c>
    </row>
    <row r="43" spans="2:33">
      <c r="B43">
        <v>10.5</v>
      </c>
      <c r="C43">
        <v>-1.7805971763211074E-2</v>
      </c>
      <c r="D43">
        <v>7.6018939243597761E-2</v>
      </c>
      <c r="G43">
        <v>23</v>
      </c>
      <c r="H43">
        <f t="shared" si="0"/>
        <v>-1</v>
      </c>
      <c r="I43">
        <f t="shared" si="1"/>
        <v>-4.1666666666666664E-2</v>
      </c>
      <c r="K43">
        <v>66</v>
      </c>
      <c r="L43">
        <f t="shared" si="2"/>
        <v>4</v>
      </c>
      <c r="M43">
        <f t="shared" si="3"/>
        <v>6.4516129032258063E-2</v>
      </c>
      <c r="O43">
        <v>32</v>
      </c>
      <c r="P43">
        <f t="shared" si="4"/>
        <v>-5</v>
      </c>
      <c r="Q43">
        <f t="shared" si="5"/>
        <v>-0.13513513513513514</v>
      </c>
      <c r="S43">
        <v>44</v>
      </c>
      <c r="T43">
        <f t="shared" si="6"/>
        <v>1</v>
      </c>
      <c r="U43">
        <f t="shared" si="7"/>
        <v>2.3255813953488372E-2</v>
      </c>
      <c r="W43">
        <v>55</v>
      </c>
      <c r="X43">
        <f t="shared" si="8"/>
        <v>0</v>
      </c>
      <c r="Y43">
        <f t="shared" si="9"/>
        <v>0</v>
      </c>
      <c r="AA43">
        <v>6.4516129032258063E-2</v>
      </c>
      <c r="AB43">
        <v>0</v>
      </c>
      <c r="AC43">
        <v>-4.1666666666666664E-2</v>
      </c>
      <c r="AD43">
        <v>-0.13513513513513514</v>
      </c>
      <c r="AE43">
        <v>2.3255813953488372E-2</v>
      </c>
      <c r="AF43">
        <f t="shared" si="10"/>
        <v>-1.7805971763211074E-2</v>
      </c>
      <c r="AG43">
        <f t="shared" si="11"/>
        <v>7.6018939243597761E-2</v>
      </c>
    </row>
    <row r="44" spans="2:33">
      <c r="B44">
        <v>10.75</v>
      </c>
      <c r="C44">
        <v>-3.5998133439993904E-2</v>
      </c>
      <c r="D44">
        <v>8.7113652590188356E-2</v>
      </c>
      <c r="G44">
        <v>22</v>
      </c>
      <c r="H44">
        <f t="shared" si="0"/>
        <v>-2</v>
      </c>
      <c r="I44">
        <f t="shared" si="1"/>
        <v>-8.3333333333333329E-2</v>
      </c>
      <c r="K44">
        <v>62</v>
      </c>
      <c r="L44">
        <f t="shared" si="2"/>
        <v>0</v>
      </c>
      <c r="M44">
        <f t="shared" si="3"/>
        <v>0</v>
      </c>
      <c r="O44">
        <v>32</v>
      </c>
      <c r="P44">
        <f t="shared" si="4"/>
        <v>-5</v>
      </c>
      <c r="Q44">
        <f t="shared" si="5"/>
        <v>-0.13513513513513514</v>
      </c>
      <c r="S44">
        <v>47</v>
      </c>
      <c r="T44">
        <f t="shared" si="6"/>
        <v>4</v>
      </c>
      <c r="U44">
        <f t="shared" si="7"/>
        <v>9.3023255813953487E-2</v>
      </c>
      <c r="W44">
        <v>52</v>
      </c>
      <c r="X44">
        <f t="shared" si="8"/>
        <v>-3</v>
      </c>
      <c r="Y44">
        <f t="shared" si="9"/>
        <v>-5.4545454545454543E-2</v>
      </c>
      <c r="AA44">
        <v>0</v>
      </c>
      <c r="AB44">
        <v>-5.4545454545454543E-2</v>
      </c>
      <c r="AC44">
        <v>-8.3333333333333329E-2</v>
      </c>
      <c r="AD44">
        <v>-0.13513513513513514</v>
      </c>
      <c r="AE44">
        <v>9.3023255813953487E-2</v>
      </c>
      <c r="AF44">
        <f t="shared" si="10"/>
        <v>-3.5998133439993904E-2</v>
      </c>
      <c r="AG44">
        <f t="shared" si="11"/>
        <v>8.7113652590188356E-2</v>
      </c>
    </row>
    <row r="45" spans="2:33">
      <c r="B45">
        <v>11</v>
      </c>
      <c r="C45">
        <v>-3.4741719827991402E-2</v>
      </c>
      <c r="D45">
        <v>5.4181782727797903E-2</v>
      </c>
      <c r="G45">
        <v>24</v>
      </c>
      <c r="H45">
        <f t="shared" si="0"/>
        <v>0</v>
      </c>
      <c r="I45">
        <f t="shared" si="1"/>
        <v>0</v>
      </c>
      <c r="K45">
        <v>61</v>
      </c>
      <c r="L45">
        <f t="shared" si="2"/>
        <v>-1</v>
      </c>
      <c r="M45">
        <f t="shared" si="3"/>
        <v>-1.6129032258064516E-2</v>
      </c>
      <c r="O45">
        <v>33</v>
      </c>
      <c r="P45">
        <f t="shared" si="4"/>
        <v>-4</v>
      </c>
      <c r="Q45">
        <f t="shared" si="5"/>
        <v>-0.10810810810810811</v>
      </c>
      <c r="S45">
        <v>44</v>
      </c>
      <c r="T45">
        <f t="shared" si="6"/>
        <v>1</v>
      </c>
      <c r="U45">
        <f t="shared" si="7"/>
        <v>2.3255813953488372E-2</v>
      </c>
      <c r="W45">
        <v>51</v>
      </c>
      <c r="X45">
        <f t="shared" si="8"/>
        <v>-4</v>
      </c>
      <c r="Y45">
        <f t="shared" si="9"/>
        <v>-7.2727272727272724E-2</v>
      </c>
      <c r="AA45">
        <v>-1.6129032258064516E-2</v>
      </c>
      <c r="AB45">
        <v>-7.2727272727272724E-2</v>
      </c>
      <c r="AC45">
        <v>0</v>
      </c>
      <c r="AD45">
        <v>-0.10810810810810811</v>
      </c>
      <c r="AE45">
        <v>2.3255813953488372E-2</v>
      </c>
      <c r="AF45">
        <f t="shared" si="10"/>
        <v>-3.4741719827991402E-2</v>
      </c>
      <c r="AG45">
        <f t="shared" si="11"/>
        <v>5.4181782727797903E-2</v>
      </c>
    </row>
    <row r="46" spans="2:33">
      <c r="B46">
        <v>11.25</v>
      </c>
      <c r="C46">
        <v>6.3826411148241599E-2</v>
      </c>
      <c r="D46">
        <v>6.4747836525464161E-2</v>
      </c>
      <c r="G46">
        <v>28</v>
      </c>
      <c r="H46">
        <f t="shared" si="0"/>
        <v>4</v>
      </c>
      <c r="I46">
        <f t="shared" si="1"/>
        <v>0.16666666666666666</v>
      </c>
      <c r="K46">
        <v>66</v>
      </c>
      <c r="L46">
        <f t="shared" si="2"/>
        <v>4</v>
      </c>
      <c r="M46">
        <f t="shared" si="3"/>
        <v>6.4516129032258063E-2</v>
      </c>
      <c r="O46">
        <v>37</v>
      </c>
      <c r="P46">
        <f t="shared" si="4"/>
        <v>0</v>
      </c>
      <c r="Q46">
        <f t="shared" si="5"/>
        <v>0</v>
      </c>
      <c r="S46">
        <v>46</v>
      </c>
      <c r="T46">
        <f t="shared" si="6"/>
        <v>3</v>
      </c>
      <c r="U46">
        <f t="shared" si="7"/>
        <v>6.9767441860465115E-2</v>
      </c>
      <c r="W46">
        <v>56</v>
      </c>
      <c r="X46">
        <f t="shared" si="8"/>
        <v>1</v>
      </c>
      <c r="Y46">
        <f t="shared" si="9"/>
        <v>1.8181818181818181E-2</v>
      </c>
      <c r="AA46">
        <v>6.4516129032258063E-2</v>
      </c>
      <c r="AB46">
        <v>1.8181818181818181E-2</v>
      </c>
      <c r="AC46">
        <v>0.16666666666666666</v>
      </c>
      <c r="AD46">
        <v>0</v>
      </c>
      <c r="AE46">
        <v>6.9767441860465115E-2</v>
      </c>
      <c r="AF46">
        <f t="shared" si="10"/>
        <v>6.3826411148241599E-2</v>
      </c>
      <c r="AG46">
        <f t="shared" si="11"/>
        <v>6.4747836525464161E-2</v>
      </c>
    </row>
    <row r="47" spans="2:33">
      <c r="B47">
        <v>11.5</v>
      </c>
      <c r="C47">
        <v>0.11749994623963116</v>
      </c>
      <c r="D47">
        <v>7.2620252576143338E-2</v>
      </c>
      <c r="G47">
        <v>26</v>
      </c>
      <c r="H47">
        <f t="shared" si="0"/>
        <v>2</v>
      </c>
      <c r="I47">
        <f t="shared" si="1"/>
        <v>8.3333333333333329E-2</v>
      </c>
      <c r="K47">
        <v>73</v>
      </c>
      <c r="L47">
        <f t="shared" si="2"/>
        <v>11</v>
      </c>
      <c r="M47">
        <f t="shared" si="3"/>
        <v>0.17741935483870969</v>
      </c>
      <c r="O47">
        <v>40</v>
      </c>
      <c r="P47">
        <f t="shared" si="4"/>
        <v>3</v>
      </c>
      <c r="Q47">
        <f t="shared" si="5"/>
        <v>8.1081081081081086E-2</v>
      </c>
      <c r="S47">
        <v>52</v>
      </c>
      <c r="T47">
        <f t="shared" si="6"/>
        <v>9</v>
      </c>
      <c r="U47">
        <f t="shared" si="7"/>
        <v>0.20930232558139536</v>
      </c>
      <c r="W47">
        <v>57</v>
      </c>
      <c r="X47">
        <f t="shared" si="8"/>
        <v>2</v>
      </c>
      <c r="Y47">
        <f t="shared" si="9"/>
        <v>3.6363636363636362E-2</v>
      </c>
      <c r="AA47">
        <v>0.17741935483870969</v>
      </c>
      <c r="AB47">
        <v>3.6363636363636362E-2</v>
      </c>
      <c r="AC47">
        <v>8.3333333333333329E-2</v>
      </c>
      <c r="AD47">
        <v>8.1081081081081086E-2</v>
      </c>
      <c r="AE47">
        <v>0.20930232558139536</v>
      </c>
      <c r="AF47">
        <f t="shared" si="10"/>
        <v>0.11749994623963116</v>
      </c>
      <c r="AG47">
        <f t="shared" si="11"/>
        <v>7.2620252576143338E-2</v>
      </c>
    </row>
    <row r="48" spans="2:33">
      <c r="B48">
        <v>11.75</v>
      </c>
      <c r="C48">
        <v>0.11816465787208472</v>
      </c>
      <c r="D48">
        <v>0.10540200969579108</v>
      </c>
      <c r="G48">
        <v>30</v>
      </c>
      <c r="H48">
        <f t="shared" si="0"/>
        <v>6</v>
      </c>
      <c r="I48">
        <f t="shared" si="1"/>
        <v>0.25</v>
      </c>
      <c r="K48">
        <v>64</v>
      </c>
      <c r="L48">
        <f t="shared" si="2"/>
        <v>2</v>
      </c>
      <c r="M48">
        <f t="shared" si="3"/>
        <v>3.2258064516129031E-2</v>
      </c>
      <c r="O48">
        <v>40</v>
      </c>
      <c r="P48">
        <f t="shared" si="4"/>
        <v>3</v>
      </c>
      <c r="Q48">
        <f t="shared" si="5"/>
        <v>8.1081081081081086E-2</v>
      </c>
      <c r="S48">
        <v>52</v>
      </c>
      <c r="T48">
        <f t="shared" si="6"/>
        <v>9</v>
      </c>
      <c r="U48">
        <f t="shared" si="7"/>
        <v>0.20930232558139536</v>
      </c>
      <c r="W48">
        <v>56</v>
      </c>
      <c r="X48">
        <f t="shared" si="8"/>
        <v>1</v>
      </c>
      <c r="Y48">
        <f t="shared" si="9"/>
        <v>1.8181818181818181E-2</v>
      </c>
      <c r="AA48">
        <v>3.2258064516129031E-2</v>
      </c>
      <c r="AB48">
        <v>1.8181818181818181E-2</v>
      </c>
      <c r="AC48">
        <v>0.25</v>
      </c>
      <c r="AD48">
        <v>8.1081081081081086E-2</v>
      </c>
      <c r="AE48">
        <v>0.20930232558139536</v>
      </c>
      <c r="AF48">
        <f t="shared" si="10"/>
        <v>0.11816465787208472</v>
      </c>
      <c r="AG48">
        <f t="shared" si="11"/>
        <v>0.10540200969579108</v>
      </c>
    </row>
    <row r="49" spans="2:33">
      <c r="B49">
        <v>12</v>
      </c>
      <c r="C49">
        <v>4.8205951979395346E-2</v>
      </c>
      <c r="D49">
        <v>5.1524641183262991E-2</v>
      </c>
      <c r="G49">
        <v>26</v>
      </c>
      <c r="H49">
        <f t="shared" si="0"/>
        <v>2</v>
      </c>
      <c r="I49">
        <f t="shared" si="1"/>
        <v>8.3333333333333329E-2</v>
      </c>
      <c r="K49">
        <v>68</v>
      </c>
      <c r="L49">
        <f t="shared" si="2"/>
        <v>6</v>
      </c>
      <c r="M49">
        <f t="shared" si="3"/>
        <v>9.6774193548387094E-2</v>
      </c>
      <c r="O49">
        <v>36</v>
      </c>
      <c r="P49">
        <f t="shared" si="4"/>
        <v>-1</v>
      </c>
      <c r="Q49">
        <f t="shared" si="5"/>
        <v>-2.7027027027027029E-2</v>
      </c>
      <c r="S49">
        <v>46</v>
      </c>
      <c r="T49">
        <f t="shared" si="6"/>
        <v>3</v>
      </c>
      <c r="U49">
        <f t="shared" si="7"/>
        <v>6.9767441860465115E-2</v>
      </c>
      <c r="W49">
        <v>56</v>
      </c>
      <c r="X49">
        <f t="shared" si="8"/>
        <v>1</v>
      </c>
      <c r="Y49">
        <f t="shared" si="9"/>
        <v>1.8181818181818181E-2</v>
      </c>
      <c r="AA49">
        <v>9.6774193548387094E-2</v>
      </c>
      <c r="AB49">
        <v>1.8181818181818181E-2</v>
      </c>
      <c r="AC49">
        <v>8.3333333333333329E-2</v>
      </c>
      <c r="AD49">
        <v>-2.7027027027027029E-2</v>
      </c>
      <c r="AE49">
        <v>6.9767441860465115E-2</v>
      </c>
      <c r="AF49">
        <f t="shared" si="10"/>
        <v>4.8205951979395346E-2</v>
      </c>
      <c r="AG49">
        <f t="shared" si="11"/>
        <v>5.1524641183262991E-2</v>
      </c>
    </row>
    <row r="50" spans="2:33">
      <c r="B50">
        <v>12.25</v>
      </c>
      <c r="C50">
        <v>0.1143487438198616</v>
      </c>
      <c r="D50">
        <v>0.10397098404998771</v>
      </c>
      <c r="G50">
        <v>29</v>
      </c>
      <c r="H50">
        <f t="shared" si="0"/>
        <v>5</v>
      </c>
      <c r="I50">
        <f t="shared" si="1"/>
        <v>0.20833333333333334</v>
      </c>
      <c r="K50">
        <v>68</v>
      </c>
      <c r="L50">
        <f t="shared" si="2"/>
        <v>6</v>
      </c>
      <c r="M50">
        <f t="shared" si="3"/>
        <v>9.6774193548387094E-2</v>
      </c>
      <c r="O50">
        <v>42</v>
      </c>
      <c r="P50">
        <f t="shared" si="4"/>
        <v>5</v>
      </c>
      <c r="Q50">
        <f t="shared" si="5"/>
        <v>0.13513513513513514</v>
      </c>
      <c r="S50">
        <v>51</v>
      </c>
      <c r="T50">
        <f t="shared" si="6"/>
        <v>8</v>
      </c>
      <c r="U50">
        <f t="shared" si="7"/>
        <v>0.18604651162790697</v>
      </c>
      <c r="W50">
        <v>52</v>
      </c>
      <c r="X50">
        <f t="shared" si="8"/>
        <v>-3</v>
      </c>
      <c r="Y50">
        <f t="shared" si="9"/>
        <v>-5.4545454545454543E-2</v>
      </c>
      <c r="AA50">
        <v>9.6774193548387094E-2</v>
      </c>
      <c r="AB50">
        <v>-5.4545454545454543E-2</v>
      </c>
      <c r="AC50">
        <v>0.20833333333333334</v>
      </c>
      <c r="AD50">
        <v>0.13513513513513514</v>
      </c>
      <c r="AE50">
        <v>0.18604651162790697</v>
      </c>
      <c r="AF50">
        <f t="shared" si="10"/>
        <v>0.1143487438198616</v>
      </c>
      <c r="AG50">
        <f t="shared" si="11"/>
        <v>0.10397098404998771</v>
      </c>
    </row>
    <row r="51" spans="2:33">
      <c r="B51">
        <v>12.5</v>
      </c>
      <c r="C51">
        <v>0.13090560723719014</v>
      </c>
      <c r="D51">
        <v>7.725116394782211E-2</v>
      </c>
      <c r="G51">
        <v>30</v>
      </c>
      <c r="H51">
        <f t="shared" si="0"/>
        <v>6</v>
      </c>
      <c r="I51">
        <f t="shared" si="1"/>
        <v>0.25</v>
      </c>
      <c r="K51">
        <v>68</v>
      </c>
      <c r="L51">
        <f t="shared" si="2"/>
        <v>6</v>
      </c>
      <c r="M51">
        <f t="shared" si="3"/>
        <v>9.6774193548387094E-2</v>
      </c>
      <c r="O51">
        <v>39</v>
      </c>
      <c r="P51">
        <f t="shared" si="4"/>
        <v>2</v>
      </c>
      <c r="Q51">
        <f t="shared" si="5"/>
        <v>5.4054054054054057E-2</v>
      </c>
      <c r="S51">
        <v>50</v>
      </c>
      <c r="T51">
        <f t="shared" si="6"/>
        <v>7</v>
      </c>
      <c r="U51">
        <f t="shared" si="7"/>
        <v>0.16279069767441862</v>
      </c>
      <c r="W51">
        <v>60</v>
      </c>
      <c r="X51">
        <f t="shared" si="8"/>
        <v>5</v>
      </c>
      <c r="Y51">
        <f t="shared" si="9"/>
        <v>9.0909090909090912E-2</v>
      </c>
      <c r="AA51">
        <v>9.6774193548387094E-2</v>
      </c>
      <c r="AB51">
        <v>9.0909090909090912E-2</v>
      </c>
      <c r="AC51">
        <v>0.25</v>
      </c>
      <c r="AD51">
        <v>5.4054054054054057E-2</v>
      </c>
      <c r="AE51">
        <v>0.16279069767441862</v>
      </c>
      <c r="AF51">
        <f t="shared" si="10"/>
        <v>0.13090560723719014</v>
      </c>
      <c r="AG51">
        <f t="shared" si="11"/>
        <v>7.725116394782211E-2</v>
      </c>
    </row>
    <row r="52" spans="2:33">
      <c r="B52">
        <v>12.75</v>
      </c>
      <c r="C52">
        <v>0.11248429736426738</v>
      </c>
      <c r="D52">
        <v>6.8944599358415654E-2</v>
      </c>
      <c r="G52">
        <v>29</v>
      </c>
      <c r="H52">
        <f t="shared" si="0"/>
        <v>5</v>
      </c>
      <c r="I52">
        <f t="shared" si="1"/>
        <v>0.20833333333333334</v>
      </c>
      <c r="K52">
        <v>66</v>
      </c>
      <c r="L52">
        <f t="shared" si="2"/>
        <v>4</v>
      </c>
      <c r="M52">
        <f t="shared" si="3"/>
        <v>6.4516129032258063E-2</v>
      </c>
      <c r="O52">
        <v>39</v>
      </c>
      <c r="P52">
        <f t="shared" si="4"/>
        <v>2</v>
      </c>
      <c r="Q52">
        <f t="shared" si="5"/>
        <v>5.4054054054054057E-2</v>
      </c>
      <c r="S52">
        <v>50</v>
      </c>
      <c r="T52">
        <f t="shared" si="6"/>
        <v>7</v>
      </c>
      <c r="U52">
        <f t="shared" si="7"/>
        <v>0.16279069767441862</v>
      </c>
      <c r="W52">
        <v>59</v>
      </c>
      <c r="X52">
        <f t="shared" si="8"/>
        <v>4</v>
      </c>
      <c r="Y52">
        <f t="shared" si="9"/>
        <v>7.2727272727272724E-2</v>
      </c>
      <c r="AA52">
        <v>6.4516129032258063E-2</v>
      </c>
      <c r="AB52">
        <v>7.2727272727272724E-2</v>
      </c>
      <c r="AC52">
        <v>0.20833333333333334</v>
      </c>
      <c r="AD52">
        <v>5.4054054054054057E-2</v>
      </c>
      <c r="AE52">
        <v>0.16279069767441862</v>
      </c>
      <c r="AF52">
        <f t="shared" si="10"/>
        <v>0.11248429736426738</v>
      </c>
      <c r="AG52">
        <f t="shared" si="11"/>
        <v>6.8944599358415654E-2</v>
      </c>
    </row>
    <row r="53" spans="2:33">
      <c r="B53">
        <v>13</v>
      </c>
      <c r="C53">
        <v>0.14835323081384594</v>
      </c>
      <c r="D53">
        <v>4.2716021787524143E-2</v>
      </c>
      <c r="G53">
        <v>28</v>
      </c>
      <c r="H53">
        <f t="shared" si="0"/>
        <v>4</v>
      </c>
      <c r="I53">
        <f t="shared" si="1"/>
        <v>0.16666666666666666</v>
      </c>
      <c r="K53">
        <v>73</v>
      </c>
      <c r="L53">
        <f t="shared" si="2"/>
        <v>11</v>
      </c>
      <c r="M53">
        <f t="shared" si="3"/>
        <v>0.17741935483870969</v>
      </c>
      <c r="O53">
        <v>43</v>
      </c>
      <c r="P53">
        <f t="shared" si="4"/>
        <v>6</v>
      </c>
      <c r="Q53">
        <f t="shared" si="5"/>
        <v>0.16216216216216217</v>
      </c>
      <c r="S53">
        <v>50</v>
      </c>
      <c r="T53">
        <f t="shared" si="6"/>
        <v>7</v>
      </c>
      <c r="U53">
        <f t="shared" si="7"/>
        <v>0.16279069767441862</v>
      </c>
      <c r="W53">
        <v>59</v>
      </c>
      <c r="X53">
        <f t="shared" si="8"/>
        <v>4</v>
      </c>
      <c r="Y53">
        <f t="shared" si="9"/>
        <v>7.2727272727272724E-2</v>
      </c>
      <c r="AA53">
        <v>0.17741935483870969</v>
      </c>
      <c r="AB53">
        <v>7.2727272727272724E-2</v>
      </c>
      <c r="AC53">
        <v>0.16666666666666666</v>
      </c>
      <c r="AD53">
        <v>0.16216216216216217</v>
      </c>
      <c r="AE53">
        <v>0.16279069767441862</v>
      </c>
      <c r="AF53">
        <f t="shared" si="10"/>
        <v>0.14835323081384594</v>
      </c>
      <c r="AG53">
        <f t="shared" si="11"/>
        <v>4.2716021787524143E-2</v>
      </c>
    </row>
    <row r="54" spans="2:33">
      <c r="B54">
        <v>13.25</v>
      </c>
      <c r="C54">
        <v>0.12536202846780492</v>
      </c>
      <c r="D54">
        <v>5.3562611977730878E-2</v>
      </c>
      <c r="G54">
        <v>28</v>
      </c>
      <c r="H54">
        <f t="shared" si="0"/>
        <v>4</v>
      </c>
      <c r="I54">
        <f t="shared" si="1"/>
        <v>0.16666666666666666</v>
      </c>
      <c r="K54">
        <v>67</v>
      </c>
      <c r="L54">
        <f t="shared" si="2"/>
        <v>5</v>
      </c>
      <c r="M54">
        <f t="shared" si="3"/>
        <v>8.0645161290322578E-2</v>
      </c>
      <c r="O54">
        <v>43</v>
      </c>
      <c r="P54">
        <f t="shared" si="4"/>
        <v>6</v>
      </c>
      <c r="Q54">
        <f t="shared" si="5"/>
        <v>0.16216216216216217</v>
      </c>
      <c r="S54">
        <v>50</v>
      </c>
      <c r="T54">
        <f t="shared" si="6"/>
        <v>7</v>
      </c>
      <c r="U54">
        <f t="shared" si="7"/>
        <v>0.16279069767441862</v>
      </c>
      <c r="W54">
        <v>58</v>
      </c>
      <c r="X54">
        <f t="shared" si="8"/>
        <v>3</v>
      </c>
      <c r="Y54">
        <f t="shared" si="9"/>
        <v>5.4545454545454543E-2</v>
      </c>
      <c r="AA54">
        <v>8.0645161290322578E-2</v>
      </c>
      <c r="AB54">
        <v>5.4545454545454543E-2</v>
      </c>
      <c r="AC54">
        <v>0.16666666666666666</v>
      </c>
      <c r="AD54">
        <v>0.16216216216216217</v>
      </c>
      <c r="AE54">
        <v>0.16279069767441862</v>
      </c>
      <c r="AF54">
        <f t="shared" si="10"/>
        <v>0.12536202846780492</v>
      </c>
      <c r="AG54">
        <f t="shared" si="11"/>
        <v>5.3562611977730878E-2</v>
      </c>
    </row>
    <row r="55" spans="2:33">
      <c r="B55">
        <v>13.5</v>
      </c>
      <c r="C55">
        <v>0.11567612419075284</v>
      </c>
      <c r="D55">
        <v>6.4932322035130718E-2</v>
      </c>
      <c r="G55">
        <v>26</v>
      </c>
      <c r="H55">
        <f t="shared" si="0"/>
        <v>2</v>
      </c>
      <c r="I55">
        <f t="shared" si="1"/>
        <v>8.3333333333333329E-2</v>
      </c>
      <c r="K55">
        <v>65</v>
      </c>
      <c r="L55">
        <f t="shared" si="2"/>
        <v>3</v>
      </c>
      <c r="M55">
        <f t="shared" si="3"/>
        <v>4.8387096774193547E-2</v>
      </c>
      <c r="O55">
        <v>45</v>
      </c>
      <c r="P55">
        <f t="shared" si="4"/>
        <v>8</v>
      </c>
      <c r="Q55">
        <f t="shared" si="5"/>
        <v>0.21621621621621623</v>
      </c>
      <c r="S55">
        <v>49</v>
      </c>
      <c r="T55">
        <f t="shared" si="6"/>
        <v>6</v>
      </c>
      <c r="U55">
        <f t="shared" si="7"/>
        <v>0.13953488372093023</v>
      </c>
      <c r="W55">
        <v>60</v>
      </c>
      <c r="X55">
        <f t="shared" si="8"/>
        <v>5</v>
      </c>
      <c r="Y55">
        <f t="shared" si="9"/>
        <v>9.0909090909090912E-2</v>
      </c>
      <c r="AA55">
        <v>4.8387096774193547E-2</v>
      </c>
      <c r="AB55">
        <v>9.0909090909090912E-2</v>
      </c>
      <c r="AC55">
        <v>8.3333333333333329E-2</v>
      </c>
      <c r="AD55">
        <v>0.21621621621621623</v>
      </c>
      <c r="AE55">
        <v>0.13953488372093023</v>
      </c>
      <c r="AF55">
        <f t="shared" si="10"/>
        <v>0.11567612419075284</v>
      </c>
      <c r="AG55">
        <f t="shared" si="11"/>
        <v>6.4932322035130718E-2</v>
      </c>
    </row>
    <row r="56" spans="2:33">
      <c r="B56">
        <v>13.75</v>
      </c>
      <c r="C56">
        <v>0.12223237934790823</v>
      </c>
      <c r="D56">
        <v>8.2166903541606259E-2</v>
      </c>
      <c r="G56">
        <v>27</v>
      </c>
      <c r="H56">
        <f t="shared" si="0"/>
        <v>3</v>
      </c>
      <c r="I56">
        <f t="shared" si="1"/>
        <v>0.125</v>
      </c>
      <c r="K56">
        <v>69</v>
      </c>
      <c r="L56">
        <f t="shared" si="2"/>
        <v>7</v>
      </c>
      <c r="M56">
        <f t="shared" si="3"/>
        <v>0.11290322580645161</v>
      </c>
      <c r="O56">
        <v>40</v>
      </c>
      <c r="P56">
        <f t="shared" si="4"/>
        <v>3</v>
      </c>
      <c r="Q56">
        <f t="shared" si="5"/>
        <v>8.1081081081081086E-2</v>
      </c>
      <c r="S56">
        <v>54</v>
      </c>
      <c r="T56">
        <f t="shared" si="6"/>
        <v>11</v>
      </c>
      <c r="U56">
        <f t="shared" si="7"/>
        <v>0.2558139534883721</v>
      </c>
      <c r="W56">
        <v>57</v>
      </c>
      <c r="X56">
        <f t="shared" si="8"/>
        <v>2</v>
      </c>
      <c r="Y56">
        <f t="shared" si="9"/>
        <v>3.6363636363636362E-2</v>
      </c>
      <c r="AA56">
        <v>0.11290322580645161</v>
      </c>
      <c r="AB56">
        <v>3.6363636363636362E-2</v>
      </c>
      <c r="AC56">
        <v>0.125</v>
      </c>
      <c r="AD56">
        <v>8.1081081081081086E-2</v>
      </c>
      <c r="AE56">
        <v>0.2558139534883721</v>
      </c>
      <c r="AF56">
        <f t="shared" si="10"/>
        <v>0.12223237934790823</v>
      </c>
      <c r="AG56">
        <f t="shared" si="11"/>
        <v>8.2166903541606259E-2</v>
      </c>
    </row>
    <row r="57" spans="2:33">
      <c r="B57">
        <v>14</v>
      </c>
      <c r="C57">
        <v>9.8447680101843654E-2</v>
      </c>
      <c r="D57">
        <v>8.5256125546070455E-2</v>
      </c>
      <c r="G57">
        <v>29</v>
      </c>
      <c r="H57">
        <f t="shared" si="0"/>
        <v>5</v>
      </c>
      <c r="I57">
        <f t="shared" si="1"/>
        <v>0.20833333333333334</v>
      </c>
      <c r="K57">
        <v>65</v>
      </c>
      <c r="L57">
        <f t="shared" si="2"/>
        <v>3</v>
      </c>
      <c r="M57">
        <f t="shared" si="3"/>
        <v>4.8387096774193547E-2</v>
      </c>
      <c r="O57">
        <v>37</v>
      </c>
      <c r="P57">
        <f t="shared" si="4"/>
        <v>0</v>
      </c>
      <c r="Q57">
        <f t="shared" si="5"/>
        <v>0</v>
      </c>
      <c r="S57">
        <v>50</v>
      </c>
      <c r="T57">
        <f t="shared" si="6"/>
        <v>7</v>
      </c>
      <c r="U57">
        <f t="shared" si="7"/>
        <v>0.16279069767441862</v>
      </c>
      <c r="W57">
        <v>59</v>
      </c>
      <c r="X57">
        <f t="shared" si="8"/>
        <v>4</v>
      </c>
      <c r="Y57">
        <f t="shared" si="9"/>
        <v>7.2727272727272724E-2</v>
      </c>
      <c r="AA57">
        <v>4.8387096774193547E-2</v>
      </c>
      <c r="AB57">
        <v>7.2727272727272724E-2</v>
      </c>
      <c r="AC57">
        <v>0.20833333333333334</v>
      </c>
      <c r="AD57">
        <v>0</v>
      </c>
      <c r="AE57">
        <v>0.16279069767441862</v>
      </c>
      <c r="AF57">
        <f t="shared" si="10"/>
        <v>9.8447680101843654E-2</v>
      </c>
      <c r="AG57">
        <f t="shared" si="11"/>
        <v>8.5256125546070455E-2</v>
      </c>
    </row>
    <row r="58" spans="2:33">
      <c r="B58">
        <v>14.25</v>
      </c>
      <c r="C58">
        <v>0.12902794187490363</v>
      </c>
      <c r="D58">
        <v>8.6781628765622995E-2</v>
      </c>
      <c r="G58">
        <v>29</v>
      </c>
      <c r="H58">
        <f t="shared" si="0"/>
        <v>5</v>
      </c>
      <c r="I58">
        <f t="shared" si="1"/>
        <v>0.20833333333333334</v>
      </c>
      <c r="K58">
        <v>64</v>
      </c>
      <c r="L58">
        <f t="shared" si="2"/>
        <v>2</v>
      </c>
      <c r="M58">
        <f t="shared" si="3"/>
        <v>3.2258064516129031E-2</v>
      </c>
      <c r="O58">
        <v>40</v>
      </c>
      <c r="P58">
        <f t="shared" si="4"/>
        <v>3</v>
      </c>
      <c r="Q58">
        <f t="shared" si="5"/>
        <v>8.1081081081081086E-2</v>
      </c>
      <c r="S58">
        <v>53</v>
      </c>
      <c r="T58">
        <f t="shared" si="6"/>
        <v>10</v>
      </c>
      <c r="U58">
        <f t="shared" si="7"/>
        <v>0.23255813953488372</v>
      </c>
      <c r="W58">
        <v>60</v>
      </c>
      <c r="X58">
        <f t="shared" si="8"/>
        <v>5</v>
      </c>
      <c r="Y58">
        <f t="shared" si="9"/>
        <v>9.0909090909090912E-2</v>
      </c>
      <c r="AA58">
        <v>3.2258064516129031E-2</v>
      </c>
      <c r="AB58">
        <v>9.0909090909090912E-2</v>
      </c>
      <c r="AC58">
        <v>0.20833333333333334</v>
      </c>
      <c r="AD58">
        <v>8.1081081081081086E-2</v>
      </c>
      <c r="AE58">
        <v>0.23255813953488372</v>
      </c>
      <c r="AF58">
        <f t="shared" si="10"/>
        <v>0.12902794187490363</v>
      </c>
      <c r="AG58">
        <f t="shared" si="11"/>
        <v>8.6781628765622995E-2</v>
      </c>
    </row>
    <row r="59" spans="2:33">
      <c r="B59">
        <v>14.5</v>
      </c>
      <c r="C59">
        <v>0.11895228106780995</v>
      </c>
      <c r="D59">
        <v>9.214887261733852E-2</v>
      </c>
      <c r="G59">
        <v>24</v>
      </c>
      <c r="H59">
        <f t="shared" si="0"/>
        <v>0</v>
      </c>
      <c r="I59">
        <f t="shared" si="1"/>
        <v>0</v>
      </c>
      <c r="K59">
        <v>69</v>
      </c>
      <c r="L59">
        <f t="shared" si="2"/>
        <v>7</v>
      </c>
      <c r="M59">
        <f t="shared" si="3"/>
        <v>0.11290322580645161</v>
      </c>
      <c r="O59">
        <v>42</v>
      </c>
      <c r="P59">
        <f t="shared" si="4"/>
        <v>5</v>
      </c>
      <c r="Q59">
        <f t="shared" si="5"/>
        <v>0.13513513513513514</v>
      </c>
      <c r="S59">
        <v>54</v>
      </c>
      <c r="T59">
        <f t="shared" si="6"/>
        <v>11</v>
      </c>
      <c r="U59">
        <f t="shared" si="7"/>
        <v>0.2558139534883721</v>
      </c>
      <c r="W59">
        <v>60</v>
      </c>
      <c r="X59">
        <f t="shared" si="8"/>
        <v>5</v>
      </c>
      <c r="Y59">
        <f t="shared" si="9"/>
        <v>9.0909090909090912E-2</v>
      </c>
      <c r="AA59">
        <v>0.11290322580645161</v>
      </c>
      <c r="AB59">
        <v>9.0909090909090912E-2</v>
      </c>
      <c r="AC59">
        <v>0</v>
      </c>
      <c r="AD59">
        <v>0.13513513513513514</v>
      </c>
      <c r="AE59">
        <v>0.2558139534883721</v>
      </c>
      <c r="AF59">
        <f t="shared" si="10"/>
        <v>0.11895228106780995</v>
      </c>
      <c r="AG59">
        <f t="shared" si="11"/>
        <v>9.214887261733852E-2</v>
      </c>
    </row>
    <row r="60" spans="2:33">
      <c r="B60">
        <v>14.75</v>
      </c>
      <c r="C60">
        <v>0.10380727860097702</v>
      </c>
      <c r="D60">
        <v>7.0440685949347784E-2</v>
      </c>
      <c r="G60">
        <v>28</v>
      </c>
      <c r="H60">
        <f t="shared" si="0"/>
        <v>4</v>
      </c>
      <c r="I60">
        <f t="shared" si="1"/>
        <v>0.16666666666666666</v>
      </c>
      <c r="K60">
        <v>65</v>
      </c>
      <c r="L60">
        <f t="shared" si="2"/>
        <v>3</v>
      </c>
      <c r="M60">
        <f t="shared" si="3"/>
        <v>4.8387096774193547E-2</v>
      </c>
      <c r="O60">
        <v>38</v>
      </c>
      <c r="P60">
        <f t="shared" si="4"/>
        <v>1</v>
      </c>
      <c r="Q60">
        <f t="shared" si="5"/>
        <v>2.7027027027027029E-2</v>
      </c>
      <c r="S60">
        <v>51</v>
      </c>
      <c r="T60">
        <f t="shared" si="6"/>
        <v>8</v>
      </c>
      <c r="U60">
        <f t="shared" si="7"/>
        <v>0.18604651162790697</v>
      </c>
      <c r="W60">
        <v>60</v>
      </c>
      <c r="X60">
        <f t="shared" si="8"/>
        <v>5</v>
      </c>
      <c r="Y60">
        <f t="shared" si="9"/>
        <v>9.0909090909090912E-2</v>
      </c>
      <c r="AA60">
        <v>4.8387096774193547E-2</v>
      </c>
      <c r="AB60">
        <v>9.0909090909090912E-2</v>
      </c>
      <c r="AC60">
        <v>0.16666666666666666</v>
      </c>
      <c r="AD60">
        <v>2.7027027027027029E-2</v>
      </c>
      <c r="AE60">
        <v>0.18604651162790697</v>
      </c>
      <c r="AF60">
        <f t="shared" si="10"/>
        <v>0.10380727860097702</v>
      </c>
      <c r="AG60">
        <f t="shared" si="11"/>
        <v>7.0440685949347784E-2</v>
      </c>
    </row>
    <row r="61" spans="2:33">
      <c r="B61">
        <v>15</v>
      </c>
      <c r="C61">
        <v>0.13835243823240823</v>
      </c>
      <c r="D61">
        <v>7.8861296120481233E-2</v>
      </c>
      <c r="G61">
        <v>28</v>
      </c>
      <c r="H61">
        <f t="shared" si="0"/>
        <v>4</v>
      </c>
      <c r="I61">
        <f t="shared" si="1"/>
        <v>0.16666666666666666</v>
      </c>
      <c r="K61">
        <v>66</v>
      </c>
      <c r="L61">
        <f t="shared" si="2"/>
        <v>4</v>
      </c>
      <c r="M61">
        <f t="shared" si="3"/>
        <v>6.4516129032258063E-2</v>
      </c>
      <c r="O61">
        <v>46</v>
      </c>
      <c r="P61">
        <f t="shared" si="4"/>
        <v>9</v>
      </c>
      <c r="Q61">
        <f t="shared" si="5"/>
        <v>0.24324324324324326</v>
      </c>
      <c r="S61">
        <v>50</v>
      </c>
      <c r="T61">
        <f t="shared" si="6"/>
        <v>7</v>
      </c>
      <c r="U61">
        <f t="shared" si="7"/>
        <v>0.16279069767441862</v>
      </c>
      <c r="W61">
        <v>58</v>
      </c>
      <c r="X61">
        <f t="shared" si="8"/>
        <v>3</v>
      </c>
      <c r="Y61">
        <f t="shared" si="9"/>
        <v>5.4545454545454543E-2</v>
      </c>
      <c r="AA61">
        <v>6.4516129032258063E-2</v>
      </c>
      <c r="AB61">
        <v>5.4545454545454543E-2</v>
      </c>
      <c r="AC61">
        <v>0.16666666666666666</v>
      </c>
      <c r="AD61">
        <v>0.24324324324324326</v>
      </c>
      <c r="AE61">
        <v>0.16279069767441862</v>
      </c>
      <c r="AF61">
        <f t="shared" si="10"/>
        <v>0.13835243823240823</v>
      </c>
      <c r="AG61">
        <f t="shared" si="11"/>
        <v>7.8861296120481233E-2</v>
      </c>
    </row>
    <row r="62" spans="2:33">
      <c r="B62">
        <v>15.25</v>
      </c>
      <c r="C62">
        <v>7.6010857751292862E-2</v>
      </c>
      <c r="D62">
        <v>7.8381461802470076E-2</v>
      </c>
      <c r="G62">
        <v>28</v>
      </c>
      <c r="H62">
        <f t="shared" si="0"/>
        <v>4</v>
      </c>
      <c r="I62">
        <f t="shared" si="1"/>
        <v>0.16666666666666666</v>
      </c>
      <c r="K62">
        <v>66</v>
      </c>
      <c r="L62">
        <f t="shared" si="2"/>
        <v>4</v>
      </c>
      <c r="M62">
        <f t="shared" si="3"/>
        <v>6.4516129032258063E-2</v>
      </c>
      <c r="O62">
        <v>36</v>
      </c>
      <c r="P62">
        <f t="shared" si="4"/>
        <v>-1</v>
      </c>
      <c r="Q62">
        <f t="shared" si="5"/>
        <v>-2.7027027027027029E-2</v>
      </c>
      <c r="S62">
        <v>49</v>
      </c>
      <c r="T62">
        <f t="shared" si="6"/>
        <v>6</v>
      </c>
      <c r="U62">
        <f t="shared" si="7"/>
        <v>0.13953488372093023</v>
      </c>
      <c r="W62">
        <v>57</v>
      </c>
      <c r="X62">
        <f t="shared" si="8"/>
        <v>2</v>
      </c>
      <c r="Y62">
        <f t="shared" si="9"/>
        <v>3.6363636363636362E-2</v>
      </c>
      <c r="AA62">
        <v>6.4516129032258063E-2</v>
      </c>
      <c r="AB62">
        <v>3.6363636363636362E-2</v>
      </c>
      <c r="AC62">
        <v>0.16666666666666666</v>
      </c>
      <c r="AD62">
        <v>-2.7027027027027029E-2</v>
      </c>
      <c r="AE62">
        <v>0.13953488372093023</v>
      </c>
      <c r="AF62">
        <f t="shared" si="10"/>
        <v>7.6010857751292862E-2</v>
      </c>
      <c r="AG62">
        <f t="shared" si="11"/>
        <v>7.8381461802470076E-2</v>
      </c>
    </row>
    <row r="63" spans="2:33">
      <c r="B63">
        <v>15.5</v>
      </c>
      <c r="C63">
        <v>0.11328813775925553</v>
      </c>
      <c r="D63">
        <v>8.0897155820243496E-2</v>
      </c>
      <c r="G63">
        <v>28</v>
      </c>
      <c r="H63">
        <f t="shared" si="0"/>
        <v>4</v>
      </c>
      <c r="I63">
        <f t="shared" si="1"/>
        <v>0.16666666666666666</v>
      </c>
      <c r="K63">
        <v>68</v>
      </c>
      <c r="L63">
        <f t="shared" si="2"/>
        <v>6</v>
      </c>
      <c r="M63">
        <f t="shared" si="3"/>
        <v>9.6774193548387094E-2</v>
      </c>
      <c r="O63">
        <v>42</v>
      </c>
      <c r="P63">
        <f t="shared" si="4"/>
        <v>5</v>
      </c>
      <c r="Q63">
        <f t="shared" si="5"/>
        <v>0.13513513513513514</v>
      </c>
      <c r="S63">
        <v>51</v>
      </c>
      <c r="T63">
        <f t="shared" si="6"/>
        <v>8</v>
      </c>
      <c r="U63">
        <f t="shared" si="7"/>
        <v>0.18604651162790697</v>
      </c>
      <c r="W63">
        <v>54</v>
      </c>
      <c r="X63">
        <f t="shared" si="8"/>
        <v>-1</v>
      </c>
      <c r="Y63">
        <f t="shared" si="9"/>
        <v>-1.8181818181818181E-2</v>
      </c>
      <c r="AA63">
        <v>9.6774193548387094E-2</v>
      </c>
      <c r="AB63">
        <v>-1.8181818181818181E-2</v>
      </c>
      <c r="AC63">
        <v>0.16666666666666666</v>
      </c>
      <c r="AD63">
        <v>0.13513513513513514</v>
      </c>
      <c r="AE63">
        <v>0.18604651162790697</v>
      </c>
      <c r="AF63">
        <f t="shared" si="10"/>
        <v>0.11328813775925553</v>
      </c>
      <c r="AG63">
        <f t="shared" si="11"/>
        <v>8.0897155820243496E-2</v>
      </c>
    </row>
    <row r="64" spans="2:33">
      <c r="B64">
        <v>15.75</v>
      </c>
      <c r="C64">
        <v>9.8310259383027579E-2</v>
      </c>
      <c r="D64">
        <v>8.8378243151599908E-2</v>
      </c>
      <c r="G64">
        <v>26</v>
      </c>
      <c r="H64">
        <f t="shared" si="0"/>
        <v>2</v>
      </c>
      <c r="I64">
        <f t="shared" si="1"/>
        <v>8.3333333333333329E-2</v>
      </c>
      <c r="K64">
        <v>65</v>
      </c>
      <c r="L64">
        <f t="shared" si="2"/>
        <v>3</v>
      </c>
      <c r="M64">
        <f t="shared" si="3"/>
        <v>4.8387096774193547E-2</v>
      </c>
      <c r="O64">
        <v>37</v>
      </c>
      <c r="P64">
        <f t="shared" si="4"/>
        <v>0</v>
      </c>
      <c r="Q64">
        <f t="shared" si="5"/>
        <v>0</v>
      </c>
      <c r="S64">
        <v>53</v>
      </c>
      <c r="T64">
        <f t="shared" si="6"/>
        <v>10</v>
      </c>
      <c r="U64">
        <f t="shared" si="7"/>
        <v>0.23255813953488372</v>
      </c>
      <c r="W64">
        <v>62</v>
      </c>
      <c r="X64">
        <f t="shared" si="8"/>
        <v>7</v>
      </c>
      <c r="Y64">
        <f t="shared" si="9"/>
        <v>0.12727272727272726</v>
      </c>
      <c r="AA64">
        <v>4.8387096774193547E-2</v>
      </c>
      <c r="AB64">
        <v>0.12727272727272726</v>
      </c>
      <c r="AC64">
        <v>8.3333333333333329E-2</v>
      </c>
      <c r="AD64">
        <v>0</v>
      </c>
      <c r="AE64">
        <v>0.23255813953488372</v>
      </c>
      <c r="AF64">
        <f t="shared" si="10"/>
        <v>9.8310259383027579E-2</v>
      </c>
      <c r="AG64">
        <f t="shared" si="11"/>
        <v>8.8378243151599908E-2</v>
      </c>
    </row>
    <row r="65" spans="2:33">
      <c r="B65">
        <v>16</v>
      </c>
      <c r="C65">
        <v>7.0077786645678625E-2</v>
      </c>
      <c r="D65">
        <v>6.5344610010753548E-2</v>
      </c>
      <c r="G65">
        <v>25</v>
      </c>
      <c r="H65">
        <f t="shared" si="0"/>
        <v>1</v>
      </c>
      <c r="I65">
        <f t="shared" si="1"/>
        <v>4.1666666666666664E-2</v>
      </c>
      <c r="K65">
        <v>64</v>
      </c>
      <c r="L65">
        <f t="shared" si="2"/>
        <v>2</v>
      </c>
      <c r="M65">
        <f t="shared" si="3"/>
        <v>3.2258064516129031E-2</v>
      </c>
      <c r="O65">
        <v>39</v>
      </c>
      <c r="P65">
        <f t="shared" si="4"/>
        <v>2</v>
      </c>
      <c r="Q65">
        <f t="shared" si="5"/>
        <v>5.4054054054054057E-2</v>
      </c>
      <c r="S65">
        <v>51</v>
      </c>
      <c r="T65">
        <f t="shared" si="6"/>
        <v>8</v>
      </c>
      <c r="U65">
        <f t="shared" si="7"/>
        <v>0.18604651162790697</v>
      </c>
      <c r="W65">
        <v>57</v>
      </c>
      <c r="X65">
        <f t="shared" si="8"/>
        <v>2</v>
      </c>
      <c r="Y65">
        <f t="shared" si="9"/>
        <v>3.6363636363636362E-2</v>
      </c>
      <c r="AA65">
        <v>3.2258064516129031E-2</v>
      </c>
      <c r="AB65">
        <v>3.6363636363636362E-2</v>
      </c>
      <c r="AC65">
        <v>4.1666666666666664E-2</v>
      </c>
      <c r="AD65">
        <v>5.4054054054054057E-2</v>
      </c>
      <c r="AE65">
        <v>0.18604651162790697</v>
      </c>
      <c r="AF65">
        <f t="shared" si="10"/>
        <v>7.0077786645678625E-2</v>
      </c>
      <c r="AG65">
        <f t="shared" si="11"/>
        <v>6.5344610010753548E-2</v>
      </c>
    </row>
    <row r="66" spans="2:33">
      <c r="B66">
        <v>16.25</v>
      </c>
      <c r="C66">
        <v>5.3340457350209779E-2</v>
      </c>
      <c r="D66">
        <v>2.8388881610082402E-2</v>
      </c>
      <c r="G66">
        <v>25</v>
      </c>
      <c r="H66">
        <f t="shared" si="0"/>
        <v>1</v>
      </c>
      <c r="I66">
        <f t="shared" si="1"/>
        <v>4.1666666666666664E-2</v>
      </c>
      <c r="K66">
        <v>64</v>
      </c>
      <c r="L66">
        <f t="shared" si="2"/>
        <v>2</v>
      </c>
      <c r="M66">
        <f t="shared" si="3"/>
        <v>3.2258064516129031E-2</v>
      </c>
      <c r="O66">
        <v>38</v>
      </c>
      <c r="P66">
        <f t="shared" si="4"/>
        <v>1</v>
      </c>
      <c r="Q66">
        <f t="shared" si="5"/>
        <v>2.7027027027027029E-2</v>
      </c>
      <c r="S66">
        <v>47</v>
      </c>
      <c r="T66">
        <f t="shared" si="6"/>
        <v>4</v>
      </c>
      <c r="U66">
        <f t="shared" si="7"/>
        <v>9.3023255813953487E-2</v>
      </c>
      <c r="W66">
        <v>59</v>
      </c>
      <c r="X66">
        <f t="shared" si="8"/>
        <v>4</v>
      </c>
      <c r="Y66">
        <f t="shared" si="9"/>
        <v>7.2727272727272724E-2</v>
      </c>
      <c r="AA66">
        <v>3.2258064516129031E-2</v>
      </c>
      <c r="AB66">
        <v>7.2727272727272724E-2</v>
      </c>
      <c r="AC66">
        <v>4.1666666666666664E-2</v>
      </c>
      <c r="AD66">
        <v>2.7027027027027029E-2</v>
      </c>
      <c r="AE66">
        <v>9.3023255813953487E-2</v>
      </c>
      <c r="AF66">
        <f t="shared" si="10"/>
        <v>5.3340457350209779E-2</v>
      </c>
      <c r="AG66">
        <f t="shared" si="11"/>
        <v>2.8388881610082402E-2</v>
      </c>
    </row>
    <row r="67" spans="2:33">
      <c r="B67">
        <v>16.5</v>
      </c>
      <c r="C67">
        <v>7.9913691567855105E-2</v>
      </c>
      <c r="D67">
        <v>6.0392272111285443E-2</v>
      </c>
      <c r="G67">
        <v>27</v>
      </c>
      <c r="H67">
        <f t="shared" ref="H67:H130" si="12">G67-24</f>
        <v>3</v>
      </c>
      <c r="I67">
        <f t="shared" ref="I67:I130" si="13">H67/24</f>
        <v>0.125</v>
      </c>
      <c r="K67">
        <v>65</v>
      </c>
      <c r="L67">
        <f t="shared" ref="L67:L130" si="14">K67-62</f>
        <v>3</v>
      </c>
      <c r="M67">
        <f t="shared" ref="M67:M130" si="15">L67/62</f>
        <v>4.8387096774193547E-2</v>
      </c>
      <c r="O67">
        <v>38</v>
      </c>
      <c r="P67">
        <f t="shared" ref="P67:P130" si="16">O67-37</f>
        <v>1</v>
      </c>
      <c r="Q67">
        <f t="shared" ref="Q67:Q130" si="17">P67/37</f>
        <v>2.7027027027027029E-2</v>
      </c>
      <c r="S67">
        <v>50</v>
      </c>
      <c r="T67">
        <f t="shared" ref="T67:T130" si="18">S67-43</f>
        <v>7</v>
      </c>
      <c r="U67">
        <f t="shared" ref="U67:U130" si="19">T67/43</f>
        <v>0.16279069767441862</v>
      </c>
      <c r="W67">
        <v>57</v>
      </c>
      <c r="X67">
        <f t="shared" ref="X67:X130" si="20">W67-55</f>
        <v>2</v>
      </c>
      <c r="Y67">
        <f t="shared" ref="Y67:Y130" si="21">X67/55</f>
        <v>3.6363636363636362E-2</v>
      </c>
      <c r="AA67">
        <v>4.8387096774193547E-2</v>
      </c>
      <c r="AB67">
        <v>3.6363636363636362E-2</v>
      </c>
      <c r="AC67">
        <v>0.125</v>
      </c>
      <c r="AD67">
        <v>2.7027027027027029E-2</v>
      </c>
      <c r="AE67">
        <v>0.16279069767441862</v>
      </c>
      <c r="AF67">
        <f t="shared" ref="AF67:AF130" si="22">AVERAGE(AA67:AE67)</f>
        <v>7.9913691567855105E-2</v>
      </c>
      <c r="AG67">
        <f t="shared" ref="AG67:AG130" si="23">STDEV(AA67:AE67)</f>
        <v>6.0392272111285443E-2</v>
      </c>
    </row>
    <row r="68" spans="2:33">
      <c r="B68">
        <v>16.75</v>
      </c>
      <c r="C68">
        <v>3.0907690067480016E-2</v>
      </c>
      <c r="D68">
        <v>6.9079017476760096E-2</v>
      </c>
      <c r="G68">
        <v>24</v>
      </c>
      <c r="H68">
        <f t="shared" si="12"/>
        <v>0</v>
      </c>
      <c r="I68">
        <f t="shared" si="13"/>
        <v>0</v>
      </c>
      <c r="K68">
        <v>59</v>
      </c>
      <c r="L68">
        <f t="shared" si="14"/>
        <v>-3</v>
      </c>
      <c r="M68">
        <f t="shared" si="15"/>
        <v>-4.8387096774193547E-2</v>
      </c>
      <c r="O68">
        <v>38</v>
      </c>
      <c r="P68">
        <f t="shared" si="16"/>
        <v>1</v>
      </c>
      <c r="Q68">
        <f t="shared" si="17"/>
        <v>2.7027027027027029E-2</v>
      </c>
      <c r="S68">
        <v>49</v>
      </c>
      <c r="T68">
        <f t="shared" si="18"/>
        <v>6</v>
      </c>
      <c r="U68">
        <f t="shared" si="19"/>
        <v>0.13953488372093023</v>
      </c>
      <c r="W68">
        <v>57</v>
      </c>
      <c r="X68">
        <f t="shared" si="20"/>
        <v>2</v>
      </c>
      <c r="Y68">
        <f t="shared" si="21"/>
        <v>3.6363636363636362E-2</v>
      </c>
      <c r="AA68">
        <v>-4.8387096774193547E-2</v>
      </c>
      <c r="AB68">
        <v>3.6363636363636362E-2</v>
      </c>
      <c r="AC68">
        <v>0</v>
      </c>
      <c r="AD68">
        <v>2.7027027027027029E-2</v>
      </c>
      <c r="AE68">
        <v>0.13953488372093023</v>
      </c>
      <c r="AF68">
        <f t="shared" si="22"/>
        <v>3.0907690067480016E-2</v>
      </c>
      <c r="AG68">
        <f t="shared" si="23"/>
        <v>6.9079017476760096E-2</v>
      </c>
    </row>
    <row r="69" spans="2:33">
      <c r="B69">
        <v>17</v>
      </c>
      <c r="C69">
        <v>7.2227835828736056E-2</v>
      </c>
      <c r="D69">
        <v>6.750184623082249E-2</v>
      </c>
      <c r="G69">
        <v>24</v>
      </c>
      <c r="H69">
        <f t="shared" si="12"/>
        <v>0</v>
      </c>
      <c r="I69">
        <f t="shared" si="13"/>
        <v>0</v>
      </c>
      <c r="K69">
        <v>66</v>
      </c>
      <c r="L69">
        <f t="shared" si="14"/>
        <v>4</v>
      </c>
      <c r="M69">
        <f t="shared" si="15"/>
        <v>6.4516129032258063E-2</v>
      </c>
      <c r="O69">
        <v>43</v>
      </c>
      <c r="P69">
        <f t="shared" si="16"/>
        <v>6</v>
      </c>
      <c r="Q69">
        <f t="shared" si="17"/>
        <v>0.16216216216216217</v>
      </c>
      <c r="S69">
        <v>48</v>
      </c>
      <c r="T69">
        <f t="shared" si="18"/>
        <v>5</v>
      </c>
      <c r="U69">
        <f t="shared" si="19"/>
        <v>0.11627906976744186</v>
      </c>
      <c r="W69">
        <v>56</v>
      </c>
      <c r="X69">
        <f t="shared" si="20"/>
        <v>1</v>
      </c>
      <c r="Y69">
        <f t="shared" si="21"/>
        <v>1.8181818181818181E-2</v>
      </c>
      <c r="AA69">
        <v>6.4516129032258063E-2</v>
      </c>
      <c r="AB69">
        <v>1.8181818181818181E-2</v>
      </c>
      <c r="AC69">
        <v>0</v>
      </c>
      <c r="AD69">
        <v>0.16216216216216217</v>
      </c>
      <c r="AE69">
        <v>0.11627906976744186</v>
      </c>
      <c r="AF69">
        <f t="shared" si="22"/>
        <v>7.2227835828736056E-2</v>
      </c>
      <c r="AG69">
        <f t="shared" si="23"/>
        <v>6.750184623082249E-2</v>
      </c>
    </row>
    <row r="70" spans="2:33">
      <c r="B70">
        <v>17.25</v>
      </c>
      <c r="C70">
        <v>6.8340153220123212E-2</v>
      </c>
      <c r="D70">
        <v>5.9867826821548245E-2</v>
      </c>
      <c r="G70">
        <v>25</v>
      </c>
      <c r="H70">
        <f t="shared" si="12"/>
        <v>1</v>
      </c>
      <c r="I70">
        <f t="shared" si="13"/>
        <v>4.1666666666666664E-2</v>
      </c>
      <c r="K70">
        <v>66</v>
      </c>
      <c r="L70">
        <f t="shared" si="14"/>
        <v>4</v>
      </c>
      <c r="M70">
        <f t="shared" si="15"/>
        <v>6.4516129032258063E-2</v>
      </c>
      <c r="O70">
        <v>37</v>
      </c>
      <c r="P70">
        <f t="shared" si="16"/>
        <v>0</v>
      </c>
      <c r="Q70">
        <f t="shared" si="17"/>
        <v>0</v>
      </c>
      <c r="S70">
        <v>50</v>
      </c>
      <c r="T70">
        <f t="shared" si="18"/>
        <v>7</v>
      </c>
      <c r="U70">
        <f t="shared" si="19"/>
        <v>0.16279069767441862</v>
      </c>
      <c r="W70">
        <v>59</v>
      </c>
      <c r="X70">
        <f t="shared" si="20"/>
        <v>4</v>
      </c>
      <c r="Y70">
        <f t="shared" si="21"/>
        <v>7.2727272727272724E-2</v>
      </c>
      <c r="AA70">
        <v>6.4516129032258063E-2</v>
      </c>
      <c r="AB70">
        <v>7.2727272727272724E-2</v>
      </c>
      <c r="AC70">
        <v>4.1666666666666664E-2</v>
      </c>
      <c r="AD70">
        <v>0</v>
      </c>
      <c r="AE70">
        <v>0.16279069767441862</v>
      </c>
      <c r="AF70">
        <f t="shared" si="22"/>
        <v>6.8340153220123212E-2</v>
      </c>
      <c r="AG70">
        <f t="shared" si="23"/>
        <v>5.9867826821548245E-2</v>
      </c>
    </row>
    <row r="71" spans="2:33">
      <c r="B71">
        <v>17.5</v>
      </c>
      <c r="C71">
        <v>7.3479088445329993E-2</v>
      </c>
      <c r="D71">
        <v>6.1067812849843348E-2</v>
      </c>
      <c r="G71">
        <v>26</v>
      </c>
      <c r="H71">
        <f t="shared" si="12"/>
        <v>2</v>
      </c>
      <c r="I71">
        <f t="shared" si="13"/>
        <v>8.3333333333333329E-2</v>
      </c>
      <c r="K71">
        <v>67</v>
      </c>
      <c r="L71">
        <f t="shared" si="14"/>
        <v>5</v>
      </c>
      <c r="M71">
        <f t="shared" si="15"/>
        <v>8.0645161290322578E-2</v>
      </c>
      <c r="O71">
        <v>36</v>
      </c>
      <c r="P71">
        <f t="shared" si="16"/>
        <v>-1</v>
      </c>
      <c r="Q71">
        <f t="shared" si="17"/>
        <v>-2.7027027027027029E-2</v>
      </c>
      <c r="S71">
        <v>49</v>
      </c>
      <c r="T71">
        <f t="shared" si="18"/>
        <v>6</v>
      </c>
      <c r="U71">
        <f t="shared" si="19"/>
        <v>0.13953488372093023</v>
      </c>
      <c r="W71">
        <v>60</v>
      </c>
      <c r="X71">
        <f t="shared" si="20"/>
        <v>5</v>
      </c>
      <c r="Y71">
        <f t="shared" si="21"/>
        <v>9.0909090909090912E-2</v>
      </c>
      <c r="AA71">
        <v>8.0645161290322578E-2</v>
      </c>
      <c r="AB71">
        <v>9.0909090909090912E-2</v>
      </c>
      <c r="AC71">
        <v>8.3333333333333329E-2</v>
      </c>
      <c r="AD71">
        <v>-2.7027027027027029E-2</v>
      </c>
      <c r="AE71">
        <v>0.13953488372093023</v>
      </c>
      <c r="AF71">
        <f t="shared" si="22"/>
        <v>7.3479088445329993E-2</v>
      </c>
      <c r="AG71">
        <f t="shared" si="23"/>
        <v>6.1067812849843348E-2</v>
      </c>
    </row>
    <row r="72" spans="2:33">
      <c r="B72">
        <v>17.75</v>
      </c>
      <c r="C72">
        <v>4.6932528586692127E-2</v>
      </c>
      <c r="D72">
        <v>7.0525705968397731E-2</v>
      </c>
      <c r="G72">
        <v>25</v>
      </c>
      <c r="H72">
        <f t="shared" si="12"/>
        <v>1</v>
      </c>
      <c r="I72">
        <f t="shared" si="13"/>
        <v>4.1666666666666664E-2</v>
      </c>
      <c r="K72">
        <v>65</v>
      </c>
      <c r="L72">
        <f t="shared" si="14"/>
        <v>3</v>
      </c>
      <c r="M72">
        <f t="shared" si="15"/>
        <v>4.8387096774193547E-2</v>
      </c>
      <c r="O72">
        <v>37</v>
      </c>
      <c r="P72">
        <f t="shared" si="16"/>
        <v>0</v>
      </c>
      <c r="Q72">
        <f t="shared" si="17"/>
        <v>0</v>
      </c>
      <c r="S72">
        <v>50</v>
      </c>
      <c r="T72">
        <f t="shared" si="18"/>
        <v>7</v>
      </c>
      <c r="U72">
        <f t="shared" si="19"/>
        <v>0.16279069767441862</v>
      </c>
      <c r="W72">
        <v>54</v>
      </c>
      <c r="X72">
        <f t="shared" si="20"/>
        <v>-1</v>
      </c>
      <c r="Y72">
        <f t="shared" si="21"/>
        <v>-1.8181818181818181E-2</v>
      </c>
      <c r="AA72">
        <v>4.8387096774193547E-2</v>
      </c>
      <c r="AB72">
        <v>-1.8181818181818181E-2</v>
      </c>
      <c r="AC72">
        <v>4.1666666666666664E-2</v>
      </c>
      <c r="AD72">
        <v>0</v>
      </c>
      <c r="AE72">
        <v>0.16279069767441862</v>
      </c>
      <c r="AF72">
        <f t="shared" si="22"/>
        <v>4.6932528586692127E-2</v>
      </c>
      <c r="AG72">
        <f t="shared" si="23"/>
        <v>7.0525705968397731E-2</v>
      </c>
    </row>
    <row r="73" spans="2:33">
      <c r="B73">
        <v>18</v>
      </c>
      <c r="C73">
        <v>0.13148056362985097</v>
      </c>
      <c r="D73">
        <v>9.5894923822421069E-2</v>
      </c>
      <c r="G73">
        <v>31</v>
      </c>
      <c r="H73">
        <f t="shared" si="12"/>
        <v>7</v>
      </c>
      <c r="I73">
        <f t="shared" si="13"/>
        <v>0.29166666666666669</v>
      </c>
      <c r="K73">
        <v>64</v>
      </c>
      <c r="L73">
        <f t="shared" si="14"/>
        <v>2</v>
      </c>
      <c r="M73">
        <f t="shared" si="15"/>
        <v>3.2258064516129031E-2</v>
      </c>
      <c r="O73">
        <v>41</v>
      </c>
      <c r="P73">
        <f t="shared" si="16"/>
        <v>4</v>
      </c>
      <c r="Q73">
        <f t="shared" si="17"/>
        <v>0.10810810810810811</v>
      </c>
      <c r="S73">
        <v>48</v>
      </c>
      <c r="T73">
        <f t="shared" si="18"/>
        <v>5</v>
      </c>
      <c r="U73">
        <f t="shared" si="19"/>
        <v>0.11627906976744186</v>
      </c>
      <c r="W73">
        <v>61</v>
      </c>
      <c r="X73">
        <f t="shared" si="20"/>
        <v>6</v>
      </c>
      <c r="Y73">
        <f t="shared" si="21"/>
        <v>0.10909090909090909</v>
      </c>
      <c r="AA73">
        <v>3.2258064516129031E-2</v>
      </c>
      <c r="AB73">
        <v>0.10909090909090909</v>
      </c>
      <c r="AC73">
        <v>0.29166666666666669</v>
      </c>
      <c r="AD73">
        <v>0.10810810810810811</v>
      </c>
      <c r="AE73">
        <v>0.11627906976744186</v>
      </c>
      <c r="AF73">
        <f t="shared" si="22"/>
        <v>0.13148056362985097</v>
      </c>
      <c r="AG73">
        <f t="shared" si="23"/>
        <v>9.5894923822421069E-2</v>
      </c>
    </row>
    <row r="74" spans="2:33">
      <c r="B74">
        <v>18.25</v>
      </c>
      <c r="C74">
        <v>6.9719702652935964E-2</v>
      </c>
      <c r="D74">
        <v>8.6759801676617371E-2</v>
      </c>
      <c r="G74">
        <v>24</v>
      </c>
      <c r="H74">
        <f t="shared" si="12"/>
        <v>0</v>
      </c>
      <c r="I74">
        <f t="shared" si="13"/>
        <v>0</v>
      </c>
      <c r="K74">
        <v>65</v>
      </c>
      <c r="L74">
        <f t="shared" si="14"/>
        <v>3</v>
      </c>
      <c r="M74">
        <f t="shared" si="15"/>
        <v>4.8387096774193547E-2</v>
      </c>
      <c r="O74">
        <v>37</v>
      </c>
      <c r="P74">
        <f t="shared" si="16"/>
        <v>0</v>
      </c>
      <c r="Q74">
        <f t="shared" si="17"/>
        <v>0</v>
      </c>
      <c r="S74">
        <v>52</v>
      </c>
      <c r="T74">
        <f t="shared" si="18"/>
        <v>9</v>
      </c>
      <c r="U74">
        <f t="shared" si="19"/>
        <v>0.20930232558139536</v>
      </c>
      <c r="W74">
        <v>60</v>
      </c>
      <c r="X74">
        <f t="shared" si="20"/>
        <v>5</v>
      </c>
      <c r="Y74">
        <f t="shared" si="21"/>
        <v>9.0909090909090912E-2</v>
      </c>
      <c r="AA74">
        <v>4.8387096774193547E-2</v>
      </c>
      <c r="AB74">
        <v>9.0909090909090912E-2</v>
      </c>
      <c r="AC74">
        <v>0</v>
      </c>
      <c r="AD74">
        <v>0</v>
      </c>
      <c r="AE74">
        <v>0.20930232558139536</v>
      </c>
      <c r="AF74">
        <f t="shared" si="22"/>
        <v>6.9719702652935964E-2</v>
      </c>
      <c r="AG74">
        <f t="shared" si="23"/>
        <v>8.6759801676617371E-2</v>
      </c>
    </row>
    <row r="75" spans="2:33">
      <c r="B75">
        <v>18.5</v>
      </c>
      <c r="C75">
        <v>0.10524889207559876</v>
      </c>
      <c r="D75">
        <v>4.2065915887690458E-2</v>
      </c>
      <c r="G75">
        <v>28</v>
      </c>
      <c r="H75">
        <f t="shared" si="12"/>
        <v>4</v>
      </c>
      <c r="I75">
        <f t="shared" si="13"/>
        <v>0.16666666666666666</v>
      </c>
      <c r="K75">
        <v>67</v>
      </c>
      <c r="L75">
        <f t="shared" si="14"/>
        <v>5</v>
      </c>
      <c r="M75">
        <f t="shared" si="15"/>
        <v>8.0645161290322578E-2</v>
      </c>
      <c r="O75">
        <v>41</v>
      </c>
      <c r="P75">
        <f t="shared" si="16"/>
        <v>4</v>
      </c>
      <c r="Q75">
        <f t="shared" si="17"/>
        <v>0.10810810810810811</v>
      </c>
      <c r="S75">
        <v>48</v>
      </c>
      <c r="T75">
        <f t="shared" si="18"/>
        <v>5</v>
      </c>
      <c r="U75">
        <f t="shared" si="19"/>
        <v>0.11627906976744186</v>
      </c>
      <c r="W75">
        <v>58</v>
      </c>
      <c r="X75">
        <f t="shared" si="20"/>
        <v>3</v>
      </c>
      <c r="Y75">
        <f t="shared" si="21"/>
        <v>5.4545454545454543E-2</v>
      </c>
      <c r="AA75">
        <v>8.0645161290322578E-2</v>
      </c>
      <c r="AB75">
        <v>5.4545454545454543E-2</v>
      </c>
      <c r="AC75">
        <v>0.16666666666666666</v>
      </c>
      <c r="AD75">
        <v>0.10810810810810811</v>
      </c>
      <c r="AE75">
        <v>0.11627906976744186</v>
      </c>
      <c r="AF75">
        <f t="shared" si="22"/>
        <v>0.10524889207559876</v>
      </c>
      <c r="AG75">
        <f t="shared" si="23"/>
        <v>4.2065915887690458E-2</v>
      </c>
    </row>
    <row r="76" spans="2:33">
      <c r="B76">
        <v>18.75</v>
      </c>
      <c r="C76">
        <v>8.5350505316746886E-2</v>
      </c>
      <c r="D76">
        <v>4.7118862536476222E-2</v>
      </c>
      <c r="G76">
        <v>27</v>
      </c>
      <c r="H76">
        <f t="shared" si="12"/>
        <v>3</v>
      </c>
      <c r="I76">
        <f t="shared" si="13"/>
        <v>0.125</v>
      </c>
      <c r="K76">
        <v>67</v>
      </c>
      <c r="L76">
        <f t="shared" si="14"/>
        <v>5</v>
      </c>
      <c r="M76">
        <f t="shared" si="15"/>
        <v>8.0645161290322578E-2</v>
      </c>
      <c r="O76">
        <v>38</v>
      </c>
      <c r="P76">
        <f t="shared" si="16"/>
        <v>1</v>
      </c>
      <c r="Q76">
        <f t="shared" si="17"/>
        <v>2.7027027027027029E-2</v>
      </c>
      <c r="S76">
        <v>49</v>
      </c>
      <c r="T76">
        <f t="shared" si="18"/>
        <v>6</v>
      </c>
      <c r="U76">
        <f t="shared" si="19"/>
        <v>0.13953488372093023</v>
      </c>
      <c r="W76">
        <v>58</v>
      </c>
      <c r="X76">
        <f t="shared" si="20"/>
        <v>3</v>
      </c>
      <c r="Y76">
        <f t="shared" si="21"/>
        <v>5.4545454545454543E-2</v>
      </c>
      <c r="AA76">
        <v>8.0645161290322578E-2</v>
      </c>
      <c r="AB76">
        <v>5.4545454545454543E-2</v>
      </c>
      <c r="AC76">
        <v>0.125</v>
      </c>
      <c r="AD76">
        <v>2.7027027027027029E-2</v>
      </c>
      <c r="AE76">
        <v>0.13953488372093023</v>
      </c>
      <c r="AF76">
        <f t="shared" si="22"/>
        <v>8.5350505316746886E-2</v>
      </c>
      <c r="AG76">
        <f t="shared" si="23"/>
        <v>4.7118862536476222E-2</v>
      </c>
    </row>
    <row r="77" spans="2:33">
      <c r="B77">
        <v>19</v>
      </c>
      <c r="C77">
        <v>4.7919900736854967E-2</v>
      </c>
      <c r="D77">
        <v>3.5897814160288588E-2</v>
      </c>
      <c r="G77">
        <v>25</v>
      </c>
      <c r="H77">
        <f t="shared" si="12"/>
        <v>1</v>
      </c>
      <c r="I77">
        <f t="shared" si="13"/>
        <v>4.1666666666666664E-2</v>
      </c>
      <c r="K77">
        <v>65</v>
      </c>
      <c r="L77">
        <f t="shared" si="14"/>
        <v>3</v>
      </c>
      <c r="M77">
        <f t="shared" si="15"/>
        <v>4.8387096774193547E-2</v>
      </c>
      <c r="O77">
        <v>41</v>
      </c>
      <c r="P77">
        <f t="shared" si="16"/>
        <v>4</v>
      </c>
      <c r="Q77">
        <f t="shared" si="17"/>
        <v>0.10810810810810811</v>
      </c>
      <c r="S77">
        <v>44</v>
      </c>
      <c r="T77">
        <f t="shared" si="18"/>
        <v>1</v>
      </c>
      <c r="U77">
        <f t="shared" si="19"/>
        <v>2.3255813953488372E-2</v>
      </c>
      <c r="W77">
        <v>56</v>
      </c>
      <c r="X77">
        <f t="shared" si="20"/>
        <v>1</v>
      </c>
      <c r="Y77">
        <f t="shared" si="21"/>
        <v>1.8181818181818181E-2</v>
      </c>
      <c r="AA77">
        <v>4.8387096774193547E-2</v>
      </c>
      <c r="AB77">
        <v>1.8181818181818181E-2</v>
      </c>
      <c r="AC77">
        <v>4.1666666666666664E-2</v>
      </c>
      <c r="AD77">
        <v>0.10810810810810811</v>
      </c>
      <c r="AE77">
        <v>2.3255813953488372E-2</v>
      </c>
      <c r="AF77">
        <f t="shared" si="22"/>
        <v>4.7919900736854967E-2</v>
      </c>
      <c r="AG77">
        <f t="shared" si="23"/>
        <v>3.5897814160288588E-2</v>
      </c>
    </row>
    <row r="78" spans="2:33">
      <c r="B78">
        <v>19.25</v>
      </c>
      <c r="C78">
        <v>0.1100689975933787</v>
      </c>
      <c r="D78">
        <v>6.8590909564389374E-2</v>
      </c>
      <c r="G78">
        <v>26</v>
      </c>
      <c r="H78">
        <f t="shared" si="12"/>
        <v>2</v>
      </c>
      <c r="I78">
        <f t="shared" si="13"/>
        <v>8.3333333333333329E-2</v>
      </c>
      <c r="K78">
        <v>67</v>
      </c>
      <c r="L78">
        <f t="shared" si="14"/>
        <v>5</v>
      </c>
      <c r="M78">
        <f t="shared" si="15"/>
        <v>8.0645161290322578E-2</v>
      </c>
      <c r="O78">
        <v>40</v>
      </c>
      <c r="P78">
        <f t="shared" si="16"/>
        <v>3</v>
      </c>
      <c r="Q78">
        <f t="shared" si="17"/>
        <v>8.1081081081081086E-2</v>
      </c>
      <c r="S78">
        <v>53</v>
      </c>
      <c r="T78">
        <f t="shared" si="18"/>
        <v>10</v>
      </c>
      <c r="U78">
        <f t="shared" si="19"/>
        <v>0.23255813953488372</v>
      </c>
      <c r="W78">
        <v>59</v>
      </c>
      <c r="X78">
        <f t="shared" si="20"/>
        <v>4</v>
      </c>
      <c r="Y78">
        <f t="shared" si="21"/>
        <v>7.2727272727272724E-2</v>
      </c>
      <c r="AA78">
        <v>8.0645161290322578E-2</v>
      </c>
      <c r="AB78">
        <v>7.2727272727272724E-2</v>
      </c>
      <c r="AC78">
        <v>8.3333333333333329E-2</v>
      </c>
      <c r="AD78">
        <v>8.1081081081081086E-2</v>
      </c>
      <c r="AE78">
        <v>0.23255813953488372</v>
      </c>
      <c r="AF78">
        <f t="shared" si="22"/>
        <v>0.1100689975933787</v>
      </c>
      <c r="AG78">
        <f t="shared" si="23"/>
        <v>6.8590909564389374E-2</v>
      </c>
    </row>
    <row r="79" spans="2:33">
      <c r="B79">
        <v>19.5</v>
      </c>
      <c r="C79">
        <v>7.7575607046724809E-2</v>
      </c>
      <c r="D79">
        <v>6.6478493389087567E-2</v>
      </c>
      <c r="G79">
        <v>25</v>
      </c>
      <c r="H79">
        <f t="shared" si="12"/>
        <v>1</v>
      </c>
      <c r="I79">
        <f t="shared" si="13"/>
        <v>4.1666666666666664E-2</v>
      </c>
      <c r="K79">
        <v>68</v>
      </c>
      <c r="L79">
        <f t="shared" si="14"/>
        <v>6</v>
      </c>
      <c r="M79">
        <f t="shared" si="15"/>
        <v>9.6774193548387094E-2</v>
      </c>
      <c r="O79">
        <v>38</v>
      </c>
      <c r="P79">
        <f t="shared" si="16"/>
        <v>1</v>
      </c>
      <c r="Q79">
        <f t="shared" si="17"/>
        <v>2.7027027027027029E-2</v>
      </c>
      <c r="S79">
        <v>51</v>
      </c>
      <c r="T79">
        <f t="shared" si="18"/>
        <v>8</v>
      </c>
      <c r="U79">
        <f t="shared" si="19"/>
        <v>0.18604651162790697</v>
      </c>
      <c r="W79">
        <v>57</v>
      </c>
      <c r="X79">
        <f t="shared" si="20"/>
        <v>2</v>
      </c>
      <c r="Y79">
        <f t="shared" si="21"/>
        <v>3.6363636363636362E-2</v>
      </c>
      <c r="AA79">
        <v>9.6774193548387094E-2</v>
      </c>
      <c r="AB79">
        <v>3.6363636363636362E-2</v>
      </c>
      <c r="AC79">
        <v>4.1666666666666664E-2</v>
      </c>
      <c r="AD79">
        <v>2.7027027027027029E-2</v>
      </c>
      <c r="AE79">
        <v>0.18604651162790697</v>
      </c>
      <c r="AF79">
        <f t="shared" si="22"/>
        <v>7.7575607046724809E-2</v>
      </c>
      <c r="AG79">
        <f t="shared" si="23"/>
        <v>6.6478493389087567E-2</v>
      </c>
    </row>
    <row r="80" spans="2:33">
      <c r="B80">
        <v>19.75</v>
      </c>
      <c r="C80">
        <v>6.4293232399008832E-2</v>
      </c>
      <c r="D80">
        <v>6.2037850921834788E-2</v>
      </c>
      <c r="G80">
        <v>25</v>
      </c>
      <c r="H80">
        <f t="shared" si="12"/>
        <v>1</v>
      </c>
      <c r="I80">
        <f t="shared" si="13"/>
        <v>4.1666666666666664E-2</v>
      </c>
      <c r="K80">
        <v>67</v>
      </c>
      <c r="L80">
        <f t="shared" si="14"/>
        <v>5</v>
      </c>
      <c r="M80">
        <f t="shared" si="15"/>
        <v>8.0645161290322578E-2</v>
      </c>
      <c r="O80">
        <v>37</v>
      </c>
      <c r="P80">
        <f t="shared" si="16"/>
        <v>0</v>
      </c>
      <c r="Q80">
        <f t="shared" si="17"/>
        <v>0</v>
      </c>
      <c r="S80">
        <v>50</v>
      </c>
      <c r="T80">
        <f t="shared" si="18"/>
        <v>7</v>
      </c>
      <c r="U80">
        <f t="shared" si="19"/>
        <v>0.16279069767441862</v>
      </c>
      <c r="W80">
        <v>57</v>
      </c>
      <c r="X80">
        <f t="shared" si="20"/>
        <v>2</v>
      </c>
      <c r="Y80">
        <f t="shared" si="21"/>
        <v>3.6363636363636362E-2</v>
      </c>
      <c r="AA80">
        <v>8.0645161290322578E-2</v>
      </c>
      <c r="AB80">
        <v>3.6363636363636362E-2</v>
      </c>
      <c r="AC80">
        <v>4.1666666666666664E-2</v>
      </c>
      <c r="AD80">
        <v>0</v>
      </c>
      <c r="AE80">
        <v>0.16279069767441862</v>
      </c>
      <c r="AF80">
        <f t="shared" si="22"/>
        <v>6.4293232399008832E-2</v>
      </c>
      <c r="AG80">
        <f t="shared" si="23"/>
        <v>6.2037850921834788E-2</v>
      </c>
    </row>
    <row r="81" spans="2:33">
      <c r="B81">
        <v>20</v>
      </c>
      <c r="C81">
        <v>6.2261022872425721E-2</v>
      </c>
      <c r="D81">
        <v>7.5626838544039968E-2</v>
      </c>
      <c r="G81">
        <v>27</v>
      </c>
      <c r="H81">
        <f t="shared" si="12"/>
        <v>3</v>
      </c>
      <c r="I81">
        <f t="shared" si="13"/>
        <v>0.125</v>
      </c>
      <c r="K81">
        <v>61</v>
      </c>
      <c r="L81">
        <f t="shared" si="14"/>
        <v>-1</v>
      </c>
      <c r="M81">
        <f t="shared" si="15"/>
        <v>-1.6129032258064516E-2</v>
      </c>
      <c r="O81">
        <v>40</v>
      </c>
      <c r="P81">
        <f t="shared" si="16"/>
        <v>3</v>
      </c>
      <c r="Q81">
        <f t="shared" si="17"/>
        <v>8.1081081081081086E-2</v>
      </c>
      <c r="S81">
        <v>49</v>
      </c>
      <c r="T81">
        <f t="shared" si="18"/>
        <v>6</v>
      </c>
      <c r="U81">
        <f t="shared" si="19"/>
        <v>0.13953488372093023</v>
      </c>
      <c r="W81">
        <v>54</v>
      </c>
      <c r="X81">
        <f t="shared" si="20"/>
        <v>-1</v>
      </c>
      <c r="Y81">
        <f t="shared" si="21"/>
        <v>-1.8181818181818181E-2</v>
      </c>
      <c r="AA81">
        <v>-1.6129032258064516E-2</v>
      </c>
      <c r="AB81">
        <v>-1.8181818181818181E-2</v>
      </c>
      <c r="AC81">
        <v>0.125</v>
      </c>
      <c r="AD81">
        <v>8.1081081081081086E-2</v>
      </c>
      <c r="AE81">
        <v>0.13953488372093023</v>
      </c>
      <c r="AF81">
        <f t="shared" si="22"/>
        <v>6.2261022872425721E-2</v>
      </c>
      <c r="AG81">
        <f t="shared" si="23"/>
        <v>7.5626838544039968E-2</v>
      </c>
    </row>
    <row r="82" spans="2:33">
      <c r="B82">
        <v>20.25</v>
      </c>
      <c r="C82">
        <v>0.11392666348405282</v>
      </c>
      <c r="D82">
        <v>6.7689828019059234E-2</v>
      </c>
      <c r="G82">
        <v>28</v>
      </c>
      <c r="H82">
        <f t="shared" si="12"/>
        <v>4</v>
      </c>
      <c r="I82">
        <f t="shared" si="13"/>
        <v>0.16666666666666666</v>
      </c>
      <c r="K82">
        <v>69</v>
      </c>
      <c r="L82">
        <f t="shared" si="14"/>
        <v>7</v>
      </c>
      <c r="M82">
        <f t="shared" si="15"/>
        <v>0.11290322580645161</v>
      </c>
      <c r="O82">
        <v>37</v>
      </c>
      <c r="P82">
        <f t="shared" si="16"/>
        <v>0</v>
      </c>
      <c r="Q82">
        <f t="shared" si="17"/>
        <v>0</v>
      </c>
      <c r="S82">
        <v>50</v>
      </c>
      <c r="T82">
        <f t="shared" si="18"/>
        <v>7</v>
      </c>
      <c r="U82">
        <f t="shared" si="19"/>
        <v>0.16279069767441862</v>
      </c>
      <c r="W82">
        <v>62</v>
      </c>
      <c r="X82">
        <f t="shared" si="20"/>
        <v>7</v>
      </c>
      <c r="Y82">
        <f t="shared" si="21"/>
        <v>0.12727272727272726</v>
      </c>
      <c r="AA82">
        <v>0.11290322580645161</v>
      </c>
      <c r="AB82">
        <v>0.12727272727272726</v>
      </c>
      <c r="AC82">
        <v>0.16666666666666666</v>
      </c>
      <c r="AD82">
        <v>0</v>
      </c>
      <c r="AE82">
        <v>0.16279069767441862</v>
      </c>
      <c r="AF82">
        <f t="shared" si="22"/>
        <v>0.11392666348405282</v>
      </c>
      <c r="AG82">
        <f t="shared" si="23"/>
        <v>6.7689828019059234E-2</v>
      </c>
    </row>
    <row r="83" spans="2:33">
      <c r="B83">
        <v>20.5</v>
      </c>
      <c r="C83">
        <v>8.3779203400358687E-2</v>
      </c>
      <c r="D83">
        <v>9.4782247857696303E-2</v>
      </c>
      <c r="G83">
        <v>27</v>
      </c>
      <c r="H83">
        <f t="shared" si="12"/>
        <v>3</v>
      </c>
      <c r="I83">
        <f t="shared" si="13"/>
        <v>0.125</v>
      </c>
      <c r="K83">
        <v>63</v>
      </c>
      <c r="L83">
        <f t="shared" si="14"/>
        <v>1</v>
      </c>
      <c r="M83">
        <f t="shared" si="15"/>
        <v>1.6129032258064516E-2</v>
      </c>
      <c r="O83">
        <v>38</v>
      </c>
      <c r="P83">
        <f t="shared" si="16"/>
        <v>1</v>
      </c>
      <c r="Q83">
        <f t="shared" si="17"/>
        <v>2.7027027027027029E-2</v>
      </c>
      <c r="S83">
        <v>53</v>
      </c>
      <c r="T83">
        <f t="shared" si="18"/>
        <v>10</v>
      </c>
      <c r="U83">
        <f t="shared" si="19"/>
        <v>0.23255813953488372</v>
      </c>
      <c r="W83">
        <v>56</v>
      </c>
      <c r="X83">
        <f t="shared" si="20"/>
        <v>1</v>
      </c>
      <c r="Y83">
        <f t="shared" si="21"/>
        <v>1.8181818181818181E-2</v>
      </c>
      <c r="AA83">
        <v>1.6129032258064516E-2</v>
      </c>
      <c r="AB83">
        <v>1.8181818181818181E-2</v>
      </c>
      <c r="AC83">
        <v>0.125</v>
      </c>
      <c r="AD83">
        <v>2.7027027027027029E-2</v>
      </c>
      <c r="AE83">
        <v>0.23255813953488372</v>
      </c>
      <c r="AF83">
        <f t="shared" si="22"/>
        <v>8.3779203400358687E-2</v>
      </c>
      <c r="AG83">
        <f t="shared" si="23"/>
        <v>9.4782247857696303E-2</v>
      </c>
    </row>
    <row r="84" spans="2:33">
      <c r="B84">
        <v>20.75</v>
      </c>
      <c r="C84">
        <v>6.6920710521610749E-2</v>
      </c>
      <c r="D84">
        <v>4.2292562571114134E-2</v>
      </c>
      <c r="G84">
        <v>24</v>
      </c>
      <c r="H84">
        <f t="shared" si="12"/>
        <v>0</v>
      </c>
      <c r="I84">
        <f t="shared" si="13"/>
        <v>0</v>
      </c>
      <c r="K84">
        <v>66</v>
      </c>
      <c r="L84">
        <f t="shared" si="14"/>
        <v>4</v>
      </c>
      <c r="M84">
        <f t="shared" si="15"/>
        <v>6.4516129032258063E-2</v>
      </c>
      <c r="O84">
        <v>40</v>
      </c>
      <c r="P84">
        <f t="shared" si="16"/>
        <v>3</v>
      </c>
      <c r="Q84">
        <f t="shared" si="17"/>
        <v>8.1081081081081086E-2</v>
      </c>
      <c r="S84">
        <v>48</v>
      </c>
      <c r="T84">
        <f t="shared" si="18"/>
        <v>5</v>
      </c>
      <c r="U84">
        <f t="shared" si="19"/>
        <v>0.11627906976744186</v>
      </c>
      <c r="W84">
        <v>59</v>
      </c>
      <c r="X84">
        <f t="shared" si="20"/>
        <v>4</v>
      </c>
      <c r="Y84">
        <f t="shared" si="21"/>
        <v>7.2727272727272724E-2</v>
      </c>
      <c r="AA84">
        <v>6.4516129032258063E-2</v>
      </c>
      <c r="AB84">
        <v>7.2727272727272724E-2</v>
      </c>
      <c r="AC84">
        <v>0</v>
      </c>
      <c r="AD84">
        <v>8.1081081081081086E-2</v>
      </c>
      <c r="AE84">
        <v>0.11627906976744186</v>
      </c>
      <c r="AF84">
        <f t="shared" si="22"/>
        <v>6.6920710521610749E-2</v>
      </c>
      <c r="AG84">
        <f t="shared" si="23"/>
        <v>4.2292562571114134E-2</v>
      </c>
    </row>
    <row r="85" spans="2:33">
      <c r="B85">
        <v>21</v>
      </c>
      <c r="C85">
        <v>3.9430917311637489E-2</v>
      </c>
      <c r="D85">
        <v>7.5085481049546668E-2</v>
      </c>
      <c r="G85">
        <v>27</v>
      </c>
      <c r="H85">
        <f t="shared" si="12"/>
        <v>3</v>
      </c>
      <c r="I85">
        <f t="shared" si="13"/>
        <v>0.125</v>
      </c>
      <c r="K85">
        <v>59</v>
      </c>
      <c r="L85">
        <f t="shared" si="14"/>
        <v>-3</v>
      </c>
      <c r="M85">
        <f t="shared" si="15"/>
        <v>-4.8387096774193547E-2</v>
      </c>
      <c r="O85">
        <v>36</v>
      </c>
      <c r="P85">
        <f t="shared" si="16"/>
        <v>-1</v>
      </c>
      <c r="Q85">
        <f t="shared" si="17"/>
        <v>-2.7027027027027029E-2</v>
      </c>
      <c r="S85">
        <v>47</v>
      </c>
      <c r="T85">
        <f t="shared" si="18"/>
        <v>4</v>
      </c>
      <c r="U85">
        <f t="shared" si="19"/>
        <v>9.3023255813953487E-2</v>
      </c>
      <c r="W85">
        <v>58</v>
      </c>
      <c r="X85">
        <f t="shared" si="20"/>
        <v>3</v>
      </c>
      <c r="Y85">
        <f t="shared" si="21"/>
        <v>5.4545454545454543E-2</v>
      </c>
      <c r="AA85">
        <v>-4.8387096774193547E-2</v>
      </c>
      <c r="AB85">
        <v>5.4545454545454543E-2</v>
      </c>
      <c r="AC85">
        <v>0.125</v>
      </c>
      <c r="AD85">
        <v>-2.7027027027027029E-2</v>
      </c>
      <c r="AE85">
        <v>9.3023255813953487E-2</v>
      </c>
      <c r="AF85">
        <f t="shared" si="22"/>
        <v>3.9430917311637489E-2</v>
      </c>
      <c r="AG85">
        <f t="shared" si="23"/>
        <v>7.5085481049546668E-2</v>
      </c>
    </row>
    <row r="86" spans="2:33">
      <c r="B86">
        <v>21.25</v>
      </c>
      <c r="C86">
        <v>9.7717181138036353E-3</v>
      </c>
      <c r="D86">
        <v>0.11509572217984944</v>
      </c>
      <c r="G86">
        <v>24</v>
      </c>
      <c r="H86">
        <f t="shared" si="12"/>
        <v>0</v>
      </c>
      <c r="I86">
        <f t="shared" si="13"/>
        <v>0</v>
      </c>
      <c r="K86">
        <v>63</v>
      </c>
      <c r="L86">
        <f t="shared" si="14"/>
        <v>1</v>
      </c>
      <c r="M86">
        <f t="shared" si="15"/>
        <v>1.6129032258064516E-2</v>
      </c>
      <c r="O86">
        <v>32</v>
      </c>
      <c r="P86">
        <f t="shared" si="16"/>
        <v>-5</v>
      </c>
      <c r="Q86">
        <f t="shared" si="17"/>
        <v>-0.13513513513513514</v>
      </c>
      <c r="S86">
        <v>51</v>
      </c>
      <c r="T86">
        <f t="shared" si="18"/>
        <v>8</v>
      </c>
      <c r="U86">
        <f t="shared" si="19"/>
        <v>0.18604651162790697</v>
      </c>
      <c r="W86">
        <v>54</v>
      </c>
      <c r="X86">
        <f t="shared" si="20"/>
        <v>-1</v>
      </c>
      <c r="Y86">
        <f t="shared" si="21"/>
        <v>-1.8181818181818181E-2</v>
      </c>
      <c r="AA86">
        <v>1.6129032258064516E-2</v>
      </c>
      <c r="AB86">
        <v>-1.8181818181818181E-2</v>
      </c>
      <c r="AC86">
        <v>0</v>
      </c>
      <c r="AD86">
        <v>-0.13513513513513514</v>
      </c>
      <c r="AE86">
        <v>0.18604651162790697</v>
      </c>
      <c r="AF86">
        <f t="shared" si="22"/>
        <v>9.7717181138036353E-3</v>
      </c>
      <c r="AG86">
        <f t="shared" si="23"/>
        <v>0.11509572217984944</v>
      </c>
    </row>
    <row r="87" spans="2:33">
      <c r="B87">
        <v>21.5</v>
      </c>
      <c r="C87">
        <v>5.9318696381712145E-2</v>
      </c>
      <c r="D87">
        <v>5.1907181794167728E-2</v>
      </c>
      <c r="G87">
        <v>25</v>
      </c>
      <c r="H87">
        <f t="shared" si="12"/>
        <v>1</v>
      </c>
      <c r="I87">
        <f t="shared" si="13"/>
        <v>4.1666666666666664E-2</v>
      </c>
      <c r="K87">
        <v>63</v>
      </c>
      <c r="L87">
        <f t="shared" si="14"/>
        <v>1</v>
      </c>
      <c r="M87">
        <f t="shared" si="15"/>
        <v>1.6129032258064516E-2</v>
      </c>
      <c r="O87">
        <v>40</v>
      </c>
      <c r="P87">
        <f t="shared" si="16"/>
        <v>3</v>
      </c>
      <c r="Q87">
        <f t="shared" si="17"/>
        <v>8.1081081081081086E-2</v>
      </c>
      <c r="S87">
        <v>49</v>
      </c>
      <c r="T87">
        <f t="shared" si="18"/>
        <v>6</v>
      </c>
      <c r="U87">
        <f t="shared" si="19"/>
        <v>0.13953488372093023</v>
      </c>
      <c r="W87">
        <v>56</v>
      </c>
      <c r="X87">
        <f t="shared" si="20"/>
        <v>1</v>
      </c>
      <c r="Y87">
        <f t="shared" si="21"/>
        <v>1.8181818181818181E-2</v>
      </c>
      <c r="AA87">
        <v>1.6129032258064516E-2</v>
      </c>
      <c r="AB87">
        <v>1.8181818181818181E-2</v>
      </c>
      <c r="AC87">
        <v>4.1666666666666664E-2</v>
      </c>
      <c r="AD87">
        <v>8.1081081081081086E-2</v>
      </c>
      <c r="AE87">
        <v>0.13953488372093023</v>
      </c>
      <c r="AF87">
        <f t="shared" si="22"/>
        <v>5.9318696381712145E-2</v>
      </c>
      <c r="AG87">
        <f t="shared" si="23"/>
        <v>5.1907181794167728E-2</v>
      </c>
    </row>
    <row r="88" spans="2:33">
      <c r="B88">
        <v>21.75</v>
      </c>
      <c r="C88">
        <v>0.11080243955337729</v>
      </c>
      <c r="D88">
        <v>8.4749126105252606E-2</v>
      </c>
      <c r="G88">
        <v>29</v>
      </c>
      <c r="H88">
        <f t="shared" si="12"/>
        <v>5</v>
      </c>
      <c r="I88">
        <f t="shared" si="13"/>
        <v>0.20833333333333334</v>
      </c>
      <c r="K88">
        <v>61</v>
      </c>
      <c r="L88">
        <f t="shared" si="14"/>
        <v>-1</v>
      </c>
      <c r="M88">
        <f t="shared" si="15"/>
        <v>-1.6129032258064516E-2</v>
      </c>
      <c r="O88">
        <v>41</v>
      </c>
      <c r="P88">
        <f t="shared" si="16"/>
        <v>4</v>
      </c>
      <c r="Q88">
        <f t="shared" si="17"/>
        <v>0.10810810810810811</v>
      </c>
      <c r="S88">
        <v>50</v>
      </c>
      <c r="T88">
        <f t="shared" si="18"/>
        <v>7</v>
      </c>
      <c r="U88">
        <f t="shared" si="19"/>
        <v>0.16279069767441862</v>
      </c>
      <c r="W88">
        <v>60</v>
      </c>
      <c r="X88">
        <f t="shared" si="20"/>
        <v>5</v>
      </c>
      <c r="Y88">
        <f t="shared" si="21"/>
        <v>9.0909090909090912E-2</v>
      </c>
      <c r="AA88">
        <v>-1.6129032258064516E-2</v>
      </c>
      <c r="AB88">
        <v>9.0909090909090912E-2</v>
      </c>
      <c r="AC88">
        <v>0.20833333333333334</v>
      </c>
      <c r="AD88">
        <v>0.10810810810810811</v>
      </c>
      <c r="AE88">
        <v>0.16279069767441862</v>
      </c>
      <c r="AF88">
        <f t="shared" si="22"/>
        <v>0.11080243955337729</v>
      </c>
      <c r="AG88">
        <f t="shared" si="23"/>
        <v>8.4749126105252606E-2</v>
      </c>
    </row>
    <row r="89" spans="2:33">
      <c r="B89">
        <v>22</v>
      </c>
      <c r="C89">
        <v>9.5421472075635616E-2</v>
      </c>
      <c r="D89">
        <v>6.7078934319210679E-2</v>
      </c>
      <c r="G89">
        <v>28</v>
      </c>
      <c r="H89">
        <f t="shared" si="12"/>
        <v>4</v>
      </c>
      <c r="I89">
        <f t="shared" si="13"/>
        <v>0.16666666666666666</v>
      </c>
      <c r="K89">
        <v>65</v>
      </c>
      <c r="L89">
        <f t="shared" si="14"/>
        <v>3</v>
      </c>
      <c r="M89">
        <f t="shared" si="15"/>
        <v>4.8387096774193547E-2</v>
      </c>
      <c r="O89">
        <v>40</v>
      </c>
      <c r="P89">
        <f t="shared" si="16"/>
        <v>3</v>
      </c>
      <c r="Q89">
        <f t="shared" si="17"/>
        <v>8.1081081081081086E-2</v>
      </c>
      <c r="S89">
        <v>50</v>
      </c>
      <c r="T89">
        <f t="shared" si="18"/>
        <v>7</v>
      </c>
      <c r="U89">
        <f t="shared" si="19"/>
        <v>0.16279069767441862</v>
      </c>
      <c r="W89">
        <v>56</v>
      </c>
      <c r="X89">
        <f t="shared" si="20"/>
        <v>1</v>
      </c>
      <c r="Y89">
        <f t="shared" si="21"/>
        <v>1.8181818181818181E-2</v>
      </c>
      <c r="AA89">
        <v>4.8387096774193547E-2</v>
      </c>
      <c r="AB89">
        <v>1.8181818181818181E-2</v>
      </c>
      <c r="AC89">
        <v>0.16666666666666666</v>
      </c>
      <c r="AD89">
        <v>8.1081081081081086E-2</v>
      </c>
      <c r="AE89">
        <v>0.16279069767441862</v>
      </c>
      <c r="AF89">
        <f t="shared" si="22"/>
        <v>9.5421472075635616E-2</v>
      </c>
      <c r="AG89">
        <f t="shared" si="23"/>
        <v>6.7078934319210679E-2</v>
      </c>
    </row>
    <row r="90" spans="2:33">
      <c r="B90">
        <v>22.25</v>
      </c>
      <c r="C90">
        <v>6.8417368469881584E-2</v>
      </c>
      <c r="D90">
        <v>5.5779803455004578E-2</v>
      </c>
      <c r="G90">
        <v>26</v>
      </c>
      <c r="H90">
        <f t="shared" si="12"/>
        <v>2</v>
      </c>
      <c r="I90">
        <f t="shared" si="13"/>
        <v>8.3333333333333329E-2</v>
      </c>
      <c r="K90">
        <v>68</v>
      </c>
      <c r="L90">
        <f t="shared" si="14"/>
        <v>6</v>
      </c>
      <c r="M90">
        <f t="shared" si="15"/>
        <v>9.6774193548387094E-2</v>
      </c>
      <c r="O90">
        <v>36</v>
      </c>
      <c r="P90">
        <f t="shared" si="16"/>
        <v>-1</v>
      </c>
      <c r="Q90">
        <f t="shared" si="17"/>
        <v>-2.7027027027027029E-2</v>
      </c>
      <c r="S90">
        <v>48</v>
      </c>
      <c r="T90">
        <f t="shared" si="18"/>
        <v>5</v>
      </c>
      <c r="U90">
        <f t="shared" si="19"/>
        <v>0.11627906976744186</v>
      </c>
      <c r="W90">
        <v>59</v>
      </c>
      <c r="X90">
        <f t="shared" si="20"/>
        <v>4</v>
      </c>
      <c r="Y90">
        <f t="shared" si="21"/>
        <v>7.2727272727272724E-2</v>
      </c>
      <c r="AA90">
        <v>9.6774193548387094E-2</v>
      </c>
      <c r="AB90">
        <v>7.2727272727272724E-2</v>
      </c>
      <c r="AC90">
        <v>8.3333333333333329E-2</v>
      </c>
      <c r="AD90">
        <v>-2.7027027027027029E-2</v>
      </c>
      <c r="AE90">
        <v>0.11627906976744186</v>
      </c>
      <c r="AF90">
        <f t="shared" si="22"/>
        <v>6.8417368469881584E-2</v>
      </c>
      <c r="AG90">
        <f t="shared" si="23"/>
        <v>5.5779803455004578E-2</v>
      </c>
    </row>
    <row r="91" spans="2:33">
      <c r="B91">
        <v>22.5</v>
      </c>
      <c r="C91">
        <v>7.071343695874828E-2</v>
      </c>
      <c r="D91">
        <v>6.8760718272295906E-2</v>
      </c>
      <c r="G91">
        <v>25</v>
      </c>
      <c r="H91">
        <f t="shared" si="12"/>
        <v>1</v>
      </c>
      <c r="I91">
        <f t="shared" si="13"/>
        <v>4.1666666666666664E-2</v>
      </c>
      <c r="K91">
        <v>67</v>
      </c>
      <c r="L91">
        <f t="shared" si="14"/>
        <v>5</v>
      </c>
      <c r="M91">
        <f t="shared" si="15"/>
        <v>8.0645161290322578E-2</v>
      </c>
      <c r="O91">
        <v>38</v>
      </c>
      <c r="P91">
        <f t="shared" si="16"/>
        <v>1</v>
      </c>
      <c r="Q91">
        <f t="shared" si="17"/>
        <v>2.7027027027027029E-2</v>
      </c>
      <c r="S91">
        <v>51</v>
      </c>
      <c r="T91">
        <f t="shared" si="18"/>
        <v>8</v>
      </c>
      <c r="U91">
        <f t="shared" si="19"/>
        <v>0.18604651162790697</v>
      </c>
      <c r="W91">
        <v>56</v>
      </c>
      <c r="X91">
        <f t="shared" si="20"/>
        <v>1</v>
      </c>
      <c r="Y91">
        <f t="shared" si="21"/>
        <v>1.8181818181818181E-2</v>
      </c>
      <c r="AA91">
        <v>8.0645161290322578E-2</v>
      </c>
      <c r="AB91">
        <v>1.8181818181818181E-2</v>
      </c>
      <c r="AC91">
        <v>4.1666666666666664E-2</v>
      </c>
      <c r="AD91">
        <v>2.7027027027027029E-2</v>
      </c>
      <c r="AE91">
        <v>0.18604651162790697</v>
      </c>
      <c r="AF91">
        <f t="shared" si="22"/>
        <v>7.071343695874828E-2</v>
      </c>
      <c r="AG91">
        <f t="shared" si="23"/>
        <v>6.8760718272295906E-2</v>
      </c>
    </row>
    <row r="92" spans="2:33">
      <c r="B92">
        <v>22.75</v>
      </c>
      <c r="C92">
        <v>9.5913299577965752E-2</v>
      </c>
      <c r="D92">
        <v>0.10118833377941605</v>
      </c>
      <c r="G92">
        <v>29</v>
      </c>
      <c r="H92">
        <f t="shared" si="12"/>
        <v>5</v>
      </c>
      <c r="I92">
        <f t="shared" si="13"/>
        <v>0.20833333333333334</v>
      </c>
      <c r="K92">
        <v>60</v>
      </c>
      <c r="L92">
        <f t="shared" si="14"/>
        <v>-2</v>
      </c>
      <c r="M92">
        <f t="shared" si="15"/>
        <v>-3.2258064516129031E-2</v>
      </c>
      <c r="O92">
        <v>40</v>
      </c>
      <c r="P92">
        <f t="shared" si="16"/>
        <v>3</v>
      </c>
      <c r="Q92">
        <f t="shared" si="17"/>
        <v>8.1081081081081086E-2</v>
      </c>
      <c r="S92">
        <v>51</v>
      </c>
      <c r="T92">
        <f t="shared" si="18"/>
        <v>8</v>
      </c>
      <c r="U92">
        <f t="shared" si="19"/>
        <v>0.18604651162790697</v>
      </c>
      <c r="W92">
        <v>57</v>
      </c>
      <c r="X92">
        <f t="shared" si="20"/>
        <v>2</v>
      </c>
      <c r="Y92">
        <f t="shared" si="21"/>
        <v>3.6363636363636362E-2</v>
      </c>
      <c r="AA92">
        <v>-3.2258064516129031E-2</v>
      </c>
      <c r="AB92">
        <v>3.6363636363636362E-2</v>
      </c>
      <c r="AC92">
        <v>0.20833333333333334</v>
      </c>
      <c r="AD92">
        <v>8.1081081081081086E-2</v>
      </c>
      <c r="AE92">
        <v>0.18604651162790697</v>
      </c>
      <c r="AF92">
        <f t="shared" si="22"/>
        <v>9.5913299577965752E-2</v>
      </c>
      <c r="AG92">
        <f t="shared" si="23"/>
        <v>0.10118833377941605</v>
      </c>
    </row>
    <row r="93" spans="2:33">
      <c r="B93">
        <v>23</v>
      </c>
      <c r="C93">
        <v>7.6456878347350959E-2</v>
      </c>
      <c r="D93">
        <v>9.9300897658871914E-2</v>
      </c>
      <c r="G93">
        <v>28</v>
      </c>
      <c r="H93">
        <f t="shared" si="12"/>
        <v>4</v>
      </c>
      <c r="I93">
        <f t="shared" si="13"/>
        <v>0.16666666666666666</v>
      </c>
      <c r="K93">
        <v>61</v>
      </c>
      <c r="L93">
        <f t="shared" si="14"/>
        <v>-1</v>
      </c>
      <c r="M93">
        <f t="shared" si="15"/>
        <v>-1.6129032258064516E-2</v>
      </c>
      <c r="O93">
        <v>36</v>
      </c>
      <c r="P93">
        <f t="shared" si="16"/>
        <v>-1</v>
      </c>
      <c r="Q93">
        <f t="shared" si="17"/>
        <v>-2.7027027027027029E-2</v>
      </c>
      <c r="S93">
        <v>51</v>
      </c>
      <c r="T93">
        <f t="shared" si="18"/>
        <v>8</v>
      </c>
      <c r="U93">
        <f t="shared" si="19"/>
        <v>0.18604651162790697</v>
      </c>
      <c r="W93">
        <v>59</v>
      </c>
      <c r="X93">
        <f t="shared" si="20"/>
        <v>4</v>
      </c>
      <c r="Y93">
        <f t="shared" si="21"/>
        <v>7.2727272727272724E-2</v>
      </c>
      <c r="AA93">
        <v>-1.6129032258064516E-2</v>
      </c>
      <c r="AB93">
        <v>7.2727272727272724E-2</v>
      </c>
      <c r="AC93">
        <v>0.16666666666666666</v>
      </c>
      <c r="AD93">
        <v>-2.7027027027027029E-2</v>
      </c>
      <c r="AE93">
        <v>0.18604651162790697</v>
      </c>
      <c r="AF93">
        <f t="shared" si="22"/>
        <v>7.6456878347350959E-2</v>
      </c>
      <c r="AG93">
        <f t="shared" si="23"/>
        <v>9.9300897658871914E-2</v>
      </c>
    </row>
    <row r="94" spans="2:33">
      <c r="B94">
        <v>23.25</v>
      </c>
      <c r="C94">
        <v>4.1529245947850603E-2</v>
      </c>
      <c r="D94">
        <v>3.9254794786060032E-2</v>
      </c>
      <c r="G94">
        <v>26</v>
      </c>
      <c r="H94">
        <f t="shared" si="12"/>
        <v>2</v>
      </c>
      <c r="I94">
        <f t="shared" si="13"/>
        <v>8.3333333333333329E-2</v>
      </c>
      <c r="K94">
        <v>62</v>
      </c>
      <c r="L94">
        <f t="shared" si="14"/>
        <v>0</v>
      </c>
      <c r="M94">
        <f t="shared" si="15"/>
        <v>0</v>
      </c>
      <c r="O94">
        <v>37</v>
      </c>
      <c r="P94">
        <f t="shared" si="16"/>
        <v>0</v>
      </c>
      <c r="Q94">
        <f t="shared" si="17"/>
        <v>0</v>
      </c>
      <c r="S94">
        <v>46</v>
      </c>
      <c r="T94">
        <f t="shared" si="18"/>
        <v>3</v>
      </c>
      <c r="U94">
        <f t="shared" si="19"/>
        <v>6.9767441860465115E-2</v>
      </c>
      <c r="W94">
        <v>58</v>
      </c>
      <c r="X94">
        <f t="shared" si="20"/>
        <v>3</v>
      </c>
      <c r="Y94">
        <f t="shared" si="21"/>
        <v>5.4545454545454543E-2</v>
      </c>
      <c r="AA94">
        <v>0</v>
      </c>
      <c r="AB94">
        <v>5.4545454545454543E-2</v>
      </c>
      <c r="AC94">
        <v>8.3333333333333329E-2</v>
      </c>
      <c r="AD94">
        <v>0</v>
      </c>
      <c r="AE94">
        <v>6.9767441860465115E-2</v>
      </c>
      <c r="AF94">
        <f t="shared" si="22"/>
        <v>4.1529245947850603E-2</v>
      </c>
      <c r="AG94">
        <f t="shared" si="23"/>
        <v>3.9254794786060032E-2</v>
      </c>
    </row>
    <row r="95" spans="2:33">
      <c r="B95">
        <v>23.5</v>
      </c>
      <c r="C95">
        <v>6.0379302442318192E-2</v>
      </c>
      <c r="D95">
        <v>6.194956276199319E-2</v>
      </c>
      <c r="G95">
        <v>26</v>
      </c>
      <c r="H95">
        <f t="shared" si="12"/>
        <v>2</v>
      </c>
      <c r="I95">
        <f t="shared" si="13"/>
        <v>8.3333333333333329E-2</v>
      </c>
      <c r="K95">
        <v>63</v>
      </c>
      <c r="L95">
        <f t="shared" si="14"/>
        <v>1</v>
      </c>
      <c r="M95">
        <f t="shared" si="15"/>
        <v>1.6129032258064516E-2</v>
      </c>
      <c r="O95">
        <v>40</v>
      </c>
      <c r="P95">
        <f t="shared" si="16"/>
        <v>3</v>
      </c>
      <c r="Q95">
        <f t="shared" si="17"/>
        <v>8.1081081081081086E-2</v>
      </c>
      <c r="S95">
        <v>49</v>
      </c>
      <c r="T95">
        <f t="shared" si="18"/>
        <v>6</v>
      </c>
      <c r="U95">
        <f t="shared" si="19"/>
        <v>0.13953488372093023</v>
      </c>
      <c r="W95">
        <v>54</v>
      </c>
      <c r="X95">
        <f t="shared" si="20"/>
        <v>-1</v>
      </c>
      <c r="Y95">
        <f t="shared" si="21"/>
        <v>-1.8181818181818181E-2</v>
      </c>
      <c r="AA95">
        <v>1.6129032258064516E-2</v>
      </c>
      <c r="AB95">
        <v>-1.8181818181818181E-2</v>
      </c>
      <c r="AC95">
        <v>8.3333333333333329E-2</v>
      </c>
      <c r="AD95">
        <v>8.1081081081081086E-2</v>
      </c>
      <c r="AE95">
        <v>0.13953488372093023</v>
      </c>
      <c r="AF95">
        <f t="shared" si="22"/>
        <v>6.0379302442318192E-2</v>
      </c>
      <c r="AG95">
        <f t="shared" si="23"/>
        <v>6.194956276199319E-2</v>
      </c>
    </row>
    <row r="96" spans="2:33">
      <c r="B96">
        <v>23.75</v>
      </c>
      <c r="C96">
        <v>3.288742640205506E-2</v>
      </c>
      <c r="D96">
        <v>6.7952318680092799E-2</v>
      </c>
      <c r="G96">
        <v>23</v>
      </c>
      <c r="H96">
        <f t="shared" si="12"/>
        <v>-1</v>
      </c>
      <c r="I96">
        <f t="shared" si="13"/>
        <v>-4.1666666666666664E-2</v>
      </c>
      <c r="K96">
        <v>65</v>
      </c>
      <c r="L96">
        <f t="shared" si="14"/>
        <v>3</v>
      </c>
      <c r="M96">
        <f t="shared" si="15"/>
        <v>4.8387096774193547E-2</v>
      </c>
      <c r="O96">
        <v>37</v>
      </c>
      <c r="P96">
        <f t="shared" si="16"/>
        <v>0</v>
      </c>
      <c r="Q96">
        <f t="shared" si="17"/>
        <v>0</v>
      </c>
      <c r="S96">
        <v>49</v>
      </c>
      <c r="T96">
        <f t="shared" si="18"/>
        <v>6</v>
      </c>
      <c r="U96">
        <f t="shared" si="19"/>
        <v>0.13953488372093023</v>
      </c>
      <c r="W96">
        <v>56</v>
      </c>
      <c r="X96">
        <f t="shared" si="20"/>
        <v>1</v>
      </c>
      <c r="Y96">
        <f t="shared" si="21"/>
        <v>1.8181818181818181E-2</v>
      </c>
      <c r="AA96">
        <v>4.8387096774193547E-2</v>
      </c>
      <c r="AB96">
        <v>1.8181818181818181E-2</v>
      </c>
      <c r="AC96">
        <v>-4.1666666666666664E-2</v>
      </c>
      <c r="AD96">
        <v>0</v>
      </c>
      <c r="AE96">
        <v>0.13953488372093023</v>
      </c>
      <c r="AF96">
        <f t="shared" si="22"/>
        <v>3.288742640205506E-2</v>
      </c>
      <c r="AG96">
        <f t="shared" si="23"/>
        <v>6.7952318680092799E-2</v>
      </c>
    </row>
    <row r="97" spans="2:33">
      <c r="B97">
        <v>24</v>
      </c>
      <c r="C97">
        <v>6.8683838650080209E-2</v>
      </c>
      <c r="D97">
        <v>4.4238148889294115E-2</v>
      </c>
      <c r="G97">
        <v>25</v>
      </c>
      <c r="H97">
        <f t="shared" si="12"/>
        <v>1</v>
      </c>
      <c r="I97">
        <f t="shared" si="13"/>
        <v>4.1666666666666664E-2</v>
      </c>
      <c r="K97">
        <v>67</v>
      </c>
      <c r="L97">
        <f t="shared" si="14"/>
        <v>5</v>
      </c>
      <c r="M97">
        <f t="shared" si="15"/>
        <v>8.0645161290322578E-2</v>
      </c>
      <c r="O97">
        <v>38</v>
      </c>
      <c r="P97">
        <f t="shared" si="16"/>
        <v>1</v>
      </c>
      <c r="Q97">
        <f t="shared" si="17"/>
        <v>2.7027027027027029E-2</v>
      </c>
      <c r="S97">
        <v>49</v>
      </c>
      <c r="T97">
        <f t="shared" si="18"/>
        <v>6</v>
      </c>
      <c r="U97">
        <f t="shared" si="19"/>
        <v>0.13953488372093023</v>
      </c>
      <c r="W97">
        <v>58</v>
      </c>
      <c r="X97">
        <f t="shared" si="20"/>
        <v>3</v>
      </c>
      <c r="Y97">
        <f t="shared" si="21"/>
        <v>5.4545454545454543E-2</v>
      </c>
      <c r="AA97">
        <v>8.0645161290322578E-2</v>
      </c>
      <c r="AB97">
        <v>5.4545454545454543E-2</v>
      </c>
      <c r="AC97">
        <v>4.1666666666666664E-2</v>
      </c>
      <c r="AD97">
        <v>2.7027027027027029E-2</v>
      </c>
      <c r="AE97">
        <v>0.13953488372093023</v>
      </c>
      <c r="AF97">
        <f t="shared" si="22"/>
        <v>6.8683838650080209E-2</v>
      </c>
      <c r="AG97">
        <f t="shared" si="23"/>
        <v>4.4238148889294115E-2</v>
      </c>
    </row>
    <row r="98" spans="2:33">
      <c r="B98">
        <v>24.25</v>
      </c>
      <c r="C98">
        <v>4.5086271567891981E-2</v>
      </c>
      <c r="D98">
        <v>9.2064854526433676E-2</v>
      </c>
      <c r="G98">
        <v>24</v>
      </c>
      <c r="H98">
        <f t="shared" si="12"/>
        <v>0</v>
      </c>
      <c r="I98">
        <f t="shared" si="13"/>
        <v>0</v>
      </c>
      <c r="K98">
        <v>63</v>
      </c>
      <c r="L98">
        <f t="shared" si="14"/>
        <v>1</v>
      </c>
      <c r="M98">
        <f t="shared" si="15"/>
        <v>1.6129032258064516E-2</v>
      </c>
      <c r="O98">
        <v>37</v>
      </c>
      <c r="P98">
        <f t="shared" si="16"/>
        <v>0</v>
      </c>
      <c r="Q98">
        <f t="shared" si="17"/>
        <v>0</v>
      </c>
      <c r="S98">
        <v>52</v>
      </c>
      <c r="T98">
        <f t="shared" si="18"/>
        <v>9</v>
      </c>
      <c r="U98">
        <f t="shared" si="19"/>
        <v>0.20930232558139536</v>
      </c>
      <c r="W98">
        <v>55</v>
      </c>
      <c r="X98">
        <f t="shared" si="20"/>
        <v>0</v>
      </c>
      <c r="Y98">
        <f t="shared" si="21"/>
        <v>0</v>
      </c>
      <c r="AA98">
        <v>1.6129032258064516E-2</v>
      </c>
      <c r="AB98">
        <v>0</v>
      </c>
      <c r="AC98">
        <v>0</v>
      </c>
      <c r="AD98">
        <v>0</v>
      </c>
      <c r="AE98">
        <v>0.20930232558139536</v>
      </c>
      <c r="AF98">
        <f t="shared" si="22"/>
        <v>4.5086271567891981E-2</v>
      </c>
      <c r="AG98">
        <f t="shared" si="23"/>
        <v>9.2064854526433676E-2</v>
      </c>
    </row>
    <row r="99" spans="2:33">
      <c r="B99">
        <v>24.5</v>
      </c>
      <c r="C99">
        <v>6.7547835976193071E-2</v>
      </c>
      <c r="D99">
        <v>7.8417150642545452E-2</v>
      </c>
      <c r="G99">
        <v>27</v>
      </c>
      <c r="H99">
        <f t="shared" si="12"/>
        <v>3</v>
      </c>
      <c r="I99">
        <f t="shared" si="13"/>
        <v>0.125</v>
      </c>
      <c r="K99">
        <v>64</v>
      </c>
      <c r="L99">
        <f t="shared" si="14"/>
        <v>2</v>
      </c>
      <c r="M99">
        <f t="shared" si="15"/>
        <v>3.2258064516129031E-2</v>
      </c>
      <c r="O99">
        <v>39</v>
      </c>
      <c r="P99">
        <f t="shared" si="16"/>
        <v>2</v>
      </c>
      <c r="Q99">
        <f t="shared" si="17"/>
        <v>5.4054054054054057E-2</v>
      </c>
      <c r="S99">
        <v>50</v>
      </c>
      <c r="T99">
        <f t="shared" si="18"/>
        <v>7</v>
      </c>
      <c r="U99">
        <f t="shared" si="19"/>
        <v>0.16279069767441862</v>
      </c>
      <c r="W99">
        <v>53</v>
      </c>
      <c r="X99">
        <f t="shared" si="20"/>
        <v>-2</v>
      </c>
      <c r="Y99">
        <f t="shared" si="21"/>
        <v>-3.6363636363636362E-2</v>
      </c>
      <c r="AA99">
        <v>3.2258064516129031E-2</v>
      </c>
      <c r="AB99">
        <v>-3.6363636363636362E-2</v>
      </c>
      <c r="AC99">
        <v>0.125</v>
      </c>
      <c r="AD99">
        <v>5.4054054054054057E-2</v>
      </c>
      <c r="AE99">
        <v>0.16279069767441862</v>
      </c>
      <c r="AF99">
        <f t="shared" si="22"/>
        <v>6.7547835976193071E-2</v>
      </c>
      <c r="AG99">
        <f t="shared" si="23"/>
        <v>7.8417150642545452E-2</v>
      </c>
    </row>
    <row r="100" spans="2:33">
      <c r="B100">
        <v>24.75</v>
      </c>
      <c r="C100">
        <v>5.1569292814604137E-2</v>
      </c>
      <c r="D100">
        <v>8.4972091629810287E-2</v>
      </c>
      <c r="G100">
        <v>24</v>
      </c>
      <c r="H100">
        <f t="shared" si="12"/>
        <v>0</v>
      </c>
      <c r="I100">
        <f t="shared" si="13"/>
        <v>0</v>
      </c>
      <c r="K100">
        <v>67</v>
      </c>
      <c r="L100">
        <f t="shared" si="14"/>
        <v>5</v>
      </c>
      <c r="M100">
        <f t="shared" si="15"/>
        <v>8.0645161290322578E-2</v>
      </c>
      <c r="O100">
        <v>36</v>
      </c>
      <c r="P100">
        <f t="shared" si="16"/>
        <v>-1</v>
      </c>
      <c r="Q100">
        <f t="shared" si="17"/>
        <v>-2.7027027027027029E-2</v>
      </c>
      <c r="S100">
        <v>51</v>
      </c>
      <c r="T100">
        <f t="shared" si="18"/>
        <v>8</v>
      </c>
      <c r="U100">
        <f t="shared" si="19"/>
        <v>0.18604651162790697</v>
      </c>
      <c r="W100">
        <v>56</v>
      </c>
      <c r="X100">
        <f t="shared" si="20"/>
        <v>1</v>
      </c>
      <c r="Y100">
        <f t="shared" si="21"/>
        <v>1.8181818181818181E-2</v>
      </c>
      <c r="AA100">
        <v>8.0645161290322578E-2</v>
      </c>
      <c r="AB100">
        <v>1.8181818181818181E-2</v>
      </c>
      <c r="AC100">
        <v>0</v>
      </c>
      <c r="AD100">
        <v>-2.7027027027027029E-2</v>
      </c>
      <c r="AE100">
        <v>0.18604651162790697</v>
      </c>
      <c r="AF100">
        <f t="shared" si="22"/>
        <v>5.1569292814604137E-2</v>
      </c>
      <c r="AG100">
        <f t="shared" si="23"/>
        <v>8.4972091629810287E-2</v>
      </c>
    </row>
    <row r="101" spans="2:33">
      <c r="B101">
        <v>25</v>
      </c>
      <c r="C101">
        <v>0.1137714803393723</v>
      </c>
      <c r="D101">
        <v>7.6931791019428986E-2</v>
      </c>
      <c r="G101">
        <v>27</v>
      </c>
      <c r="H101">
        <f t="shared" si="12"/>
        <v>3</v>
      </c>
      <c r="I101">
        <f t="shared" si="13"/>
        <v>0.125</v>
      </c>
      <c r="K101">
        <v>64</v>
      </c>
      <c r="L101">
        <f t="shared" si="14"/>
        <v>2</v>
      </c>
      <c r="M101">
        <f t="shared" si="15"/>
        <v>3.2258064516129031E-2</v>
      </c>
      <c r="O101">
        <v>44</v>
      </c>
      <c r="P101">
        <f t="shared" si="16"/>
        <v>7</v>
      </c>
      <c r="Q101">
        <f t="shared" si="17"/>
        <v>0.1891891891891892</v>
      </c>
      <c r="S101">
        <v>51</v>
      </c>
      <c r="T101">
        <f t="shared" si="18"/>
        <v>8</v>
      </c>
      <c r="U101">
        <f t="shared" si="19"/>
        <v>0.18604651162790697</v>
      </c>
      <c r="W101">
        <v>57</v>
      </c>
      <c r="X101">
        <f t="shared" si="20"/>
        <v>2</v>
      </c>
      <c r="Y101">
        <f t="shared" si="21"/>
        <v>3.6363636363636362E-2</v>
      </c>
      <c r="AA101">
        <v>3.2258064516129031E-2</v>
      </c>
      <c r="AB101">
        <v>3.6363636363636362E-2</v>
      </c>
      <c r="AC101">
        <v>0.125</v>
      </c>
      <c r="AD101">
        <v>0.1891891891891892</v>
      </c>
      <c r="AE101">
        <v>0.18604651162790697</v>
      </c>
      <c r="AF101">
        <f t="shared" si="22"/>
        <v>0.1137714803393723</v>
      </c>
      <c r="AG101">
        <f t="shared" si="23"/>
        <v>7.6931791019428986E-2</v>
      </c>
    </row>
    <row r="102" spans="2:33">
      <c r="B102">
        <v>25.25</v>
      </c>
      <c r="C102">
        <v>9.6849439632635426E-2</v>
      </c>
      <c r="D102">
        <v>6.143357383283958E-2</v>
      </c>
      <c r="G102">
        <v>26</v>
      </c>
      <c r="H102">
        <f t="shared" si="12"/>
        <v>2</v>
      </c>
      <c r="I102">
        <f t="shared" si="13"/>
        <v>8.3333333333333329E-2</v>
      </c>
      <c r="K102">
        <v>70</v>
      </c>
      <c r="L102">
        <f t="shared" si="14"/>
        <v>8</v>
      </c>
      <c r="M102">
        <f t="shared" si="15"/>
        <v>0.12903225806451613</v>
      </c>
      <c r="O102">
        <v>37</v>
      </c>
      <c r="P102">
        <f t="shared" si="16"/>
        <v>0</v>
      </c>
      <c r="Q102">
        <f t="shared" si="17"/>
        <v>0</v>
      </c>
      <c r="S102">
        <v>50</v>
      </c>
      <c r="T102">
        <f t="shared" si="18"/>
        <v>7</v>
      </c>
      <c r="U102">
        <f t="shared" si="19"/>
        <v>0.16279069767441862</v>
      </c>
      <c r="W102">
        <v>61</v>
      </c>
      <c r="X102">
        <f t="shared" si="20"/>
        <v>6</v>
      </c>
      <c r="Y102">
        <f t="shared" si="21"/>
        <v>0.10909090909090909</v>
      </c>
      <c r="AA102">
        <v>0.12903225806451613</v>
      </c>
      <c r="AB102">
        <v>0.10909090909090909</v>
      </c>
      <c r="AC102">
        <v>8.3333333333333329E-2</v>
      </c>
      <c r="AD102">
        <v>0</v>
      </c>
      <c r="AE102">
        <v>0.16279069767441862</v>
      </c>
      <c r="AF102">
        <f t="shared" si="22"/>
        <v>9.6849439632635426E-2</v>
      </c>
      <c r="AG102">
        <f t="shared" si="23"/>
        <v>6.143357383283958E-2</v>
      </c>
    </row>
    <row r="103" spans="2:33">
      <c r="B103">
        <v>25.5</v>
      </c>
      <c r="C103">
        <v>7.2803544866560627E-2</v>
      </c>
      <c r="D103">
        <v>6.3247208530542151E-2</v>
      </c>
      <c r="G103">
        <v>24</v>
      </c>
      <c r="H103">
        <f t="shared" si="12"/>
        <v>0</v>
      </c>
      <c r="I103">
        <f t="shared" si="13"/>
        <v>0</v>
      </c>
      <c r="K103">
        <v>63</v>
      </c>
      <c r="L103">
        <f t="shared" si="14"/>
        <v>1</v>
      </c>
      <c r="M103">
        <f t="shared" si="15"/>
        <v>1.6129032258064516E-2</v>
      </c>
      <c r="O103">
        <v>40</v>
      </c>
      <c r="P103">
        <f t="shared" si="16"/>
        <v>3</v>
      </c>
      <c r="Q103">
        <f t="shared" si="17"/>
        <v>8.1081081081081086E-2</v>
      </c>
      <c r="S103">
        <v>49</v>
      </c>
      <c r="T103">
        <f t="shared" si="18"/>
        <v>6</v>
      </c>
      <c r="U103">
        <f t="shared" si="19"/>
        <v>0.13953488372093023</v>
      </c>
      <c r="W103">
        <v>62</v>
      </c>
      <c r="X103">
        <f t="shared" si="20"/>
        <v>7</v>
      </c>
      <c r="Y103">
        <f t="shared" si="21"/>
        <v>0.12727272727272726</v>
      </c>
      <c r="AA103">
        <v>1.6129032258064516E-2</v>
      </c>
      <c r="AB103">
        <v>0.12727272727272726</v>
      </c>
      <c r="AC103">
        <v>0</v>
      </c>
      <c r="AD103">
        <v>8.1081081081081086E-2</v>
      </c>
      <c r="AE103">
        <v>0.13953488372093023</v>
      </c>
      <c r="AF103">
        <f t="shared" si="22"/>
        <v>7.2803544866560627E-2</v>
      </c>
      <c r="AG103">
        <f t="shared" si="23"/>
        <v>6.3247208530542151E-2</v>
      </c>
    </row>
    <row r="104" spans="2:33">
      <c r="B104">
        <v>25.75</v>
      </c>
      <c r="C104">
        <v>8.3925148977662095E-2</v>
      </c>
      <c r="D104">
        <v>4.1831747064276129E-2</v>
      </c>
      <c r="G104">
        <v>27</v>
      </c>
      <c r="H104">
        <f t="shared" si="12"/>
        <v>3</v>
      </c>
      <c r="I104">
        <f t="shared" si="13"/>
        <v>0.125</v>
      </c>
      <c r="K104">
        <v>68</v>
      </c>
      <c r="L104">
        <f t="shared" si="14"/>
        <v>6</v>
      </c>
      <c r="M104">
        <f t="shared" si="15"/>
        <v>9.6774193548387094E-2</v>
      </c>
      <c r="O104">
        <v>38</v>
      </c>
      <c r="P104">
        <f t="shared" si="16"/>
        <v>1</v>
      </c>
      <c r="Q104">
        <f t="shared" si="17"/>
        <v>2.7027027027027029E-2</v>
      </c>
      <c r="S104">
        <v>48</v>
      </c>
      <c r="T104">
        <f t="shared" si="18"/>
        <v>5</v>
      </c>
      <c r="U104">
        <f t="shared" si="19"/>
        <v>0.11627906976744186</v>
      </c>
      <c r="W104">
        <v>58</v>
      </c>
      <c r="X104">
        <f t="shared" si="20"/>
        <v>3</v>
      </c>
      <c r="Y104">
        <f t="shared" si="21"/>
        <v>5.4545454545454543E-2</v>
      </c>
      <c r="AA104">
        <v>9.6774193548387094E-2</v>
      </c>
      <c r="AB104">
        <v>5.4545454545454543E-2</v>
      </c>
      <c r="AC104">
        <v>0.125</v>
      </c>
      <c r="AD104">
        <v>2.7027027027027029E-2</v>
      </c>
      <c r="AE104">
        <v>0.11627906976744186</v>
      </c>
      <c r="AF104">
        <f t="shared" si="22"/>
        <v>8.3925148977662095E-2</v>
      </c>
      <c r="AG104">
        <f t="shared" si="23"/>
        <v>4.1831747064276129E-2</v>
      </c>
    </row>
    <row r="105" spans="2:33">
      <c r="B105">
        <v>26</v>
      </c>
      <c r="C105">
        <v>6.9411102775693928E-2</v>
      </c>
      <c r="D105">
        <v>6.4880936724060922E-2</v>
      </c>
      <c r="G105">
        <v>27</v>
      </c>
      <c r="H105">
        <f t="shared" si="12"/>
        <v>3</v>
      </c>
      <c r="I105">
        <f t="shared" si="13"/>
        <v>0.125</v>
      </c>
      <c r="K105">
        <v>70</v>
      </c>
      <c r="L105">
        <f t="shared" si="14"/>
        <v>8</v>
      </c>
      <c r="M105">
        <f t="shared" si="15"/>
        <v>0.12903225806451613</v>
      </c>
      <c r="O105">
        <v>37</v>
      </c>
      <c r="P105">
        <f t="shared" si="16"/>
        <v>0</v>
      </c>
      <c r="Q105">
        <f t="shared" si="17"/>
        <v>0</v>
      </c>
      <c r="S105">
        <v>47</v>
      </c>
      <c r="T105">
        <f t="shared" si="18"/>
        <v>4</v>
      </c>
      <c r="U105">
        <f t="shared" si="19"/>
        <v>9.3023255813953487E-2</v>
      </c>
      <c r="W105">
        <v>55</v>
      </c>
      <c r="X105">
        <f t="shared" si="20"/>
        <v>0</v>
      </c>
      <c r="Y105">
        <f t="shared" si="21"/>
        <v>0</v>
      </c>
      <c r="AA105">
        <v>0.12903225806451613</v>
      </c>
      <c r="AB105">
        <v>0</v>
      </c>
      <c r="AC105">
        <v>0.125</v>
      </c>
      <c r="AD105">
        <v>0</v>
      </c>
      <c r="AE105">
        <v>9.3023255813953487E-2</v>
      </c>
      <c r="AF105">
        <f t="shared" si="22"/>
        <v>6.9411102775693928E-2</v>
      </c>
      <c r="AG105">
        <f t="shared" si="23"/>
        <v>6.4880936724060922E-2</v>
      </c>
    </row>
    <row r="106" spans="2:33">
      <c r="B106">
        <v>26.25</v>
      </c>
      <c r="C106">
        <v>8.9626574334001188E-2</v>
      </c>
      <c r="D106">
        <v>7.7482415565333043E-2</v>
      </c>
      <c r="G106">
        <v>27</v>
      </c>
      <c r="H106">
        <f t="shared" si="12"/>
        <v>3</v>
      </c>
      <c r="I106">
        <f t="shared" si="13"/>
        <v>0.125</v>
      </c>
      <c r="K106">
        <v>64</v>
      </c>
      <c r="L106">
        <f t="shared" si="14"/>
        <v>2</v>
      </c>
      <c r="M106">
        <f t="shared" si="15"/>
        <v>3.2258064516129031E-2</v>
      </c>
      <c r="O106">
        <v>38</v>
      </c>
      <c r="P106">
        <f t="shared" si="16"/>
        <v>1</v>
      </c>
      <c r="Q106">
        <f t="shared" si="17"/>
        <v>2.7027027027027029E-2</v>
      </c>
      <c r="S106">
        <v>52</v>
      </c>
      <c r="T106">
        <f t="shared" si="18"/>
        <v>9</v>
      </c>
      <c r="U106">
        <f t="shared" si="19"/>
        <v>0.20930232558139536</v>
      </c>
      <c r="W106">
        <v>58</v>
      </c>
      <c r="X106">
        <f t="shared" si="20"/>
        <v>3</v>
      </c>
      <c r="Y106">
        <f t="shared" si="21"/>
        <v>5.4545454545454543E-2</v>
      </c>
      <c r="AA106">
        <v>3.2258064516129031E-2</v>
      </c>
      <c r="AB106">
        <v>5.4545454545454543E-2</v>
      </c>
      <c r="AC106">
        <v>0.125</v>
      </c>
      <c r="AD106">
        <v>2.7027027027027029E-2</v>
      </c>
      <c r="AE106">
        <v>0.20930232558139536</v>
      </c>
      <c r="AF106">
        <f t="shared" si="22"/>
        <v>8.9626574334001188E-2</v>
      </c>
      <c r="AG106">
        <f t="shared" si="23"/>
        <v>7.7482415565333043E-2</v>
      </c>
    </row>
    <row r="107" spans="2:33">
      <c r="B107">
        <v>26.5</v>
      </c>
      <c r="C107">
        <v>3.9399244774338552E-2</v>
      </c>
      <c r="D107">
        <v>5.4519528856394897E-2</v>
      </c>
      <c r="G107">
        <v>25</v>
      </c>
      <c r="H107">
        <f t="shared" si="12"/>
        <v>1</v>
      </c>
      <c r="I107">
        <f t="shared" si="13"/>
        <v>4.1666666666666664E-2</v>
      </c>
      <c r="K107">
        <v>65</v>
      </c>
      <c r="L107">
        <f t="shared" si="14"/>
        <v>3</v>
      </c>
      <c r="M107">
        <f t="shared" si="15"/>
        <v>4.8387096774193547E-2</v>
      </c>
      <c r="O107">
        <v>38</v>
      </c>
      <c r="P107">
        <f t="shared" si="16"/>
        <v>1</v>
      </c>
      <c r="Q107">
        <f t="shared" si="17"/>
        <v>2.7027027027027029E-2</v>
      </c>
      <c r="S107">
        <v>48</v>
      </c>
      <c r="T107">
        <f t="shared" si="18"/>
        <v>5</v>
      </c>
      <c r="U107">
        <f t="shared" si="19"/>
        <v>0.11627906976744186</v>
      </c>
      <c r="W107">
        <v>53</v>
      </c>
      <c r="X107">
        <f t="shared" si="20"/>
        <v>-2</v>
      </c>
      <c r="Y107">
        <f t="shared" si="21"/>
        <v>-3.6363636363636362E-2</v>
      </c>
      <c r="AA107">
        <v>4.8387096774193547E-2</v>
      </c>
      <c r="AB107">
        <v>-3.6363636363636362E-2</v>
      </c>
      <c r="AC107">
        <v>4.1666666666666664E-2</v>
      </c>
      <c r="AD107">
        <v>2.7027027027027029E-2</v>
      </c>
      <c r="AE107">
        <v>0.11627906976744186</v>
      </c>
      <c r="AF107">
        <f t="shared" si="22"/>
        <v>3.9399244774338552E-2</v>
      </c>
      <c r="AG107">
        <f t="shared" si="23"/>
        <v>5.4519528856394897E-2</v>
      </c>
    </row>
    <row r="108" spans="2:33">
      <c r="B108">
        <v>26.75</v>
      </c>
      <c r="C108">
        <v>3.5806869407769629E-2</v>
      </c>
      <c r="D108">
        <v>7.4031420243869397E-2</v>
      </c>
      <c r="G108">
        <v>22</v>
      </c>
      <c r="H108">
        <f t="shared" si="12"/>
        <v>-2</v>
      </c>
      <c r="I108">
        <f t="shared" si="13"/>
        <v>-8.3333333333333329E-2</v>
      </c>
      <c r="K108">
        <v>66</v>
      </c>
      <c r="L108">
        <f t="shared" si="14"/>
        <v>4</v>
      </c>
      <c r="M108">
        <f t="shared" si="15"/>
        <v>6.4516129032258063E-2</v>
      </c>
      <c r="O108">
        <v>38</v>
      </c>
      <c r="P108">
        <f t="shared" si="16"/>
        <v>1</v>
      </c>
      <c r="Q108">
        <f t="shared" si="17"/>
        <v>2.7027027027027029E-2</v>
      </c>
      <c r="S108">
        <v>48</v>
      </c>
      <c r="T108">
        <f t="shared" si="18"/>
        <v>5</v>
      </c>
      <c r="U108">
        <f t="shared" si="19"/>
        <v>0.11627906976744186</v>
      </c>
      <c r="W108">
        <v>58</v>
      </c>
      <c r="X108">
        <f t="shared" si="20"/>
        <v>3</v>
      </c>
      <c r="Y108">
        <f t="shared" si="21"/>
        <v>5.4545454545454543E-2</v>
      </c>
      <c r="AA108">
        <v>6.4516129032258063E-2</v>
      </c>
      <c r="AB108">
        <v>5.4545454545454543E-2</v>
      </c>
      <c r="AC108">
        <v>-8.3333333333333329E-2</v>
      </c>
      <c r="AD108">
        <v>2.7027027027027029E-2</v>
      </c>
      <c r="AE108">
        <v>0.11627906976744186</v>
      </c>
      <c r="AF108">
        <f t="shared" si="22"/>
        <v>3.5806869407769629E-2</v>
      </c>
      <c r="AG108">
        <f t="shared" si="23"/>
        <v>7.4031420243869397E-2</v>
      </c>
    </row>
    <row r="109" spans="2:33">
      <c r="B109">
        <v>27</v>
      </c>
      <c r="C109">
        <v>7.7688285707790586E-2</v>
      </c>
      <c r="D109">
        <v>6.8040314830911261E-2</v>
      </c>
      <c r="G109">
        <v>26</v>
      </c>
      <c r="H109">
        <f t="shared" si="12"/>
        <v>2</v>
      </c>
      <c r="I109">
        <f t="shared" si="13"/>
        <v>8.3333333333333329E-2</v>
      </c>
      <c r="K109">
        <v>66</v>
      </c>
      <c r="L109">
        <f t="shared" si="14"/>
        <v>4</v>
      </c>
      <c r="M109">
        <f t="shared" si="15"/>
        <v>6.4516129032258063E-2</v>
      </c>
      <c r="O109">
        <v>37</v>
      </c>
      <c r="P109">
        <f t="shared" si="16"/>
        <v>0</v>
      </c>
      <c r="Q109">
        <f t="shared" si="17"/>
        <v>0</v>
      </c>
      <c r="S109">
        <v>51</v>
      </c>
      <c r="T109">
        <f t="shared" si="18"/>
        <v>8</v>
      </c>
      <c r="U109">
        <f t="shared" si="19"/>
        <v>0.18604651162790697</v>
      </c>
      <c r="W109">
        <v>58</v>
      </c>
      <c r="X109">
        <f t="shared" si="20"/>
        <v>3</v>
      </c>
      <c r="Y109">
        <f t="shared" si="21"/>
        <v>5.4545454545454543E-2</v>
      </c>
      <c r="AA109">
        <v>6.4516129032258063E-2</v>
      </c>
      <c r="AB109">
        <v>5.4545454545454543E-2</v>
      </c>
      <c r="AC109">
        <v>8.3333333333333329E-2</v>
      </c>
      <c r="AD109">
        <v>0</v>
      </c>
      <c r="AE109">
        <v>0.18604651162790697</v>
      </c>
      <c r="AF109">
        <f t="shared" si="22"/>
        <v>7.7688285707790586E-2</v>
      </c>
      <c r="AG109">
        <f t="shared" si="23"/>
        <v>6.8040314830911261E-2</v>
      </c>
    </row>
    <row r="110" spans="2:33">
      <c r="B110">
        <v>27.25</v>
      </c>
      <c r="C110">
        <v>6.0702675668917225E-2</v>
      </c>
      <c r="D110">
        <v>6.0195506668212634E-2</v>
      </c>
      <c r="G110">
        <v>26</v>
      </c>
      <c r="H110">
        <f t="shared" si="12"/>
        <v>2</v>
      </c>
      <c r="I110">
        <f t="shared" si="13"/>
        <v>8.3333333333333329E-2</v>
      </c>
      <c r="K110">
        <v>67</v>
      </c>
      <c r="L110">
        <f t="shared" si="14"/>
        <v>5</v>
      </c>
      <c r="M110">
        <f t="shared" si="15"/>
        <v>8.0645161290322578E-2</v>
      </c>
      <c r="O110">
        <v>37</v>
      </c>
      <c r="P110">
        <f t="shared" si="16"/>
        <v>0</v>
      </c>
      <c r="Q110">
        <f t="shared" si="17"/>
        <v>0</v>
      </c>
      <c r="S110">
        <v>49</v>
      </c>
      <c r="T110">
        <f t="shared" si="18"/>
        <v>6</v>
      </c>
      <c r="U110">
        <f t="shared" si="19"/>
        <v>0.13953488372093023</v>
      </c>
      <c r="W110">
        <v>55</v>
      </c>
      <c r="X110">
        <f t="shared" si="20"/>
        <v>0</v>
      </c>
      <c r="Y110">
        <f t="shared" si="21"/>
        <v>0</v>
      </c>
      <c r="AA110">
        <v>8.0645161290322578E-2</v>
      </c>
      <c r="AB110">
        <v>0</v>
      </c>
      <c r="AC110">
        <v>8.3333333333333329E-2</v>
      </c>
      <c r="AD110">
        <v>0</v>
      </c>
      <c r="AE110">
        <v>0.13953488372093023</v>
      </c>
      <c r="AF110">
        <f t="shared" si="22"/>
        <v>6.0702675668917225E-2</v>
      </c>
      <c r="AG110">
        <f t="shared" si="23"/>
        <v>6.0195506668212634E-2</v>
      </c>
    </row>
    <row r="111" spans="2:33">
      <c r="B111">
        <v>27.5</v>
      </c>
      <c r="C111">
        <v>0.11425739420113012</v>
      </c>
      <c r="D111">
        <v>0.10944799880554394</v>
      </c>
      <c r="G111">
        <v>29</v>
      </c>
      <c r="H111">
        <f t="shared" si="12"/>
        <v>5</v>
      </c>
      <c r="I111">
        <f t="shared" si="13"/>
        <v>0.20833333333333334</v>
      </c>
      <c r="K111">
        <v>60</v>
      </c>
      <c r="L111">
        <f t="shared" si="14"/>
        <v>-2</v>
      </c>
      <c r="M111">
        <f t="shared" si="15"/>
        <v>-3.2258064516129031E-2</v>
      </c>
      <c r="O111">
        <v>41</v>
      </c>
      <c r="P111">
        <f t="shared" si="16"/>
        <v>4</v>
      </c>
      <c r="Q111">
        <f t="shared" si="17"/>
        <v>0.10810810810810811</v>
      </c>
      <c r="S111">
        <v>53</v>
      </c>
      <c r="T111">
        <f t="shared" si="18"/>
        <v>10</v>
      </c>
      <c r="U111">
        <f t="shared" si="19"/>
        <v>0.23255813953488372</v>
      </c>
      <c r="W111">
        <v>58</v>
      </c>
      <c r="X111">
        <f t="shared" si="20"/>
        <v>3</v>
      </c>
      <c r="Y111">
        <f t="shared" si="21"/>
        <v>5.4545454545454543E-2</v>
      </c>
      <c r="AA111">
        <v>-3.2258064516129031E-2</v>
      </c>
      <c r="AB111">
        <v>5.4545454545454543E-2</v>
      </c>
      <c r="AC111">
        <v>0.20833333333333334</v>
      </c>
      <c r="AD111">
        <v>0.10810810810810811</v>
      </c>
      <c r="AE111">
        <v>0.23255813953488372</v>
      </c>
      <c r="AF111">
        <f t="shared" si="22"/>
        <v>0.11425739420113012</v>
      </c>
      <c r="AG111">
        <f t="shared" si="23"/>
        <v>0.10944799880554394</v>
      </c>
    </row>
    <row r="112" spans="2:33">
      <c r="B112">
        <v>27.75</v>
      </c>
      <c r="C112">
        <v>5.426807254639212E-2</v>
      </c>
      <c r="D112">
        <v>6.9238718316310885E-2</v>
      </c>
      <c r="G112">
        <v>25</v>
      </c>
      <c r="H112">
        <f t="shared" si="12"/>
        <v>1</v>
      </c>
      <c r="I112">
        <f t="shared" si="13"/>
        <v>4.1666666666666664E-2</v>
      </c>
      <c r="K112">
        <v>69</v>
      </c>
      <c r="L112">
        <f t="shared" si="14"/>
        <v>7</v>
      </c>
      <c r="M112">
        <f t="shared" si="15"/>
        <v>0.11290322580645161</v>
      </c>
      <c r="O112">
        <v>35</v>
      </c>
      <c r="P112">
        <f t="shared" si="16"/>
        <v>-2</v>
      </c>
      <c r="Q112">
        <f t="shared" si="17"/>
        <v>-5.4054054054054057E-2</v>
      </c>
      <c r="S112">
        <v>48</v>
      </c>
      <c r="T112">
        <f t="shared" si="18"/>
        <v>5</v>
      </c>
      <c r="U112">
        <f t="shared" si="19"/>
        <v>0.11627906976744186</v>
      </c>
      <c r="W112">
        <v>58</v>
      </c>
      <c r="X112">
        <f t="shared" si="20"/>
        <v>3</v>
      </c>
      <c r="Y112">
        <f t="shared" si="21"/>
        <v>5.4545454545454543E-2</v>
      </c>
      <c r="AA112">
        <v>0.11290322580645161</v>
      </c>
      <c r="AB112">
        <v>5.4545454545454543E-2</v>
      </c>
      <c r="AC112">
        <v>4.1666666666666664E-2</v>
      </c>
      <c r="AD112">
        <v>-5.4054054054054057E-2</v>
      </c>
      <c r="AE112">
        <v>0.11627906976744186</v>
      </c>
      <c r="AF112">
        <f t="shared" si="22"/>
        <v>5.426807254639212E-2</v>
      </c>
      <c r="AG112">
        <f t="shared" si="23"/>
        <v>6.9238718316310885E-2</v>
      </c>
    </row>
    <row r="113" spans="2:33">
      <c r="B113">
        <v>28</v>
      </c>
      <c r="C113">
        <v>7.091591079588079E-2</v>
      </c>
      <c r="D113">
        <v>7.3682014837445811E-2</v>
      </c>
      <c r="G113">
        <v>24</v>
      </c>
      <c r="H113">
        <f t="shared" si="12"/>
        <v>0</v>
      </c>
      <c r="I113">
        <f t="shared" si="13"/>
        <v>0</v>
      </c>
      <c r="K113">
        <v>66</v>
      </c>
      <c r="L113">
        <f t="shared" si="14"/>
        <v>4</v>
      </c>
      <c r="M113">
        <f t="shared" si="15"/>
        <v>6.4516129032258063E-2</v>
      </c>
      <c r="O113">
        <v>37</v>
      </c>
      <c r="P113">
        <f t="shared" si="16"/>
        <v>0</v>
      </c>
      <c r="Q113">
        <f t="shared" si="17"/>
        <v>0</v>
      </c>
      <c r="S113">
        <v>50</v>
      </c>
      <c r="T113">
        <f t="shared" si="18"/>
        <v>7</v>
      </c>
      <c r="U113">
        <f t="shared" si="19"/>
        <v>0.16279069767441862</v>
      </c>
      <c r="W113">
        <v>62</v>
      </c>
      <c r="X113">
        <f t="shared" si="20"/>
        <v>7</v>
      </c>
      <c r="Y113">
        <f t="shared" si="21"/>
        <v>0.12727272727272726</v>
      </c>
      <c r="AA113">
        <v>6.4516129032258063E-2</v>
      </c>
      <c r="AB113">
        <v>0.12727272727272726</v>
      </c>
      <c r="AC113">
        <v>0</v>
      </c>
      <c r="AD113">
        <v>0</v>
      </c>
      <c r="AE113">
        <v>0.16279069767441862</v>
      </c>
      <c r="AF113">
        <f t="shared" si="22"/>
        <v>7.091591079588079E-2</v>
      </c>
      <c r="AG113">
        <f t="shared" si="23"/>
        <v>7.3682014837445811E-2</v>
      </c>
    </row>
    <row r="114" spans="2:33">
      <c r="B114">
        <v>28.25</v>
      </c>
      <c r="C114">
        <v>4.9897778498678727E-2</v>
      </c>
      <c r="D114">
        <v>4.3877052022678428E-2</v>
      </c>
      <c r="G114">
        <v>25</v>
      </c>
      <c r="H114">
        <f t="shared" si="12"/>
        <v>1</v>
      </c>
      <c r="I114">
        <f t="shared" si="13"/>
        <v>4.1666666666666664E-2</v>
      </c>
      <c r="K114">
        <v>66</v>
      </c>
      <c r="L114">
        <f t="shared" si="14"/>
        <v>4</v>
      </c>
      <c r="M114">
        <f t="shared" si="15"/>
        <v>6.4516129032258063E-2</v>
      </c>
      <c r="O114">
        <v>38</v>
      </c>
      <c r="P114">
        <f t="shared" si="16"/>
        <v>1</v>
      </c>
      <c r="Q114">
        <f t="shared" si="17"/>
        <v>2.7027027027027029E-2</v>
      </c>
      <c r="S114">
        <v>48</v>
      </c>
      <c r="T114">
        <f t="shared" si="18"/>
        <v>5</v>
      </c>
      <c r="U114">
        <f t="shared" si="19"/>
        <v>0.11627906976744186</v>
      </c>
      <c r="W114">
        <v>55</v>
      </c>
      <c r="X114">
        <f t="shared" si="20"/>
        <v>0</v>
      </c>
      <c r="Y114">
        <f t="shared" si="21"/>
        <v>0</v>
      </c>
      <c r="AA114">
        <v>6.4516129032258063E-2</v>
      </c>
      <c r="AB114">
        <v>0</v>
      </c>
      <c r="AC114">
        <v>4.1666666666666664E-2</v>
      </c>
      <c r="AD114">
        <v>2.7027027027027029E-2</v>
      </c>
      <c r="AE114">
        <v>0.11627906976744186</v>
      </c>
      <c r="AF114">
        <f t="shared" si="22"/>
        <v>4.9897778498678727E-2</v>
      </c>
      <c r="AG114">
        <f t="shared" si="23"/>
        <v>4.3877052022678428E-2</v>
      </c>
    </row>
    <row r="115" spans="2:33">
      <c r="B115">
        <v>28.5</v>
      </c>
      <c r="C115">
        <v>3.5496410957776295E-2</v>
      </c>
      <c r="D115">
        <v>6.227539593826234E-2</v>
      </c>
      <c r="G115">
        <v>26</v>
      </c>
      <c r="H115">
        <f t="shared" si="12"/>
        <v>2</v>
      </c>
      <c r="I115">
        <f t="shared" si="13"/>
        <v>8.3333333333333329E-2</v>
      </c>
      <c r="K115">
        <v>66</v>
      </c>
      <c r="L115">
        <f t="shared" si="14"/>
        <v>4</v>
      </c>
      <c r="M115">
        <f t="shared" si="15"/>
        <v>6.4516129032258063E-2</v>
      </c>
      <c r="O115">
        <v>36</v>
      </c>
      <c r="P115">
        <f t="shared" si="16"/>
        <v>-1</v>
      </c>
      <c r="Q115">
        <f t="shared" si="17"/>
        <v>-2.7027027027027029E-2</v>
      </c>
      <c r="S115">
        <v>47</v>
      </c>
      <c r="T115">
        <f t="shared" si="18"/>
        <v>4</v>
      </c>
      <c r="U115">
        <f t="shared" si="19"/>
        <v>9.3023255813953487E-2</v>
      </c>
      <c r="W115">
        <v>53</v>
      </c>
      <c r="X115">
        <f t="shared" si="20"/>
        <v>-2</v>
      </c>
      <c r="Y115">
        <f t="shared" si="21"/>
        <v>-3.6363636363636362E-2</v>
      </c>
      <c r="AA115">
        <v>6.4516129032258063E-2</v>
      </c>
      <c r="AB115">
        <v>-3.6363636363636362E-2</v>
      </c>
      <c r="AC115">
        <v>8.3333333333333329E-2</v>
      </c>
      <c r="AD115">
        <v>-2.7027027027027029E-2</v>
      </c>
      <c r="AE115">
        <v>9.3023255813953487E-2</v>
      </c>
      <c r="AF115">
        <f t="shared" si="22"/>
        <v>3.5496410957776295E-2</v>
      </c>
      <c r="AG115">
        <f t="shared" si="23"/>
        <v>6.227539593826234E-2</v>
      </c>
    </row>
    <row r="116" spans="2:33">
      <c r="B116">
        <v>28.75</v>
      </c>
      <c r="C116">
        <v>7.8054894559020593E-2</v>
      </c>
      <c r="D116">
        <v>5.2186244436887623E-2</v>
      </c>
      <c r="G116">
        <v>24</v>
      </c>
      <c r="H116">
        <f t="shared" si="12"/>
        <v>0</v>
      </c>
      <c r="I116">
        <f t="shared" si="13"/>
        <v>0</v>
      </c>
      <c r="K116">
        <v>70</v>
      </c>
      <c r="L116">
        <f t="shared" si="14"/>
        <v>8</v>
      </c>
      <c r="M116">
        <f t="shared" si="15"/>
        <v>0.12903225806451613</v>
      </c>
      <c r="O116">
        <v>39</v>
      </c>
      <c r="P116">
        <f t="shared" si="16"/>
        <v>2</v>
      </c>
      <c r="Q116">
        <f t="shared" si="17"/>
        <v>5.4054054054054057E-2</v>
      </c>
      <c r="S116">
        <v>48</v>
      </c>
      <c r="T116">
        <f t="shared" si="18"/>
        <v>5</v>
      </c>
      <c r="U116">
        <f t="shared" si="19"/>
        <v>0.11627906976744186</v>
      </c>
      <c r="W116">
        <v>60</v>
      </c>
      <c r="X116">
        <f t="shared" si="20"/>
        <v>5</v>
      </c>
      <c r="Y116">
        <f t="shared" si="21"/>
        <v>9.0909090909090912E-2</v>
      </c>
      <c r="AA116">
        <v>0.12903225806451613</v>
      </c>
      <c r="AB116">
        <v>9.0909090909090912E-2</v>
      </c>
      <c r="AC116">
        <v>0</v>
      </c>
      <c r="AD116">
        <v>5.4054054054054057E-2</v>
      </c>
      <c r="AE116">
        <v>0.11627906976744186</v>
      </c>
      <c r="AF116">
        <f t="shared" si="22"/>
        <v>7.8054894559020593E-2</v>
      </c>
      <c r="AG116">
        <f t="shared" si="23"/>
        <v>5.2186244436887623E-2</v>
      </c>
    </row>
    <row r="117" spans="2:33">
      <c r="B117">
        <v>29</v>
      </c>
      <c r="C117">
        <v>3.7619595316519552E-2</v>
      </c>
      <c r="D117">
        <v>0.11284323680825577</v>
      </c>
      <c r="G117">
        <v>22</v>
      </c>
      <c r="H117">
        <f t="shared" si="12"/>
        <v>-2</v>
      </c>
      <c r="I117">
        <f t="shared" si="13"/>
        <v>-8.3333333333333329E-2</v>
      </c>
      <c r="K117">
        <v>69</v>
      </c>
      <c r="L117">
        <f t="shared" si="14"/>
        <v>7</v>
      </c>
      <c r="M117">
        <f t="shared" si="15"/>
        <v>0.11290322580645161</v>
      </c>
      <c r="O117">
        <v>38</v>
      </c>
      <c r="P117">
        <f t="shared" si="16"/>
        <v>1</v>
      </c>
      <c r="Q117">
        <f t="shared" si="17"/>
        <v>2.7027027027027029E-2</v>
      </c>
      <c r="S117">
        <v>51</v>
      </c>
      <c r="T117">
        <f t="shared" si="18"/>
        <v>8</v>
      </c>
      <c r="U117">
        <f t="shared" si="19"/>
        <v>0.18604651162790697</v>
      </c>
      <c r="W117">
        <v>52</v>
      </c>
      <c r="X117">
        <f t="shared" si="20"/>
        <v>-3</v>
      </c>
      <c r="Y117">
        <f t="shared" si="21"/>
        <v>-5.4545454545454543E-2</v>
      </c>
      <c r="AA117">
        <v>0.11290322580645161</v>
      </c>
      <c r="AB117">
        <v>-5.4545454545454543E-2</v>
      </c>
      <c r="AC117">
        <v>-8.3333333333333329E-2</v>
      </c>
      <c r="AD117">
        <v>2.7027027027027029E-2</v>
      </c>
      <c r="AE117">
        <v>0.18604651162790697</v>
      </c>
      <c r="AF117">
        <f t="shared" si="22"/>
        <v>3.7619595316519552E-2</v>
      </c>
      <c r="AG117">
        <f t="shared" si="23"/>
        <v>0.11284323680825577</v>
      </c>
    </row>
    <row r="118" spans="2:33">
      <c r="B118">
        <v>29.25</v>
      </c>
      <c r="C118">
        <v>3.3635755376190485E-2</v>
      </c>
      <c r="D118">
        <v>7.2849011238590514E-2</v>
      </c>
      <c r="G118">
        <v>24</v>
      </c>
      <c r="H118">
        <f t="shared" si="12"/>
        <v>0</v>
      </c>
      <c r="I118">
        <f t="shared" si="13"/>
        <v>0</v>
      </c>
      <c r="K118">
        <v>66</v>
      </c>
      <c r="L118">
        <f t="shared" si="14"/>
        <v>4</v>
      </c>
      <c r="M118">
        <f t="shared" si="15"/>
        <v>6.4516129032258063E-2</v>
      </c>
      <c r="O118">
        <v>35</v>
      </c>
      <c r="P118">
        <f t="shared" si="16"/>
        <v>-2</v>
      </c>
      <c r="Q118">
        <f t="shared" si="17"/>
        <v>-5.4054054054054057E-2</v>
      </c>
      <c r="S118">
        <v>49</v>
      </c>
      <c r="T118">
        <f t="shared" si="18"/>
        <v>6</v>
      </c>
      <c r="U118">
        <f t="shared" si="19"/>
        <v>0.13953488372093023</v>
      </c>
      <c r="W118">
        <v>56</v>
      </c>
      <c r="X118">
        <f t="shared" si="20"/>
        <v>1</v>
      </c>
      <c r="Y118">
        <f t="shared" si="21"/>
        <v>1.8181818181818181E-2</v>
      </c>
      <c r="AA118">
        <v>6.4516129032258063E-2</v>
      </c>
      <c r="AB118">
        <v>1.8181818181818181E-2</v>
      </c>
      <c r="AC118">
        <v>0</v>
      </c>
      <c r="AD118">
        <v>-5.4054054054054057E-2</v>
      </c>
      <c r="AE118">
        <v>0.13953488372093023</v>
      </c>
      <c r="AF118">
        <f t="shared" si="22"/>
        <v>3.3635755376190485E-2</v>
      </c>
      <c r="AG118">
        <f t="shared" si="23"/>
        <v>7.2849011238590514E-2</v>
      </c>
    </row>
    <row r="119" spans="2:33">
      <c r="B119">
        <v>29.5</v>
      </c>
      <c r="C119">
        <v>2.9630211606955798E-2</v>
      </c>
      <c r="D119">
        <v>7.8386279652420413E-2</v>
      </c>
      <c r="G119">
        <v>23</v>
      </c>
      <c r="H119">
        <f t="shared" si="12"/>
        <v>-1</v>
      </c>
      <c r="I119">
        <f t="shared" si="13"/>
        <v>-4.1666666666666664E-2</v>
      </c>
      <c r="K119">
        <v>62</v>
      </c>
      <c r="L119">
        <f t="shared" si="14"/>
        <v>0</v>
      </c>
      <c r="M119">
        <f t="shared" si="15"/>
        <v>0</v>
      </c>
      <c r="O119">
        <v>38</v>
      </c>
      <c r="P119">
        <f t="shared" si="16"/>
        <v>1</v>
      </c>
      <c r="Q119">
        <f t="shared" si="17"/>
        <v>2.7027027027027029E-2</v>
      </c>
      <c r="S119">
        <v>50</v>
      </c>
      <c r="T119">
        <f t="shared" si="18"/>
        <v>7</v>
      </c>
      <c r="U119">
        <f t="shared" si="19"/>
        <v>0.16279069767441862</v>
      </c>
      <c r="W119">
        <v>55</v>
      </c>
      <c r="X119">
        <f t="shared" si="20"/>
        <v>0</v>
      </c>
      <c r="Y119">
        <f t="shared" si="21"/>
        <v>0</v>
      </c>
      <c r="AA119">
        <v>0</v>
      </c>
      <c r="AB119">
        <v>0</v>
      </c>
      <c r="AC119">
        <v>-4.1666666666666664E-2</v>
      </c>
      <c r="AD119">
        <v>2.7027027027027029E-2</v>
      </c>
      <c r="AE119">
        <v>0.16279069767441862</v>
      </c>
      <c r="AF119">
        <f t="shared" si="22"/>
        <v>2.9630211606955798E-2</v>
      </c>
      <c r="AG119">
        <f t="shared" si="23"/>
        <v>7.8386279652420413E-2</v>
      </c>
    </row>
    <row r="120" spans="2:33">
      <c r="B120">
        <v>29.75</v>
      </c>
      <c r="C120">
        <v>1.7960964442584847E-2</v>
      </c>
      <c r="D120">
        <v>0.11402190170935388</v>
      </c>
      <c r="G120">
        <v>24</v>
      </c>
      <c r="H120">
        <f t="shared" si="12"/>
        <v>0</v>
      </c>
      <c r="I120">
        <f t="shared" si="13"/>
        <v>0</v>
      </c>
      <c r="K120">
        <v>63</v>
      </c>
      <c r="L120">
        <f t="shared" si="14"/>
        <v>1</v>
      </c>
      <c r="M120">
        <f t="shared" si="15"/>
        <v>1.6129032258064516E-2</v>
      </c>
      <c r="O120">
        <v>34</v>
      </c>
      <c r="P120">
        <f t="shared" si="16"/>
        <v>-3</v>
      </c>
      <c r="Q120">
        <f t="shared" si="17"/>
        <v>-8.1081081081081086E-2</v>
      </c>
      <c r="S120">
        <v>52</v>
      </c>
      <c r="T120">
        <f t="shared" si="18"/>
        <v>9</v>
      </c>
      <c r="U120">
        <f t="shared" si="19"/>
        <v>0.20930232558139536</v>
      </c>
      <c r="W120">
        <v>52</v>
      </c>
      <c r="X120">
        <f t="shared" si="20"/>
        <v>-3</v>
      </c>
      <c r="Y120">
        <f t="shared" si="21"/>
        <v>-5.4545454545454543E-2</v>
      </c>
      <c r="AA120">
        <v>1.6129032258064516E-2</v>
      </c>
      <c r="AB120">
        <v>-5.4545454545454543E-2</v>
      </c>
      <c r="AC120">
        <v>0</v>
      </c>
      <c r="AD120">
        <v>-8.1081081081081086E-2</v>
      </c>
      <c r="AE120">
        <v>0.20930232558139536</v>
      </c>
      <c r="AF120">
        <f t="shared" si="22"/>
        <v>1.7960964442584847E-2</v>
      </c>
      <c r="AG120">
        <f t="shared" si="23"/>
        <v>0.11402190170935388</v>
      </c>
    </row>
    <row r="121" spans="2:33">
      <c r="B121">
        <v>30</v>
      </c>
      <c r="C121">
        <v>7.9052683932653925E-2</v>
      </c>
      <c r="D121">
        <v>5.7381531506384385E-2</v>
      </c>
      <c r="G121">
        <v>25</v>
      </c>
      <c r="H121">
        <f t="shared" si="12"/>
        <v>1</v>
      </c>
      <c r="I121">
        <f t="shared" si="13"/>
        <v>4.1666666666666664E-2</v>
      </c>
      <c r="K121">
        <v>66</v>
      </c>
      <c r="L121">
        <f t="shared" si="14"/>
        <v>4</v>
      </c>
      <c r="M121">
        <f t="shared" si="15"/>
        <v>6.4516129032258063E-2</v>
      </c>
      <c r="O121">
        <v>41</v>
      </c>
      <c r="P121">
        <f t="shared" si="16"/>
        <v>4</v>
      </c>
      <c r="Q121">
        <f t="shared" si="17"/>
        <v>0.10810810810810811</v>
      </c>
      <c r="S121">
        <v>50</v>
      </c>
      <c r="T121">
        <f t="shared" si="18"/>
        <v>7</v>
      </c>
      <c r="U121">
        <f t="shared" si="19"/>
        <v>0.16279069767441862</v>
      </c>
      <c r="W121">
        <v>56</v>
      </c>
      <c r="X121">
        <f t="shared" si="20"/>
        <v>1</v>
      </c>
      <c r="Y121">
        <f t="shared" si="21"/>
        <v>1.8181818181818181E-2</v>
      </c>
      <c r="AA121">
        <v>6.4516129032258063E-2</v>
      </c>
      <c r="AB121">
        <v>1.8181818181818181E-2</v>
      </c>
      <c r="AC121">
        <v>4.1666666666666664E-2</v>
      </c>
      <c r="AD121">
        <v>0.10810810810810811</v>
      </c>
      <c r="AE121">
        <v>0.16279069767441862</v>
      </c>
      <c r="AF121">
        <f t="shared" si="22"/>
        <v>7.9052683932653925E-2</v>
      </c>
      <c r="AG121">
        <f t="shared" si="23"/>
        <v>5.7381531506384385E-2</v>
      </c>
    </row>
    <row r="122" spans="2:33">
      <c r="B122">
        <v>30.25</v>
      </c>
      <c r="C122">
        <v>5.8560398699183391E-2</v>
      </c>
      <c r="D122">
        <v>4.1985154680320297E-2</v>
      </c>
      <c r="G122">
        <v>25</v>
      </c>
      <c r="H122">
        <f t="shared" si="12"/>
        <v>1</v>
      </c>
      <c r="I122">
        <f t="shared" si="13"/>
        <v>4.1666666666666664E-2</v>
      </c>
      <c r="K122">
        <v>69</v>
      </c>
      <c r="L122">
        <f t="shared" si="14"/>
        <v>7</v>
      </c>
      <c r="M122">
        <f t="shared" si="15"/>
        <v>0.11290322580645161</v>
      </c>
      <c r="O122">
        <v>38</v>
      </c>
      <c r="P122">
        <f t="shared" si="16"/>
        <v>1</v>
      </c>
      <c r="Q122">
        <f t="shared" si="17"/>
        <v>2.7027027027027029E-2</v>
      </c>
      <c r="S122">
        <v>47</v>
      </c>
      <c r="T122">
        <f t="shared" si="18"/>
        <v>4</v>
      </c>
      <c r="U122">
        <f t="shared" si="19"/>
        <v>9.3023255813953487E-2</v>
      </c>
      <c r="W122">
        <v>56</v>
      </c>
      <c r="X122">
        <f t="shared" si="20"/>
        <v>1</v>
      </c>
      <c r="Y122">
        <f t="shared" si="21"/>
        <v>1.8181818181818181E-2</v>
      </c>
      <c r="AA122">
        <v>0.11290322580645161</v>
      </c>
      <c r="AB122">
        <v>1.8181818181818181E-2</v>
      </c>
      <c r="AC122">
        <v>4.1666666666666664E-2</v>
      </c>
      <c r="AD122">
        <v>2.7027027027027029E-2</v>
      </c>
      <c r="AE122">
        <v>9.3023255813953487E-2</v>
      </c>
      <c r="AF122">
        <f t="shared" si="22"/>
        <v>5.8560398699183391E-2</v>
      </c>
      <c r="AG122">
        <f t="shared" si="23"/>
        <v>4.1985154680320297E-2</v>
      </c>
    </row>
    <row r="123" spans="2:33">
      <c r="B123">
        <v>30.5</v>
      </c>
      <c r="C123">
        <v>5.7087376881075305E-2</v>
      </c>
      <c r="D123">
        <v>7.8180333169467847E-2</v>
      </c>
      <c r="G123">
        <v>25</v>
      </c>
      <c r="H123">
        <f t="shared" si="12"/>
        <v>1</v>
      </c>
      <c r="I123">
        <f t="shared" si="13"/>
        <v>4.1666666666666664E-2</v>
      </c>
      <c r="K123">
        <v>65</v>
      </c>
      <c r="L123">
        <f t="shared" si="14"/>
        <v>3</v>
      </c>
      <c r="M123">
        <f t="shared" si="15"/>
        <v>4.8387096774193547E-2</v>
      </c>
      <c r="O123">
        <v>36</v>
      </c>
      <c r="P123">
        <f t="shared" si="16"/>
        <v>-1</v>
      </c>
      <c r="Q123">
        <f t="shared" si="17"/>
        <v>-2.7027027027027029E-2</v>
      </c>
      <c r="S123">
        <v>51</v>
      </c>
      <c r="T123">
        <f t="shared" si="18"/>
        <v>8</v>
      </c>
      <c r="U123">
        <f t="shared" si="19"/>
        <v>0.18604651162790697</v>
      </c>
      <c r="W123">
        <v>57</v>
      </c>
      <c r="X123">
        <f t="shared" si="20"/>
        <v>2</v>
      </c>
      <c r="Y123">
        <f t="shared" si="21"/>
        <v>3.6363636363636362E-2</v>
      </c>
      <c r="AA123">
        <v>4.8387096774193547E-2</v>
      </c>
      <c r="AB123">
        <v>3.6363636363636362E-2</v>
      </c>
      <c r="AC123">
        <v>4.1666666666666664E-2</v>
      </c>
      <c r="AD123">
        <v>-2.7027027027027029E-2</v>
      </c>
      <c r="AE123">
        <v>0.18604651162790697</v>
      </c>
      <c r="AF123">
        <f t="shared" si="22"/>
        <v>5.7087376881075305E-2</v>
      </c>
      <c r="AG123">
        <f t="shared" si="23"/>
        <v>7.8180333169467847E-2</v>
      </c>
    </row>
    <row r="124" spans="2:33">
      <c r="B124">
        <v>30.75</v>
      </c>
      <c r="C124">
        <v>6.8481364812947712E-2</v>
      </c>
      <c r="D124">
        <v>7.946549718075413E-2</v>
      </c>
      <c r="G124">
        <v>26</v>
      </c>
      <c r="H124">
        <f t="shared" si="12"/>
        <v>2</v>
      </c>
      <c r="I124">
        <f t="shared" si="13"/>
        <v>8.3333333333333329E-2</v>
      </c>
      <c r="K124">
        <v>68</v>
      </c>
      <c r="L124">
        <f t="shared" si="14"/>
        <v>6</v>
      </c>
      <c r="M124">
        <f t="shared" si="15"/>
        <v>9.6774193548387094E-2</v>
      </c>
      <c r="O124">
        <v>39</v>
      </c>
      <c r="P124">
        <f t="shared" si="16"/>
        <v>2</v>
      </c>
      <c r="Q124">
        <f t="shared" si="17"/>
        <v>5.4054054054054057E-2</v>
      </c>
      <c r="S124">
        <v>50</v>
      </c>
      <c r="T124">
        <f t="shared" si="18"/>
        <v>7</v>
      </c>
      <c r="U124">
        <f t="shared" si="19"/>
        <v>0.16279069767441862</v>
      </c>
      <c r="W124">
        <v>52</v>
      </c>
      <c r="X124">
        <f t="shared" si="20"/>
        <v>-3</v>
      </c>
      <c r="Y124">
        <f t="shared" si="21"/>
        <v>-5.4545454545454543E-2</v>
      </c>
      <c r="AA124">
        <v>9.6774193548387094E-2</v>
      </c>
      <c r="AB124">
        <v>-5.4545454545454543E-2</v>
      </c>
      <c r="AC124">
        <v>8.3333333333333329E-2</v>
      </c>
      <c r="AD124">
        <v>5.4054054054054057E-2</v>
      </c>
      <c r="AE124">
        <v>0.16279069767441862</v>
      </c>
      <c r="AF124">
        <f t="shared" si="22"/>
        <v>6.8481364812947712E-2</v>
      </c>
      <c r="AG124">
        <f t="shared" si="23"/>
        <v>7.946549718075413E-2</v>
      </c>
    </row>
    <row r="125" spans="2:33">
      <c r="B125">
        <v>31</v>
      </c>
      <c r="C125">
        <v>4.189187345976543E-2</v>
      </c>
      <c r="D125">
        <v>8.3576732120415859E-2</v>
      </c>
      <c r="G125">
        <v>24</v>
      </c>
      <c r="H125">
        <f t="shared" si="12"/>
        <v>0</v>
      </c>
      <c r="I125">
        <f t="shared" si="13"/>
        <v>0</v>
      </c>
      <c r="K125">
        <v>64</v>
      </c>
      <c r="L125">
        <f t="shared" si="14"/>
        <v>2</v>
      </c>
      <c r="M125">
        <f t="shared" si="15"/>
        <v>3.2258064516129031E-2</v>
      </c>
      <c r="O125">
        <v>36</v>
      </c>
      <c r="P125">
        <f t="shared" si="16"/>
        <v>-1</v>
      </c>
      <c r="Q125">
        <f t="shared" si="17"/>
        <v>-2.7027027027027029E-2</v>
      </c>
      <c r="S125">
        <v>51</v>
      </c>
      <c r="T125">
        <f t="shared" si="18"/>
        <v>8</v>
      </c>
      <c r="U125">
        <f t="shared" si="19"/>
        <v>0.18604651162790697</v>
      </c>
      <c r="W125">
        <v>56</v>
      </c>
      <c r="X125">
        <f t="shared" si="20"/>
        <v>1</v>
      </c>
      <c r="Y125">
        <f t="shared" si="21"/>
        <v>1.8181818181818181E-2</v>
      </c>
      <c r="AA125">
        <v>3.2258064516129031E-2</v>
      </c>
      <c r="AB125">
        <v>1.8181818181818181E-2</v>
      </c>
      <c r="AC125">
        <v>0</v>
      </c>
      <c r="AD125">
        <v>-2.7027027027027029E-2</v>
      </c>
      <c r="AE125">
        <v>0.18604651162790697</v>
      </c>
      <c r="AF125">
        <f t="shared" si="22"/>
        <v>4.189187345976543E-2</v>
      </c>
      <c r="AG125">
        <f t="shared" si="23"/>
        <v>8.3576732120415859E-2</v>
      </c>
    </row>
    <row r="126" spans="2:33">
      <c r="B126">
        <v>31.25</v>
      </c>
      <c r="C126">
        <v>4.2170809901492572E-2</v>
      </c>
      <c r="D126">
        <v>8.548305950905789E-3</v>
      </c>
      <c r="G126">
        <v>25</v>
      </c>
      <c r="H126">
        <f t="shared" si="12"/>
        <v>1</v>
      </c>
      <c r="I126">
        <f t="shared" si="13"/>
        <v>4.1666666666666664E-2</v>
      </c>
      <c r="K126">
        <v>64</v>
      </c>
      <c r="L126">
        <f t="shared" si="14"/>
        <v>2</v>
      </c>
      <c r="M126">
        <f t="shared" si="15"/>
        <v>3.2258064516129031E-2</v>
      </c>
      <c r="O126">
        <v>39</v>
      </c>
      <c r="P126">
        <f t="shared" si="16"/>
        <v>2</v>
      </c>
      <c r="Q126">
        <f t="shared" si="17"/>
        <v>5.4054054054054057E-2</v>
      </c>
      <c r="S126">
        <v>45</v>
      </c>
      <c r="T126">
        <f t="shared" si="18"/>
        <v>2</v>
      </c>
      <c r="U126">
        <f t="shared" si="19"/>
        <v>4.6511627906976744E-2</v>
      </c>
      <c r="W126">
        <v>57</v>
      </c>
      <c r="X126">
        <f t="shared" si="20"/>
        <v>2</v>
      </c>
      <c r="Y126">
        <f t="shared" si="21"/>
        <v>3.6363636363636362E-2</v>
      </c>
      <c r="AA126">
        <v>3.2258064516129031E-2</v>
      </c>
      <c r="AB126">
        <v>3.6363636363636362E-2</v>
      </c>
      <c r="AC126">
        <v>4.1666666666666664E-2</v>
      </c>
      <c r="AD126">
        <v>5.4054054054054057E-2</v>
      </c>
      <c r="AE126">
        <v>4.6511627906976744E-2</v>
      </c>
      <c r="AF126">
        <f t="shared" si="22"/>
        <v>4.2170809901492572E-2</v>
      </c>
      <c r="AG126">
        <f t="shared" si="23"/>
        <v>8.548305950905789E-3</v>
      </c>
    </row>
    <row r="127" spans="2:33">
      <c r="B127">
        <v>31.5</v>
      </c>
      <c r="C127">
        <v>5.2878179618614719E-2</v>
      </c>
      <c r="D127">
        <v>6.9998238103835347E-2</v>
      </c>
      <c r="G127">
        <v>25</v>
      </c>
      <c r="H127">
        <f t="shared" si="12"/>
        <v>1</v>
      </c>
      <c r="I127">
        <f t="shared" si="13"/>
        <v>4.1666666666666664E-2</v>
      </c>
      <c r="K127">
        <v>66</v>
      </c>
      <c r="L127">
        <f t="shared" si="14"/>
        <v>4</v>
      </c>
      <c r="M127">
        <f t="shared" si="15"/>
        <v>6.4516129032258063E-2</v>
      </c>
      <c r="O127">
        <v>35</v>
      </c>
      <c r="P127">
        <f t="shared" si="16"/>
        <v>-2</v>
      </c>
      <c r="Q127">
        <f t="shared" si="17"/>
        <v>-5.4054054054054057E-2</v>
      </c>
      <c r="S127">
        <v>49</v>
      </c>
      <c r="T127">
        <f t="shared" si="18"/>
        <v>6</v>
      </c>
      <c r="U127">
        <f t="shared" si="19"/>
        <v>0.13953488372093023</v>
      </c>
      <c r="W127">
        <v>59</v>
      </c>
      <c r="X127">
        <f t="shared" si="20"/>
        <v>4</v>
      </c>
      <c r="Y127">
        <f t="shared" si="21"/>
        <v>7.2727272727272724E-2</v>
      </c>
      <c r="AA127">
        <v>6.4516129032258063E-2</v>
      </c>
      <c r="AB127">
        <v>7.2727272727272724E-2</v>
      </c>
      <c r="AC127">
        <v>4.1666666666666664E-2</v>
      </c>
      <c r="AD127">
        <v>-5.4054054054054057E-2</v>
      </c>
      <c r="AE127">
        <v>0.13953488372093023</v>
      </c>
      <c r="AF127">
        <f t="shared" si="22"/>
        <v>5.2878179618614719E-2</v>
      </c>
      <c r="AG127">
        <f t="shared" si="23"/>
        <v>6.9998238103835347E-2</v>
      </c>
    </row>
    <row r="128" spans="2:33">
      <c r="B128">
        <v>31.75</v>
      </c>
      <c r="C128">
        <v>6.5620308639813524E-2</v>
      </c>
      <c r="D128">
        <v>7.4555417723134607E-2</v>
      </c>
      <c r="G128">
        <v>25</v>
      </c>
      <c r="H128">
        <f t="shared" si="12"/>
        <v>1</v>
      </c>
      <c r="I128">
        <f t="shared" si="13"/>
        <v>4.1666666666666664E-2</v>
      </c>
      <c r="K128">
        <v>66</v>
      </c>
      <c r="L128">
        <f t="shared" si="14"/>
        <v>4</v>
      </c>
      <c r="M128">
        <f t="shared" si="15"/>
        <v>6.4516129032258063E-2</v>
      </c>
      <c r="O128">
        <v>39</v>
      </c>
      <c r="P128">
        <f t="shared" si="16"/>
        <v>2</v>
      </c>
      <c r="Q128">
        <f t="shared" si="17"/>
        <v>5.4054054054054057E-2</v>
      </c>
      <c r="S128">
        <v>51</v>
      </c>
      <c r="T128">
        <f t="shared" si="18"/>
        <v>8</v>
      </c>
      <c r="U128">
        <f t="shared" si="19"/>
        <v>0.18604651162790697</v>
      </c>
      <c r="W128">
        <v>54</v>
      </c>
      <c r="X128">
        <f t="shared" si="20"/>
        <v>-1</v>
      </c>
      <c r="Y128">
        <f t="shared" si="21"/>
        <v>-1.8181818181818181E-2</v>
      </c>
      <c r="AA128">
        <v>6.4516129032258063E-2</v>
      </c>
      <c r="AB128">
        <v>-1.8181818181818181E-2</v>
      </c>
      <c r="AC128">
        <v>4.1666666666666664E-2</v>
      </c>
      <c r="AD128">
        <v>5.4054054054054057E-2</v>
      </c>
      <c r="AE128">
        <v>0.18604651162790697</v>
      </c>
      <c r="AF128">
        <f t="shared" si="22"/>
        <v>6.5620308639813524E-2</v>
      </c>
      <c r="AG128">
        <f t="shared" si="23"/>
        <v>7.4555417723134607E-2</v>
      </c>
    </row>
    <row r="129" spans="2:33">
      <c r="B129">
        <v>32</v>
      </c>
      <c r="C129">
        <v>5.1323134837763497E-2</v>
      </c>
      <c r="D129">
        <v>5.2696170075260666E-2</v>
      </c>
      <c r="G129">
        <v>25</v>
      </c>
      <c r="H129">
        <f t="shared" si="12"/>
        <v>1</v>
      </c>
      <c r="I129">
        <f t="shared" si="13"/>
        <v>4.1666666666666664E-2</v>
      </c>
      <c r="K129">
        <v>65</v>
      </c>
      <c r="L129">
        <f t="shared" si="14"/>
        <v>3</v>
      </c>
      <c r="M129">
        <f t="shared" si="15"/>
        <v>4.8387096774193547E-2</v>
      </c>
      <c r="O129">
        <v>38</v>
      </c>
      <c r="P129">
        <f t="shared" si="16"/>
        <v>1</v>
      </c>
      <c r="Q129">
        <f t="shared" si="17"/>
        <v>2.7027027027027029E-2</v>
      </c>
      <c r="S129">
        <v>49</v>
      </c>
      <c r="T129">
        <f t="shared" si="18"/>
        <v>6</v>
      </c>
      <c r="U129">
        <f t="shared" si="19"/>
        <v>0.13953488372093023</v>
      </c>
      <c r="W129">
        <v>55</v>
      </c>
      <c r="X129">
        <f t="shared" si="20"/>
        <v>0</v>
      </c>
      <c r="Y129">
        <f t="shared" si="21"/>
        <v>0</v>
      </c>
      <c r="AA129">
        <v>4.8387096774193547E-2</v>
      </c>
      <c r="AB129">
        <v>0</v>
      </c>
      <c r="AC129">
        <v>4.1666666666666664E-2</v>
      </c>
      <c r="AD129">
        <v>2.7027027027027029E-2</v>
      </c>
      <c r="AE129">
        <v>0.13953488372093023</v>
      </c>
      <c r="AF129">
        <f t="shared" si="22"/>
        <v>5.1323134837763497E-2</v>
      </c>
      <c r="AG129">
        <f t="shared" si="23"/>
        <v>5.2696170075260666E-2</v>
      </c>
    </row>
    <row r="130" spans="2:33">
      <c r="B130">
        <v>32.25</v>
      </c>
      <c r="C130">
        <v>3.1306155777273553E-2</v>
      </c>
      <c r="D130">
        <v>0.1130222473998041</v>
      </c>
      <c r="G130">
        <v>24</v>
      </c>
      <c r="H130">
        <f t="shared" si="12"/>
        <v>0</v>
      </c>
      <c r="I130">
        <f t="shared" si="13"/>
        <v>0</v>
      </c>
      <c r="K130">
        <v>68</v>
      </c>
      <c r="L130">
        <f t="shared" si="14"/>
        <v>6</v>
      </c>
      <c r="M130">
        <f t="shared" si="15"/>
        <v>9.6774193548387094E-2</v>
      </c>
      <c r="O130">
        <v>33</v>
      </c>
      <c r="P130">
        <f t="shared" si="16"/>
        <v>-4</v>
      </c>
      <c r="Q130">
        <f t="shared" si="17"/>
        <v>-0.10810810810810811</v>
      </c>
      <c r="S130">
        <v>51</v>
      </c>
      <c r="T130">
        <f t="shared" si="18"/>
        <v>8</v>
      </c>
      <c r="U130">
        <f t="shared" si="19"/>
        <v>0.18604651162790697</v>
      </c>
      <c r="W130">
        <v>54</v>
      </c>
      <c r="X130">
        <f t="shared" si="20"/>
        <v>-1</v>
      </c>
      <c r="Y130">
        <f t="shared" si="21"/>
        <v>-1.8181818181818181E-2</v>
      </c>
      <c r="AA130">
        <v>9.6774193548387094E-2</v>
      </c>
      <c r="AB130">
        <v>-1.8181818181818181E-2</v>
      </c>
      <c r="AC130">
        <v>0</v>
      </c>
      <c r="AD130">
        <v>-0.10810810810810811</v>
      </c>
      <c r="AE130">
        <v>0.18604651162790697</v>
      </c>
      <c r="AF130">
        <f t="shared" si="22"/>
        <v>3.1306155777273553E-2</v>
      </c>
      <c r="AG130">
        <f t="shared" si="23"/>
        <v>0.1130222473998041</v>
      </c>
    </row>
    <row r="131" spans="2:33">
      <c r="B131">
        <v>32.5</v>
      </c>
      <c r="C131">
        <v>7.9425919133345985E-2</v>
      </c>
      <c r="D131">
        <v>7.6652669206203811E-2</v>
      </c>
      <c r="G131">
        <v>26</v>
      </c>
      <c r="H131">
        <f t="shared" ref="H131:H194" si="24">G131-24</f>
        <v>2</v>
      </c>
      <c r="I131">
        <f t="shared" ref="I131:I194" si="25">H131/24</f>
        <v>8.3333333333333329E-2</v>
      </c>
      <c r="K131">
        <v>64</v>
      </c>
      <c r="L131">
        <f t="shared" ref="L131:L194" si="26">K131-62</f>
        <v>2</v>
      </c>
      <c r="M131">
        <f t="shared" ref="M131:M194" si="27">L131/62</f>
        <v>3.2258064516129031E-2</v>
      </c>
      <c r="O131">
        <v>39</v>
      </c>
      <c r="P131">
        <f t="shared" ref="P131:P194" si="28">O131-37</f>
        <v>2</v>
      </c>
      <c r="Q131">
        <f t="shared" ref="Q131:Q194" si="29">P131/37</f>
        <v>5.4054054054054057E-2</v>
      </c>
      <c r="S131">
        <v>52</v>
      </c>
      <c r="T131">
        <f t="shared" ref="T131:T194" si="30">S131-43</f>
        <v>9</v>
      </c>
      <c r="U131">
        <f t="shared" ref="U131:U194" si="31">T131/43</f>
        <v>0.20930232558139536</v>
      </c>
      <c r="W131">
        <v>56</v>
      </c>
      <c r="X131">
        <f t="shared" ref="X131:X194" si="32">W131-55</f>
        <v>1</v>
      </c>
      <c r="Y131">
        <f t="shared" ref="Y131:Y194" si="33">X131/55</f>
        <v>1.8181818181818181E-2</v>
      </c>
      <c r="AA131">
        <v>3.2258064516129031E-2</v>
      </c>
      <c r="AB131">
        <v>1.8181818181818181E-2</v>
      </c>
      <c r="AC131">
        <v>8.3333333333333329E-2</v>
      </c>
      <c r="AD131">
        <v>5.4054054054054057E-2</v>
      </c>
      <c r="AE131">
        <v>0.20930232558139536</v>
      </c>
      <c r="AF131">
        <f t="shared" ref="AF131:AF194" si="34">AVERAGE(AA131:AE131)</f>
        <v>7.9425919133345985E-2</v>
      </c>
      <c r="AG131">
        <f t="shared" ref="AG131:AG194" si="35">STDEV(AA131:AE131)</f>
        <v>7.6652669206203811E-2</v>
      </c>
    </row>
    <row r="132" spans="2:33">
      <c r="B132">
        <v>32.75</v>
      </c>
      <c r="C132">
        <v>4.713500242382463E-2</v>
      </c>
      <c r="D132">
        <v>6.7817673274942689E-2</v>
      </c>
      <c r="G132">
        <v>24</v>
      </c>
      <c r="H132">
        <f t="shared" si="24"/>
        <v>0</v>
      </c>
      <c r="I132">
        <f t="shared" si="25"/>
        <v>0</v>
      </c>
      <c r="K132">
        <v>64</v>
      </c>
      <c r="L132">
        <f t="shared" si="26"/>
        <v>2</v>
      </c>
      <c r="M132">
        <f t="shared" si="27"/>
        <v>3.2258064516129031E-2</v>
      </c>
      <c r="O132">
        <v>36</v>
      </c>
      <c r="P132">
        <f t="shared" si="28"/>
        <v>-1</v>
      </c>
      <c r="Q132">
        <f t="shared" si="29"/>
        <v>-2.7027027027027029E-2</v>
      </c>
      <c r="S132">
        <v>49</v>
      </c>
      <c r="T132">
        <f t="shared" si="30"/>
        <v>6</v>
      </c>
      <c r="U132">
        <f t="shared" si="31"/>
        <v>0.13953488372093023</v>
      </c>
      <c r="W132">
        <v>60</v>
      </c>
      <c r="X132">
        <f t="shared" si="32"/>
        <v>5</v>
      </c>
      <c r="Y132">
        <f t="shared" si="33"/>
        <v>9.0909090909090912E-2</v>
      </c>
      <c r="AA132">
        <v>3.2258064516129031E-2</v>
      </c>
      <c r="AB132">
        <v>9.0909090909090912E-2</v>
      </c>
      <c r="AC132">
        <v>0</v>
      </c>
      <c r="AD132">
        <v>-2.7027027027027029E-2</v>
      </c>
      <c r="AE132">
        <v>0.13953488372093023</v>
      </c>
      <c r="AF132">
        <f t="shared" si="34"/>
        <v>4.713500242382463E-2</v>
      </c>
      <c r="AG132">
        <f t="shared" si="35"/>
        <v>6.7817673274942689E-2</v>
      </c>
    </row>
    <row r="133" spans="2:33">
      <c r="B133">
        <v>33</v>
      </c>
      <c r="C133">
        <v>5.2961308508945412E-2</v>
      </c>
      <c r="D133">
        <v>3.3060566759567478E-2</v>
      </c>
      <c r="G133">
        <v>25</v>
      </c>
      <c r="H133">
        <f t="shared" si="24"/>
        <v>1</v>
      </c>
      <c r="I133">
        <f t="shared" si="25"/>
        <v>4.1666666666666664E-2</v>
      </c>
      <c r="K133">
        <v>67</v>
      </c>
      <c r="L133">
        <f t="shared" si="26"/>
        <v>5</v>
      </c>
      <c r="M133">
        <f t="shared" si="27"/>
        <v>8.0645161290322578E-2</v>
      </c>
      <c r="O133">
        <v>37</v>
      </c>
      <c r="P133">
        <f t="shared" si="28"/>
        <v>0</v>
      </c>
      <c r="Q133">
        <f t="shared" si="29"/>
        <v>0</v>
      </c>
      <c r="S133">
        <v>46</v>
      </c>
      <c r="T133">
        <f t="shared" si="30"/>
        <v>3</v>
      </c>
      <c r="U133">
        <f t="shared" si="31"/>
        <v>6.9767441860465115E-2</v>
      </c>
      <c r="W133">
        <v>59</v>
      </c>
      <c r="X133">
        <f t="shared" si="32"/>
        <v>4</v>
      </c>
      <c r="Y133">
        <f t="shared" si="33"/>
        <v>7.2727272727272724E-2</v>
      </c>
      <c r="AA133">
        <v>8.0645161290322578E-2</v>
      </c>
      <c r="AB133">
        <v>7.2727272727272724E-2</v>
      </c>
      <c r="AC133">
        <v>4.1666666666666664E-2</v>
      </c>
      <c r="AD133">
        <v>0</v>
      </c>
      <c r="AE133">
        <v>6.9767441860465115E-2</v>
      </c>
      <c r="AF133">
        <f t="shared" si="34"/>
        <v>5.2961308508945412E-2</v>
      </c>
      <c r="AG133">
        <f t="shared" si="35"/>
        <v>3.3060566759567478E-2</v>
      </c>
    </row>
    <row r="134" spans="2:33">
      <c r="B134">
        <v>33.25</v>
      </c>
      <c r="C134">
        <v>8.6187455954897848E-3</v>
      </c>
      <c r="D134">
        <v>9.2731003263682402E-2</v>
      </c>
      <c r="G134">
        <v>22</v>
      </c>
      <c r="H134">
        <f t="shared" si="24"/>
        <v>-2</v>
      </c>
      <c r="I134">
        <f t="shared" si="25"/>
        <v>-8.3333333333333329E-2</v>
      </c>
      <c r="K134">
        <v>62</v>
      </c>
      <c r="L134">
        <f t="shared" si="26"/>
        <v>0</v>
      </c>
      <c r="M134">
        <f t="shared" si="27"/>
        <v>0</v>
      </c>
      <c r="O134">
        <v>37</v>
      </c>
      <c r="P134">
        <f t="shared" si="28"/>
        <v>0</v>
      </c>
      <c r="Q134">
        <f t="shared" si="29"/>
        <v>0</v>
      </c>
      <c r="S134">
        <v>50</v>
      </c>
      <c r="T134">
        <f t="shared" si="30"/>
        <v>7</v>
      </c>
      <c r="U134">
        <f t="shared" si="31"/>
        <v>0.16279069767441862</v>
      </c>
      <c r="W134">
        <v>53</v>
      </c>
      <c r="X134">
        <f t="shared" si="32"/>
        <v>-2</v>
      </c>
      <c r="Y134">
        <f t="shared" si="33"/>
        <v>-3.6363636363636362E-2</v>
      </c>
      <c r="AA134">
        <v>0</v>
      </c>
      <c r="AB134">
        <v>-3.6363636363636362E-2</v>
      </c>
      <c r="AC134">
        <v>-8.3333333333333329E-2</v>
      </c>
      <c r="AD134">
        <v>0</v>
      </c>
      <c r="AE134">
        <v>0.16279069767441862</v>
      </c>
      <c r="AF134">
        <f t="shared" si="34"/>
        <v>8.6187455954897848E-3</v>
      </c>
      <c r="AG134">
        <f t="shared" si="35"/>
        <v>9.2731003263682402E-2</v>
      </c>
    </row>
    <row r="135" spans="2:33">
      <c r="B135">
        <v>33.5</v>
      </c>
      <c r="C135">
        <v>1.9948737184296073E-2</v>
      </c>
      <c r="D135">
        <v>5.1819368462318049E-2</v>
      </c>
      <c r="G135">
        <v>23</v>
      </c>
      <c r="H135">
        <f t="shared" si="24"/>
        <v>-1</v>
      </c>
      <c r="I135">
        <f t="shared" si="25"/>
        <v>-4.1666666666666664E-2</v>
      </c>
      <c r="K135">
        <v>65</v>
      </c>
      <c r="L135">
        <f t="shared" si="26"/>
        <v>3</v>
      </c>
      <c r="M135">
        <f t="shared" si="27"/>
        <v>4.8387096774193547E-2</v>
      </c>
      <c r="O135">
        <v>37</v>
      </c>
      <c r="P135">
        <f t="shared" si="28"/>
        <v>0</v>
      </c>
      <c r="Q135">
        <f t="shared" si="29"/>
        <v>0</v>
      </c>
      <c r="S135">
        <v>47</v>
      </c>
      <c r="T135">
        <f t="shared" si="30"/>
        <v>4</v>
      </c>
      <c r="U135">
        <f t="shared" si="31"/>
        <v>9.3023255813953487E-2</v>
      </c>
      <c r="W135">
        <v>55</v>
      </c>
      <c r="X135">
        <f t="shared" si="32"/>
        <v>0</v>
      </c>
      <c r="Y135">
        <f t="shared" si="33"/>
        <v>0</v>
      </c>
      <c r="AA135">
        <v>4.8387096774193547E-2</v>
      </c>
      <c r="AB135">
        <v>0</v>
      </c>
      <c r="AC135">
        <v>-4.1666666666666664E-2</v>
      </c>
      <c r="AD135">
        <v>0</v>
      </c>
      <c r="AE135">
        <v>9.3023255813953487E-2</v>
      </c>
      <c r="AF135">
        <f t="shared" si="34"/>
        <v>1.9948737184296073E-2</v>
      </c>
      <c r="AG135">
        <f t="shared" si="35"/>
        <v>5.1819368462318049E-2</v>
      </c>
    </row>
    <row r="136" spans="2:33">
      <c r="B136">
        <v>33.75</v>
      </c>
      <c r="C136">
        <v>1.7879838509996028E-3</v>
      </c>
      <c r="D136">
        <v>8.472213953461176E-2</v>
      </c>
      <c r="G136">
        <v>22</v>
      </c>
      <c r="H136">
        <f t="shared" si="24"/>
        <v>-2</v>
      </c>
      <c r="I136">
        <f t="shared" si="25"/>
        <v>-8.3333333333333329E-2</v>
      </c>
      <c r="K136">
        <v>63</v>
      </c>
      <c r="L136">
        <f t="shared" si="26"/>
        <v>1</v>
      </c>
      <c r="M136">
        <f t="shared" si="27"/>
        <v>1.6129032258064516E-2</v>
      </c>
      <c r="O136">
        <v>36</v>
      </c>
      <c r="P136">
        <f t="shared" si="28"/>
        <v>-1</v>
      </c>
      <c r="Q136">
        <f t="shared" si="29"/>
        <v>-2.7027027027027029E-2</v>
      </c>
      <c r="S136">
        <v>49</v>
      </c>
      <c r="T136">
        <f t="shared" si="30"/>
        <v>6</v>
      </c>
      <c r="U136">
        <f t="shared" si="31"/>
        <v>0.13953488372093023</v>
      </c>
      <c r="W136">
        <v>53</v>
      </c>
      <c r="X136">
        <f t="shared" si="32"/>
        <v>-2</v>
      </c>
      <c r="Y136">
        <f t="shared" si="33"/>
        <v>-3.6363636363636362E-2</v>
      </c>
      <c r="AA136">
        <v>1.6129032258064516E-2</v>
      </c>
      <c r="AB136">
        <v>-3.6363636363636362E-2</v>
      </c>
      <c r="AC136">
        <v>-8.3333333333333329E-2</v>
      </c>
      <c r="AD136">
        <v>-2.7027027027027029E-2</v>
      </c>
      <c r="AE136">
        <v>0.13953488372093023</v>
      </c>
      <c r="AF136">
        <f t="shared" si="34"/>
        <v>1.7879838509996028E-3</v>
      </c>
      <c r="AG136">
        <f t="shared" si="35"/>
        <v>8.472213953461176E-2</v>
      </c>
    </row>
    <row r="137" spans="2:33">
      <c r="B137">
        <v>34</v>
      </c>
      <c r="C137">
        <v>3.5748482575189248E-2</v>
      </c>
      <c r="D137">
        <v>5.9087377217510256E-2</v>
      </c>
      <c r="G137">
        <v>24</v>
      </c>
      <c r="H137">
        <f t="shared" si="24"/>
        <v>0</v>
      </c>
      <c r="I137">
        <f t="shared" si="25"/>
        <v>0</v>
      </c>
      <c r="K137">
        <v>67</v>
      </c>
      <c r="L137">
        <f t="shared" si="26"/>
        <v>5</v>
      </c>
      <c r="M137">
        <f t="shared" si="27"/>
        <v>8.0645161290322578E-2</v>
      </c>
      <c r="O137">
        <v>37</v>
      </c>
      <c r="P137">
        <f t="shared" si="28"/>
        <v>0</v>
      </c>
      <c r="Q137">
        <f t="shared" si="29"/>
        <v>0</v>
      </c>
      <c r="S137">
        <v>48</v>
      </c>
      <c r="T137">
        <f t="shared" si="30"/>
        <v>5</v>
      </c>
      <c r="U137">
        <f t="shared" si="31"/>
        <v>0.11627906976744186</v>
      </c>
      <c r="W137">
        <v>54</v>
      </c>
      <c r="X137">
        <f t="shared" si="32"/>
        <v>-1</v>
      </c>
      <c r="Y137">
        <f t="shared" si="33"/>
        <v>-1.8181818181818181E-2</v>
      </c>
      <c r="AA137">
        <v>8.0645161290322578E-2</v>
      </c>
      <c r="AB137">
        <v>-1.8181818181818181E-2</v>
      </c>
      <c r="AC137">
        <v>0</v>
      </c>
      <c r="AD137">
        <v>0</v>
      </c>
      <c r="AE137">
        <v>0.11627906976744186</v>
      </c>
      <c r="AF137">
        <f t="shared" si="34"/>
        <v>3.5748482575189248E-2</v>
      </c>
      <c r="AG137">
        <f t="shared" si="35"/>
        <v>5.9087377217510256E-2</v>
      </c>
    </row>
    <row r="138" spans="2:33">
      <c r="B138">
        <v>34.25</v>
      </c>
      <c r="C138">
        <v>4.3952880111919876E-2</v>
      </c>
      <c r="D138">
        <v>0.10152876046729566</v>
      </c>
      <c r="G138">
        <v>24</v>
      </c>
      <c r="H138">
        <f t="shared" si="24"/>
        <v>0</v>
      </c>
      <c r="I138">
        <f t="shared" si="25"/>
        <v>0</v>
      </c>
      <c r="K138">
        <v>66</v>
      </c>
      <c r="L138">
        <f t="shared" si="26"/>
        <v>4</v>
      </c>
      <c r="M138">
        <f t="shared" si="27"/>
        <v>6.4516129032258063E-2</v>
      </c>
      <c r="O138">
        <v>35</v>
      </c>
      <c r="P138">
        <f t="shared" si="28"/>
        <v>-2</v>
      </c>
      <c r="Q138">
        <f t="shared" si="29"/>
        <v>-5.4054054054054057E-2</v>
      </c>
      <c r="S138">
        <v>52</v>
      </c>
      <c r="T138">
        <f t="shared" si="30"/>
        <v>9</v>
      </c>
      <c r="U138">
        <f t="shared" si="31"/>
        <v>0.20930232558139536</v>
      </c>
      <c r="W138">
        <v>55</v>
      </c>
      <c r="X138">
        <f t="shared" si="32"/>
        <v>0</v>
      </c>
      <c r="Y138">
        <f t="shared" si="33"/>
        <v>0</v>
      </c>
      <c r="AA138">
        <v>6.4516129032258063E-2</v>
      </c>
      <c r="AB138">
        <v>0</v>
      </c>
      <c r="AC138">
        <v>0</v>
      </c>
      <c r="AD138">
        <v>-5.4054054054054057E-2</v>
      </c>
      <c r="AE138">
        <v>0.20930232558139536</v>
      </c>
      <c r="AF138">
        <f t="shared" si="34"/>
        <v>4.3952880111919876E-2</v>
      </c>
      <c r="AG138">
        <f t="shared" si="35"/>
        <v>0.10152876046729566</v>
      </c>
    </row>
    <row r="139" spans="2:33">
      <c r="B139">
        <v>34.5</v>
      </c>
      <c r="C139">
        <v>6.5991611539248457E-2</v>
      </c>
      <c r="D139">
        <v>4.5268312943852966E-2</v>
      </c>
      <c r="G139">
        <v>27</v>
      </c>
      <c r="H139">
        <f t="shared" si="24"/>
        <v>3</v>
      </c>
      <c r="I139">
        <f t="shared" si="25"/>
        <v>0.125</v>
      </c>
      <c r="K139">
        <v>67</v>
      </c>
      <c r="L139">
        <f t="shared" si="26"/>
        <v>5</v>
      </c>
      <c r="M139">
        <f t="shared" si="27"/>
        <v>8.0645161290322578E-2</v>
      </c>
      <c r="O139">
        <v>37</v>
      </c>
      <c r="P139">
        <f t="shared" si="28"/>
        <v>0</v>
      </c>
      <c r="Q139">
        <f t="shared" si="29"/>
        <v>0</v>
      </c>
      <c r="S139">
        <v>46</v>
      </c>
      <c r="T139">
        <f t="shared" si="30"/>
        <v>3</v>
      </c>
      <c r="U139">
        <f t="shared" si="31"/>
        <v>6.9767441860465115E-2</v>
      </c>
      <c r="W139">
        <v>58</v>
      </c>
      <c r="X139">
        <f t="shared" si="32"/>
        <v>3</v>
      </c>
      <c r="Y139">
        <f t="shared" si="33"/>
        <v>5.4545454545454543E-2</v>
      </c>
      <c r="AA139">
        <v>8.0645161290322578E-2</v>
      </c>
      <c r="AB139">
        <v>5.4545454545454543E-2</v>
      </c>
      <c r="AC139">
        <v>0.125</v>
      </c>
      <c r="AD139">
        <v>0</v>
      </c>
      <c r="AE139">
        <v>6.9767441860465115E-2</v>
      </c>
      <c r="AF139">
        <f t="shared" si="34"/>
        <v>6.5991611539248457E-2</v>
      </c>
      <c r="AG139">
        <f t="shared" si="35"/>
        <v>4.5268312943852966E-2</v>
      </c>
    </row>
    <row r="140" spans="2:33">
      <c r="B140">
        <v>34.75</v>
      </c>
      <c r="C140">
        <v>4.151863825907337E-2</v>
      </c>
      <c r="D140">
        <v>6.6727951188592982E-2</v>
      </c>
      <c r="G140">
        <v>23</v>
      </c>
      <c r="H140">
        <f t="shared" si="24"/>
        <v>-1</v>
      </c>
      <c r="I140">
        <f t="shared" si="25"/>
        <v>-4.1666666666666664E-2</v>
      </c>
      <c r="K140">
        <v>66</v>
      </c>
      <c r="L140">
        <f t="shared" si="26"/>
        <v>4</v>
      </c>
      <c r="M140">
        <f t="shared" si="27"/>
        <v>6.4516129032258063E-2</v>
      </c>
      <c r="O140">
        <v>38</v>
      </c>
      <c r="P140">
        <f t="shared" si="28"/>
        <v>1</v>
      </c>
      <c r="Q140">
        <f t="shared" si="29"/>
        <v>2.7027027027027029E-2</v>
      </c>
      <c r="S140">
        <v>49</v>
      </c>
      <c r="T140">
        <f t="shared" si="30"/>
        <v>6</v>
      </c>
      <c r="U140">
        <f t="shared" si="31"/>
        <v>0.13953488372093023</v>
      </c>
      <c r="W140">
        <v>56</v>
      </c>
      <c r="X140">
        <f t="shared" si="32"/>
        <v>1</v>
      </c>
      <c r="Y140">
        <f t="shared" si="33"/>
        <v>1.8181818181818181E-2</v>
      </c>
      <c r="AA140">
        <v>6.4516129032258063E-2</v>
      </c>
      <c r="AB140">
        <v>1.8181818181818181E-2</v>
      </c>
      <c r="AC140">
        <v>-4.1666666666666664E-2</v>
      </c>
      <c r="AD140">
        <v>2.7027027027027029E-2</v>
      </c>
      <c r="AE140">
        <v>0.13953488372093023</v>
      </c>
      <c r="AF140">
        <f t="shared" si="34"/>
        <v>4.151863825907337E-2</v>
      </c>
      <c r="AG140">
        <f t="shared" si="35"/>
        <v>6.6727951188592982E-2</v>
      </c>
    </row>
    <row r="141" spans="2:33">
      <c r="B141">
        <v>35</v>
      </c>
      <c r="C141">
        <v>6.9727259824784197E-3</v>
      </c>
      <c r="D141">
        <v>5.8512753139137751E-2</v>
      </c>
      <c r="G141">
        <v>24</v>
      </c>
      <c r="H141">
        <f t="shared" si="24"/>
        <v>0</v>
      </c>
      <c r="I141">
        <f t="shared" si="25"/>
        <v>0</v>
      </c>
      <c r="K141">
        <v>64</v>
      </c>
      <c r="L141">
        <f t="shared" si="26"/>
        <v>2</v>
      </c>
      <c r="M141">
        <f t="shared" si="27"/>
        <v>3.2258064516129031E-2</v>
      </c>
      <c r="O141">
        <v>35</v>
      </c>
      <c r="P141">
        <f t="shared" si="28"/>
        <v>-2</v>
      </c>
      <c r="Q141">
        <f t="shared" si="29"/>
        <v>-5.4054054054054057E-2</v>
      </c>
      <c r="S141">
        <v>47</v>
      </c>
      <c r="T141">
        <f t="shared" si="30"/>
        <v>4</v>
      </c>
      <c r="U141">
        <f t="shared" si="31"/>
        <v>9.3023255813953487E-2</v>
      </c>
      <c r="W141">
        <v>53</v>
      </c>
      <c r="X141">
        <f t="shared" si="32"/>
        <v>-2</v>
      </c>
      <c r="Y141">
        <f t="shared" si="33"/>
        <v>-3.6363636363636362E-2</v>
      </c>
      <c r="AA141">
        <v>3.2258064516129031E-2</v>
      </c>
      <c r="AB141">
        <v>-3.6363636363636362E-2</v>
      </c>
      <c r="AC141">
        <v>0</v>
      </c>
      <c r="AD141">
        <v>-5.4054054054054057E-2</v>
      </c>
      <c r="AE141">
        <v>9.3023255813953487E-2</v>
      </c>
      <c r="AF141">
        <f t="shared" si="34"/>
        <v>6.9727259824784197E-3</v>
      </c>
      <c r="AG141">
        <f t="shared" si="35"/>
        <v>5.8512753139137751E-2</v>
      </c>
    </row>
    <row r="142" spans="2:33">
      <c r="B142">
        <v>35.25</v>
      </c>
      <c r="C142">
        <v>8.409409170474437E-2</v>
      </c>
      <c r="D142">
        <v>7.8801957529539765E-2</v>
      </c>
      <c r="G142">
        <v>25</v>
      </c>
      <c r="H142">
        <f t="shared" si="24"/>
        <v>1</v>
      </c>
      <c r="I142">
        <f t="shared" si="25"/>
        <v>4.1666666666666664E-2</v>
      </c>
      <c r="K142">
        <v>68</v>
      </c>
      <c r="L142">
        <f t="shared" si="26"/>
        <v>6</v>
      </c>
      <c r="M142">
        <f t="shared" si="27"/>
        <v>9.6774193548387094E-2</v>
      </c>
      <c r="O142">
        <v>37</v>
      </c>
      <c r="P142">
        <f t="shared" si="28"/>
        <v>0</v>
      </c>
      <c r="Q142">
        <f t="shared" si="29"/>
        <v>0</v>
      </c>
      <c r="S142">
        <v>52</v>
      </c>
      <c r="T142">
        <f t="shared" si="30"/>
        <v>9</v>
      </c>
      <c r="U142">
        <f t="shared" si="31"/>
        <v>0.20930232558139536</v>
      </c>
      <c r="W142">
        <v>59</v>
      </c>
      <c r="X142">
        <f t="shared" si="32"/>
        <v>4</v>
      </c>
      <c r="Y142">
        <f t="shared" si="33"/>
        <v>7.2727272727272724E-2</v>
      </c>
      <c r="AA142">
        <v>9.6774193548387094E-2</v>
      </c>
      <c r="AB142">
        <v>7.2727272727272724E-2</v>
      </c>
      <c r="AC142">
        <v>4.1666666666666664E-2</v>
      </c>
      <c r="AD142">
        <v>0</v>
      </c>
      <c r="AE142">
        <v>0.20930232558139536</v>
      </c>
      <c r="AF142">
        <f t="shared" si="34"/>
        <v>8.409409170474437E-2</v>
      </c>
      <c r="AG142">
        <f t="shared" si="35"/>
        <v>7.8801957529539765E-2</v>
      </c>
    </row>
    <row r="143" spans="2:33">
      <c r="B143">
        <v>35.5</v>
      </c>
      <c r="C143">
        <v>3.6210760306784315E-2</v>
      </c>
      <c r="D143">
        <v>4.3466744442404351E-2</v>
      </c>
      <c r="G143">
        <v>24</v>
      </c>
      <c r="H143">
        <f t="shared" si="24"/>
        <v>0</v>
      </c>
      <c r="I143">
        <f t="shared" si="25"/>
        <v>0</v>
      </c>
      <c r="K143">
        <v>65</v>
      </c>
      <c r="L143">
        <f t="shared" si="26"/>
        <v>3</v>
      </c>
      <c r="M143">
        <f t="shared" si="27"/>
        <v>4.8387096774193547E-2</v>
      </c>
      <c r="O143">
        <v>40</v>
      </c>
      <c r="P143">
        <f t="shared" si="28"/>
        <v>3</v>
      </c>
      <c r="Q143">
        <f t="shared" si="29"/>
        <v>8.1081081081081086E-2</v>
      </c>
      <c r="S143">
        <v>46</v>
      </c>
      <c r="T143">
        <f t="shared" si="30"/>
        <v>3</v>
      </c>
      <c r="U143">
        <f t="shared" si="31"/>
        <v>6.9767441860465115E-2</v>
      </c>
      <c r="W143">
        <v>54</v>
      </c>
      <c r="X143">
        <f t="shared" si="32"/>
        <v>-1</v>
      </c>
      <c r="Y143">
        <f t="shared" si="33"/>
        <v>-1.8181818181818181E-2</v>
      </c>
      <c r="AA143">
        <v>4.8387096774193547E-2</v>
      </c>
      <c r="AB143">
        <v>-1.8181818181818181E-2</v>
      </c>
      <c r="AC143">
        <v>0</v>
      </c>
      <c r="AD143">
        <v>8.1081081081081086E-2</v>
      </c>
      <c r="AE143">
        <v>6.9767441860465115E-2</v>
      </c>
      <c r="AF143">
        <f t="shared" si="34"/>
        <v>3.6210760306784315E-2</v>
      </c>
      <c r="AG143">
        <f t="shared" si="35"/>
        <v>4.3466744442404351E-2</v>
      </c>
    </row>
    <row r="144" spans="2:33">
      <c r="B144">
        <v>35.75</v>
      </c>
      <c r="C144">
        <v>2.625247220896133E-2</v>
      </c>
      <c r="D144">
        <v>2.4397721353476697E-2</v>
      </c>
      <c r="G144">
        <v>24</v>
      </c>
      <c r="H144">
        <f t="shared" si="24"/>
        <v>0</v>
      </c>
      <c r="I144">
        <f t="shared" si="25"/>
        <v>0</v>
      </c>
      <c r="K144">
        <v>65</v>
      </c>
      <c r="L144">
        <f t="shared" si="26"/>
        <v>3</v>
      </c>
      <c r="M144">
        <f t="shared" si="27"/>
        <v>4.8387096774193547E-2</v>
      </c>
      <c r="O144">
        <v>37</v>
      </c>
      <c r="P144">
        <f t="shared" si="28"/>
        <v>0</v>
      </c>
      <c r="Q144">
        <f t="shared" si="29"/>
        <v>0</v>
      </c>
      <c r="S144">
        <v>45</v>
      </c>
      <c r="T144">
        <f t="shared" si="30"/>
        <v>2</v>
      </c>
      <c r="U144">
        <f t="shared" si="31"/>
        <v>4.6511627906976744E-2</v>
      </c>
      <c r="W144">
        <v>57</v>
      </c>
      <c r="X144">
        <f t="shared" si="32"/>
        <v>2</v>
      </c>
      <c r="Y144">
        <f t="shared" si="33"/>
        <v>3.6363636363636362E-2</v>
      </c>
      <c r="AA144">
        <v>4.8387096774193547E-2</v>
      </c>
      <c r="AB144">
        <v>3.6363636363636362E-2</v>
      </c>
      <c r="AC144">
        <v>0</v>
      </c>
      <c r="AD144">
        <v>0</v>
      </c>
      <c r="AE144">
        <v>4.6511627906976744E-2</v>
      </c>
      <c r="AF144">
        <f t="shared" si="34"/>
        <v>2.625247220896133E-2</v>
      </c>
      <c r="AG144">
        <f t="shared" si="35"/>
        <v>2.4397721353476697E-2</v>
      </c>
    </row>
    <row r="145" spans="2:33">
      <c r="B145">
        <v>36</v>
      </c>
      <c r="C145">
        <v>-1.172945263342863E-2</v>
      </c>
      <c r="D145">
        <v>8.1422543932395758E-2</v>
      </c>
      <c r="G145">
        <v>23</v>
      </c>
      <c r="H145">
        <f t="shared" si="24"/>
        <v>-1</v>
      </c>
      <c r="I145">
        <f t="shared" si="25"/>
        <v>-4.1666666666666664E-2</v>
      </c>
      <c r="K145">
        <v>65</v>
      </c>
      <c r="L145">
        <f t="shared" si="26"/>
        <v>3</v>
      </c>
      <c r="M145">
        <f t="shared" si="27"/>
        <v>4.8387096774193547E-2</v>
      </c>
      <c r="O145">
        <v>32</v>
      </c>
      <c r="P145">
        <f t="shared" si="28"/>
        <v>-5</v>
      </c>
      <c r="Q145">
        <f t="shared" si="29"/>
        <v>-0.13513513513513514</v>
      </c>
      <c r="S145">
        <v>46</v>
      </c>
      <c r="T145">
        <f t="shared" si="30"/>
        <v>3</v>
      </c>
      <c r="U145">
        <f t="shared" si="31"/>
        <v>6.9767441860465115E-2</v>
      </c>
      <c r="W145">
        <v>55</v>
      </c>
      <c r="X145">
        <f t="shared" si="32"/>
        <v>0</v>
      </c>
      <c r="Y145">
        <f t="shared" si="33"/>
        <v>0</v>
      </c>
      <c r="AA145">
        <v>4.8387096774193547E-2</v>
      </c>
      <c r="AB145">
        <v>0</v>
      </c>
      <c r="AC145">
        <v>-4.1666666666666664E-2</v>
      </c>
      <c r="AD145">
        <v>-0.13513513513513514</v>
      </c>
      <c r="AE145">
        <v>6.9767441860465115E-2</v>
      </c>
      <c r="AF145">
        <f t="shared" si="34"/>
        <v>-1.172945263342863E-2</v>
      </c>
      <c r="AG145">
        <f t="shared" si="35"/>
        <v>8.1422543932395758E-2</v>
      </c>
    </row>
    <row r="146" spans="2:33">
      <c r="B146">
        <v>36.25</v>
      </c>
      <c r="C146">
        <v>4.8380808347049907E-2</v>
      </c>
      <c r="D146">
        <v>6.7191885826346859E-2</v>
      </c>
      <c r="G146">
        <v>23</v>
      </c>
      <c r="H146">
        <f t="shared" si="24"/>
        <v>-1</v>
      </c>
      <c r="I146">
        <f t="shared" si="25"/>
        <v>-4.1666666666666664E-2</v>
      </c>
      <c r="K146">
        <v>67</v>
      </c>
      <c r="L146">
        <f t="shared" si="26"/>
        <v>5</v>
      </c>
      <c r="M146">
        <f t="shared" si="27"/>
        <v>8.0645161290322578E-2</v>
      </c>
      <c r="O146">
        <v>38</v>
      </c>
      <c r="P146">
        <f t="shared" si="28"/>
        <v>1</v>
      </c>
      <c r="Q146">
        <f t="shared" si="29"/>
        <v>2.7027027027027029E-2</v>
      </c>
      <c r="S146">
        <v>49</v>
      </c>
      <c r="T146">
        <f t="shared" si="30"/>
        <v>6</v>
      </c>
      <c r="U146">
        <f t="shared" si="31"/>
        <v>0.13953488372093023</v>
      </c>
      <c r="W146">
        <v>57</v>
      </c>
      <c r="X146">
        <f t="shared" si="32"/>
        <v>2</v>
      </c>
      <c r="Y146">
        <f t="shared" si="33"/>
        <v>3.6363636363636362E-2</v>
      </c>
      <c r="AA146">
        <v>8.0645161290322578E-2</v>
      </c>
      <c r="AB146">
        <v>3.6363636363636362E-2</v>
      </c>
      <c r="AC146">
        <v>-4.1666666666666664E-2</v>
      </c>
      <c r="AD146">
        <v>2.7027027027027029E-2</v>
      </c>
      <c r="AE146">
        <v>0.13953488372093023</v>
      </c>
      <c r="AF146">
        <f t="shared" si="34"/>
        <v>4.8380808347049907E-2</v>
      </c>
      <c r="AG146">
        <f t="shared" si="35"/>
        <v>6.7191885826346859E-2</v>
      </c>
    </row>
    <row r="147" spans="2:33">
      <c r="B147">
        <v>36.5</v>
      </c>
      <c r="C147">
        <v>3.8105509178277368E-2</v>
      </c>
      <c r="D147">
        <v>0.11555150914067294</v>
      </c>
      <c r="G147">
        <v>24</v>
      </c>
      <c r="H147">
        <f t="shared" si="24"/>
        <v>0</v>
      </c>
      <c r="I147">
        <f t="shared" si="25"/>
        <v>0</v>
      </c>
      <c r="K147">
        <v>65</v>
      </c>
      <c r="L147">
        <f t="shared" si="26"/>
        <v>3</v>
      </c>
      <c r="M147">
        <f t="shared" si="27"/>
        <v>4.8387096774193547E-2</v>
      </c>
      <c r="O147">
        <v>35</v>
      </c>
      <c r="P147">
        <f t="shared" si="28"/>
        <v>-2</v>
      </c>
      <c r="Q147">
        <f t="shared" si="29"/>
        <v>-5.4054054054054057E-2</v>
      </c>
      <c r="S147">
        <v>53</v>
      </c>
      <c r="T147">
        <f t="shared" si="30"/>
        <v>10</v>
      </c>
      <c r="U147">
        <f t="shared" si="31"/>
        <v>0.23255813953488372</v>
      </c>
      <c r="W147">
        <v>53</v>
      </c>
      <c r="X147">
        <f t="shared" si="32"/>
        <v>-2</v>
      </c>
      <c r="Y147">
        <f t="shared" si="33"/>
        <v>-3.6363636363636362E-2</v>
      </c>
      <c r="AA147">
        <v>4.8387096774193547E-2</v>
      </c>
      <c r="AB147">
        <v>-3.6363636363636362E-2</v>
      </c>
      <c r="AC147">
        <v>0</v>
      </c>
      <c r="AD147">
        <v>-5.4054054054054057E-2</v>
      </c>
      <c r="AE147">
        <v>0.23255813953488372</v>
      </c>
      <c r="AF147">
        <f t="shared" si="34"/>
        <v>3.8105509178277368E-2</v>
      </c>
      <c r="AG147">
        <f t="shared" si="35"/>
        <v>0.11555150914067294</v>
      </c>
    </row>
    <row r="148" spans="2:33">
      <c r="B148">
        <v>36.75</v>
      </c>
      <c r="C148">
        <v>5.5974297628461178E-2</v>
      </c>
      <c r="D148">
        <v>6.2536156960577863E-2</v>
      </c>
      <c r="G148">
        <v>25</v>
      </c>
      <c r="H148">
        <f t="shared" si="24"/>
        <v>1</v>
      </c>
      <c r="I148">
        <f t="shared" si="25"/>
        <v>4.1666666666666664E-2</v>
      </c>
      <c r="K148">
        <v>65</v>
      </c>
      <c r="L148">
        <f t="shared" si="26"/>
        <v>3</v>
      </c>
      <c r="M148">
        <f t="shared" si="27"/>
        <v>4.8387096774193547E-2</v>
      </c>
      <c r="O148">
        <v>38</v>
      </c>
      <c r="P148">
        <f t="shared" si="28"/>
        <v>1</v>
      </c>
      <c r="Q148">
        <f t="shared" si="29"/>
        <v>2.7027027027027029E-2</v>
      </c>
      <c r="S148">
        <v>50</v>
      </c>
      <c r="T148">
        <f t="shared" si="30"/>
        <v>7</v>
      </c>
      <c r="U148">
        <f t="shared" si="31"/>
        <v>0.16279069767441862</v>
      </c>
      <c r="W148">
        <v>55</v>
      </c>
      <c r="X148">
        <f t="shared" si="32"/>
        <v>0</v>
      </c>
      <c r="Y148">
        <f t="shared" si="33"/>
        <v>0</v>
      </c>
      <c r="AA148">
        <v>4.8387096774193547E-2</v>
      </c>
      <c r="AB148">
        <v>0</v>
      </c>
      <c r="AC148">
        <v>4.1666666666666664E-2</v>
      </c>
      <c r="AD148">
        <v>2.7027027027027029E-2</v>
      </c>
      <c r="AE148">
        <v>0.16279069767441862</v>
      </c>
      <c r="AF148">
        <f t="shared" si="34"/>
        <v>5.5974297628461178E-2</v>
      </c>
      <c r="AG148">
        <f t="shared" si="35"/>
        <v>6.2536156960577863E-2</v>
      </c>
    </row>
    <row r="149" spans="2:33">
      <c r="B149">
        <v>37</v>
      </c>
      <c r="C149">
        <v>-1.630783002876026E-2</v>
      </c>
      <c r="D149">
        <v>6.259893196499132E-2</v>
      </c>
      <c r="G149">
        <v>22</v>
      </c>
      <c r="H149">
        <f t="shared" si="24"/>
        <v>-2</v>
      </c>
      <c r="I149">
        <f t="shared" si="25"/>
        <v>-8.3333333333333329E-2</v>
      </c>
      <c r="K149">
        <v>62</v>
      </c>
      <c r="L149">
        <f t="shared" si="26"/>
        <v>0</v>
      </c>
      <c r="M149">
        <f t="shared" si="27"/>
        <v>0</v>
      </c>
      <c r="O149">
        <v>34</v>
      </c>
      <c r="P149">
        <f t="shared" si="28"/>
        <v>-3</v>
      </c>
      <c r="Q149">
        <f t="shared" si="29"/>
        <v>-8.1081081081081086E-2</v>
      </c>
      <c r="S149">
        <v>45</v>
      </c>
      <c r="T149">
        <f t="shared" si="30"/>
        <v>2</v>
      </c>
      <c r="U149">
        <f t="shared" si="31"/>
        <v>4.6511627906976744E-2</v>
      </c>
      <c r="W149">
        <v>57</v>
      </c>
      <c r="X149">
        <f t="shared" si="32"/>
        <v>2</v>
      </c>
      <c r="Y149">
        <f t="shared" si="33"/>
        <v>3.6363636363636362E-2</v>
      </c>
      <c r="AA149">
        <v>0</v>
      </c>
      <c r="AB149">
        <v>3.6363636363636362E-2</v>
      </c>
      <c r="AC149">
        <v>-8.3333333333333329E-2</v>
      </c>
      <c r="AD149">
        <v>-8.1081081081081086E-2</v>
      </c>
      <c r="AE149">
        <v>4.6511627906976744E-2</v>
      </c>
      <c r="AF149">
        <f t="shared" si="34"/>
        <v>-1.630783002876026E-2</v>
      </c>
      <c r="AG149">
        <f t="shared" si="35"/>
        <v>6.259893196499132E-2</v>
      </c>
    </row>
    <row r="150" spans="2:33">
      <c r="B150">
        <v>37.25</v>
      </c>
      <c r="C150">
        <v>5.1175256959202942E-2</v>
      </c>
      <c r="D150">
        <v>3.4699264630387132E-2</v>
      </c>
      <c r="G150">
        <v>26</v>
      </c>
      <c r="H150">
        <f t="shared" si="24"/>
        <v>2</v>
      </c>
      <c r="I150">
        <f t="shared" si="25"/>
        <v>8.3333333333333329E-2</v>
      </c>
      <c r="K150">
        <v>63</v>
      </c>
      <c r="L150">
        <f t="shared" si="26"/>
        <v>1</v>
      </c>
      <c r="M150">
        <f t="shared" si="27"/>
        <v>1.6129032258064516E-2</v>
      </c>
      <c r="O150">
        <v>38</v>
      </c>
      <c r="P150">
        <f t="shared" si="28"/>
        <v>1</v>
      </c>
      <c r="Q150">
        <f t="shared" si="29"/>
        <v>2.7027027027027029E-2</v>
      </c>
      <c r="S150">
        <v>47</v>
      </c>
      <c r="T150">
        <f t="shared" si="30"/>
        <v>4</v>
      </c>
      <c r="U150">
        <f t="shared" si="31"/>
        <v>9.3023255813953487E-2</v>
      </c>
      <c r="W150">
        <v>57</v>
      </c>
      <c r="X150">
        <f t="shared" si="32"/>
        <v>2</v>
      </c>
      <c r="Y150">
        <f t="shared" si="33"/>
        <v>3.6363636363636362E-2</v>
      </c>
      <c r="AA150">
        <v>1.6129032258064516E-2</v>
      </c>
      <c r="AB150">
        <v>3.6363636363636362E-2</v>
      </c>
      <c r="AC150">
        <v>8.3333333333333329E-2</v>
      </c>
      <c r="AD150">
        <v>2.7027027027027029E-2</v>
      </c>
      <c r="AE150">
        <v>9.3023255813953487E-2</v>
      </c>
      <c r="AF150">
        <f t="shared" si="34"/>
        <v>5.1175256959202942E-2</v>
      </c>
      <c r="AG150">
        <f t="shared" si="35"/>
        <v>3.4699264630387132E-2</v>
      </c>
    </row>
    <row r="151" spans="2:33">
      <c r="B151">
        <v>37.5</v>
      </c>
      <c r="C151">
        <v>3.9868188791669666E-2</v>
      </c>
      <c r="D151">
        <v>5.8023193298633126E-2</v>
      </c>
      <c r="G151">
        <v>23</v>
      </c>
      <c r="H151">
        <f t="shared" si="24"/>
        <v>-1</v>
      </c>
      <c r="I151">
        <f t="shared" si="25"/>
        <v>-4.1666666666666664E-2</v>
      </c>
      <c r="K151">
        <v>63</v>
      </c>
      <c r="L151">
        <f t="shared" si="26"/>
        <v>1</v>
      </c>
      <c r="M151">
        <f t="shared" si="27"/>
        <v>1.6129032258064516E-2</v>
      </c>
      <c r="O151">
        <v>39</v>
      </c>
      <c r="P151">
        <f t="shared" si="28"/>
        <v>2</v>
      </c>
      <c r="Q151">
        <f t="shared" si="29"/>
        <v>5.4054054054054057E-2</v>
      </c>
      <c r="S151">
        <v>48</v>
      </c>
      <c r="T151">
        <f t="shared" si="30"/>
        <v>5</v>
      </c>
      <c r="U151">
        <f t="shared" si="31"/>
        <v>0.11627906976744186</v>
      </c>
      <c r="W151">
        <v>58</v>
      </c>
      <c r="X151">
        <f t="shared" si="32"/>
        <v>3</v>
      </c>
      <c r="Y151">
        <f t="shared" si="33"/>
        <v>5.4545454545454543E-2</v>
      </c>
      <c r="AA151">
        <v>1.6129032258064516E-2</v>
      </c>
      <c r="AB151">
        <v>5.4545454545454543E-2</v>
      </c>
      <c r="AC151">
        <v>-4.1666666666666664E-2</v>
      </c>
      <c r="AD151">
        <v>5.4054054054054057E-2</v>
      </c>
      <c r="AE151">
        <v>0.11627906976744186</v>
      </c>
      <c r="AF151">
        <f t="shared" si="34"/>
        <v>3.9868188791669666E-2</v>
      </c>
      <c r="AG151">
        <f t="shared" si="35"/>
        <v>5.8023193298633126E-2</v>
      </c>
    </row>
    <row r="152" spans="2:33">
      <c r="B152">
        <v>37.75</v>
      </c>
      <c r="C152">
        <v>2.0667516387696434E-2</v>
      </c>
      <c r="D152">
        <v>5.9053767715089134E-2</v>
      </c>
      <c r="G152">
        <v>23</v>
      </c>
      <c r="H152">
        <f t="shared" si="24"/>
        <v>-1</v>
      </c>
      <c r="I152">
        <f t="shared" si="25"/>
        <v>-4.1666666666666664E-2</v>
      </c>
      <c r="K152">
        <v>69</v>
      </c>
      <c r="L152">
        <f t="shared" si="26"/>
        <v>7</v>
      </c>
      <c r="M152">
        <f t="shared" si="27"/>
        <v>0.11290322580645161</v>
      </c>
      <c r="O152">
        <v>38</v>
      </c>
      <c r="P152">
        <f t="shared" si="28"/>
        <v>1</v>
      </c>
      <c r="Q152">
        <f t="shared" si="29"/>
        <v>2.7027027027027029E-2</v>
      </c>
      <c r="S152">
        <v>44</v>
      </c>
      <c r="T152">
        <f t="shared" si="30"/>
        <v>1</v>
      </c>
      <c r="U152">
        <f t="shared" si="31"/>
        <v>2.3255813953488372E-2</v>
      </c>
      <c r="W152">
        <v>54</v>
      </c>
      <c r="X152">
        <f t="shared" si="32"/>
        <v>-1</v>
      </c>
      <c r="Y152">
        <f t="shared" si="33"/>
        <v>-1.8181818181818181E-2</v>
      </c>
      <c r="AA152">
        <v>0.11290322580645161</v>
      </c>
      <c r="AB152">
        <v>-1.8181818181818181E-2</v>
      </c>
      <c r="AC152">
        <v>-4.1666666666666664E-2</v>
      </c>
      <c r="AD152">
        <v>2.7027027027027029E-2</v>
      </c>
      <c r="AE152">
        <v>2.3255813953488372E-2</v>
      </c>
      <c r="AF152">
        <f t="shared" si="34"/>
        <v>2.0667516387696434E-2</v>
      </c>
      <c r="AG152">
        <f t="shared" si="35"/>
        <v>5.9053767715089134E-2</v>
      </c>
    </row>
    <row r="153" spans="2:33">
      <c r="B153">
        <v>38</v>
      </c>
      <c r="C153">
        <v>-3.9305210209186203E-2</v>
      </c>
      <c r="D153">
        <v>9.5323161783493704E-2</v>
      </c>
      <c r="G153">
        <v>21</v>
      </c>
      <c r="H153">
        <f t="shared" si="24"/>
        <v>-3</v>
      </c>
      <c r="I153">
        <f t="shared" si="25"/>
        <v>-0.125</v>
      </c>
      <c r="K153">
        <v>65</v>
      </c>
      <c r="L153">
        <f t="shared" si="26"/>
        <v>3</v>
      </c>
      <c r="M153">
        <f t="shared" si="27"/>
        <v>4.8387096774193547E-2</v>
      </c>
      <c r="O153">
        <v>32</v>
      </c>
      <c r="P153">
        <f t="shared" si="28"/>
        <v>-5</v>
      </c>
      <c r="Q153">
        <f t="shared" si="29"/>
        <v>-0.13513513513513514</v>
      </c>
      <c r="S153">
        <v>46</v>
      </c>
      <c r="T153">
        <f t="shared" si="30"/>
        <v>3</v>
      </c>
      <c r="U153">
        <f t="shared" si="31"/>
        <v>6.9767441860465115E-2</v>
      </c>
      <c r="W153">
        <v>52</v>
      </c>
      <c r="X153">
        <f t="shared" si="32"/>
        <v>-3</v>
      </c>
      <c r="Y153">
        <f t="shared" si="33"/>
        <v>-5.4545454545454543E-2</v>
      </c>
      <c r="AA153">
        <v>4.8387096774193547E-2</v>
      </c>
      <c r="AB153">
        <v>-5.4545454545454543E-2</v>
      </c>
      <c r="AC153">
        <v>-0.125</v>
      </c>
      <c r="AD153">
        <v>-0.13513513513513514</v>
      </c>
      <c r="AE153">
        <v>6.9767441860465115E-2</v>
      </c>
      <c r="AF153">
        <f t="shared" si="34"/>
        <v>-3.9305210209186203E-2</v>
      </c>
      <c r="AG153">
        <f t="shared" si="35"/>
        <v>9.5323161783493704E-2</v>
      </c>
    </row>
    <row r="154" spans="2:33">
      <c r="B154">
        <v>38.25</v>
      </c>
      <c r="C154">
        <v>2.2697867341528257E-2</v>
      </c>
      <c r="D154">
        <v>0.11564759294913897</v>
      </c>
      <c r="G154">
        <v>22</v>
      </c>
      <c r="H154">
        <f t="shared" si="24"/>
        <v>-2</v>
      </c>
      <c r="I154">
        <f t="shared" si="25"/>
        <v>-8.3333333333333329E-2</v>
      </c>
      <c r="K154">
        <v>70</v>
      </c>
      <c r="L154">
        <f t="shared" si="26"/>
        <v>8</v>
      </c>
      <c r="M154">
        <f t="shared" si="27"/>
        <v>0.12903225806451613</v>
      </c>
      <c r="O154">
        <v>33</v>
      </c>
      <c r="P154">
        <f t="shared" si="28"/>
        <v>-4</v>
      </c>
      <c r="Q154">
        <f t="shared" si="29"/>
        <v>-0.10810810810810811</v>
      </c>
      <c r="S154">
        <v>49</v>
      </c>
      <c r="T154">
        <f t="shared" si="30"/>
        <v>6</v>
      </c>
      <c r="U154">
        <f t="shared" si="31"/>
        <v>0.13953488372093023</v>
      </c>
      <c r="W154">
        <v>57</v>
      </c>
      <c r="X154">
        <f t="shared" si="32"/>
        <v>2</v>
      </c>
      <c r="Y154">
        <f t="shared" si="33"/>
        <v>3.6363636363636362E-2</v>
      </c>
      <c r="AA154">
        <v>0.12903225806451613</v>
      </c>
      <c r="AB154">
        <v>3.6363636363636362E-2</v>
      </c>
      <c r="AC154">
        <v>-8.3333333333333329E-2</v>
      </c>
      <c r="AD154">
        <v>-0.10810810810810811</v>
      </c>
      <c r="AE154">
        <v>0.13953488372093023</v>
      </c>
      <c r="AF154">
        <f t="shared" si="34"/>
        <v>2.2697867341528257E-2</v>
      </c>
      <c r="AG154">
        <f t="shared" si="35"/>
        <v>0.11564759294913897</v>
      </c>
    </row>
    <row r="155" spans="2:33">
      <c r="B155">
        <v>38.5</v>
      </c>
      <c r="C155">
        <v>-4.0461681759506232E-3</v>
      </c>
      <c r="D155">
        <v>8.4851405050553441E-2</v>
      </c>
      <c r="G155">
        <v>23</v>
      </c>
      <c r="H155">
        <f t="shared" si="24"/>
        <v>-1</v>
      </c>
      <c r="I155">
        <f t="shared" si="25"/>
        <v>-4.1666666666666664E-2</v>
      </c>
      <c r="K155">
        <v>64</v>
      </c>
      <c r="L155">
        <f t="shared" si="26"/>
        <v>2</v>
      </c>
      <c r="M155">
        <f t="shared" si="27"/>
        <v>3.2258064516129031E-2</v>
      </c>
      <c r="O155">
        <v>32</v>
      </c>
      <c r="P155">
        <f t="shared" si="28"/>
        <v>-5</v>
      </c>
      <c r="Q155">
        <f t="shared" si="29"/>
        <v>-0.13513513513513514</v>
      </c>
      <c r="S155">
        <v>46</v>
      </c>
      <c r="T155">
        <f t="shared" si="30"/>
        <v>3</v>
      </c>
      <c r="U155">
        <f t="shared" si="31"/>
        <v>6.9767441860465115E-2</v>
      </c>
      <c r="W155">
        <v>58</v>
      </c>
      <c r="X155">
        <f t="shared" si="32"/>
        <v>3</v>
      </c>
      <c r="Y155">
        <f t="shared" si="33"/>
        <v>5.4545454545454543E-2</v>
      </c>
      <c r="AA155">
        <v>3.2258064516129031E-2</v>
      </c>
      <c r="AB155">
        <v>5.4545454545454543E-2</v>
      </c>
      <c r="AC155">
        <v>-4.1666666666666664E-2</v>
      </c>
      <c r="AD155">
        <v>-0.13513513513513514</v>
      </c>
      <c r="AE155">
        <v>6.9767441860465115E-2</v>
      </c>
      <c r="AF155">
        <f t="shared" si="34"/>
        <v>-4.0461681759506232E-3</v>
      </c>
      <c r="AG155">
        <f t="shared" si="35"/>
        <v>8.4851405050553441E-2</v>
      </c>
    </row>
    <row r="156" spans="2:33">
      <c r="B156">
        <v>38.75</v>
      </c>
      <c r="C156">
        <v>-1.9354350258326256E-2</v>
      </c>
      <c r="D156">
        <v>9.0800322493218288E-2</v>
      </c>
      <c r="G156">
        <v>21</v>
      </c>
      <c r="H156">
        <f t="shared" si="24"/>
        <v>-3</v>
      </c>
      <c r="I156">
        <f t="shared" si="25"/>
        <v>-0.125</v>
      </c>
      <c r="K156">
        <v>65</v>
      </c>
      <c r="L156">
        <f t="shared" si="26"/>
        <v>3</v>
      </c>
      <c r="M156">
        <f t="shared" si="27"/>
        <v>4.8387096774193547E-2</v>
      </c>
      <c r="O156">
        <v>33</v>
      </c>
      <c r="P156">
        <f t="shared" si="28"/>
        <v>-4</v>
      </c>
      <c r="Q156">
        <f t="shared" si="29"/>
        <v>-0.10810810810810811</v>
      </c>
      <c r="S156">
        <v>46</v>
      </c>
      <c r="T156">
        <f t="shared" si="30"/>
        <v>3</v>
      </c>
      <c r="U156">
        <f t="shared" si="31"/>
        <v>6.9767441860465115E-2</v>
      </c>
      <c r="W156">
        <v>56</v>
      </c>
      <c r="X156">
        <f t="shared" si="32"/>
        <v>1</v>
      </c>
      <c r="Y156">
        <f t="shared" si="33"/>
        <v>1.8181818181818181E-2</v>
      </c>
      <c r="AA156">
        <v>4.8387096774193547E-2</v>
      </c>
      <c r="AB156">
        <v>1.8181818181818181E-2</v>
      </c>
      <c r="AC156">
        <v>-0.125</v>
      </c>
      <c r="AD156">
        <v>-0.10810810810810811</v>
      </c>
      <c r="AE156">
        <v>6.9767441860465115E-2</v>
      </c>
      <c r="AF156">
        <f t="shared" si="34"/>
        <v>-1.9354350258326256E-2</v>
      </c>
      <c r="AG156">
        <f t="shared" si="35"/>
        <v>9.0800322493218288E-2</v>
      </c>
    </row>
    <row r="157" spans="2:33">
      <c r="B157">
        <v>39</v>
      </c>
      <c r="C157">
        <v>5.2036842134366487E-3</v>
      </c>
      <c r="D157">
        <v>6.4154573927473535E-2</v>
      </c>
      <c r="G157">
        <v>24</v>
      </c>
      <c r="H157">
        <f t="shared" si="24"/>
        <v>0</v>
      </c>
      <c r="I157">
        <f t="shared" si="25"/>
        <v>0</v>
      </c>
      <c r="K157">
        <v>64</v>
      </c>
      <c r="L157">
        <f t="shared" si="26"/>
        <v>2</v>
      </c>
      <c r="M157">
        <f t="shared" si="27"/>
        <v>3.2258064516129031E-2</v>
      </c>
      <c r="O157">
        <v>34</v>
      </c>
      <c r="P157">
        <f t="shared" si="28"/>
        <v>-3</v>
      </c>
      <c r="Q157">
        <f t="shared" si="29"/>
        <v>-8.1081081081081086E-2</v>
      </c>
      <c r="S157">
        <v>47</v>
      </c>
      <c r="T157">
        <f t="shared" si="30"/>
        <v>4</v>
      </c>
      <c r="U157">
        <f t="shared" si="31"/>
        <v>9.3023255813953487E-2</v>
      </c>
      <c r="W157">
        <v>54</v>
      </c>
      <c r="X157">
        <f t="shared" si="32"/>
        <v>-1</v>
      </c>
      <c r="Y157">
        <f t="shared" si="33"/>
        <v>-1.8181818181818181E-2</v>
      </c>
      <c r="AA157">
        <v>3.2258064516129031E-2</v>
      </c>
      <c r="AB157">
        <v>-1.8181818181818181E-2</v>
      </c>
      <c r="AC157">
        <v>0</v>
      </c>
      <c r="AD157">
        <v>-8.1081081081081086E-2</v>
      </c>
      <c r="AE157">
        <v>9.3023255813953487E-2</v>
      </c>
      <c r="AF157">
        <f t="shared" si="34"/>
        <v>5.2036842134366487E-3</v>
      </c>
      <c r="AG157">
        <f t="shared" si="35"/>
        <v>6.4154573927473535E-2</v>
      </c>
    </row>
    <row r="158" spans="2:33">
      <c r="B158">
        <v>39.25</v>
      </c>
      <c r="C158">
        <v>-1.52472239681542E-2</v>
      </c>
      <c r="D158">
        <v>4.8247267169420419E-2</v>
      </c>
      <c r="G158">
        <v>23</v>
      </c>
      <c r="H158">
        <f t="shared" si="24"/>
        <v>-1</v>
      </c>
      <c r="I158">
        <f t="shared" si="25"/>
        <v>-4.1666666666666664E-2</v>
      </c>
      <c r="K158">
        <v>62</v>
      </c>
      <c r="L158">
        <f t="shared" si="26"/>
        <v>0</v>
      </c>
      <c r="M158">
        <f t="shared" si="27"/>
        <v>0</v>
      </c>
      <c r="O158">
        <v>34</v>
      </c>
      <c r="P158">
        <f t="shared" si="28"/>
        <v>-3</v>
      </c>
      <c r="Q158">
        <f t="shared" si="29"/>
        <v>-8.1081081081081086E-2</v>
      </c>
      <c r="S158">
        <v>45</v>
      </c>
      <c r="T158">
        <f t="shared" si="30"/>
        <v>2</v>
      </c>
      <c r="U158">
        <f t="shared" si="31"/>
        <v>4.6511627906976744E-2</v>
      </c>
      <c r="W158">
        <v>55</v>
      </c>
      <c r="X158">
        <f t="shared" si="32"/>
        <v>0</v>
      </c>
      <c r="Y158">
        <f t="shared" si="33"/>
        <v>0</v>
      </c>
      <c r="AA158">
        <v>0</v>
      </c>
      <c r="AB158">
        <v>0</v>
      </c>
      <c r="AC158">
        <v>-4.1666666666666664E-2</v>
      </c>
      <c r="AD158">
        <v>-8.1081081081081086E-2</v>
      </c>
      <c r="AE158">
        <v>4.6511627906976744E-2</v>
      </c>
      <c r="AF158">
        <f t="shared" si="34"/>
        <v>-1.52472239681542E-2</v>
      </c>
      <c r="AG158">
        <f t="shared" si="35"/>
        <v>4.8247267169420419E-2</v>
      </c>
    </row>
    <row r="159" spans="2:33">
      <c r="B159">
        <v>39.5</v>
      </c>
      <c r="C159">
        <v>4.0810202550637657E-2</v>
      </c>
      <c r="D159">
        <v>6.185659123973801E-2</v>
      </c>
      <c r="G159">
        <v>24</v>
      </c>
      <c r="H159">
        <f t="shared" si="24"/>
        <v>0</v>
      </c>
      <c r="I159">
        <f t="shared" si="25"/>
        <v>0</v>
      </c>
      <c r="K159">
        <v>66</v>
      </c>
      <c r="L159">
        <f t="shared" si="26"/>
        <v>4</v>
      </c>
      <c r="M159">
        <f t="shared" si="27"/>
        <v>6.4516129032258063E-2</v>
      </c>
      <c r="O159">
        <v>37</v>
      </c>
      <c r="P159">
        <f t="shared" si="28"/>
        <v>0</v>
      </c>
      <c r="Q159">
        <f t="shared" si="29"/>
        <v>0</v>
      </c>
      <c r="S159">
        <v>49</v>
      </c>
      <c r="T159">
        <f t="shared" si="30"/>
        <v>6</v>
      </c>
      <c r="U159">
        <f t="shared" si="31"/>
        <v>0.13953488372093023</v>
      </c>
      <c r="W159">
        <v>55</v>
      </c>
      <c r="X159">
        <f t="shared" si="32"/>
        <v>0</v>
      </c>
      <c r="Y159">
        <f t="shared" si="33"/>
        <v>0</v>
      </c>
      <c r="AA159">
        <v>6.4516129032258063E-2</v>
      </c>
      <c r="AB159">
        <v>0</v>
      </c>
      <c r="AC159">
        <v>0</v>
      </c>
      <c r="AD159">
        <v>0</v>
      </c>
      <c r="AE159">
        <v>0.13953488372093023</v>
      </c>
      <c r="AF159">
        <f t="shared" si="34"/>
        <v>4.0810202550637657E-2</v>
      </c>
      <c r="AG159">
        <f t="shared" si="35"/>
        <v>6.185659123973801E-2</v>
      </c>
    </row>
    <row r="160" spans="2:33">
      <c r="B160">
        <v>39.75</v>
      </c>
      <c r="C160">
        <v>6.3986868953110523E-2</v>
      </c>
      <c r="D160">
        <v>5.3669696316240051E-2</v>
      </c>
      <c r="G160">
        <v>24</v>
      </c>
      <c r="H160">
        <f t="shared" si="24"/>
        <v>0</v>
      </c>
      <c r="I160">
        <f t="shared" si="25"/>
        <v>0</v>
      </c>
      <c r="K160">
        <v>67</v>
      </c>
      <c r="L160">
        <f t="shared" si="26"/>
        <v>5</v>
      </c>
      <c r="M160">
        <f t="shared" si="27"/>
        <v>8.0645161290322578E-2</v>
      </c>
      <c r="O160">
        <v>38</v>
      </c>
      <c r="P160">
        <f t="shared" si="28"/>
        <v>1</v>
      </c>
      <c r="Q160">
        <f t="shared" si="29"/>
        <v>2.7027027027027029E-2</v>
      </c>
      <c r="S160">
        <v>49</v>
      </c>
      <c r="T160">
        <f t="shared" si="30"/>
        <v>6</v>
      </c>
      <c r="U160">
        <f t="shared" si="31"/>
        <v>0.13953488372093023</v>
      </c>
      <c r="W160">
        <v>59</v>
      </c>
      <c r="X160">
        <f t="shared" si="32"/>
        <v>4</v>
      </c>
      <c r="Y160">
        <f t="shared" si="33"/>
        <v>7.2727272727272724E-2</v>
      </c>
      <c r="AA160">
        <v>8.0645161290322578E-2</v>
      </c>
      <c r="AB160">
        <v>7.2727272727272724E-2</v>
      </c>
      <c r="AC160">
        <v>0</v>
      </c>
      <c r="AD160">
        <v>2.7027027027027029E-2</v>
      </c>
      <c r="AE160">
        <v>0.13953488372093023</v>
      </c>
      <c r="AF160">
        <f t="shared" si="34"/>
        <v>6.3986868953110523E-2</v>
      </c>
      <c r="AG160">
        <f t="shared" si="35"/>
        <v>5.3669696316240051E-2</v>
      </c>
    </row>
    <row r="161" spans="2:33">
      <c r="B161">
        <v>40</v>
      </c>
      <c r="C161">
        <v>1.6089891637528546E-2</v>
      </c>
      <c r="D161">
        <v>0.1006533433681143</v>
      </c>
      <c r="G161">
        <v>21</v>
      </c>
      <c r="H161">
        <f t="shared" si="24"/>
        <v>-3</v>
      </c>
      <c r="I161">
        <f t="shared" si="25"/>
        <v>-0.125</v>
      </c>
      <c r="K161">
        <v>67</v>
      </c>
      <c r="L161">
        <f t="shared" si="26"/>
        <v>5</v>
      </c>
      <c r="M161">
        <f t="shared" si="27"/>
        <v>8.0645161290322578E-2</v>
      </c>
      <c r="O161">
        <v>35</v>
      </c>
      <c r="P161">
        <f t="shared" si="28"/>
        <v>-2</v>
      </c>
      <c r="Q161">
        <f t="shared" si="29"/>
        <v>-5.4054054054054057E-2</v>
      </c>
      <c r="S161">
        <v>46</v>
      </c>
      <c r="T161">
        <f t="shared" si="30"/>
        <v>3</v>
      </c>
      <c r="U161">
        <f t="shared" si="31"/>
        <v>6.9767441860465115E-2</v>
      </c>
      <c r="W161">
        <v>61</v>
      </c>
      <c r="X161">
        <f t="shared" si="32"/>
        <v>6</v>
      </c>
      <c r="Y161">
        <f t="shared" si="33"/>
        <v>0.10909090909090909</v>
      </c>
      <c r="AA161">
        <v>8.0645161290322578E-2</v>
      </c>
      <c r="AB161">
        <v>0.10909090909090909</v>
      </c>
      <c r="AC161">
        <v>-0.125</v>
      </c>
      <c r="AD161">
        <v>-5.4054054054054057E-2</v>
      </c>
      <c r="AE161">
        <v>6.9767441860465115E-2</v>
      </c>
      <c r="AF161">
        <f t="shared" si="34"/>
        <v>1.6089891637528546E-2</v>
      </c>
      <c r="AG161">
        <f t="shared" si="35"/>
        <v>0.1006533433681143</v>
      </c>
    </row>
    <row r="162" spans="2:33">
      <c r="B162">
        <v>40.25</v>
      </c>
      <c r="C162">
        <v>4.1394396510675578E-2</v>
      </c>
      <c r="D162">
        <v>0.11889178858028901</v>
      </c>
      <c r="G162">
        <v>26</v>
      </c>
      <c r="H162">
        <f t="shared" si="24"/>
        <v>2</v>
      </c>
      <c r="I162">
        <f t="shared" si="25"/>
        <v>8.3333333333333329E-2</v>
      </c>
      <c r="K162">
        <v>62</v>
      </c>
      <c r="L162">
        <f t="shared" si="26"/>
        <v>0</v>
      </c>
      <c r="M162">
        <f t="shared" si="27"/>
        <v>0</v>
      </c>
      <c r="O162">
        <v>32</v>
      </c>
      <c r="P162">
        <f t="shared" si="28"/>
        <v>-5</v>
      </c>
      <c r="Q162">
        <f t="shared" si="29"/>
        <v>-0.13513513513513514</v>
      </c>
      <c r="S162">
        <v>51</v>
      </c>
      <c r="T162">
        <f t="shared" si="30"/>
        <v>8</v>
      </c>
      <c r="U162">
        <f t="shared" si="31"/>
        <v>0.18604651162790697</v>
      </c>
      <c r="W162">
        <v>59</v>
      </c>
      <c r="X162">
        <f t="shared" si="32"/>
        <v>4</v>
      </c>
      <c r="Y162">
        <f t="shared" si="33"/>
        <v>7.2727272727272724E-2</v>
      </c>
      <c r="AA162">
        <v>0</v>
      </c>
      <c r="AB162">
        <v>7.2727272727272724E-2</v>
      </c>
      <c r="AC162">
        <v>8.3333333333333329E-2</v>
      </c>
      <c r="AD162">
        <v>-0.13513513513513514</v>
      </c>
      <c r="AE162">
        <v>0.18604651162790697</v>
      </c>
      <c r="AF162">
        <f t="shared" si="34"/>
        <v>4.1394396510675578E-2</v>
      </c>
      <c r="AG162">
        <f t="shared" si="35"/>
        <v>0.11889178858028901</v>
      </c>
    </row>
    <row r="163" spans="2:33">
      <c r="B163">
        <v>40.5</v>
      </c>
      <c r="C163">
        <v>-7.0638912799452945E-3</v>
      </c>
      <c r="D163">
        <v>7.3609877210936592E-2</v>
      </c>
      <c r="G163">
        <v>24</v>
      </c>
      <c r="H163">
        <f t="shared" si="24"/>
        <v>0</v>
      </c>
      <c r="I163">
        <f t="shared" si="25"/>
        <v>0</v>
      </c>
      <c r="K163">
        <v>63</v>
      </c>
      <c r="L163">
        <f t="shared" si="26"/>
        <v>1</v>
      </c>
      <c r="M163">
        <f t="shared" si="27"/>
        <v>1.6129032258064516E-2</v>
      </c>
      <c r="O163">
        <v>33</v>
      </c>
      <c r="P163">
        <f t="shared" si="28"/>
        <v>-4</v>
      </c>
      <c r="Q163">
        <f t="shared" si="29"/>
        <v>-0.10810810810810811</v>
      </c>
      <c r="S163">
        <v>47</v>
      </c>
      <c r="T163">
        <f t="shared" si="30"/>
        <v>4</v>
      </c>
      <c r="U163">
        <f t="shared" si="31"/>
        <v>9.3023255813953487E-2</v>
      </c>
      <c r="W163">
        <v>53</v>
      </c>
      <c r="X163">
        <f t="shared" si="32"/>
        <v>-2</v>
      </c>
      <c r="Y163">
        <f t="shared" si="33"/>
        <v>-3.6363636363636362E-2</v>
      </c>
      <c r="AA163">
        <v>1.6129032258064516E-2</v>
      </c>
      <c r="AB163">
        <v>-3.6363636363636362E-2</v>
      </c>
      <c r="AC163">
        <v>0</v>
      </c>
      <c r="AD163">
        <v>-0.10810810810810811</v>
      </c>
      <c r="AE163">
        <v>9.3023255813953487E-2</v>
      </c>
      <c r="AF163">
        <f t="shared" si="34"/>
        <v>-7.0638912799452945E-3</v>
      </c>
      <c r="AG163">
        <f t="shared" si="35"/>
        <v>7.3609877210936592E-2</v>
      </c>
    </row>
    <row r="164" spans="2:33">
      <c r="B164">
        <v>40.75</v>
      </c>
      <c r="C164">
        <v>-1.0304096294343857E-2</v>
      </c>
      <c r="D164">
        <v>8.5382452391345856E-2</v>
      </c>
      <c r="G164">
        <v>23</v>
      </c>
      <c r="H164">
        <f t="shared" si="24"/>
        <v>-1</v>
      </c>
      <c r="I164">
        <f t="shared" si="25"/>
        <v>-4.1666666666666664E-2</v>
      </c>
      <c r="K164">
        <v>64</v>
      </c>
      <c r="L164">
        <f t="shared" si="26"/>
        <v>2</v>
      </c>
      <c r="M164">
        <f t="shared" si="27"/>
        <v>3.2258064516129031E-2</v>
      </c>
      <c r="O164">
        <v>32</v>
      </c>
      <c r="P164">
        <f t="shared" si="28"/>
        <v>-5</v>
      </c>
      <c r="Q164">
        <f t="shared" si="29"/>
        <v>-0.13513513513513514</v>
      </c>
      <c r="S164">
        <v>47</v>
      </c>
      <c r="T164">
        <f t="shared" si="30"/>
        <v>4</v>
      </c>
      <c r="U164">
        <f t="shared" si="31"/>
        <v>9.3023255813953487E-2</v>
      </c>
      <c r="W164">
        <v>55</v>
      </c>
      <c r="X164">
        <f t="shared" si="32"/>
        <v>0</v>
      </c>
      <c r="Y164">
        <f t="shared" si="33"/>
        <v>0</v>
      </c>
      <c r="AA164">
        <v>3.2258064516129031E-2</v>
      </c>
      <c r="AB164">
        <v>0</v>
      </c>
      <c r="AC164">
        <v>-4.1666666666666664E-2</v>
      </c>
      <c r="AD164">
        <v>-0.13513513513513514</v>
      </c>
      <c r="AE164">
        <v>9.3023255813953487E-2</v>
      </c>
      <c r="AF164">
        <f t="shared" si="34"/>
        <v>-1.0304096294343857E-2</v>
      </c>
      <c r="AG164">
        <f t="shared" si="35"/>
        <v>8.5382452391345856E-2</v>
      </c>
    </row>
    <row r="165" spans="2:33">
      <c r="B165">
        <v>41</v>
      </c>
      <c r="C165">
        <v>-5.8236948672057472E-3</v>
      </c>
      <c r="D165">
        <v>0.10434109334324614</v>
      </c>
      <c r="G165">
        <v>21</v>
      </c>
      <c r="H165">
        <f t="shared" si="24"/>
        <v>-3</v>
      </c>
      <c r="I165">
        <f t="shared" si="25"/>
        <v>-0.125</v>
      </c>
      <c r="K165">
        <v>65</v>
      </c>
      <c r="L165">
        <f t="shared" si="26"/>
        <v>3</v>
      </c>
      <c r="M165">
        <f t="shared" si="27"/>
        <v>4.8387096774193547E-2</v>
      </c>
      <c r="O165">
        <v>33</v>
      </c>
      <c r="P165">
        <f t="shared" si="28"/>
        <v>-4</v>
      </c>
      <c r="Q165">
        <f t="shared" si="29"/>
        <v>-0.10810810810810811</v>
      </c>
      <c r="S165">
        <v>45</v>
      </c>
      <c r="T165">
        <f t="shared" si="30"/>
        <v>2</v>
      </c>
      <c r="U165">
        <f t="shared" si="31"/>
        <v>4.6511627906976744E-2</v>
      </c>
      <c r="W165">
        <v>61</v>
      </c>
      <c r="X165">
        <f t="shared" si="32"/>
        <v>6</v>
      </c>
      <c r="Y165">
        <f t="shared" si="33"/>
        <v>0.10909090909090909</v>
      </c>
      <c r="AA165">
        <v>4.8387096774193547E-2</v>
      </c>
      <c r="AB165">
        <v>0.10909090909090909</v>
      </c>
      <c r="AC165">
        <v>-0.125</v>
      </c>
      <c r="AD165">
        <v>-0.10810810810810811</v>
      </c>
      <c r="AE165">
        <v>4.6511627906976744E-2</v>
      </c>
      <c r="AF165">
        <f t="shared" si="34"/>
        <v>-5.8236948672057472E-3</v>
      </c>
      <c r="AG165">
        <f t="shared" si="35"/>
        <v>0.10434109334324614</v>
      </c>
    </row>
    <row r="166" spans="2:33">
      <c r="B166">
        <v>41.25</v>
      </c>
      <c r="C166">
        <v>3.9513782008155598E-2</v>
      </c>
      <c r="D166">
        <v>4.2094871896188706E-2</v>
      </c>
      <c r="G166">
        <v>25</v>
      </c>
      <c r="H166">
        <f t="shared" si="24"/>
        <v>1</v>
      </c>
      <c r="I166">
        <f t="shared" si="25"/>
        <v>4.1666666666666664E-2</v>
      </c>
      <c r="K166">
        <v>68</v>
      </c>
      <c r="L166">
        <f t="shared" si="26"/>
        <v>6</v>
      </c>
      <c r="M166">
        <f t="shared" si="27"/>
        <v>9.6774193548387094E-2</v>
      </c>
      <c r="O166">
        <v>39</v>
      </c>
      <c r="P166">
        <f t="shared" si="28"/>
        <v>2</v>
      </c>
      <c r="Q166">
        <f t="shared" si="29"/>
        <v>5.4054054054054057E-2</v>
      </c>
      <c r="S166">
        <v>44</v>
      </c>
      <c r="T166">
        <f t="shared" si="30"/>
        <v>1</v>
      </c>
      <c r="U166">
        <f t="shared" si="31"/>
        <v>2.3255813953488372E-2</v>
      </c>
      <c r="W166">
        <v>54</v>
      </c>
      <c r="X166">
        <f t="shared" si="32"/>
        <v>-1</v>
      </c>
      <c r="Y166">
        <f t="shared" si="33"/>
        <v>-1.8181818181818181E-2</v>
      </c>
      <c r="AA166">
        <v>9.6774193548387094E-2</v>
      </c>
      <c r="AB166">
        <v>-1.8181818181818181E-2</v>
      </c>
      <c r="AC166">
        <v>4.1666666666666664E-2</v>
      </c>
      <c r="AD166">
        <v>5.4054054054054057E-2</v>
      </c>
      <c r="AE166">
        <v>2.3255813953488372E-2</v>
      </c>
      <c r="AF166">
        <f t="shared" si="34"/>
        <v>3.9513782008155598E-2</v>
      </c>
      <c r="AG166">
        <f t="shared" si="35"/>
        <v>4.2094871896188706E-2</v>
      </c>
    </row>
    <row r="167" spans="2:33">
      <c r="B167">
        <v>41.5</v>
      </c>
      <c r="C167">
        <v>3.8086567096319537E-2</v>
      </c>
      <c r="D167">
        <v>4.9284883178018851E-2</v>
      </c>
      <c r="G167">
        <v>26</v>
      </c>
      <c r="H167">
        <f t="shared" si="24"/>
        <v>2</v>
      </c>
      <c r="I167">
        <f t="shared" si="25"/>
        <v>8.3333333333333329E-2</v>
      </c>
      <c r="K167">
        <v>64</v>
      </c>
      <c r="L167">
        <f t="shared" si="26"/>
        <v>2</v>
      </c>
      <c r="M167">
        <f t="shared" si="27"/>
        <v>3.2258064516129031E-2</v>
      </c>
      <c r="O167">
        <v>37</v>
      </c>
      <c r="P167">
        <f t="shared" si="28"/>
        <v>0</v>
      </c>
      <c r="Q167">
        <f t="shared" si="29"/>
        <v>0</v>
      </c>
      <c r="S167">
        <v>47</v>
      </c>
      <c r="T167">
        <f t="shared" si="30"/>
        <v>4</v>
      </c>
      <c r="U167">
        <f t="shared" si="31"/>
        <v>9.3023255813953487E-2</v>
      </c>
      <c r="W167">
        <v>54</v>
      </c>
      <c r="X167">
        <f t="shared" si="32"/>
        <v>-1</v>
      </c>
      <c r="Y167">
        <f t="shared" si="33"/>
        <v>-1.8181818181818181E-2</v>
      </c>
      <c r="AA167">
        <v>3.2258064516129031E-2</v>
      </c>
      <c r="AB167">
        <v>-1.8181818181818181E-2</v>
      </c>
      <c r="AC167">
        <v>8.3333333333333329E-2</v>
      </c>
      <c r="AD167">
        <v>0</v>
      </c>
      <c r="AE167">
        <v>9.3023255813953487E-2</v>
      </c>
      <c r="AF167">
        <f t="shared" si="34"/>
        <v>3.8086567096319537E-2</v>
      </c>
      <c r="AG167">
        <f t="shared" si="35"/>
        <v>4.9284883178018851E-2</v>
      </c>
    </row>
    <row r="168" spans="2:33">
      <c r="B168">
        <v>41.75</v>
      </c>
      <c r="C168">
        <v>5.7283184432471747E-2</v>
      </c>
      <c r="D168">
        <v>4.4928386780242226E-2</v>
      </c>
      <c r="G168">
        <v>26</v>
      </c>
      <c r="H168">
        <f t="shared" si="24"/>
        <v>2</v>
      </c>
      <c r="I168">
        <f t="shared" si="25"/>
        <v>8.3333333333333329E-2</v>
      </c>
      <c r="K168">
        <v>64</v>
      </c>
      <c r="L168">
        <f t="shared" si="26"/>
        <v>2</v>
      </c>
      <c r="M168">
        <f t="shared" si="27"/>
        <v>3.2258064516129031E-2</v>
      </c>
      <c r="O168">
        <v>37</v>
      </c>
      <c r="P168">
        <f t="shared" si="28"/>
        <v>0</v>
      </c>
      <c r="Q168">
        <f t="shared" si="29"/>
        <v>0</v>
      </c>
      <c r="S168">
        <v>48</v>
      </c>
      <c r="T168">
        <f t="shared" si="30"/>
        <v>5</v>
      </c>
      <c r="U168">
        <f t="shared" si="31"/>
        <v>0.11627906976744186</v>
      </c>
      <c r="W168">
        <v>58</v>
      </c>
      <c r="X168">
        <f t="shared" si="32"/>
        <v>3</v>
      </c>
      <c r="Y168">
        <f t="shared" si="33"/>
        <v>5.4545454545454543E-2</v>
      </c>
      <c r="AA168">
        <v>3.2258064516129031E-2</v>
      </c>
      <c r="AB168">
        <v>5.4545454545454543E-2</v>
      </c>
      <c r="AC168">
        <v>8.3333333333333329E-2</v>
      </c>
      <c r="AD168">
        <v>0</v>
      </c>
      <c r="AE168">
        <v>0.11627906976744186</v>
      </c>
      <c r="AF168">
        <f t="shared" si="34"/>
        <v>5.7283184432471747E-2</v>
      </c>
      <c r="AG168">
        <f t="shared" si="35"/>
        <v>4.4928386780242226E-2</v>
      </c>
    </row>
    <row r="169" spans="2:33">
      <c r="B169">
        <v>42</v>
      </c>
      <c r="C169">
        <v>-3.3591318591318593E-2</v>
      </c>
      <c r="D169">
        <v>4.5033790754012884E-2</v>
      </c>
      <c r="G169">
        <v>23</v>
      </c>
      <c r="H169">
        <f t="shared" si="24"/>
        <v>-1</v>
      </c>
      <c r="I169">
        <f t="shared" si="25"/>
        <v>-4.1666666666666664E-2</v>
      </c>
      <c r="K169">
        <v>62</v>
      </c>
      <c r="L169">
        <f t="shared" si="26"/>
        <v>0</v>
      </c>
      <c r="M169">
        <f t="shared" si="27"/>
        <v>0</v>
      </c>
      <c r="O169">
        <v>33</v>
      </c>
      <c r="P169">
        <f t="shared" si="28"/>
        <v>-4</v>
      </c>
      <c r="Q169">
        <f t="shared" si="29"/>
        <v>-0.10810810810810811</v>
      </c>
      <c r="S169">
        <v>43</v>
      </c>
      <c r="T169">
        <f t="shared" si="30"/>
        <v>0</v>
      </c>
      <c r="U169">
        <f t="shared" si="31"/>
        <v>0</v>
      </c>
      <c r="W169">
        <v>54</v>
      </c>
      <c r="X169">
        <f t="shared" si="32"/>
        <v>-1</v>
      </c>
      <c r="Y169">
        <f t="shared" si="33"/>
        <v>-1.8181818181818181E-2</v>
      </c>
      <c r="AA169">
        <v>0</v>
      </c>
      <c r="AB169">
        <v>-1.8181818181818181E-2</v>
      </c>
      <c r="AC169">
        <v>-4.1666666666666664E-2</v>
      </c>
      <c r="AD169">
        <v>-0.10810810810810811</v>
      </c>
      <c r="AE169">
        <v>0</v>
      </c>
      <c r="AF169">
        <f t="shared" si="34"/>
        <v>-3.3591318591318593E-2</v>
      </c>
      <c r="AG169">
        <f t="shared" si="35"/>
        <v>4.5033790754012884E-2</v>
      </c>
    </row>
    <row r="170" spans="2:33">
      <c r="B170">
        <v>42.25</v>
      </c>
      <c r="C170">
        <v>-1.2750165428334972E-2</v>
      </c>
      <c r="D170">
        <v>0.11757659622993119</v>
      </c>
      <c r="G170">
        <v>24</v>
      </c>
      <c r="H170">
        <f t="shared" si="24"/>
        <v>0</v>
      </c>
      <c r="I170">
        <f t="shared" si="25"/>
        <v>0</v>
      </c>
      <c r="K170">
        <v>66</v>
      </c>
      <c r="L170">
        <f t="shared" si="26"/>
        <v>4</v>
      </c>
      <c r="M170">
        <f t="shared" si="27"/>
        <v>6.4516129032258063E-2</v>
      </c>
      <c r="O170">
        <v>29</v>
      </c>
      <c r="P170">
        <f t="shared" si="28"/>
        <v>-8</v>
      </c>
      <c r="Q170">
        <f t="shared" si="29"/>
        <v>-0.21621621621621623</v>
      </c>
      <c r="S170">
        <v>46</v>
      </c>
      <c r="T170">
        <f t="shared" si="30"/>
        <v>3</v>
      </c>
      <c r="U170">
        <f t="shared" si="31"/>
        <v>6.9767441860465115E-2</v>
      </c>
      <c r="W170">
        <v>56</v>
      </c>
      <c r="X170">
        <f t="shared" si="32"/>
        <v>1</v>
      </c>
      <c r="Y170">
        <f t="shared" si="33"/>
        <v>1.8181818181818181E-2</v>
      </c>
      <c r="AA170">
        <v>6.4516129032258063E-2</v>
      </c>
      <c r="AB170">
        <v>1.8181818181818181E-2</v>
      </c>
      <c r="AC170">
        <v>0</v>
      </c>
      <c r="AD170">
        <v>-0.21621621621621623</v>
      </c>
      <c r="AE170">
        <v>6.9767441860465115E-2</v>
      </c>
      <c r="AF170">
        <f t="shared" si="34"/>
        <v>-1.2750165428334972E-2</v>
      </c>
      <c r="AG170">
        <f t="shared" si="35"/>
        <v>0.11757659622993119</v>
      </c>
    </row>
    <row r="171" spans="2:33">
      <c r="B171">
        <v>42.5</v>
      </c>
      <c r="C171">
        <v>-2.5862423836917335E-4</v>
      </c>
      <c r="D171">
        <v>7.2978724091913305E-2</v>
      </c>
      <c r="G171">
        <v>23</v>
      </c>
      <c r="H171">
        <f t="shared" si="24"/>
        <v>-1</v>
      </c>
      <c r="I171">
        <f t="shared" si="25"/>
        <v>-4.1666666666666664E-2</v>
      </c>
      <c r="K171">
        <v>59</v>
      </c>
      <c r="L171">
        <f t="shared" si="26"/>
        <v>-3</v>
      </c>
      <c r="M171">
        <f t="shared" si="27"/>
        <v>-4.8387096774193547E-2</v>
      </c>
      <c r="O171">
        <v>38</v>
      </c>
      <c r="P171">
        <f t="shared" si="28"/>
        <v>1</v>
      </c>
      <c r="Q171">
        <f t="shared" si="29"/>
        <v>2.7027027027027029E-2</v>
      </c>
      <c r="S171">
        <v>48</v>
      </c>
      <c r="T171">
        <f t="shared" si="30"/>
        <v>5</v>
      </c>
      <c r="U171">
        <f t="shared" si="31"/>
        <v>0.11627906976744186</v>
      </c>
      <c r="W171">
        <v>52</v>
      </c>
      <c r="X171">
        <f t="shared" si="32"/>
        <v>-3</v>
      </c>
      <c r="Y171">
        <f t="shared" si="33"/>
        <v>-5.4545454545454543E-2</v>
      </c>
      <c r="AA171">
        <v>-4.8387096774193547E-2</v>
      </c>
      <c r="AB171">
        <v>-5.4545454545454543E-2</v>
      </c>
      <c r="AC171">
        <v>-4.1666666666666664E-2</v>
      </c>
      <c r="AD171">
        <v>2.7027027027027029E-2</v>
      </c>
      <c r="AE171">
        <v>0.11627906976744186</v>
      </c>
      <c r="AF171">
        <f t="shared" si="34"/>
        <v>-2.5862423836917335E-4</v>
      </c>
      <c r="AG171">
        <f t="shared" si="35"/>
        <v>7.2978724091913305E-2</v>
      </c>
    </row>
    <row r="172" spans="2:33">
      <c r="B172">
        <v>42.75</v>
      </c>
      <c r="C172">
        <v>-1.2450803118470032E-2</v>
      </c>
      <c r="D172">
        <v>9.9526132110620918E-2</v>
      </c>
      <c r="G172">
        <v>20</v>
      </c>
      <c r="H172">
        <f t="shared" si="24"/>
        <v>-4</v>
      </c>
      <c r="I172">
        <f t="shared" si="25"/>
        <v>-0.16666666666666666</v>
      </c>
      <c r="K172">
        <v>61</v>
      </c>
      <c r="L172">
        <f t="shared" si="26"/>
        <v>-1</v>
      </c>
      <c r="M172">
        <f t="shared" si="27"/>
        <v>-1.6129032258064516E-2</v>
      </c>
      <c r="O172">
        <v>36</v>
      </c>
      <c r="P172">
        <f t="shared" si="28"/>
        <v>-1</v>
      </c>
      <c r="Q172">
        <f t="shared" si="29"/>
        <v>-2.7027027027027029E-2</v>
      </c>
      <c r="S172">
        <v>47</v>
      </c>
      <c r="T172">
        <f t="shared" si="30"/>
        <v>4</v>
      </c>
      <c r="U172">
        <f t="shared" si="31"/>
        <v>9.3023255813953487E-2</v>
      </c>
      <c r="W172">
        <v>58</v>
      </c>
      <c r="X172">
        <f t="shared" si="32"/>
        <v>3</v>
      </c>
      <c r="Y172">
        <f t="shared" si="33"/>
        <v>5.4545454545454543E-2</v>
      </c>
      <c r="AA172">
        <v>-1.6129032258064516E-2</v>
      </c>
      <c r="AB172">
        <v>5.4545454545454543E-2</v>
      </c>
      <c r="AC172">
        <v>-0.16666666666666666</v>
      </c>
      <c r="AD172">
        <v>-2.7027027027027029E-2</v>
      </c>
      <c r="AE172">
        <v>9.3023255813953487E-2</v>
      </c>
      <c r="AF172">
        <f t="shared" si="34"/>
        <v>-1.2450803118470032E-2</v>
      </c>
      <c r="AG172">
        <f t="shared" si="35"/>
        <v>9.9526132110620918E-2</v>
      </c>
    </row>
    <row r="173" spans="2:33">
      <c r="B173">
        <v>43</v>
      </c>
      <c r="C173">
        <v>-1.82124738801408E-2</v>
      </c>
      <c r="D173">
        <v>7.2472500718993513E-2</v>
      </c>
      <c r="G173">
        <v>23</v>
      </c>
      <c r="H173">
        <f t="shared" si="24"/>
        <v>-1</v>
      </c>
      <c r="I173">
        <f t="shared" si="25"/>
        <v>-4.1666666666666664E-2</v>
      </c>
      <c r="K173">
        <v>61</v>
      </c>
      <c r="L173">
        <f t="shared" si="26"/>
        <v>-1</v>
      </c>
      <c r="M173">
        <f t="shared" si="27"/>
        <v>-1.6129032258064516E-2</v>
      </c>
      <c r="O173">
        <v>33</v>
      </c>
      <c r="P173">
        <f t="shared" si="28"/>
        <v>-4</v>
      </c>
      <c r="Q173">
        <f t="shared" si="29"/>
        <v>-0.10810810810810811</v>
      </c>
      <c r="S173">
        <v>47</v>
      </c>
      <c r="T173">
        <f t="shared" si="30"/>
        <v>4</v>
      </c>
      <c r="U173">
        <f t="shared" si="31"/>
        <v>9.3023255813953487E-2</v>
      </c>
      <c r="W173">
        <v>54</v>
      </c>
      <c r="X173">
        <f t="shared" si="32"/>
        <v>-1</v>
      </c>
      <c r="Y173">
        <f t="shared" si="33"/>
        <v>-1.8181818181818181E-2</v>
      </c>
      <c r="AA173">
        <v>-1.6129032258064516E-2</v>
      </c>
      <c r="AB173">
        <v>-1.8181818181818181E-2</v>
      </c>
      <c r="AC173">
        <v>-4.1666666666666664E-2</v>
      </c>
      <c r="AD173">
        <v>-0.10810810810810811</v>
      </c>
      <c r="AE173">
        <v>9.3023255813953487E-2</v>
      </c>
      <c r="AF173">
        <f t="shared" si="34"/>
        <v>-1.82124738801408E-2</v>
      </c>
      <c r="AG173">
        <f t="shared" si="35"/>
        <v>7.2472500718993513E-2</v>
      </c>
    </row>
    <row r="174" spans="2:33">
      <c r="B174">
        <v>43.25</v>
      </c>
      <c r="C174">
        <v>2.2420301021201246E-2</v>
      </c>
      <c r="D174">
        <v>6.6401006737309629E-2</v>
      </c>
      <c r="G174">
        <v>23</v>
      </c>
      <c r="H174">
        <f t="shared" si="24"/>
        <v>-1</v>
      </c>
      <c r="I174">
        <f t="shared" si="25"/>
        <v>-4.1666666666666664E-2</v>
      </c>
      <c r="K174">
        <v>66</v>
      </c>
      <c r="L174">
        <f t="shared" si="26"/>
        <v>4</v>
      </c>
      <c r="M174">
        <f t="shared" si="27"/>
        <v>6.4516129032258063E-2</v>
      </c>
      <c r="O174">
        <v>36</v>
      </c>
      <c r="P174">
        <f t="shared" si="28"/>
        <v>-1</v>
      </c>
      <c r="Q174">
        <f t="shared" si="29"/>
        <v>-2.7027027027027029E-2</v>
      </c>
      <c r="S174">
        <v>48</v>
      </c>
      <c r="T174">
        <f t="shared" si="30"/>
        <v>5</v>
      </c>
      <c r="U174">
        <f t="shared" si="31"/>
        <v>0.11627906976744186</v>
      </c>
      <c r="W174">
        <v>55</v>
      </c>
      <c r="X174">
        <f t="shared" si="32"/>
        <v>0</v>
      </c>
      <c r="Y174">
        <f t="shared" si="33"/>
        <v>0</v>
      </c>
      <c r="AA174">
        <v>6.4516129032258063E-2</v>
      </c>
      <c r="AB174">
        <v>0</v>
      </c>
      <c r="AC174">
        <v>-4.1666666666666664E-2</v>
      </c>
      <c r="AD174">
        <v>-2.7027027027027029E-2</v>
      </c>
      <c r="AE174">
        <v>0.11627906976744186</v>
      </c>
      <c r="AF174">
        <f t="shared" si="34"/>
        <v>2.2420301021201246E-2</v>
      </c>
      <c r="AG174">
        <f t="shared" si="35"/>
        <v>6.6401006737309629E-2</v>
      </c>
    </row>
    <row r="175" spans="2:33">
      <c r="B175">
        <v>43.5</v>
      </c>
      <c r="C175">
        <v>1.9246967761596418E-2</v>
      </c>
      <c r="D175">
        <v>9.8446569799609362E-2</v>
      </c>
      <c r="G175">
        <v>22</v>
      </c>
      <c r="H175">
        <f t="shared" si="24"/>
        <v>-2</v>
      </c>
      <c r="I175">
        <f t="shared" si="25"/>
        <v>-8.3333333333333329E-2</v>
      </c>
      <c r="K175">
        <v>65</v>
      </c>
      <c r="L175">
        <f t="shared" si="26"/>
        <v>3</v>
      </c>
      <c r="M175">
        <f t="shared" si="27"/>
        <v>4.8387096774193547E-2</v>
      </c>
      <c r="O175">
        <v>34</v>
      </c>
      <c r="P175">
        <f t="shared" si="28"/>
        <v>-3</v>
      </c>
      <c r="Q175">
        <f t="shared" si="29"/>
        <v>-8.1081081081081086E-2</v>
      </c>
      <c r="S175">
        <v>49</v>
      </c>
      <c r="T175">
        <f t="shared" si="30"/>
        <v>6</v>
      </c>
      <c r="U175">
        <f t="shared" si="31"/>
        <v>0.13953488372093023</v>
      </c>
      <c r="W175">
        <v>59</v>
      </c>
      <c r="X175">
        <f t="shared" si="32"/>
        <v>4</v>
      </c>
      <c r="Y175">
        <f t="shared" si="33"/>
        <v>7.2727272727272724E-2</v>
      </c>
      <c r="AA175">
        <v>4.8387096774193547E-2</v>
      </c>
      <c r="AB175">
        <v>7.2727272727272724E-2</v>
      </c>
      <c r="AC175">
        <v>-8.3333333333333329E-2</v>
      </c>
      <c r="AD175">
        <v>-8.1081081081081086E-2</v>
      </c>
      <c r="AE175">
        <v>0.13953488372093023</v>
      </c>
      <c r="AF175">
        <f t="shared" si="34"/>
        <v>1.9246967761596418E-2</v>
      </c>
      <c r="AG175">
        <f t="shared" si="35"/>
        <v>9.8446569799609362E-2</v>
      </c>
    </row>
    <row r="176" spans="2:33">
      <c r="B176">
        <v>43.75</v>
      </c>
      <c r="C176">
        <v>-3.3682932403862637E-2</v>
      </c>
      <c r="D176">
        <v>7.7674920992963109E-2</v>
      </c>
      <c r="G176">
        <v>21</v>
      </c>
      <c r="H176">
        <f t="shared" si="24"/>
        <v>-3</v>
      </c>
      <c r="I176">
        <f t="shared" si="25"/>
        <v>-0.125</v>
      </c>
      <c r="K176">
        <v>62</v>
      </c>
      <c r="L176">
        <f t="shared" si="26"/>
        <v>0</v>
      </c>
      <c r="M176">
        <f t="shared" si="27"/>
        <v>0</v>
      </c>
      <c r="O176">
        <v>33</v>
      </c>
      <c r="P176">
        <f t="shared" si="28"/>
        <v>-4</v>
      </c>
      <c r="Q176">
        <f t="shared" si="29"/>
        <v>-0.10810810810810811</v>
      </c>
      <c r="S176">
        <v>45</v>
      </c>
      <c r="T176">
        <f t="shared" si="30"/>
        <v>2</v>
      </c>
      <c r="U176">
        <f t="shared" si="31"/>
        <v>4.6511627906976744E-2</v>
      </c>
      <c r="W176">
        <v>56</v>
      </c>
      <c r="X176">
        <f t="shared" si="32"/>
        <v>1</v>
      </c>
      <c r="Y176">
        <f t="shared" si="33"/>
        <v>1.8181818181818181E-2</v>
      </c>
      <c r="AA176">
        <v>0</v>
      </c>
      <c r="AB176">
        <v>1.8181818181818181E-2</v>
      </c>
      <c r="AC176">
        <v>-0.125</v>
      </c>
      <c r="AD176">
        <v>-0.10810810810810811</v>
      </c>
      <c r="AE176">
        <v>4.6511627906976744E-2</v>
      </c>
      <c r="AF176">
        <f t="shared" si="34"/>
        <v>-3.3682932403862637E-2</v>
      </c>
      <c r="AG176">
        <f t="shared" si="35"/>
        <v>7.7674920992963109E-2</v>
      </c>
    </row>
    <row r="177" spans="2:33">
      <c r="B177">
        <v>44</v>
      </c>
      <c r="C177">
        <v>2.8221865048571725E-2</v>
      </c>
      <c r="D177">
        <v>8.1688749251899923E-2</v>
      </c>
      <c r="G177">
        <v>22</v>
      </c>
      <c r="H177">
        <f t="shared" si="24"/>
        <v>-2</v>
      </c>
      <c r="I177">
        <f t="shared" si="25"/>
        <v>-8.3333333333333329E-2</v>
      </c>
      <c r="K177">
        <v>67</v>
      </c>
      <c r="L177">
        <f t="shared" si="26"/>
        <v>5</v>
      </c>
      <c r="M177">
        <f t="shared" si="27"/>
        <v>8.0645161290322578E-2</v>
      </c>
      <c r="O177">
        <v>36</v>
      </c>
      <c r="P177">
        <f t="shared" si="28"/>
        <v>-1</v>
      </c>
      <c r="Q177">
        <f t="shared" si="29"/>
        <v>-2.7027027027027029E-2</v>
      </c>
      <c r="S177">
        <v>48</v>
      </c>
      <c r="T177">
        <f t="shared" si="30"/>
        <v>5</v>
      </c>
      <c r="U177">
        <f t="shared" si="31"/>
        <v>0.11627906976744186</v>
      </c>
      <c r="W177">
        <v>58</v>
      </c>
      <c r="X177">
        <f t="shared" si="32"/>
        <v>3</v>
      </c>
      <c r="Y177">
        <f t="shared" si="33"/>
        <v>5.4545454545454543E-2</v>
      </c>
      <c r="AA177">
        <v>8.0645161290322578E-2</v>
      </c>
      <c r="AB177">
        <v>5.4545454545454543E-2</v>
      </c>
      <c r="AC177">
        <v>-8.3333333333333329E-2</v>
      </c>
      <c r="AD177">
        <v>-2.7027027027027029E-2</v>
      </c>
      <c r="AE177">
        <v>0.11627906976744186</v>
      </c>
      <c r="AF177">
        <f t="shared" si="34"/>
        <v>2.8221865048571725E-2</v>
      </c>
      <c r="AG177">
        <f t="shared" si="35"/>
        <v>8.1688749251899923E-2</v>
      </c>
    </row>
    <row r="178" spans="2:33">
      <c r="B178">
        <v>44.25</v>
      </c>
      <c r="C178">
        <v>2.4743986979545867E-2</v>
      </c>
      <c r="D178">
        <v>5.5175781842011759E-2</v>
      </c>
      <c r="G178">
        <v>24</v>
      </c>
      <c r="H178">
        <f t="shared" si="24"/>
        <v>0</v>
      </c>
      <c r="I178">
        <f t="shared" si="25"/>
        <v>0</v>
      </c>
      <c r="K178">
        <v>65</v>
      </c>
      <c r="L178">
        <f t="shared" si="26"/>
        <v>3</v>
      </c>
      <c r="M178">
        <f t="shared" si="27"/>
        <v>4.8387096774193547E-2</v>
      </c>
      <c r="O178">
        <v>35</v>
      </c>
      <c r="P178">
        <f t="shared" si="28"/>
        <v>-2</v>
      </c>
      <c r="Q178">
        <f t="shared" si="29"/>
        <v>-5.4054054054054057E-2</v>
      </c>
      <c r="S178">
        <v>47</v>
      </c>
      <c r="T178">
        <f t="shared" si="30"/>
        <v>4</v>
      </c>
      <c r="U178">
        <f t="shared" si="31"/>
        <v>9.3023255813953487E-2</v>
      </c>
      <c r="W178">
        <v>57</v>
      </c>
      <c r="X178">
        <f t="shared" si="32"/>
        <v>2</v>
      </c>
      <c r="Y178">
        <f t="shared" si="33"/>
        <v>3.6363636363636362E-2</v>
      </c>
      <c r="AA178">
        <v>4.8387096774193547E-2</v>
      </c>
      <c r="AB178">
        <v>3.6363636363636362E-2</v>
      </c>
      <c r="AC178">
        <v>0</v>
      </c>
      <c r="AD178">
        <v>-5.4054054054054057E-2</v>
      </c>
      <c r="AE178">
        <v>9.3023255813953487E-2</v>
      </c>
      <c r="AF178">
        <f t="shared" si="34"/>
        <v>2.4743986979545867E-2</v>
      </c>
      <c r="AG178">
        <f t="shared" si="35"/>
        <v>5.5175781842011759E-2</v>
      </c>
    </row>
    <row r="179" spans="2:33">
      <c r="B179">
        <v>44.5</v>
      </c>
      <c r="C179">
        <v>3.7103176285471856E-2</v>
      </c>
      <c r="D179">
        <v>4.315065796216442E-2</v>
      </c>
      <c r="G179">
        <v>26</v>
      </c>
      <c r="H179">
        <f t="shared" si="24"/>
        <v>2</v>
      </c>
      <c r="I179">
        <f t="shared" si="25"/>
        <v>8.3333333333333329E-2</v>
      </c>
      <c r="K179">
        <v>66</v>
      </c>
      <c r="L179">
        <f t="shared" si="26"/>
        <v>4</v>
      </c>
      <c r="M179">
        <f t="shared" si="27"/>
        <v>6.4516129032258063E-2</v>
      </c>
      <c r="O179">
        <v>36</v>
      </c>
      <c r="P179">
        <f t="shared" si="28"/>
        <v>-1</v>
      </c>
      <c r="Q179">
        <f t="shared" si="29"/>
        <v>-2.7027027027027029E-2</v>
      </c>
      <c r="S179">
        <v>45</v>
      </c>
      <c r="T179">
        <f t="shared" si="30"/>
        <v>2</v>
      </c>
      <c r="U179">
        <f t="shared" si="31"/>
        <v>4.6511627906976744E-2</v>
      </c>
      <c r="W179">
        <v>56</v>
      </c>
      <c r="X179">
        <f t="shared" si="32"/>
        <v>1</v>
      </c>
      <c r="Y179">
        <f t="shared" si="33"/>
        <v>1.8181818181818181E-2</v>
      </c>
      <c r="AA179">
        <v>6.4516129032258063E-2</v>
      </c>
      <c r="AB179">
        <v>1.8181818181818181E-2</v>
      </c>
      <c r="AC179">
        <v>8.3333333333333329E-2</v>
      </c>
      <c r="AD179">
        <v>-2.7027027027027029E-2</v>
      </c>
      <c r="AE179">
        <v>4.6511627906976744E-2</v>
      </c>
      <c r="AF179">
        <f t="shared" si="34"/>
        <v>3.7103176285471856E-2</v>
      </c>
      <c r="AG179">
        <f t="shared" si="35"/>
        <v>4.315065796216442E-2</v>
      </c>
    </row>
    <row r="180" spans="2:33">
      <c r="B180">
        <v>44.75</v>
      </c>
      <c r="C180">
        <v>-4.2562425004285476E-2</v>
      </c>
      <c r="D180">
        <v>8.9717814908833196E-2</v>
      </c>
      <c r="G180">
        <v>21</v>
      </c>
      <c r="H180">
        <f t="shared" si="24"/>
        <v>-3</v>
      </c>
      <c r="I180">
        <f t="shared" si="25"/>
        <v>-0.125</v>
      </c>
      <c r="K180">
        <v>62</v>
      </c>
      <c r="L180">
        <f t="shared" si="26"/>
        <v>0</v>
      </c>
      <c r="M180">
        <f t="shared" si="27"/>
        <v>0</v>
      </c>
      <c r="O180">
        <v>33</v>
      </c>
      <c r="P180">
        <f t="shared" si="28"/>
        <v>-4</v>
      </c>
      <c r="Q180">
        <f t="shared" si="29"/>
        <v>-0.10810810810810811</v>
      </c>
      <c r="S180">
        <v>47</v>
      </c>
      <c r="T180">
        <f t="shared" si="30"/>
        <v>4</v>
      </c>
      <c r="U180">
        <f t="shared" si="31"/>
        <v>9.3023255813953487E-2</v>
      </c>
      <c r="W180">
        <v>51</v>
      </c>
      <c r="X180">
        <f t="shared" si="32"/>
        <v>-4</v>
      </c>
      <c r="Y180">
        <f t="shared" si="33"/>
        <v>-7.2727272727272724E-2</v>
      </c>
      <c r="AA180">
        <v>0</v>
      </c>
      <c r="AB180">
        <v>-7.2727272727272724E-2</v>
      </c>
      <c r="AC180">
        <v>-0.125</v>
      </c>
      <c r="AD180">
        <v>-0.10810810810810811</v>
      </c>
      <c r="AE180">
        <v>9.3023255813953487E-2</v>
      </c>
      <c r="AF180">
        <f t="shared" si="34"/>
        <v>-4.2562425004285476E-2</v>
      </c>
      <c r="AG180">
        <f t="shared" si="35"/>
        <v>8.9717814908833196E-2</v>
      </c>
    </row>
    <row r="181" spans="2:33">
      <c r="B181">
        <v>45</v>
      </c>
      <c r="C181">
        <v>1.3970498152793725E-2</v>
      </c>
      <c r="D181">
        <v>5.6971367424869489E-2</v>
      </c>
      <c r="G181">
        <v>23</v>
      </c>
      <c r="H181">
        <f t="shared" si="24"/>
        <v>-1</v>
      </c>
      <c r="I181">
        <f t="shared" si="25"/>
        <v>-4.1666666666666664E-2</v>
      </c>
      <c r="K181">
        <v>66</v>
      </c>
      <c r="L181">
        <f t="shared" si="26"/>
        <v>4</v>
      </c>
      <c r="M181">
        <f t="shared" si="27"/>
        <v>6.4516129032258063E-2</v>
      </c>
      <c r="O181">
        <v>35</v>
      </c>
      <c r="P181">
        <f t="shared" si="28"/>
        <v>-2</v>
      </c>
      <c r="Q181">
        <f t="shared" si="29"/>
        <v>-5.4054054054054057E-2</v>
      </c>
      <c r="S181">
        <v>45</v>
      </c>
      <c r="T181">
        <f t="shared" si="30"/>
        <v>2</v>
      </c>
      <c r="U181">
        <f t="shared" si="31"/>
        <v>4.6511627906976744E-2</v>
      </c>
      <c r="W181">
        <v>58</v>
      </c>
      <c r="X181">
        <f t="shared" si="32"/>
        <v>3</v>
      </c>
      <c r="Y181">
        <f t="shared" si="33"/>
        <v>5.4545454545454543E-2</v>
      </c>
      <c r="AA181">
        <v>6.4516129032258063E-2</v>
      </c>
      <c r="AB181">
        <v>5.4545454545454543E-2</v>
      </c>
      <c r="AC181">
        <v>-4.1666666666666664E-2</v>
      </c>
      <c r="AD181">
        <v>-5.4054054054054057E-2</v>
      </c>
      <c r="AE181">
        <v>4.6511627906976744E-2</v>
      </c>
      <c r="AF181">
        <f t="shared" si="34"/>
        <v>1.3970498152793725E-2</v>
      </c>
      <c r="AG181">
        <f t="shared" si="35"/>
        <v>5.6971367424869489E-2</v>
      </c>
    </row>
    <row r="182" spans="2:33">
      <c r="B182">
        <v>45.25</v>
      </c>
      <c r="C182">
        <v>2.3529715352671081E-3</v>
      </c>
      <c r="D182">
        <v>5.7451501900099795E-2</v>
      </c>
      <c r="G182">
        <v>24</v>
      </c>
      <c r="H182">
        <f t="shared" si="24"/>
        <v>0</v>
      </c>
      <c r="I182">
        <f t="shared" si="25"/>
        <v>0</v>
      </c>
      <c r="K182">
        <v>66</v>
      </c>
      <c r="L182">
        <f t="shared" si="26"/>
        <v>4</v>
      </c>
      <c r="M182">
        <f t="shared" si="27"/>
        <v>6.4516129032258063E-2</v>
      </c>
      <c r="O182">
        <v>34</v>
      </c>
      <c r="P182">
        <f t="shared" si="28"/>
        <v>-3</v>
      </c>
      <c r="Q182">
        <f t="shared" si="29"/>
        <v>-8.1081081081081086E-2</v>
      </c>
      <c r="S182">
        <v>45</v>
      </c>
      <c r="T182">
        <f t="shared" si="30"/>
        <v>2</v>
      </c>
      <c r="U182">
        <f t="shared" si="31"/>
        <v>4.6511627906976744E-2</v>
      </c>
      <c r="W182">
        <v>54</v>
      </c>
      <c r="X182">
        <f t="shared" si="32"/>
        <v>-1</v>
      </c>
      <c r="Y182">
        <f t="shared" si="33"/>
        <v>-1.8181818181818181E-2</v>
      </c>
      <c r="AA182">
        <v>6.4516129032258063E-2</v>
      </c>
      <c r="AB182">
        <v>-1.8181818181818181E-2</v>
      </c>
      <c r="AC182">
        <v>0</v>
      </c>
      <c r="AD182">
        <v>-8.1081081081081086E-2</v>
      </c>
      <c r="AE182">
        <v>4.6511627906976744E-2</v>
      </c>
      <c r="AF182">
        <f t="shared" si="34"/>
        <v>2.3529715352671081E-3</v>
      </c>
      <c r="AG182">
        <f t="shared" si="35"/>
        <v>5.7451501900099795E-2</v>
      </c>
    </row>
    <row r="183" spans="2:33">
      <c r="B183">
        <v>45.5</v>
      </c>
      <c r="C183">
        <v>-4.303106489153001E-2</v>
      </c>
      <c r="D183">
        <v>8.9540388959707562E-2</v>
      </c>
      <c r="G183">
        <v>20</v>
      </c>
      <c r="H183">
        <f t="shared" si="24"/>
        <v>-4</v>
      </c>
      <c r="I183">
        <f t="shared" si="25"/>
        <v>-0.16666666666666666</v>
      </c>
      <c r="K183">
        <v>62</v>
      </c>
      <c r="L183">
        <f t="shared" si="26"/>
        <v>0</v>
      </c>
      <c r="M183">
        <f t="shared" si="27"/>
        <v>0</v>
      </c>
      <c r="O183">
        <v>33</v>
      </c>
      <c r="P183">
        <f t="shared" si="28"/>
        <v>-4</v>
      </c>
      <c r="Q183">
        <f t="shared" si="29"/>
        <v>-0.10810810810810811</v>
      </c>
      <c r="S183">
        <v>44</v>
      </c>
      <c r="T183">
        <f t="shared" si="30"/>
        <v>1</v>
      </c>
      <c r="U183">
        <f t="shared" si="31"/>
        <v>2.3255813953488372E-2</v>
      </c>
      <c r="W183">
        <v>57</v>
      </c>
      <c r="X183">
        <f t="shared" si="32"/>
        <v>2</v>
      </c>
      <c r="Y183">
        <f t="shared" si="33"/>
        <v>3.6363636363636362E-2</v>
      </c>
      <c r="AA183">
        <v>0</v>
      </c>
      <c r="AB183">
        <v>3.6363636363636362E-2</v>
      </c>
      <c r="AC183">
        <v>-0.16666666666666666</v>
      </c>
      <c r="AD183">
        <v>-0.10810810810810811</v>
      </c>
      <c r="AE183">
        <v>2.3255813953488372E-2</v>
      </c>
      <c r="AF183">
        <f t="shared" si="34"/>
        <v>-4.303106489153001E-2</v>
      </c>
      <c r="AG183">
        <f t="shared" si="35"/>
        <v>8.9540388959707562E-2</v>
      </c>
    </row>
    <row r="184" spans="2:33">
      <c r="B184">
        <v>45.75</v>
      </c>
      <c r="C184">
        <v>-2.0779706597411025E-2</v>
      </c>
      <c r="D184">
        <v>8.9176262194042816E-2</v>
      </c>
      <c r="G184">
        <v>21</v>
      </c>
      <c r="H184">
        <f t="shared" si="24"/>
        <v>-3</v>
      </c>
      <c r="I184">
        <f t="shared" si="25"/>
        <v>-0.125</v>
      </c>
      <c r="K184">
        <v>66</v>
      </c>
      <c r="L184">
        <f t="shared" si="26"/>
        <v>4</v>
      </c>
      <c r="M184">
        <f t="shared" si="27"/>
        <v>6.4516129032258063E-2</v>
      </c>
      <c r="O184">
        <v>33</v>
      </c>
      <c r="P184">
        <f t="shared" si="28"/>
        <v>-4</v>
      </c>
      <c r="Q184">
        <f t="shared" si="29"/>
        <v>-0.10810810810810811</v>
      </c>
      <c r="S184">
        <v>45</v>
      </c>
      <c r="T184">
        <f t="shared" si="30"/>
        <v>2</v>
      </c>
      <c r="U184">
        <f t="shared" si="31"/>
        <v>4.6511627906976744E-2</v>
      </c>
      <c r="W184">
        <v>56</v>
      </c>
      <c r="X184">
        <f t="shared" si="32"/>
        <v>1</v>
      </c>
      <c r="Y184">
        <f t="shared" si="33"/>
        <v>1.8181818181818181E-2</v>
      </c>
      <c r="AA184">
        <v>6.4516129032258063E-2</v>
      </c>
      <c r="AB184">
        <v>1.8181818181818181E-2</v>
      </c>
      <c r="AC184">
        <v>-0.125</v>
      </c>
      <c r="AD184">
        <v>-0.10810810810810811</v>
      </c>
      <c r="AE184">
        <v>4.6511627906976744E-2</v>
      </c>
      <c r="AF184">
        <f t="shared" si="34"/>
        <v>-2.0779706597411025E-2</v>
      </c>
      <c r="AG184">
        <f t="shared" si="35"/>
        <v>8.9176262194042816E-2</v>
      </c>
    </row>
    <row r="185" spans="2:33">
      <c r="B185">
        <v>46</v>
      </c>
      <c r="C185">
        <v>-7.6015625528003811E-4</v>
      </c>
      <c r="D185">
        <v>6.2936599396340998E-2</v>
      </c>
      <c r="G185">
        <v>25</v>
      </c>
      <c r="H185">
        <f t="shared" si="24"/>
        <v>1</v>
      </c>
      <c r="I185">
        <f t="shared" si="25"/>
        <v>4.1666666666666664E-2</v>
      </c>
      <c r="K185">
        <v>63</v>
      </c>
      <c r="L185">
        <f t="shared" si="26"/>
        <v>1</v>
      </c>
      <c r="M185">
        <f t="shared" si="27"/>
        <v>1.6129032258064516E-2</v>
      </c>
      <c r="O185">
        <v>33</v>
      </c>
      <c r="P185">
        <f t="shared" si="28"/>
        <v>-4</v>
      </c>
      <c r="Q185">
        <f t="shared" si="29"/>
        <v>-0.10810810810810811</v>
      </c>
      <c r="S185">
        <v>45</v>
      </c>
      <c r="T185">
        <f t="shared" si="30"/>
        <v>2</v>
      </c>
      <c r="U185">
        <f t="shared" si="31"/>
        <v>4.6511627906976744E-2</v>
      </c>
      <c r="W185">
        <v>55</v>
      </c>
      <c r="X185">
        <f t="shared" si="32"/>
        <v>0</v>
      </c>
      <c r="Y185">
        <f t="shared" si="33"/>
        <v>0</v>
      </c>
      <c r="AA185">
        <v>1.6129032258064516E-2</v>
      </c>
      <c r="AB185">
        <v>0</v>
      </c>
      <c r="AC185">
        <v>4.1666666666666664E-2</v>
      </c>
      <c r="AD185">
        <v>-0.10810810810810811</v>
      </c>
      <c r="AE185">
        <v>4.6511627906976744E-2</v>
      </c>
      <c r="AF185">
        <f t="shared" si="34"/>
        <v>-7.6015625528003811E-4</v>
      </c>
      <c r="AG185">
        <f t="shared" si="35"/>
        <v>6.2936599396340998E-2</v>
      </c>
    </row>
    <row r="186" spans="2:33">
      <c r="B186">
        <v>46.25</v>
      </c>
      <c r="C186">
        <v>-1.2319296040226274E-2</v>
      </c>
      <c r="D186">
        <v>5.7209853379111573E-2</v>
      </c>
      <c r="G186">
        <v>24</v>
      </c>
      <c r="H186">
        <f t="shared" si="24"/>
        <v>0</v>
      </c>
      <c r="I186">
        <f t="shared" si="25"/>
        <v>0</v>
      </c>
      <c r="K186">
        <v>62</v>
      </c>
      <c r="L186">
        <f t="shared" si="26"/>
        <v>0</v>
      </c>
      <c r="M186">
        <f t="shared" si="27"/>
        <v>0</v>
      </c>
      <c r="O186">
        <v>33</v>
      </c>
      <c r="P186">
        <f t="shared" si="28"/>
        <v>-4</v>
      </c>
      <c r="Q186">
        <f t="shared" si="29"/>
        <v>-0.10810810810810811</v>
      </c>
      <c r="S186">
        <v>45</v>
      </c>
      <c r="T186">
        <f t="shared" si="30"/>
        <v>2</v>
      </c>
      <c r="U186">
        <f t="shared" si="31"/>
        <v>4.6511627906976744E-2</v>
      </c>
      <c r="W186">
        <v>55</v>
      </c>
      <c r="X186">
        <f t="shared" si="32"/>
        <v>0</v>
      </c>
      <c r="Y186">
        <f t="shared" si="33"/>
        <v>0</v>
      </c>
      <c r="AA186">
        <v>0</v>
      </c>
      <c r="AB186">
        <v>0</v>
      </c>
      <c r="AC186">
        <v>0</v>
      </c>
      <c r="AD186">
        <v>-0.10810810810810811</v>
      </c>
      <c r="AE186">
        <v>4.6511627906976744E-2</v>
      </c>
      <c r="AF186">
        <f t="shared" si="34"/>
        <v>-1.2319296040226274E-2</v>
      </c>
      <c r="AG186">
        <f t="shared" si="35"/>
        <v>5.7209853379111573E-2</v>
      </c>
    </row>
    <row r="187" spans="2:33">
      <c r="B187">
        <v>46.5</v>
      </c>
      <c r="C187">
        <v>5.0308000833132107E-3</v>
      </c>
      <c r="D187">
        <v>0.10640634623602639</v>
      </c>
      <c r="G187">
        <v>21</v>
      </c>
      <c r="H187">
        <f t="shared" si="24"/>
        <v>-3</v>
      </c>
      <c r="I187">
        <f t="shared" si="25"/>
        <v>-0.125</v>
      </c>
      <c r="K187">
        <v>68</v>
      </c>
      <c r="L187">
        <f t="shared" si="26"/>
        <v>6</v>
      </c>
      <c r="M187">
        <f t="shared" si="27"/>
        <v>9.6774193548387094E-2</v>
      </c>
      <c r="O187">
        <v>34</v>
      </c>
      <c r="P187">
        <f t="shared" si="28"/>
        <v>-3</v>
      </c>
      <c r="Q187">
        <f t="shared" si="29"/>
        <v>-8.1081081081081086E-2</v>
      </c>
      <c r="S187">
        <v>48</v>
      </c>
      <c r="T187">
        <f t="shared" si="30"/>
        <v>5</v>
      </c>
      <c r="U187">
        <f t="shared" si="31"/>
        <v>0.11627906976744186</v>
      </c>
      <c r="W187">
        <v>56</v>
      </c>
      <c r="X187">
        <f t="shared" si="32"/>
        <v>1</v>
      </c>
      <c r="Y187">
        <f t="shared" si="33"/>
        <v>1.8181818181818181E-2</v>
      </c>
      <c r="AA187">
        <v>9.6774193548387094E-2</v>
      </c>
      <c r="AB187">
        <v>1.8181818181818181E-2</v>
      </c>
      <c r="AC187">
        <v>-0.125</v>
      </c>
      <c r="AD187">
        <v>-8.1081081081081086E-2</v>
      </c>
      <c r="AE187">
        <v>0.11627906976744186</v>
      </c>
      <c r="AF187">
        <f t="shared" si="34"/>
        <v>5.0308000833132107E-3</v>
      </c>
      <c r="AG187">
        <f t="shared" si="35"/>
        <v>0.10640634623602639</v>
      </c>
    </row>
    <row r="188" spans="2:33">
      <c r="B188">
        <v>46.75</v>
      </c>
      <c r="C188">
        <v>3.1558227394686514E-2</v>
      </c>
      <c r="D188">
        <v>0.12756721705000329</v>
      </c>
      <c r="G188">
        <v>22</v>
      </c>
      <c r="H188">
        <f t="shared" si="24"/>
        <v>-2</v>
      </c>
      <c r="I188">
        <f t="shared" si="25"/>
        <v>-8.3333333333333329E-2</v>
      </c>
      <c r="K188">
        <v>69</v>
      </c>
      <c r="L188">
        <f t="shared" si="26"/>
        <v>7</v>
      </c>
      <c r="M188">
        <f t="shared" si="27"/>
        <v>0.11290322580645161</v>
      </c>
      <c r="O188">
        <v>34</v>
      </c>
      <c r="P188">
        <f t="shared" si="28"/>
        <v>-3</v>
      </c>
      <c r="Q188">
        <f t="shared" si="29"/>
        <v>-8.1081081081081086E-2</v>
      </c>
      <c r="S188">
        <v>52</v>
      </c>
      <c r="T188">
        <f t="shared" si="30"/>
        <v>9</v>
      </c>
      <c r="U188">
        <f t="shared" si="31"/>
        <v>0.20930232558139536</v>
      </c>
      <c r="W188">
        <v>55</v>
      </c>
      <c r="X188">
        <f t="shared" si="32"/>
        <v>0</v>
      </c>
      <c r="Y188">
        <f t="shared" si="33"/>
        <v>0</v>
      </c>
      <c r="AA188">
        <v>0.11290322580645161</v>
      </c>
      <c r="AB188">
        <v>0</v>
      </c>
      <c r="AC188">
        <v>-8.3333333333333329E-2</v>
      </c>
      <c r="AD188">
        <v>-8.1081081081081086E-2</v>
      </c>
      <c r="AE188">
        <v>0.20930232558139536</v>
      </c>
      <c r="AF188">
        <f t="shared" si="34"/>
        <v>3.1558227394686514E-2</v>
      </c>
      <c r="AG188">
        <f t="shared" si="35"/>
        <v>0.12756721705000329</v>
      </c>
    </row>
    <row r="189" spans="2:33">
      <c r="B189">
        <v>47</v>
      </c>
      <c r="C189">
        <v>1.263020300529678E-2</v>
      </c>
      <c r="D189">
        <v>7.4732098219712259E-2</v>
      </c>
      <c r="G189">
        <v>22</v>
      </c>
      <c r="H189">
        <f t="shared" si="24"/>
        <v>-2</v>
      </c>
      <c r="I189">
        <f t="shared" si="25"/>
        <v>-8.3333333333333329E-2</v>
      </c>
      <c r="K189">
        <v>65</v>
      </c>
      <c r="L189">
        <f t="shared" si="26"/>
        <v>3</v>
      </c>
      <c r="M189">
        <f t="shared" si="27"/>
        <v>4.8387096774193547E-2</v>
      </c>
      <c r="O189">
        <v>37</v>
      </c>
      <c r="P189">
        <f t="shared" si="28"/>
        <v>0</v>
      </c>
      <c r="Q189">
        <f t="shared" si="29"/>
        <v>0</v>
      </c>
      <c r="S189">
        <v>48</v>
      </c>
      <c r="T189">
        <f t="shared" si="30"/>
        <v>5</v>
      </c>
      <c r="U189">
        <f t="shared" si="31"/>
        <v>0.11627906976744186</v>
      </c>
      <c r="W189">
        <v>54</v>
      </c>
      <c r="X189">
        <f t="shared" si="32"/>
        <v>-1</v>
      </c>
      <c r="Y189">
        <f t="shared" si="33"/>
        <v>-1.8181818181818181E-2</v>
      </c>
      <c r="AA189">
        <v>4.8387096774193547E-2</v>
      </c>
      <c r="AB189">
        <v>-1.8181818181818181E-2</v>
      </c>
      <c r="AC189">
        <v>-8.3333333333333329E-2</v>
      </c>
      <c r="AD189">
        <v>0</v>
      </c>
      <c r="AE189">
        <v>0.11627906976744186</v>
      </c>
      <c r="AF189">
        <f t="shared" si="34"/>
        <v>1.263020300529678E-2</v>
      </c>
      <c r="AG189">
        <f t="shared" si="35"/>
        <v>7.4732098219712259E-2</v>
      </c>
    </row>
    <row r="190" spans="2:33">
      <c r="B190">
        <v>47.25</v>
      </c>
      <c r="C190">
        <v>-8.1185836999790491E-3</v>
      </c>
      <c r="D190">
        <v>5.5255867497600759E-2</v>
      </c>
      <c r="G190">
        <v>22</v>
      </c>
      <c r="H190">
        <f t="shared" si="24"/>
        <v>-2</v>
      </c>
      <c r="I190">
        <f t="shared" si="25"/>
        <v>-8.3333333333333329E-2</v>
      </c>
      <c r="K190">
        <v>62</v>
      </c>
      <c r="L190">
        <f t="shared" si="26"/>
        <v>0</v>
      </c>
      <c r="M190">
        <f t="shared" si="27"/>
        <v>0</v>
      </c>
      <c r="O190">
        <v>36</v>
      </c>
      <c r="P190">
        <f t="shared" si="28"/>
        <v>-1</v>
      </c>
      <c r="Q190">
        <f t="shared" si="29"/>
        <v>-2.7027027027027029E-2</v>
      </c>
      <c r="S190">
        <v>46</v>
      </c>
      <c r="T190">
        <f t="shared" si="30"/>
        <v>3</v>
      </c>
      <c r="U190">
        <f t="shared" si="31"/>
        <v>6.9767441860465115E-2</v>
      </c>
      <c r="W190">
        <v>55</v>
      </c>
      <c r="X190">
        <f t="shared" si="32"/>
        <v>0</v>
      </c>
      <c r="Y190">
        <f t="shared" si="33"/>
        <v>0</v>
      </c>
      <c r="AA190">
        <v>0</v>
      </c>
      <c r="AB190">
        <v>0</v>
      </c>
      <c r="AC190">
        <v>-8.3333333333333329E-2</v>
      </c>
      <c r="AD190">
        <v>-2.7027027027027029E-2</v>
      </c>
      <c r="AE190">
        <v>6.9767441860465115E-2</v>
      </c>
      <c r="AF190">
        <f t="shared" si="34"/>
        <v>-8.1185836999790491E-3</v>
      </c>
      <c r="AG190">
        <f t="shared" si="35"/>
        <v>5.5255867497600759E-2</v>
      </c>
    </row>
    <row r="191" spans="2:33">
      <c r="B191">
        <v>47.5</v>
      </c>
      <c r="C191">
        <v>-1.7641572555300987E-2</v>
      </c>
      <c r="D191">
        <v>3.8141168251569227E-2</v>
      </c>
      <c r="G191">
        <v>24</v>
      </c>
      <c r="H191">
        <f t="shared" si="24"/>
        <v>0</v>
      </c>
      <c r="I191">
        <f t="shared" si="25"/>
        <v>0</v>
      </c>
      <c r="K191">
        <v>63</v>
      </c>
      <c r="L191">
        <f t="shared" si="26"/>
        <v>1</v>
      </c>
      <c r="M191">
        <f t="shared" si="27"/>
        <v>1.6129032258064516E-2</v>
      </c>
      <c r="O191">
        <v>34</v>
      </c>
      <c r="P191">
        <f t="shared" si="28"/>
        <v>-3</v>
      </c>
      <c r="Q191">
        <f t="shared" si="29"/>
        <v>-8.1081081081081086E-2</v>
      </c>
      <c r="S191">
        <v>42</v>
      </c>
      <c r="T191">
        <f t="shared" si="30"/>
        <v>-1</v>
      </c>
      <c r="U191">
        <f t="shared" si="31"/>
        <v>-2.3255813953488372E-2</v>
      </c>
      <c r="W191">
        <v>55</v>
      </c>
      <c r="X191">
        <f t="shared" si="32"/>
        <v>0</v>
      </c>
      <c r="Y191">
        <f t="shared" si="33"/>
        <v>0</v>
      </c>
      <c r="AA191">
        <v>1.6129032258064516E-2</v>
      </c>
      <c r="AB191">
        <v>0</v>
      </c>
      <c r="AC191">
        <v>0</v>
      </c>
      <c r="AD191">
        <v>-8.1081081081081086E-2</v>
      </c>
      <c r="AE191">
        <v>-2.3255813953488372E-2</v>
      </c>
      <c r="AF191">
        <f t="shared" si="34"/>
        <v>-1.7641572555300987E-2</v>
      </c>
      <c r="AG191">
        <f t="shared" si="35"/>
        <v>3.8141168251569227E-2</v>
      </c>
    </row>
    <row r="192" spans="2:33">
      <c r="B192">
        <v>47.75</v>
      </c>
      <c r="C192">
        <v>3.4594981669250234E-3</v>
      </c>
      <c r="D192">
        <v>0.1297284912846306</v>
      </c>
      <c r="G192">
        <v>21</v>
      </c>
      <c r="H192">
        <f t="shared" si="24"/>
        <v>-3</v>
      </c>
      <c r="I192">
        <f t="shared" si="25"/>
        <v>-0.125</v>
      </c>
      <c r="K192">
        <v>64</v>
      </c>
      <c r="L192">
        <f t="shared" si="26"/>
        <v>2</v>
      </c>
      <c r="M192">
        <f t="shared" si="27"/>
        <v>3.2258064516129031E-2</v>
      </c>
      <c r="O192">
        <v>34</v>
      </c>
      <c r="P192">
        <f t="shared" si="28"/>
        <v>-3</v>
      </c>
      <c r="Q192">
        <f t="shared" si="29"/>
        <v>-8.1081081081081086E-2</v>
      </c>
      <c r="S192">
        <v>52</v>
      </c>
      <c r="T192">
        <f t="shared" si="30"/>
        <v>9</v>
      </c>
      <c r="U192">
        <f t="shared" si="31"/>
        <v>0.20930232558139536</v>
      </c>
      <c r="W192">
        <v>54</v>
      </c>
      <c r="X192">
        <f t="shared" si="32"/>
        <v>-1</v>
      </c>
      <c r="Y192">
        <f t="shared" si="33"/>
        <v>-1.8181818181818181E-2</v>
      </c>
      <c r="AA192">
        <v>3.2258064516129031E-2</v>
      </c>
      <c r="AB192">
        <v>-1.8181818181818181E-2</v>
      </c>
      <c r="AC192">
        <v>-0.125</v>
      </c>
      <c r="AD192">
        <v>-8.1081081081081086E-2</v>
      </c>
      <c r="AE192">
        <v>0.20930232558139536</v>
      </c>
      <c r="AF192">
        <f t="shared" si="34"/>
        <v>3.4594981669250234E-3</v>
      </c>
      <c r="AG192">
        <f t="shared" si="35"/>
        <v>0.1297284912846306</v>
      </c>
    </row>
    <row r="193" spans="2:33">
      <c r="B193">
        <v>48</v>
      </c>
      <c r="C193">
        <v>-4.1931204545608156E-2</v>
      </c>
      <c r="D193">
        <v>0.12351038628101156</v>
      </c>
      <c r="G193">
        <v>19</v>
      </c>
      <c r="H193">
        <f t="shared" si="24"/>
        <v>-5</v>
      </c>
      <c r="I193">
        <f t="shared" si="25"/>
        <v>-0.20833333333333334</v>
      </c>
      <c r="K193">
        <v>60</v>
      </c>
      <c r="L193">
        <f t="shared" si="26"/>
        <v>-2</v>
      </c>
      <c r="M193">
        <f t="shared" si="27"/>
        <v>-3.2258064516129031E-2</v>
      </c>
      <c r="O193">
        <v>35</v>
      </c>
      <c r="P193">
        <f t="shared" si="28"/>
        <v>-2</v>
      </c>
      <c r="Q193">
        <f t="shared" si="29"/>
        <v>-5.4054054054054057E-2</v>
      </c>
      <c r="S193">
        <v>49</v>
      </c>
      <c r="T193">
        <f t="shared" si="30"/>
        <v>6</v>
      </c>
      <c r="U193">
        <f t="shared" si="31"/>
        <v>0.13953488372093023</v>
      </c>
      <c r="W193">
        <v>52</v>
      </c>
      <c r="X193">
        <f t="shared" si="32"/>
        <v>-3</v>
      </c>
      <c r="Y193">
        <f t="shared" si="33"/>
        <v>-5.4545454545454543E-2</v>
      </c>
      <c r="AA193">
        <v>-3.2258064516129031E-2</v>
      </c>
      <c r="AB193">
        <v>-5.4545454545454543E-2</v>
      </c>
      <c r="AC193">
        <v>-0.20833333333333334</v>
      </c>
      <c r="AD193">
        <v>-5.4054054054054057E-2</v>
      </c>
      <c r="AE193">
        <v>0.13953488372093023</v>
      </c>
      <c r="AF193">
        <f t="shared" si="34"/>
        <v>-4.1931204545608156E-2</v>
      </c>
      <c r="AG193">
        <f t="shared" si="35"/>
        <v>0.12351038628101156</v>
      </c>
    </row>
    <row r="194" spans="2:33">
      <c r="B194">
        <v>48.25</v>
      </c>
      <c r="C194">
        <v>-4.0964144598803265E-2</v>
      </c>
      <c r="D194">
        <v>9.8825439412779395E-2</v>
      </c>
      <c r="G194">
        <v>19</v>
      </c>
      <c r="H194">
        <f t="shared" si="24"/>
        <v>-5</v>
      </c>
      <c r="I194">
        <f t="shared" si="25"/>
        <v>-0.20833333333333334</v>
      </c>
      <c r="K194">
        <v>63</v>
      </c>
      <c r="L194">
        <f t="shared" si="26"/>
        <v>1</v>
      </c>
      <c r="M194">
        <f t="shared" si="27"/>
        <v>1.6129032258064516E-2</v>
      </c>
      <c r="O194">
        <v>35</v>
      </c>
      <c r="P194">
        <f t="shared" si="28"/>
        <v>-2</v>
      </c>
      <c r="Q194">
        <f t="shared" si="29"/>
        <v>-5.4054054054054057E-2</v>
      </c>
      <c r="S194">
        <v>44</v>
      </c>
      <c r="T194">
        <f t="shared" si="30"/>
        <v>1</v>
      </c>
      <c r="U194">
        <f t="shared" si="31"/>
        <v>2.3255813953488372E-2</v>
      </c>
      <c r="W194">
        <v>56</v>
      </c>
      <c r="X194">
        <f t="shared" si="32"/>
        <v>1</v>
      </c>
      <c r="Y194">
        <f t="shared" si="33"/>
        <v>1.8181818181818181E-2</v>
      </c>
      <c r="AA194">
        <v>1.6129032258064516E-2</v>
      </c>
      <c r="AB194">
        <v>1.8181818181818181E-2</v>
      </c>
      <c r="AC194">
        <v>-0.20833333333333334</v>
      </c>
      <c r="AD194">
        <v>-5.4054054054054057E-2</v>
      </c>
      <c r="AE194">
        <v>2.3255813953488372E-2</v>
      </c>
      <c r="AF194">
        <f t="shared" si="34"/>
        <v>-4.0964144598803265E-2</v>
      </c>
      <c r="AG194">
        <f t="shared" si="35"/>
        <v>9.8825439412779395E-2</v>
      </c>
    </row>
    <row r="195" spans="2:33">
      <c r="B195">
        <v>48.5</v>
      </c>
      <c r="C195">
        <v>1.994887542524451E-3</v>
      </c>
      <c r="D195">
        <v>9.037584025950747E-2</v>
      </c>
      <c r="G195">
        <v>23</v>
      </c>
      <c r="H195">
        <f t="shared" ref="H195:H241" si="36">G195-24</f>
        <v>-1</v>
      </c>
      <c r="I195">
        <f t="shared" ref="I195:I241" si="37">H195/24</f>
        <v>-4.1666666666666664E-2</v>
      </c>
      <c r="K195">
        <v>67</v>
      </c>
      <c r="L195">
        <f t="shared" ref="L195:L241" si="38">K195-62</f>
        <v>5</v>
      </c>
      <c r="M195">
        <f t="shared" ref="M195:M241" si="39">L195/62</f>
        <v>8.0645161290322578E-2</v>
      </c>
      <c r="O195">
        <v>32</v>
      </c>
      <c r="P195">
        <f t="shared" ref="P195:P241" si="40">O195-37</f>
        <v>-5</v>
      </c>
      <c r="Q195">
        <f t="shared" ref="Q195:Q241" si="41">P195/37</f>
        <v>-0.13513513513513514</v>
      </c>
      <c r="S195">
        <v>46</v>
      </c>
      <c r="T195">
        <f t="shared" ref="T195:T241" si="42">S195-43</f>
        <v>3</v>
      </c>
      <c r="U195">
        <f t="shared" ref="U195:U241" si="43">T195/43</f>
        <v>6.9767441860465115E-2</v>
      </c>
      <c r="W195">
        <v>57</v>
      </c>
      <c r="X195">
        <f t="shared" ref="X195:X241" si="44">W195-55</f>
        <v>2</v>
      </c>
      <c r="Y195">
        <f t="shared" ref="Y195:Y241" si="45">X195/55</f>
        <v>3.6363636363636362E-2</v>
      </c>
      <c r="AA195">
        <v>8.0645161290322578E-2</v>
      </c>
      <c r="AB195">
        <v>3.6363636363636362E-2</v>
      </c>
      <c r="AC195">
        <v>-4.1666666666666664E-2</v>
      </c>
      <c r="AD195">
        <v>-0.13513513513513514</v>
      </c>
      <c r="AE195">
        <v>6.9767441860465115E-2</v>
      </c>
      <c r="AF195">
        <f t="shared" ref="AF195:AF242" si="46">AVERAGE(AA195:AE195)</f>
        <v>1.994887542524451E-3</v>
      </c>
      <c r="AG195">
        <f t="shared" ref="AG195:AG242" si="47">STDEV(AA195:AE195)</f>
        <v>9.037584025950747E-2</v>
      </c>
    </row>
    <row r="196" spans="2:33">
      <c r="B196">
        <v>48.75</v>
      </c>
      <c r="C196">
        <v>-2.9803022008573397E-2</v>
      </c>
      <c r="D196">
        <v>8.3789845104253385E-2</v>
      </c>
      <c r="G196">
        <v>22</v>
      </c>
      <c r="H196">
        <f t="shared" si="36"/>
        <v>-2</v>
      </c>
      <c r="I196">
        <f t="shared" si="37"/>
        <v>-8.3333333333333329E-2</v>
      </c>
      <c r="K196">
        <v>58</v>
      </c>
      <c r="L196">
        <f t="shared" si="38"/>
        <v>-4</v>
      </c>
      <c r="M196">
        <f t="shared" si="39"/>
        <v>-6.4516129032258063E-2</v>
      </c>
      <c r="O196">
        <v>34</v>
      </c>
      <c r="P196">
        <f t="shared" si="40"/>
        <v>-3</v>
      </c>
      <c r="Q196">
        <f t="shared" si="41"/>
        <v>-8.1081081081081086E-2</v>
      </c>
      <c r="S196">
        <v>48</v>
      </c>
      <c r="T196">
        <f t="shared" si="42"/>
        <v>5</v>
      </c>
      <c r="U196">
        <f t="shared" si="43"/>
        <v>0.11627906976744186</v>
      </c>
      <c r="W196">
        <v>53</v>
      </c>
      <c r="X196">
        <f t="shared" si="44"/>
        <v>-2</v>
      </c>
      <c r="Y196">
        <f t="shared" si="45"/>
        <v>-3.6363636363636362E-2</v>
      </c>
      <c r="AA196">
        <v>-6.4516129032258063E-2</v>
      </c>
      <c r="AB196">
        <v>-3.6363636363636362E-2</v>
      </c>
      <c r="AC196">
        <v>-8.3333333333333329E-2</v>
      </c>
      <c r="AD196">
        <v>-8.1081081081081086E-2</v>
      </c>
      <c r="AE196">
        <v>0.11627906976744186</v>
      </c>
      <c r="AF196">
        <f t="shared" si="46"/>
        <v>-2.9803022008573397E-2</v>
      </c>
      <c r="AG196">
        <f t="shared" si="47"/>
        <v>8.3789845104253385E-2</v>
      </c>
    </row>
    <row r="197" spans="2:33">
      <c r="B197">
        <v>49</v>
      </c>
      <c r="C197">
        <v>-1.8208044025748455E-2</v>
      </c>
      <c r="D197">
        <v>0.10626836915139687</v>
      </c>
      <c r="G197">
        <v>25</v>
      </c>
      <c r="H197">
        <f t="shared" si="36"/>
        <v>1</v>
      </c>
      <c r="I197">
        <f t="shared" si="37"/>
        <v>4.1666666666666664E-2</v>
      </c>
      <c r="K197">
        <v>66</v>
      </c>
      <c r="L197">
        <f t="shared" si="38"/>
        <v>4</v>
      </c>
      <c r="M197">
        <f t="shared" si="39"/>
        <v>6.4516129032258063E-2</v>
      </c>
      <c r="O197">
        <v>30</v>
      </c>
      <c r="P197">
        <f t="shared" si="40"/>
        <v>-7</v>
      </c>
      <c r="Q197">
        <f t="shared" si="41"/>
        <v>-0.1891891891891892</v>
      </c>
      <c r="S197">
        <v>45</v>
      </c>
      <c r="T197">
        <f t="shared" si="42"/>
        <v>2</v>
      </c>
      <c r="U197">
        <f t="shared" si="43"/>
        <v>4.6511627906976744E-2</v>
      </c>
      <c r="W197">
        <v>52</v>
      </c>
      <c r="X197">
        <f t="shared" si="44"/>
        <v>-3</v>
      </c>
      <c r="Y197">
        <f t="shared" si="45"/>
        <v>-5.4545454545454543E-2</v>
      </c>
      <c r="AA197">
        <v>6.4516129032258063E-2</v>
      </c>
      <c r="AB197">
        <v>-5.4545454545454543E-2</v>
      </c>
      <c r="AC197">
        <v>4.1666666666666664E-2</v>
      </c>
      <c r="AD197">
        <v>-0.1891891891891892</v>
      </c>
      <c r="AE197">
        <v>4.6511627906976744E-2</v>
      </c>
      <c r="AF197">
        <f t="shared" si="46"/>
        <v>-1.8208044025748455E-2</v>
      </c>
      <c r="AG197">
        <f t="shared" si="47"/>
        <v>0.10626836915139687</v>
      </c>
    </row>
    <row r="198" spans="2:33">
      <c r="B198">
        <v>49.25</v>
      </c>
      <c r="C198">
        <v>-6.0048083273889732E-2</v>
      </c>
      <c r="D198">
        <v>6.6905750301979108E-2</v>
      </c>
      <c r="G198">
        <v>20</v>
      </c>
      <c r="H198">
        <f t="shared" si="36"/>
        <v>-4</v>
      </c>
      <c r="I198">
        <f t="shared" si="37"/>
        <v>-0.16666666666666666</v>
      </c>
      <c r="K198">
        <v>61</v>
      </c>
      <c r="L198">
        <f t="shared" si="38"/>
        <v>-1</v>
      </c>
      <c r="M198">
        <f t="shared" si="39"/>
        <v>-1.6129032258064516E-2</v>
      </c>
      <c r="O198">
        <v>34</v>
      </c>
      <c r="P198">
        <f t="shared" si="40"/>
        <v>-3</v>
      </c>
      <c r="Q198">
        <f t="shared" si="41"/>
        <v>-8.1081081081081086E-2</v>
      </c>
      <c r="S198">
        <v>43</v>
      </c>
      <c r="T198">
        <f t="shared" si="42"/>
        <v>0</v>
      </c>
      <c r="U198">
        <f t="shared" si="43"/>
        <v>0</v>
      </c>
      <c r="W198">
        <v>53</v>
      </c>
      <c r="X198">
        <f t="shared" si="44"/>
        <v>-2</v>
      </c>
      <c r="Y198">
        <f t="shared" si="45"/>
        <v>-3.6363636363636362E-2</v>
      </c>
      <c r="AA198">
        <v>-1.6129032258064516E-2</v>
      </c>
      <c r="AB198">
        <v>-3.6363636363636362E-2</v>
      </c>
      <c r="AC198">
        <v>-0.16666666666666666</v>
      </c>
      <c r="AD198">
        <v>-8.1081081081081086E-2</v>
      </c>
      <c r="AE198">
        <v>0</v>
      </c>
      <c r="AF198">
        <f t="shared" si="46"/>
        <v>-6.0048083273889732E-2</v>
      </c>
      <c r="AG198">
        <f t="shared" si="47"/>
        <v>6.6905750301979108E-2</v>
      </c>
    </row>
    <row r="199" spans="2:33">
      <c r="B199">
        <v>49.5</v>
      </c>
      <c r="C199">
        <v>-3.382701940841476E-2</v>
      </c>
      <c r="D199">
        <v>8.6856716469309536E-2</v>
      </c>
      <c r="G199">
        <v>20</v>
      </c>
      <c r="H199">
        <f t="shared" si="36"/>
        <v>-4</v>
      </c>
      <c r="I199">
        <f t="shared" si="37"/>
        <v>-0.16666666666666666</v>
      </c>
      <c r="K199">
        <v>62</v>
      </c>
      <c r="L199">
        <f t="shared" si="38"/>
        <v>0</v>
      </c>
      <c r="M199">
        <f t="shared" si="39"/>
        <v>0</v>
      </c>
      <c r="O199">
        <v>35</v>
      </c>
      <c r="P199">
        <f t="shared" si="40"/>
        <v>-2</v>
      </c>
      <c r="Q199">
        <f t="shared" si="41"/>
        <v>-5.4054054054054057E-2</v>
      </c>
      <c r="S199">
        <v>46</v>
      </c>
      <c r="T199">
        <f t="shared" si="42"/>
        <v>3</v>
      </c>
      <c r="U199">
        <f t="shared" si="43"/>
        <v>6.9767441860465115E-2</v>
      </c>
      <c r="W199">
        <v>54</v>
      </c>
      <c r="X199">
        <f t="shared" si="44"/>
        <v>-1</v>
      </c>
      <c r="Y199">
        <f t="shared" si="45"/>
        <v>-1.8181818181818181E-2</v>
      </c>
      <c r="AA199">
        <v>0</v>
      </c>
      <c r="AB199">
        <v>-1.8181818181818181E-2</v>
      </c>
      <c r="AC199">
        <v>-0.16666666666666666</v>
      </c>
      <c r="AD199">
        <v>-5.4054054054054057E-2</v>
      </c>
      <c r="AE199">
        <v>6.9767441860465115E-2</v>
      </c>
      <c r="AF199">
        <f t="shared" si="46"/>
        <v>-3.382701940841476E-2</v>
      </c>
      <c r="AG199">
        <f t="shared" si="47"/>
        <v>8.6856716469309536E-2</v>
      </c>
    </row>
    <row r="200" spans="2:33">
      <c r="B200">
        <v>49.75</v>
      </c>
      <c r="C200">
        <v>-5.0760156255280034E-2</v>
      </c>
      <c r="D200">
        <v>0.10562983801148317</v>
      </c>
      <c r="G200">
        <v>19</v>
      </c>
      <c r="H200">
        <f t="shared" si="36"/>
        <v>-5</v>
      </c>
      <c r="I200">
        <f t="shared" si="37"/>
        <v>-0.20833333333333334</v>
      </c>
      <c r="K200">
        <v>63</v>
      </c>
      <c r="L200">
        <f t="shared" si="38"/>
        <v>1</v>
      </c>
      <c r="M200">
        <f t="shared" si="39"/>
        <v>1.6129032258064516E-2</v>
      </c>
      <c r="O200">
        <v>33</v>
      </c>
      <c r="P200">
        <f t="shared" si="40"/>
        <v>-4</v>
      </c>
      <c r="Q200">
        <f t="shared" si="41"/>
        <v>-0.10810810810810811</v>
      </c>
      <c r="S200">
        <v>45</v>
      </c>
      <c r="T200">
        <f t="shared" si="42"/>
        <v>2</v>
      </c>
      <c r="U200">
        <f t="shared" si="43"/>
        <v>4.6511627906976744E-2</v>
      </c>
      <c r="W200">
        <v>55</v>
      </c>
      <c r="X200">
        <f t="shared" si="44"/>
        <v>0</v>
      </c>
      <c r="Y200">
        <f t="shared" si="45"/>
        <v>0</v>
      </c>
      <c r="AA200">
        <v>1.6129032258064516E-2</v>
      </c>
      <c r="AB200">
        <v>0</v>
      </c>
      <c r="AC200">
        <v>-0.20833333333333334</v>
      </c>
      <c r="AD200">
        <v>-0.10810810810810811</v>
      </c>
      <c r="AE200">
        <v>4.6511627906976744E-2</v>
      </c>
      <c r="AF200">
        <f t="shared" si="46"/>
        <v>-5.0760156255280034E-2</v>
      </c>
      <c r="AG200">
        <f t="shared" si="47"/>
        <v>0.10562983801148317</v>
      </c>
    </row>
    <row r="201" spans="2:33">
      <c r="B201">
        <v>50</v>
      </c>
      <c r="C201">
        <v>-1.3336288617608965E-3</v>
      </c>
      <c r="D201">
        <v>8.6208545733957517E-2</v>
      </c>
      <c r="G201">
        <v>21</v>
      </c>
      <c r="H201">
        <f t="shared" si="36"/>
        <v>-3</v>
      </c>
      <c r="I201">
        <f t="shared" si="37"/>
        <v>-0.125</v>
      </c>
      <c r="K201">
        <v>61</v>
      </c>
      <c r="L201">
        <f t="shared" si="38"/>
        <v>-1</v>
      </c>
      <c r="M201">
        <f t="shared" si="39"/>
        <v>-1.6129032258064516E-2</v>
      </c>
      <c r="O201">
        <v>37</v>
      </c>
      <c r="P201">
        <f t="shared" si="40"/>
        <v>0</v>
      </c>
      <c r="Q201">
        <f t="shared" si="41"/>
        <v>0</v>
      </c>
      <c r="S201">
        <v>48</v>
      </c>
      <c r="T201">
        <f t="shared" si="42"/>
        <v>5</v>
      </c>
      <c r="U201">
        <f t="shared" si="43"/>
        <v>0.11627906976744186</v>
      </c>
      <c r="W201">
        <v>56</v>
      </c>
      <c r="X201">
        <f t="shared" si="44"/>
        <v>1</v>
      </c>
      <c r="Y201">
        <f t="shared" si="45"/>
        <v>1.8181818181818181E-2</v>
      </c>
      <c r="AA201">
        <v>-1.6129032258064516E-2</v>
      </c>
      <c r="AB201">
        <v>1.8181818181818181E-2</v>
      </c>
      <c r="AC201">
        <v>-0.125</v>
      </c>
      <c r="AD201">
        <v>0</v>
      </c>
      <c r="AE201">
        <v>0.11627906976744186</v>
      </c>
      <c r="AF201">
        <f t="shared" si="46"/>
        <v>-1.3336288617608965E-3</v>
      </c>
      <c r="AG201">
        <f t="shared" si="47"/>
        <v>8.6208545733957517E-2</v>
      </c>
    </row>
    <row r="202" spans="2:33">
      <c r="B202">
        <v>50.25</v>
      </c>
      <c r="C202">
        <v>2.4660858089215178E-2</v>
      </c>
      <c r="D202">
        <v>9.6837856047454179E-2</v>
      </c>
      <c r="G202">
        <v>24</v>
      </c>
      <c r="H202">
        <f t="shared" si="36"/>
        <v>0</v>
      </c>
      <c r="I202">
        <f t="shared" si="37"/>
        <v>0</v>
      </c>
      <c r="K202">
        <v>64</v>
      </c>
      <c r="L202">
        <f t="shared" si="38"/>
        <v>2</v>
      </c>
      <c r="M202">
        <f t="shared" si="39"/>
        <v>3.2258064516129031E-2</v>
      </c>
      <c r="O202">
        <v>33</v>
      </c>
      <c r="P202">
        <f t="shared" si="40"/>
        <v>-4</v>
      </c>
      <c r="Q202">
        <f t="shared" si="41"/>
        <v>-0.10810810810810811</v>
      </c>
      <c r="S202">
        <v>50</v>
      </c>
      <c r="T202">
        <f t="shared" si="42"/>
        <v>7</v>
      </c>
      <c r="U202">
        <f t="shared" si="43"/>
        <v>0.16279069767441862</v>
      </c>
      <c r="W202">
        <v>57</v>
      </c>
      <c r="X202">
        <f t="shared" si="44"/>
        <v>2</v>
      </c>
      <c r="Y202">
        <f t="shared" si="45"/>
        <v>3.6363636363636362E-2</v>
      </c>
      <c r="AA202">
        <v>3.2258064516129031E-2</v>
      </c>
      <c r="AB202">
        <v>3.6363636363636362E-2</v>
      </c>
      <c r="AC202">
        <v>0</v>
      </c>
      <c r="AD202">
        <v>-0.10810810810810811</v>
      </c>
      <c r="AE202">
        <v>0.16279069767441862</v>
      </c>
      <c r="AF202">
        <f t="shared" si="46"/>
        <v>2.4660858089215178E-2</v>
      </c>
      <c r="AG202">
        <f t="shared" si="47"/>
        <v>9.6837856047454179E-2</v>
      </c>
    </row>
    <row r="203" spans="2:33">
      <c r="B203">
        <v>50.5</v>
      </c>
      <c r="C203">
        <v>-2.3621934353367211E-2</v>
      </c>
      <c r="D203">
        <v>9.0301927540089977E-2</v>
      </c>
      <c r="G203">
        <v>23</v>
      </c>
      <c r="H203">
        <f t="shared" si="36"/>
        <v>-1</v>
      </c>
      <c r="I203">
        <f t="shared" si="37"/>
        <v>-4.1666666666666664E-2</v>
      </c>
      <c r="K203">
        <v>67</v>
      </c>
      <c r="L203">
        <f t="shared" si="38"/>
        <v>5</v>
      </c>
      <c r="M203">
        <f t="shared" si="39"/>
        <v>8.0645161290322578E-2</v>
      </c>
      <c r="O203">
        <v>31</v>
      </c>
      <c r="P203">
        <f t="shared" si="40"/>
        <v>-6</v>
      </c>
      <c r="Q203">
        <f t="shared" si="41"/>
        <v>-0.16216216216216217</v>
      </c>
      <c r="S203">
        <v>44</v>
      </c>
      <c r="T203">
        <f t="shared" si="42"/>
        <v>1</v>
      </c>
      <c r="U203">
        <f t="shared" si="43"/>
        <v>2.3255813953488372E-2</v>
      </c>
      <c r="W203">
        <v>54</v>
      </c>
      <c r="X203">
        <f t="shared" si="44"/>
        <v>-1</v>
      </c>
      <c r="Y203">
        <f t="shared" si="45"/>
        <v>-1.8181818181818181E-2</v>
      </c>
      <c r="AA203">
        <v>8.0645161290322578E-2</v>
      </c>
      <c r="AB203">
        <v>-1.8181818181818181E-2</v>
      </c>
      <c r="AC203">
        <v>-4.1666666666666664E-2</v>
      </c>
      <c r="AD203">
        <v>-0.16216216216216217</v>
      </c>
      <c r="AE203">
        <v>2.3255813953488372E-2</v>
      </c>
      <c r="AF203">
        <f t="shared" si="46"/>
        <v>-2.3621934353367211E-2</v>
      </c>
      <c r="AG203">
        <f t="shared" si="47"/>
        <v>9.0301927540089977E-2</v>
      </c>
    </row>
    <row r="204" spans="2:33">
      <c r="B204">
        <v>50.75</v>
      </c>
      <c r="C204">
        <v>1.8550359334305322E-2</v>
      </c>
      <c r="D204">
        <v>8.4727415896360722E-2</v>
      </c>
      <c r="G204">
        <v>21</v>
      </c>
      <c r="H204">
        <f t="shared" si="36"/>
        <v>-3</v>
      </c>
      <c r="I204">
        <f t="shared" si="37"/>
        <v>-0.125</v>
      </c>
      <c r="K204">
        <v>63</v>
      </c>
      <c r="L204">
        <f t="shared" si="38"/>
        <v>1</v>
      </c>
      <c r="M204">
        <f t="shared" si="39"/>
        <v>1.6129032258064516E-2</v>
      </c>
      <c r="O204">
        <v>39</v>
      </c>
      <c r="P204">
        <f t="shared" si="40"/>
        <v>2</v>
      </c>
      <c r="Q204">
        <f t="shared" si="41"/>
        <v>5.4054054054054057E-2</v>
      </c>
      <c r="S204">
        <v>47</v>
      </c>
      <c r="T204">
        <f t="shared" si="42"/>
        <v>4</v>
      </c>
      <c r="U204">
        <f t="shared" si="43"/>
        <v>9.3023255813953487E-2</v>
      </c>
      <c r="W204">
        <v>58</v>
      </c>
      <c r="X204">
        <f t="shared" si="44"/>
        <v>3</v>
      </c>
      <c r="Y204">
        <f t="shared" si="45"/>
        <v>5.4545454545454543E-2</v>
      </c>
      <c r="AA204">
        <v>1.6129032258064516E-2</v>
      </c>
      <c r="AB204">
        <v>5.4545454545454543E-2</v>
      </c>
      <c r="AC204">
        <v>-0.125</v>
      </c>
      <c r="AD204">
        <v>5.4054054054054057E-2</v>
      </c>
      <c r="AE204">
        <v>9.3023255813953487E-2</v>
      </c>
      <c r="AF204">
        <f t="shared" si="46"/>
        <v>1.8550359334305322E-2</v>
      </c>
      <c r="AG204">
        <f t="shared" si="47"/>
        <v>8.4727415896360722E-2</v>
      </c>
    </row>
    <row r="205" spans="2:33">
      <c r="B205">
        <v>51</v>
      </c>
      <c r="C205">
        <v>-4.6986371900100334E-2</v>
      </c>
      <c r="D205">
        <v>4.9286165339002271E-2</v>
      </c>
      <c r="G205">
        <v>22</v>
      </c>
      <c r="H205">
        <f t="shared" si="36"/>
        <v>-2</v>
      </c>
      <c r="I205">
        <f t="shared" si="37"/>
        <v>-8.3333333333333329E-2</v>
      </c>
      <c r="K205">
        <v>63</v>
      </c>
      <c r="L205">
        <f t="shared" si="38"/>
        <v>1</v>
      </c>
      <c r="M205">
        <f t="shared" si="39"/>
        <v>1.6129032258064516E-2</v>
      </c>
      <c r="O205">
        <v>33</v>
      </c>
      <c r="P205">
        <f t="shared" si="40"/>
        <v>-4</v>
      </c>
      <c r="Q205">
        <f t="shared" si="41"/>
        <v>-0.10810810810810811</v>
      </c>
      <c r="S205">
        <v>42</v>
      </c>
      <c r="T205">
        <f t="shared" si="42"/>
        <v>-1</v>
      </c>
      <c r="U205">
        <f t="shared" si="43"/>
        <v>-2.3255813953488372E-2</v>
      </c>
      <c r="W205">
        <v>53</v>
      </c>
      <c r="X205">
        <f t="shared" si="44"/>
        <v>-2</v>
      </c>
      <c r="Y205">
        <f t="shared" si="45"/>
        <v>-3.6363636363636362E-2</v>
      </c>
      <c r="AA205">
        <v>1.6129032258064516E-2</v>
      </c>
      <c r="AB205">
        <v>-3.6363636363636362E-2</v>
      </c>
      <c r="AC205">
        <v>-8.3333333333333329E-2</v>
      </c>
      <c r="AD205">
        <v>-0.10810810810810811</v>
      </c>
      <c r="AE205">
        <v>-2.3255813953488372E-2</v>
      </c>
      <c r="AF205">
        <f t="shared" si="46"/>
        <v>-4.6986371900100334E-2</v>
      </c>
      <c r="AG205">
        <f t="shared" si="47"/>
        <v>4.9286165339002271E-2</v>
      </c>
    </row>
    <row r="206" spans="2:33">
      <c r="B206">
        <v>51.25</v>
      </c>
      <c r="C206">
        <v>3.0044980532602239E-4</v>
      </c>
      <c r="D206">
        <v>7.4794965396169477E-2</v>
      </c>
      <c r="G206">
        <v>26</v>
      </c>
      <c r="H206">
        <f t="shared" si="36"/>
        <v>2</v>
      </c>
      <c r="I206">
        <f t="shared" si="37"/>
        <v>8.3333333333333329E-2</v>
      </c>
      <c r="K206">
        <v>63</v>
      </c>
      <c r="L206">
        <f t="shared" si="38"/>
        <v>1</v>
      </c>
      <c r="M206">
        <f t="shared" si="39"/>
        <v>1.6129032258064516E-2</v>
      </c>
      <c r="O206">
        <v>33</v>
      </c>
      <c r="P206">
        <f t="shared" si="40"/>
        <v>-4</v>
      </c>
      <c r="Q206">
        <f t="shared" si="41"/>
        <v>-0.10810810810810811</v>
      </c>
      <c r="S206">
        <v>45</v>
      </c>
      <c r="T206">
        <f t="shared" si="42"/>
        <v>2</v>
      </c>
      <c r="U206">
        <f t="shared" si="43"/>
        <v>4.6511627906976744E-2</v>
      </c>
      <c r="W206">
        <v>53</v>
      </c>
      <c r="X206">
        <f t="shared" si="44"/>
        <v>-2</v>
      </c>
      <c r="Y206">
        <f t="shared" si="45"/>
        <v>-3.6363636363636362E-2</v>
      </c>
      <c r="AA206">
        <v>1.6129032258064516E-2</v>
      </c>
      <c r="AB206">
        <v>-3.6363636363636362E-2</v>
      </c>
      <c r="AC206">
        <v>8.3333333333333329E-2</v>
      </c>
      <c r="AD206">
        <v>-0.10810810810810811</v>
      </c>
      <c r="AE206">
        <v>4.6511627906976744E-2</v>
      </c>
      <c r="AF206">
        <f t="shared" si="46"/>
        <v>3.0044980532602239E-4</v>
      </c>
      <c r="AG206">
        <f t="shared" si="47"/>
        <v>7.4794965396169477E-2</v>
      </c>
    </row>
    <row r="207" spans="2:33">
      <c r="B207">
        <v>51.5</v>
      </c>
      <c r="C207">
        <v>-3.7371769232234356E-2</v>
      </c>
      <c r="D207">
        <v>4.667207036165346E-2</v>
      </c>
      <c r="G207">
        <v>22</v>
      </c>
      <c r="H207">
        <f t="shared" si="36"/>
        <v>-2</v>
      </c>
      <c r="I207">
        <f t="shared" si="37"/>
        <v>-8.3333333333333329E-2</v>
      </c>
      <c r="K207">
        <v>62</v>
      </c>
      <c r="L207">
        <f t="shared" si="38"/>
        <v>0</v>
      </c>
      <c r="M207">
        <f t="shared" si="39"/>
        <v>0</v>
      </c>
      <c r="O207">
        <v>35</v>
      </c>
      <c r="P207">
        <f t="shared" si="40"/>
        <v>-2</v>
      </c>
      <c r="Q207">
        <f t="shared" si="41"/>
        <v>-5.4054054054054057E-2</v>
      </c>
      <c r="S207">
        <v>44</v>
      </c>
      <c r="T207">
        <f t="shared" si="42"/>
        <v>1</v>
      </c>
      <c r="U207">
        <f t="shared" si="43"/>
        <v>2.3255813953488372E-2</v>
      </c>
      <c r="W207">
        <v>51</v>
      </c>
      <c r="X207">
        <f t="shared" si="44"/>
        <v>-4</v>
      </c>
      <c r="Y207">
        <f t="shared" si="45"/>
        <v>-7.2727272727272724E-2</v>
      </c>
      <c r="AA207">
        <v>0</v>
      </c>
      <c r="AB207">
        <v>-7.2727272727272724E-2</v>
      </c>
      <c r="AC207">
        <v>-8.3333333333333329E-2</v>
      </c>
      <c r="AD207">
        <v>-5.4054054054054057E-2</v>
      </c>
      <c r="AE207">
        <v>2.3255813953488372E-2</v>
      </c>
      <c r="AF207">
        <f t="shared" si="46"/>
        <v>-3.7371769232234356E-2</v>
      </c>
      <c r="AG207">
        <f t="shared" si="47"/>
        <v>4.667207036165346E-2</v>
      </c>
    </row>
    <row r="208" spans="2:33">
      <c r="B208">
        <v>51.75</v>
      </c>
      <c r="C208">
        <v>-3.1616012111135891E-2</v>
      </c>
      <c r="D208">
        <v>8.3852898936974229E-2</v>
      </c>
      <c r="G208">
        <v>20</v>
      </c>
      <c r="H208">
        <f t="shared" si="36"/>
        <v>-4</v>
      </c>
      <c r="I208">
        <f t="shared" si="37"/>
        <v>-0.16666666666666666</v>
      </c>
      <c r="K208">
        <v>63</v>
      </c>
      <c r="L208">
        <f t="shared" si="38"/>
        <v>1</v>
      </c>
      <c r="M208">
        <f t="shared" si="39"/>
        <v>1.6129032258064516E-2</v>
      </c>
      <c r="O208">
        <v>35</v>
      </c>
      <c r="P208">
        <f t="shared" si="40"/>
        <v>-2</v>
      </c>
      <c r="Q208">
        <f t="shared" si="41"/>
        <v>-5.4054054054054057E-2</v>
      </c>
      <c r="S208">
        <v>45</v>
      </c>
      <c r="T208">
        <f t="shared" si="42"/>
        <v>2</v>
      </c>
      <c r="U208">
        <f t="shared" si="43"/>
        <v>4.6511627906976744E-2</v>
      </c>
      <c r="W208">
        <v>55</v>
      </c>
      <c r="X208">
        <f t="shared" si="44"/>
        <v>0</v>
      </c>
      <c r="Y208">
        <f t="shared" si="45"/>
        <v>0</v>
      </c>
      <c r="AA208">
        <v>1.6129032258064516E-2</v>
      </c>
      <c r="AB208">
        <v>0</v>
      </c>
      <c r="AC208">
        <v>-0.16666666666666666</v>
      </c>
      <c r="AD208">
        <v>-5.4054054054054057E-2</v>
      </c>
      <c r="AE208">
        <v>4.6511627906976744E-2</v>
      </c>
      <c r="AF208">
        <f t="shared" si="46"/>
        <v>-3.1616012111135891E-2</v>
      </c>
      <c r="AG208">
        <f t="shared" si="47"/>
        <v>8.3852898936974229E-2</v>
      </c>
    </row>
    <row r="209" spans="2:33">
      <c r="B209">
        <v>52</v>
      </c>
      <c r="C209">
        <v>-3.0950812027331166E-2</v>
      </c>
      <c r="D209">
        <v>0.1128192921876781</v>
      </c>
      <c r="G209">
        <v>21</v>
      </c>
      <c r="H209">
        <f t="shared" si="36"/>
        <v>-3</v>
      </c>
      <c r="I209">
        <f t="shared" si="37"/>
        <v>-0.125</v>
      </c>
      <c r="K209">
        <v>63</v>
      </c>
      <c r="L209">
        <f t="shared" si="38"/>
        <v>1</v>
      </c>
      <c r="M209">
        <f t="shared" si="39"/>
        <v>1.6129032258064516E-2</v>
      </c>
      <c r="O209">
        <v>31</v>
      </c>
      <c r="P209">
        <f t="shared" si="40"/>
        <v>-6</v>
      </c>
      <c r="Q209">
        <f t="shared" si="41"/>
        <v>-0.16216216216216217</v>
      </c>
      <c r="S209">
        <v>48</v>
      </c>
      <c r="T209">
        <f t="shared" si="42"/>
        <v>5</v>
      </c>
      <c r="U209">
        <f t="shared" si="43"/>
        <v>0.11627906976744186</v>
      </c>
      <c r="W209">
        <v>55</v>
      </c>
      <c r="X209">
        <f t="shared" si="44"/>
        <v>0</v>
      </c>
      <c r="Y209">
        <f t="shared" si="45"/>
        <v>0</v>
      </c>
      <c r="AA209">
        <v>1.6129032258064516E-2</v>
      </c>
      <c r="AB209">
        <v>0</v>
      </c>
      <c r="AC209">
        <v>-0.125</v>
      </c>
      <c r="AD209">
        <v>-0.16216216216216217</v>
      </c>
      <c r="AE209">
        <v>0.11627906976744186</v>
      </c>
      <c r="AF209">
        <f t="shared" si="46"/>
        <v>-3.0950812027331166E-2</v>
      </c>
      <c r="AG209">
        <f t="shared" si="47"/>
        <v>0.1128192921876781</v>
      </c>
    </row>
    <row r="210" spans="2:33">
      <c r="B210">
        <v>52.25</v>
      </c>
      <c r="C210">
        <v>-2.4417928806525963E-2</v>
      </c>
      <c r="D210">
        <v>0.11179217828424333</v>
      </c>
      <c r="G210">
        <v>22</v>
      </c>
      <c r="H210">
        <f t="shared" si="36"/>
        <v>-2</v>
      </c>
      <c r="I210">
        <f t="shared" si="37"/>
        <v>-8.3333333333333329E-2</v>
      </c>
      <c r="K210">
        <v>61</v>
      </c>
      <c r="L210">
        <f t="shared" si="38"/>
        <v>-1</v>
      </c>
      <c r="M210">
        <f t="shared" si="39"/>
        <v>-1.6129032258064516E-2</v>
      </c>
      <c r="O210">
        <v>31</v>
      </c>
      <c r="P210">
        <f t="shared" si="40"/>
        <v>-6</v>
      </c>
      <c r="Q210">
        <f t="shared" si="41"/>
        <v>-0.16216216216216217</v>
      </c>
      <c r="S210">
        <v>49</v>
      </c>
      <c r="T210">
        <f t="shared" si="42"/>
        <v>6</v>
      </c>
      <c r="U210">
        <f t="shared" si="43"/>
        <v>0.13953488372093023</v>
      </c>
      <c r="W210">
        <v>55</v>
      </c>
      <c r="X210">
        <f t="shared" si="44"/>
        <v>0</v>
      </c>
      <c r="Y210">
        <f t="shared" si="45"/>
        <v>0</v>
      </c>
      <c r="AA210">
        <v>-1.6129032258064516E-2</v>
      </c>
      <c r="AB210">
        <v>0</v>
      </c>
      <c r="AC210">
        <v>-8.3333333333333329E-2</v>
      </c>
      <c r="AD210">
        <v>-0.16216216216216217</v>
      </c>
      <c r="AE210">
        <v>0.13953488372093023</v>
      </c>
      <c r="AF210">
        <f t="shared" si="46"/>
        <v>-2.4417928806525963E-2</v>
      </c>
      <c r="AG210">
        <f t="shared" si="47"/>
        <v>0.11179217828424333</v>
      </c>
    </row>
    <row r="211" spans="2:33">
      <c r="B211">
        <v>52.5</v>
      </c>
      <c r="C211">
        <v>-4.6017379652038323E-2</v>
      </c>
      <c r="D211">
        <v>6.8643389161526264E-2</v>
      </c>
      <c r="G211">
        <v>21</v>
      </c>
      <c r="H211">
        <f t="shared" si="36"/>
        <v>-3</v>
      </c>
      <c r="I211">
        <f t="shared" si="37"/>
        <v>-0.125</v>
      </c>
      <c r="K211">
        <v>63</v>
      </c>
      <c r="L211">
        <f t="shared" si="38"/>
        <v>1</v>
      </c>
      <c r="M211">
        <f t="shared" si="39"/>
        <v>1.6129032258064516E-2</v>
      </c>
      <c r="O211">
        <v>33</v>
      </c>
      <c r="P211">
        <f t="shared" si="40"/>
        <v>-4</v>
      </c>
      <c r="Q211">
        <f t="shared" si="41"/>
        <v>-0.10810810810810811</v>
      </c>
      <c r="S211">
        <v>44</v>
      </c>
      <c r="T211">
        <f t="shared" si="42"/>
        <v>1</v>
      </c>
      <c r="U211">
        <f t="shared" si="43"/>
        <v>2.3255813953488372E-2</v>
      </c>
      <c r="W211">
        <v>53</v>
      </c>
      <c r="X211">
        <f t="shared" si="44"/>
        <v>-2</v>
      </c>
      <c r="Y211">
        <f t="shared" si="45"/>
        <v>-3.6363636363636362E-2</v>
      </c>
      <c r="AA211">
        <v>1.6129032258064516E-2</v>
      </c>
      <c r="AB211">
        <v>-3.6363636363636362E-2</v>
      </c>
      <c r="AC211">
        <v>-0.125</v>
      </c>
      <c r="AD211">
        <v>-0.10810810810810811</v>
      </c>
      <c r="AE211">
        <v>2.3255813953488372E-2</v>
      </c>
      <c r="AF211">
        <f t="shared" si="46"/>
        <v>-4.6017379652038323E-2</v>
      </c>
      <c r="AG211">
        <f t="shared" si="47"/>
        <v>6.8643389161526264E-2</v>
      </c>
    </row>
    <row r="212" spans="2:33">
      <c r="B212">
        <v>52.75</v>
      </c>
      <c r="C212">
        <v>-2.1614095169984111E-3</v>
      </c>
      <c r="D212">
        <v>7.3591883871295394E-2</v>
      </c>
      <c r="G212">
        <v>23</v>
      </c>
      <c r="H212">
        <f t="shared" si="36"/>
        <v>-1</v>
      </c>
      <c r="I212">
        <f t="shared" si="37"/>
        <v>-4.1666666666666664E-2</v>
      </c>
      <c r="K212">
        <v>63</v>
      </c>
      <c r="L212">
        <f t="shared" si="38"/>
        <v>1</v>
      </c>
      <c r="M212">
        <f t="shared" si="39"/>
        <v>1.6129032258064516E-2</v>
      </c>
      <c r="O212">
        <v>39</v>
      </c>
      <c r="P212">
        <f t="shared" si="40"/>
        <v>2</v>
      </c>
      <c r="Q212">
        <f t="shared" si="41"/>
        <v>5.4054054054054057E-2</v>
      </c>
      <c r="S212">
        <v>46</v>
      </c>
      <c r="T212">
        <f t="shared" si="42"/>
        <v>3</v>
      </c>
      <c r="U212">
        <f t="shared" si="43"/>
        <v>6.9767441860465115E-2</v>
      </c>
      <c r="W212">
        <v>49</v>
      </c>
      <c r="X212">
        <f t="shared" si="44"/>
        <v>-6</v>
      </c>
      <c r="Y212">
        <f t="shared" si="45"/>
        <v>-0.10909090909090909</v>
      </c>
      <c r="AA212">
        <v>1.6129032258064516E-2</v>
      </c>
      <c r="AB212">
        <v>-0.10909090909090909</v>
      </c>
      <c r="AC212">
        <v>-4.1666666666666664E-2</v>
      </c>
      <c r="AD212">
        <v>5.4054054054054057E-2</v>
      </c>
      <c r="AE212">
        <v>6.9767441860465115E-2</v>
      </c>
      <c r="AF212">
        <f t="shared" si="46"/>
        <v>-2.1614095169984111E-3</v>
      </c>
      <c r="AG212">
        <f t="shared" si="47"/>
        <v>7.3591883871295394E-2</v>
      </c>
    </row>
    <row r="213" spans="2:33">
      <c r="B213">
        <v>53</v>
      </c>
      <c r="C213">
        <v>-2.5601302045413223E-4</v>
      </c>
      <c r="D213">
        <v>8.7840002778340642E-2</v>
      </c>
      <c r="G213">
        <v>21</v>
      </c>
      <c r="H213">
        <f t="shared" si="36"/>
        <v>-3</v>
      </c>
      <c r="I213">
        <f t="shared" si="37"/>
        <v>-0.125</v>
      </c>
      <c r="K213">
        <v>65</v>
      </c>
      <c r="L213">
        <f t="shared" si="38"/>
        <v>3</v>
      </c>
      <c r="M213">
        <f t="shared" si="39"/>
        <v>4.8387096774193547E-2</v>
      </c>
      <c r="O213">
        <v>35</v>
      </c>
      <c r="P213">
        <f t="shared" si="40"/>
        <v>-2</v>
      </c>
      <c r="Q213">
        <f t="shared" si="41"/>
        <v>-5.4054054054054057E-2</v>
      </c>
      <c r="S213">
        <v>47</v>
      </c>
      <c r="T213">
        <f t="shared" si="42"/>
        <v>4</v>
      </c>
      <c r="U213">
        <f t="shared" si="43"/>
        <v>9.3023255813953487E-2</v>
      </c>
      <c r="W213">
        <v>57</v>
      </c>
      <c r="X213">
        <f t="shared" si="44"/>
        <v>2</v>
      </c>
      <c r="Y213">
        <f t="shared" si="45"/>
        <v>3.6363636363636362E-2</v>
      </c>
      <c r="AA213">
        <v>4.8387096774193547E-2</v>
      </c>
      <c r="AB213">
        <v>3.6363636363636362E-2</v>
      </c>
      <c r="AC213">
        <v>-0.125</v>
      </c>
      <c r="AD213">
        <v>-5.4054054054054057E-2</v>
      </c>
      <c r="AE213">
        <v>9.3023255813953487E-2</v>
      </c>
      <c r="AF213">
        <f t="shared" si="46"/>
        <v>-2.5601302045413223E-4</v>
      </c>
      <c r="AG213">
        <f t="shared" si="47"/>
        <v>8.7840002778340642E-2</v>
      </c>
    </row>
    <row r="214" spans="2:33">
      <c r="B214">
        <v>53.25</v>
      </c>
      <c r="C214">
        <v>-2.4499951769269095E-2</v>
      </c>
      <c r="D214">
        <v>6.3525671026921651E-2</v>
      </c>
      <c r="G214">
        <v>22</v>
      </c>
      <c r="H214">
        <f t="shared" si="36"/>
        <v>-2</v>
      </c>
      <c r="I214">
        <f t="shared" si="37"/>
        <v>-8.3333333333333329E-2</v>
      </c>
      <c r="K214">
        <v>64</v>
      </c>
      <c r="L214">
        <f t="shared" si="38"/>
        <v>2</v>
      </c>
      <c r="M214">
        <f t="shared" si="39"/>
        <v>3.2258064516129031E-2</v>
      </c>
      <c r="O214">
        <v>36</v>
      </c>
      <c r="P214">
        <f t="shared" si="40"/>
        <v>-1</v>
      </c>
      <c r="Q214">
        <f t="shared" si="41"/>
        <v>-2.7027027027027029E-2</v>
      </c>
      <c r="S214">
        <v>45</v>
      </c>
      <c r="T214">
        <f t="shared" si="42"/>
        <v>2</v>
      </c>
      <c r="U214">
        <f t="shared" si="43"/>
        <v>4.6511627906976744E-2</v>
      </c>
      <c r="W214">
        <v>50</v>
      </c>
      <c r="X214">
        <f t="shared" si="44"/>
        <v>-5</v>
      </c>
      <c r="Y214">
        <f t="shared" si="45"/>
        <v>-9.0909090909090912E-2</v>
      </c>
      <c r="AA214">
        <v>3.2258064516129031E-2</v>
      </c>
      <c r="AB214">
        <v>-9.0909090909090912E-2</v>
      </c>
      <c r="AC214">
        <v>-8.3333333333333329E-2</v>
      </c>
      <c r="AD214">
        <v>-2.7027027027027029E-2</v>
      </c>
      <c r="AE214">
        <v>4.6511627906976744E-2</v>
      </c>
      <c r="AF214">
        <f t="shared" si="46"/>
        <v>-2.4499951769269095E-2</v>
      </c>
      <c r="AG214">
        <f t="shared" si="47"/>
        <v>6.3525671026921651E-2</v>
      </c>
    </row>
    <row r="215" spans="2:33">
      <c r="B215">
        <v>53.5</v>
      </c>
      <c r="C215">
        <v>-2.301769238378391E-2</v>
      </c>
      <c r="D215">
        <v>9.9859138056957467E-2</v>
      </c>
      <c r="G215">
        <v>23</v>
      </c>
      <c r="H215">
        <f t="shared" si="36"/>
        <v>-1</v>
      </c>
      <c r="I215">
        <f t="shared" si="37"/>
        <v>-4.1666666666666664E-2</v>
      </c>
      <c r="K215">
        <v>68</v>
      </c>
      <c r="L215">
        <f t="shared" si="38"/>
        <v>6</v>
      </c>
      <c r="M215">
        <f t="shared" si="39"/>
        <v>9.6774193548387094E-2</v>
      </c>
      <c r="O215">
        <v>31</v>
      </c>
      <c r="P215">
        <f t="shared" si="40"/>
        <v>-6</v>
      </c>
      <c r="Q215">
        <f t="shared" si="41"/>
        <v>-0.16216216216216217</v>
      </c>
      <c r="S215">
        <v>45</v>
      </c>
      <c r="T215">
        <f t="shared" si="42"/>
        <v>2</v>
      </c>
      <c r="U215">
        <f t="shared" si="43"/>
        <v>4.6511627906976744E-2</v>
      </c>
      <c r="W215">
        <v>52</v>
      </c>
      <c r="X215">
        <f t="shared" si="44"/>
        <v>-3</v>
      </c>
      <c r="Y215">
        <f t="shared" si="45"/>
        <v>-5.4545454545454543E-2</v>
      </c>
      <c r="AA215">
        <v>9.6774193548387094E-2</v>
      </c>
      <c r="AB215">
        <v>-5.4545454545454543E-2</v>
      </c>
      <c r="AC215">
        <v>-4.1666666666666664E-2</v>
      </c>
      <c r="AD215">
        <v>-0.16216216216216217</v>
      </c>
      <c r="AE215">
        <v>4.6511627906976744E-2</v>
      </c>
      <c r="AF215">
        <f t="shared" si="46"/>
        <v>-2.301769238378391E-2</v>
      </c>
      <c r="AG215">
        <f t="shared" si="47"/>
        <v>9.9859138056957467E-2</v>
      </c>
    </row>
    <row r="216" spans="2:33">
      <c r="B216">
        <v>53.75</v>
      </c>
      <c r="C216">
        <v>-6.2267575493381945E-2</v>
      </c>
      <c r="D216">
        <v>0.10539797151128898</v>
      </c>
      <c r="G216">
        <v>18</v>
      </c>
      <c r="H216">
        <f t="shared" si="36"/>
        <v>-6</v>
      </c>
      <c r="I216">
        <f t="shared" si="37"/>
        <v>-0.25</v>
      </c>
      <c r="K216">
        <v>61</v>
      </c>
      <c r="L216">
        <f t="shared" si="38"/>
        <v>-1</v>
      </c>
      <c r="M216">
        <f t="shared" si="39"/>
        <v>-1.6129032258064516E-2</v>
      </c>
      <c r="O216">
        <v>36</v>
      </c>
      <c r="P216">
        <f t="shared" si="40"/>
        <v>-1</v>
      </c>
      <c r="Q216">
        <f t="shared" si="41"/>
        <v>-2.7027027027027029E-2</v>
      </c>
      <c r="S216">
        <v>43</v>
      </c>
      <c r="T216">
        <f t="shared" si="42"/>
        <v>0</v>
      </c>
      <c r="U216">
        <f t="shared" si="43"/>
        <v>0</v>
      </c>
      <c r="W216">
        <v>54</v>
      </c>
      <c r="X216">
        <f t="shared" si="44"/>
        <v>-1</v>
      </c>
      <c r="Y216">
        <f t="shared" si="45"/>
        <v>-1.8181818181818181E-2</v>
      </c>
      <c r="AA216">
        <v>-1.6129032258064516E-2</v>
      </c>
      <c r="AB216">
        <v>-1.8181818181818181E-2</v>
      </c>
      <c r="AC216">
        <v>-0.25</v>
      </c>
      <c r="AD216">
        <v>-2.7027027027027029E-2</v>
      </c>
      <c r="AE216">
        <v>0</v>
      </c>
      <c r="AF216">
        <f t="shared" si="46"/>
        <v>-6.2267575493381945E-2</v>
      </c>
      <c r="AG216">
        <f t="shared" si="47"/>
        <v>0.10539797151128898</v>
      </c>
    </row>
    <row r="217" spans="2:33">
      <c r="B217">
        <v>54</v>
      </c>
      <c r="C217">
        <v>-1.4011761539893572E-2</v>
      </c>
      <c r="D217">
        <v>8.5856506950005587E-2</v>
      </c>
      <c r="G217">
        <v>21</v>
      </c>
      <c r="H217">
        <f t="shared" si="36"/>
        <v>-3</v>
      </c>
      <c r="I217">
        <f t="shared" si="37"/>
        <v>-0.125</v>
      </c>
      <c r="K217">
        <v>61</v>
      </c>
      <c r="L217">
        <f t="shared" si="38"/>
        <v>-1</v>
      </c>
      <c r="M217">
        <f t="shared" si="39"/>
        <v>-1.6129032258064516E-2</v>
      </c>
      <c r="O217">
        <v>36</v>
      </c>
      <c r="P217">
        <f t="shared" si="40"/>
        <v>-1</v>
      </c>
      <c r="Q217">
        <f t="shared" si="41"/>
        <v>-2.7027027027027029E-2</v>
      </c>
      <c r="S217">
        <v>48</v>
      </c>
      <c r="T217">
        <f t="shared" si="42"/>
        <v>5</v>
      </c>
      <c r="U217">
        <f t="shared" si="43"/>
        <v>0.11627906976744186</v>
      </c>
      <c r="W217">
        <v>54</v>
      </c>
      <c r="X217">
        <f t="shared" si="44"/>
        <v>-1</v>
      </c>
      <c r="Y217">
        <f t="shared" si="45"/>
        <v>-1.8181818181818181E-2</v>
      </c>
      <c r="AA217">
        <v>-1.6129032258064516E-2</v>
      </c>
      <c r="AB217">
        <v>-1.8181818181818181E-2</v>
      </c>
      <c r="AC217">
        <v>-0.125</v>
      </c>
      <c r="AD217">
        <v>-2.7027027027027029E-2</v>
      </c>
      <c r="AE217">
        <v>0.11627906976744186</v>
      </c>
      <c r="AF217">
        <f t="shared" si="46"/>
        <v>-1.4011761539893572E-2</v>
      </c>
      <c r="AG217">
        <f t="shared" si="47"/>
        <v>8.5856506950005587E-2</v>
      </c>
    </row>
    <row r="218" spans="2:33">
      <c r="B218">
        <v>54.25</v>
      </c>
      <c r="C218">
        <v>-3.8406880589926348E-2</v>
      </c>
      <c r="D218">
        <v>8.5261790134236931E-2</v>
      </c>
      <c r="G218">
        <v>22</v>
      </c>
      <c r="H218">
        <f t="shared" si="36"/>
        <v>-2</v>
      </c>
      <c r="I218">
        <f t="shared" si="37"/>
        <v>-8.3333333333333329E-2</v>
      </c>
      <c r="K218">
        <v>65</v>
      </c>
      <c r="L218">
        <f t="shared" si="38"/>
        <v>3</v>
      </c>
      <c r="M218">
        <f t="shared" si="39"/>
        <v>4.8387096774193547E-2</v>
      </c>
      <c r="O218">
        <v>31</v>
      </c>
      <c r="P218">
        <f t="shared" si="40"/>
        <v>-6</v>
      </c>
      <c r="Q218">
        <f t="shared" si="41"/>
        <v>-0.16216216216216217</v>
      </c>
      <c r="S218">
        <v>44</v>
      </c>
      <c r="T218">
        <f t="shared" si="42"/>
        <v>1</v>
      </c>
      <c r="U218">
        <f t="shared" si="43"/>
        <v>2.3255813953488372E-2</v>
      </c>
      <c r="W218">
        <v>54</v>
      </c>
      <c r="X218">
        <f t="shared" si="44"/>
        <v>-1</v>
      </c>
      <c r="Y218">
        <f t="shared" si="45"/>
        <v>-1.8181818181818181E-2</v>
      </c>
      <c r="AA218">
        <v>4.8387096774193547E-2</v>
      </c>
      <c r="AB218">
        <v>-1.8181818181818181E-2</v>
      </c>
      <c r="AC218">
        <v>-8.3333333333333329E-2</v>
      </c>
      <c r="AD218">
        <v>-0.16216216216216217</v>
      </c>
      <c r="AE218">
        <v>2.3255813953488372E-2</v>
      </c>
      <c r="AF218">
        <f t="shared" si="46"/>
        <v>-3.8406880589926348E-2</v>
      </c>
      <c r="AG218">
        <f t="shared" si="47"/>
        <v>8.5261790134236931E-2</v>
      </c>
    </row>
    <row r="219" spans="2:33">
      <c r="B219">
        <v>54.5</v>
      </c>
      <c r="C219">
        <v>-2.8775003947547083E-2</v>
      </c>
      <c r="D219">
        <v>0.10232524934186343</v>
      </c>
      <c r="G219">
        <v>23</v>
      </c>
      <c r="H219">
        <f t="shared" si="36"/>
        <v>-1</v>
      </c>
      <c r="I219">
        <f t="shared" si="37"/>
        <v>-4.1666666666666664E-2</v>
      </c>
      <c r="K219">
        <v>60</v>
      </c>
      <c r="L219">
        <f t="shared" si="38"/>
        <v>-2</v>
      </c>
      <c r="M219">
        <f t="shared" si="39"/>
        <v>-3.2258064516129031E-2</v>
      </c>
      <c r="O219">
        <v>30</v>
      </c>
      <c r="P219">
        <f t="shared" si="40"/>
        <v>-7</v>
      </c>
      <c r="Q219">
        <f t="shared" si="41"/>
        <v>-0.1891891891891892</v>
      </c>
      <c r="S219">
        <v>45</v>
      </c>
      <c r="T219">
        <f t="shared" si="42"/>
        <v>2</v>
      </c>
      <c r="U219">
        <f t="shared" si="43"/>
        <v>4.6511627906976744E-2</v>
      </c>
      <c r="W219">
        <v>59</v>
      </c>
      <c r="X219">
        <f t="shared" si="44"/>
        <v>4</v>
      </c>
      <c r="Y219">
        <f t="shared" si="45"/>
        <v>7.2727272727272724E-2</v>
      </c>
      <c r="AA219">
        <v>-3.2258064516129031E-2</v>
      </c>
      <c r="AB219">
        <v>7.2727272727272724E-2</v>
      </c>
      <c r="AC219">
        <v>-4.1666666666666664E-2</v>
      </c>
      <c r="AD219">
        <v>-0.1891891891891892</v>
      </c>
      <c r="AE219">
        <v>4.6511627906976744E-2</v>
      </c>
      <c r="AF219">
        <f t="shared" si="46"/>
        <v>-2.8775003947547083E-2</v>
      </c>
      <c r="AG219">
        <f t="shared" si="47"/>
        <v>0.10232524934186343</v>
      </c>
    </row>
    <row r="220" spans="2:33">
      <c r="B220">
        <v>54.75</v>
      </c>
      <c r="C220">
        <v>1.8813487155572677E-2</v>
      </c>
      <c r="D220">
        <v>0.1058195122773259</v>
      </c>
      <c r="G220">
        <v>24</v>
      </c>
      <c r="H220">
        <f t="shared" si="36"/>
        <v>0</v>
      </c>
      <c r="I220">
        <f t="shared" si="37"/>
        <v>0</v>
      </c>
      <c r="K220">
        <v>63</v>
      </c>
      <c r="L220">
        <f t="shared" si="38"/>
        <v>1</v>
      </c>
      <c r="M220">
        <f t="shared" si="39"/>
        <v>1.6129032258064516E-2</v>
      </c>
      <c r="O220">
        <v>33</v>
      </c>
      <c r="P220">
        <f t="shared" si="40"/>
        <v>-4</v>
      </c>
      <c r="Q220">
        <f t="shared" si="41"/>
        <v>-0.10810810810810811</v>
      </c>
      <c r="S220">
        <v>51</v>
      </c>
      <c r="T220">
        <f t="shared" si="42"/>
        <v>8</v>
      </c>
      <c r="U220">
        <f t="shared" si="43"/>
        <v>0.18604651162790697</v>
      </c>
      <c r="W220">
        <v>55</v>
      </c>
      <c r="X220">
        <f t="shared" si="44"/>
        <v>0</v>
      </c>
      <c r="Y220">
        <f t="shared" si="45"/>
        <v>0</v>
      </c>
      <c r="AA220">
        <v>1.6129032258064516E-2</v>
      </c>
      <c r="AB220">
        <v>0</v>
      </c>
      <c r="AC220">
        <v>0</v>
      </c>
      <c r="AD220">
        <v>-0.10810810810810811</v>
      </c>
      <c r="AE220">
        <v>0.18604651162790697</v>
      </c>
      <c r="AF220">
        <f t="shared" si="46"/>
        <v>1.8813487155572677E-2</v>
      </c>
      <c r="AG220">
        <f t="shared" si="47"/>
        <v>0.1058195122773259</v>
      </c>
    </row>
    <row r="221" spans="2:33">
      <c r="B221">
        <v>55</v>
      </c>
      <c r="C221">
        <v>-6.5640811308478236E-2</v>
      </c>
      <c r="D221">
        <v>0.10845725353061209</v>
      </c>
      <c r="G221">
        <v>21</v>
      </c>
      <c r="H221">
        <f t="shared" si="36"/>
        <v>-3</v>
      </c>
      <c r="I221">
        <f t="shared" si="37"/>
        <v>-0.125</v>
      </c>
      <c r="K221">
        <v>61</v>
      </c>
      <c r="L221">
        <f t="shared" si="38"/>
        <v>-1</v>
      </c>
      <c r="M221">
        <f t="shared" si="39"/>
        <v>-1.6129032258064516E-2</v>
      </c>
      <c r="O221">
        <v>30</v>
      </c>
      <c r="P221">
        <f t="shared" si="40"/>
        <v>-7</v>
      </c>
      <c r="Q221">
        <f t="shared" si="41"/>
        <v>-0.1891891891891892</v>
      </c>
      <c r="S221">
        <v>47</v>
      </c>
      <c r="T221">
        <f t="shared" si="42"/>
        <v>4</v>
      </c>
      <c r="U221">
        <f t="shared" si="43"/>
        <v>9.3023255813953487E-2</v>
      </c>
      <c r="W221">
        <v>50</v>
      </c>
      <c r="X221">
        <f t="shared" si="44"/>
        <v>-5</v>
      </c>
      <c r="Y221">
        <f t="shared" si="45"/>
        <v>-9.0909090909090912E-2</v>
      </c>
      <c r="AA221">
        <v>-1.6129032258064516E-2</v>
      </c>
      <c r="AB221">
        <v>-9.0909090909090912E-2</v>
      </c>
      <c r="AC221">
        <v>-0.125</v>
      </c>
      <c r="AD221">
        <v>-0.1891891891891892</v>
      </c>
      <c r="AE221">
        <v>9.3023255813953487E-2</v>
      </c>
      <c r="AF221">
        <f t="shared" si="46"/>
        <v>-6.5640811308478236E-2</v>
      </c>
      <c r="AG221">
        <f t="shared" si="47"/>
        <v>0.10845725353061209</v>
      </c>
    </row>
    <row r="222" spans="2:33">
      <c r="B222">
        <v>55.25</v>
      </c>
      <c r="C222">
        <v>-2.2077985712644379E-2</v>
      </c>
      <c r="D222">
        <v>5.4284586782087155E-2</v>
      </c>
      <c r="G222">
        <v>23</v>
      </c>
      <c r="H222">
        <f t="shared" si="36"/>
        <v>-1</v>
      </c>
      <c r="I222">
        <f t="shared" si="37"/>
        <v>-4.1666666666666664E-2</v>
      </c>
      <c r="K222">
        <v>63</v>
      </c>
      <c r="L222">
        <f t="shared" si="38"/>
        <v>1</v>
      </c>
      <c r="M222">
        <f t="shared" si="39"/>
        <v>1.6129032258064516E-2</v>
      </c>
      <c r="O222">
        <v>33</v>
      </c>
      <c r="P222">
        <f t="shared" si="40"/>
        <v>-4</v>
      </c>
      <c r="Q222">
        <f t="shared" si="41"/>
        <v>-0.10810810810810811</v>
      </c>
      <c r="S222">
        <v>44</v>
      </c>
      <c r="T222">
        <f t="shared" si="42"/>
        <v>1</v>
      </c>
      <c r="U222">
        <f t="shared" si="43"/>
        <v>2.3255813953488372E-2</v>
      </c>
      <c r="W222">
        <v>55</v>
      </c>
      <c r="X222">
        <f t="shared" si="44"/>
        <v>0</v>
      </c>
      <c r="Y222">
        <f t="shared" si="45"/>
        <v>0</v>
      </c>
      <c r="AA222">
        <v>1.6129032258064516E-2</v>
      </c>
      <c r="AB222">
        <v>0</v>
      </c>
      <c r="AC222">
        <v>-4.1666666666666664E-2</v>
      </c>
      <c r="AD222">
        <v>-0.10810810810810811</v>
      </c>
      <c r="AE222">
        <v>2.3255813953488372E-2</v>
      </c>
      <c r="AF222">
        <f t="shared" si="46"/>
        <v>-2.2077985712644379E-2</v>
      </c>
      <c r="AG222">
        <f t="shared" si="47"/>
        <v>5.4284586782087155E-2</v>
      </c>
    </row>
    <row r="223" spans="2:33">
      <c r="B223">
        <v>55.5</v>
      </c>
      <c r="C223">
        <v>-3.3749804158656374E-2</v>
      </c>
      <c r="D223">
        <v>6.7852578114065143E-2</v>
      </c>
      <c r="G223">
        <v>21</v>
      </c>
      <c r="H223">
        <f t="shared" si="36"/>
        <v>-3</v>
      </c>
      <c r="I223">
        <f t="shared" si="37"/>
        <v>-0.125</v>
      </c>
      <c r="K223">
        <v>64</v>
      </c>
      <c r="L223">
        <f t="shared" si="38"/>
        <v>2</v>
      </c>
      <c r="M223">
        <f t="shared" si="39"/>
        <v>3.2258064516129031E-2</v>
      </c>
      <c r="O223">
        <v>34</v>
      </c>
      <c r="P223">
        <f t="shared" si="40"/>
        <v>-3</v>
      </c>
      <c r="Q223">
        <f t="shared" si="41"/>
        <v>-8.1081081081081086E-2</v>
      </c>
      <c r="S223">
        <v>44</v>
      </c>
      <c r="T223">
        <f t="shared" si="42"/>
        <v>1</v>
      </c>
      <c r="U223">
        <f t="shared" si="43"/>
        <v>2.3255813953488372E-2</v>
      </c>
      <c r="W223">
        <v>54</v>
      </c>
      <c r="X223">
        <f t="shared" si="44"/>
        <v>-1</v>
      </c>
      <c r="Y223">
        <f t="shared" si="45"/>
        <v>-1.8181818181818181E-2</v>
      </c>
      <c r="AA223">
        <v>3.2258064516129031E-2</v>
      </c>
      <c r="AB223">
        <v>-1.8181818181818181E-2</v>
      </c>
      <c r="AC223">
        <v>-0.125</v>
      </c>
      <c r="AD223">
        <v>-8.1081081081081086E-2</v>
      </c>
      <c r="AE223">
        <v>2.3255813953488372E-2</v>
      </c>
      <c r="AF223">
        <f t="shared" si="46"/>
        <v>-3.3749804158656374E-2</v>
      </c>
      <c r="AG223">
        <f t="shared" si="47"/>
        <v>6.7852578114065143E-2</v>
      </c>
    </row>
    <row r="224" spans="2:33">
      <c r="B224">
        <v>55.75</v>
      </c>
      <c r="C224">
        <v>-2.034626592766128E-2</v>
      </c>
      <c r="D224">
        <v>7.4802175862965115E-2</v>
      </c>
      <c r="G224">
        <v>24</v>
      </c>
      <c r="H224">
        <f t="shared" si="36"/>
        <v>0</v>
      </c>
      <c r="I224">
        <f t="shared" si="37"/>
        <v>0</v>
      </c>
      <c r="K224">
        <v>62</v>
      </c>
      <c r="L224">
        <f t="shared" si="38"/>
        <v>0</v>
      </c>
      <c r="M224">
        <f t="shared" si="39"/>
        <v>0</v>
      </c>
      <c r="O224">
        <v>32</v>
      </c>
      <c r="P224">
        <f t="shared" si="40"/>
        <v>-5</v>
      </c>
      <c r="Q224">
        <f t="shared" si="41"/>
        <v>-0.13513513513513514</v>
      </c>
      <c r="S224">
        <v>46</v>
      </c>
      <c r="T224">
        <f t="shared" si="42"/>
        <v>3</v>
      </c>
      <c r="U224">
        <f t="shared" si="43"/>
        <v>6.9767441860465115E-2</v>
      </c>
      <c r="W224">
        <v>53</v>
      </c>
      <c r="X224">
        <f t="shared" si="44"/>
        <v>-2</v>
      </c>
      <c r="Y224">
        <f t="shared" si="45"/>
        <v>-3.6363636363636362E-2</v>
      </c>
      <c r="AA224">
        <v>0</v>
      </c>
      <c r="AB224">
        <v>-3.6363636363636362E-2</v>
      </c>
      <c r="AC224">
        <v>0</v>
      </c>
      <c r="AD224">
        <v>-0.13513513513513514</v>
      </c>
      <c r="AE224">
        <v>6.9767441860465115E-2</v>
      </c>
      <c r="AF224">
        <f t="shared" si="46"/>
        <v>-2.034626592766128E-2</v>
      </c>
      <c r="AG224">
        <f t="shared" si="47"/>
        <v>7.4802175862965115E-2</v>
      </c>
    </row>
    <row r="225" spans="2:33">
      <c r="B225">
        <v>56</v>
      </c>
      <c r="C225">
        <v>3.063716481946039E-2</v>
      </c>
      <c r="D225">
        <v>4.8129101324848357E-2</v>
      </c>
      <c r="G225">
        <v>25</v>
      </c>
      <c r="H225">
        <f t="shared" si="36"/>
        <v>1</v>
      </c>
      <c r="I225">
        <f t="shared" si="37"/>
        <v>4.1666666666666664E-2</v>
      </c>
      <c r="K225">
        <v>66</v>
      </c>
      <c r="L225">
        <f t="shared" si="38"/>
        <v>4</v>
      </c>
      <c r="M225">
        <f t="shared" si="39"/>
        <v>6.4516129032258063E-2</v>
      </c>
      <c r="O225">
        <v>35</v>
      </c>
      <c r="P225">
        <f t="shared" si="40"/>
        <v>-2</v>
      </c>
      <c r="Q225">
        <f t="shared" si="41"/>
        <v>-5.4054054054054057E-2</v>
      </c>
      <c r="S225">
        <v>45</v>
      </c>
      <c r="T225">
        <f t="shared" si="42"/>
        <v>2</v>
      </c>
      <c r="U225">
        <f t="shared" si="43"/>
        <v>4.6511627906976744E-2</v>
      </c>
      <c r="W225">
        <v>58</v>
      </c>
      <c r="X225">
        <f t="shared" si="44"/>
        <v>3</v>
      </c>
      <c r="Y225">
        <f t="shared" si="45"/>
        <v>5.4545454545454543E-2</v>
      </c>
      <c r="AA225">
        <v>6.4516129032258063E-2</v>
      </c>
      <c r="AB225">
        <v>5.4545454545454543E-2</v>
      </c>
      <c r="AC225">
        <v>4.1666666666666664E-2</v>
      </c>
      <c r="AD225">
        <v>-5.4054054054054057E-2</v>
      </c>
      <c r="AE225">
        <v>4.6511627906976744E-2</v>
      </c>
      <c r="AF225">
        <f t="shared" si="46"/>
        <v>3.063716481946039E-2</v>
      </c>
      <c r="AG225">
        <f t="shared" si="47"/>
        <v>4.8129101324848357E-2</v>
      </c>
    </row>
    <row r="226" spans="2:33">
      <c r="B226">
        <v>56.25</v>
      </c>
      <c r="C226">
        <v>-3.3003333757272248E-2</v>
      </c>
      <c r="D226">
        <v>0.10836805747821801</v>
      </c>
      <c r="G226">
        <v>23</v>
      </c>
      <c r="H226">
        <f t="shared" si="36"/>
        <v>-1</v>
      </c>
      <c r="I226">
        <f t="shared" si="37"/>
        <v>-4.1666666666666664E-2</v>
      </c>
      <c r="K226">
        <v>60</v>
      </c>
      <c r="L226">
        <f t="shared" si="38"/>
        <v>-2</v>
      </c>
      <c r="M226">
        <f t="shared" si="39"/>
        <v>-3.2258064516129031E-2</v>
      </c>
      <c r="O226">
        <v>30</v>
      </c>
      <c r="P226">
        <f t="shared" si="40"/>
        <v>-7</v>
      </c>
      <c r="Q226">
        <f t="shared" si="41"/>
        <v>-0.1891891891891892</v>
      </c>
      <c r="S226">
        <v>48</v>
      </c>
      <c r="T226">
        <f t="shared" si="42"/>
        <v>5</v>
      </c>
      <c r="U226">
        <f t="shared" si="43"/>
        <v>0.11627906976744186</v>
      </c>
      <c r="W226">
        <v>54</v>
      </c>
      <c r="X226">
        <f t="shared" si="44"/>
        <v>-1</v>
      </c>
      <c r="Y226">
        <f t="shared" si="45"/>
        <v>-1.8181818181818181E-2</v>
      </c>
      <c r="AA226">
        <v>-3.2258064516129031E-2</v>
      </c>
      <c r="AB226">
        <v>-1.8181818181818181E-2</v>
      </c>
      <c r="AC226">
        <v>-4.1666666666666664E-2</v>
      </c>
      <c r="AD226">
        <v>-0.1891891891891892</v>
      </c>
      <c r="AE226">
        <v>0.11627906976744186</v>
      </c>
      <c r="AF226">
        <f t="shared" si="46"/>
        <v>-3.3003333757272248E-2</v>
      </c>
      <c r="AG226">
        <f t="shared" si="47"/>
        <v>0.10836805747821801</v>
      </c>
    </row>
    <row r="227" spans="2:33">
      <c r="B227">
        <v>56.5</v>
      </c>
      <c r="C227">
        <v>-2.7459288040683382E-2</v>
      </c>
      <c r="D227">
        <v>8.5664636930077406E-2</v>
      </c>
      <c r="G227">
        <v>21</v>
      </c>
      <c r="H227">
        <f t="shared" si="36"/>
        <v>-3</v>
      </c>
      <c r="I227">
        <f t="shared" si="37"/>
        <v>-0.125</v>
      </c>
      <c r="K227">
        <v>62</v>
      </c>
      <c r="L227">
        <f t="shared" si="38"/>
        <v>0</v>
      </c>
      <c r="M227">
        <f t="shared" si="39"/>
        <v>0</v>
      </c>
      <c r="O227">
        <v>38</v>
      </c>
      <c r="P227">
        <f t="shared" si="40"/>
        <v>1</v>
      </c>
      <c r="Q227">
        <f t="shared" si="41"/>
        <v>2.7027027027027029E-2</v>
      </c>
      <c r="S227">
        <v>46</v>
      </c>
      <c r="T227">
        <f t="shared" si="42"/>
        <v>3</v>
      </c>
      <c r="U227">
        <f t="shared" si="43"/>
        <v>6.9767441860465115E-2</v>
      </c>
      <c r="W227">
        <v>49</v>
      </c>
      <c r="X227">
        <f t="shared" si="44"/>
        <v>-6</v>
      </c>
      <c r="Y227">
        <f t="shared" si="45"/>
        <v>-0.10909090909090909</v>
      </c>
      <c r="AA227">
        <v>0</v>
      </c>
      <c r="AB227">
        <v>-0.10909090909090909</v>
      </c>
      <c r="AC227">
        <v>-0.125</v>
      </c>
      <c r="AD227">
        <v>2.7027027027027029E-2</v>
      </c>
      <c r="AE227">
        <v>6.9767441860465115E-2</v>
      </c>
      <c r="AF227">
        <f t="shared" si="46"/>
        <v>-2.7459288040683382E-2</v>
      </c>
      <c r="AG227">
        <f t="shared" si="47"/>
        <v>8.5664636930077406E-2</v>
      </c>
    </row>
    <row r="228" spans="2:33">
      <c r="B228">
        <v>56.75</v>
      </c>
      <c r="C228">
        <v>-3.0277839730202816E-2</v>
      </c>
      <c r="D228">
        <v>0.11492027955872855</v>
      </c>
      <c r="G228">
        <v>20</v>
      </c>
      <c r="H228">
        <f t="shared" si="36"/>
        <v>-4</v>
      </c>
      <c r="I228">
        <f t="shared" si="37"/>
        <v>-0.16666666666666666</v>
      </c>
      <c r="K228">
        <v>67</v>
      </c>
      <c r="L228">
        <f t="shared" si="38"/>
        <v>5</v>
      </c>
      <c r="M228">
        <f t="shared" si="39"/>
        <v>8.0645161290322578E-2</v>
      </c>
      <c r="O228">
        <v>32</v>
      </c>
      <c r="P228">
        <f t="shared" si="40"/>
        <v>-5</v>
      </c>
      <c r="Q228">
        <f t="shared" si="41"/>
        <v>-0.13513513513513514</v>
      </c>
      <c r="S228">
        <v>46</v>
      </c>
      <c r="T228">
        <f t="shared" si="42"/>
        <v>3</v>
      </c>
      <c r="U228">
        <f t="shared" si="43"/>
        <v>6.9767441860465115E-2</v>
      </c>
      <c r="W228">
        <v>55</v>
      </c>
      <c r="X228">
        <f t="shared" si="44"/>
        <v>0</v>
      </c>
      <c r="Y228">
        <f t="shared" si="45"/>
        <v>0</v>
      </c>
      <c r="AA228">
        <v>8.0645161290322578E-2</v>
      </c>
      <c r="AB228">
        <v>0</v>
      </c>
      <c r="AC228">
        <v>-0.16666666666666666</v>
      </c>
      <c r="AD228">
        <v>-0.13513513513513514</v>
      </c>
      <c r="AE228">
        <v>6.9767441860465115E-2</v>
      </c>
      <c r="AF228">
        <f t="shared" si="46"/>
        <v>-3.0277839730202816E-2</v>
      </c>
      <c r="AG228">
        <f t="shared" si="47"/>
        <v>0.11492027955872855</v>
      </c>
    </row>
    <row r="229" spans="2:33">
      <c r="B229">
        <v>57</v>
      </c>
      <c r="C229">
        <v>-1.0375397903529935E-2</v>
      </c>
      <c r="D229">
        <v>8.6020613124413503E-2</v>
      </c>
      <c r="G229">
        <v>21</v>
      </c>
      <c r="H229">
        <f t="shared" si="36"/>
        <v>-3</v>
      </c>
      <c r="I229">
        <f t="shared" si="37"/>
        <v>-0.125</v>
      </c>
      <c r="K229">
        <v>61</v>
      </c>
      <c r="L229">
        <f t="shared" si="38"/>
        <v>-1</v>
      </c>
      <c r="M229">
        <f t="shared" si="39"/>
        <v>-1.6129032258064516E-2</v>
      </c>
      <c r="O229">
        <v>36</v>
      </c>
      <c r="P229">
        <f t="shared" si="40"/>
        <v>-1</v>
      </c>
      <c r="Q229">
        <f t="shared" si="41"/>
        <v>-2.7027027027027029E-2</v>
      </c>
      <c r="S229">
        <v>48</v>
      </c>
      <c r="T229">
        <f t="shared" si="42"/>
        <v>5</v>
      </c>
      <c r="U229">
        <f t="shared" si="43"/>
        <v>0.11627906976744186</v>
      </c>
      <c r="W229">
        <v>55</v>
      </c>
      <c r="X229">
        <f t="shared" si="44"/>
        <v>0</v>
      </c>
      <c r="Y229">
        <f t="shared" si="45"/>
        <v>0</v>
      </c>
      <c r="AA229">
        <v>-1.6129032258064516E-2</v>
      </c>
      <c r="AB229">
        <v>0</v>
      </c>
      <c r="AC229">
        <v>-0.125</v>
      </c>
      <c r="AD229">
        <v>-2.7027027027027029E-2</v>
      </c>
      <c r="AE229">
        <v>0.11627906976744186</v>
      </c>
      <c r="AF229">
        <f t="shared" si="46"/>
        <v>-1.0375397903529935E-2</v>
      </c>
      <c r="AG229">
        <f t="shared" si="47"/>
        <v>8.6020613124413503E-2</v>
      </c>
    </row>
    <row r="230" spans="2:33">
      <c r="B230">
        <v>57.25</v>
      </c>
      <c r="C230">
        <v>-6.1102327178846318E-2</v>
      </c>
      <c r="D230">
        <v>0.12358060818285321</v>
      </c>
      <c r="G230">
        <v>20</v>
      </c>
      <c r="H230">
        <f t="shared" si="36"/>
        <v>-4</v>
      </c>
      <c r="I230">
        <f t="shared" si="37"/>
        <v>-0.16666666666666666</v>
      </c>
      <c r="K230">
        <v>63</v>
      </c>
      <c r="L230">
        <f t="shared" si="38"/>
        <v>1</v>
      </c>
      <c r="M230">
        <f t="shared" si="39"/>
        <v>1.6129032258064516E-2</v>
      </c>
      <c r="O230">
        <v>31</v>
      </c>
      <c r="P230">
        <f t="shared" si="40"/>
        <v>-6</v>
      </c>
      <c r="Q230">
        <f t="shared" si="41"/>
        <v>-0.16216216216216217</v>
      </c>
      <c r="S230">
        <v>48</v>
      </c>
      <c r="T230">
        <f t="shared" si="42"/>
        <v>5</v>
      </c>
      <c r="U230">
        <f t="shared" si="43"/>
        <v>0.11627906976744186</v>
      </c>
      <c r="W230">
        <v>49</v>
      </c>
      <c r="X230">
        <f t="shared" si="44"/>
        <v>-6</v>
      </c>
      <c r="Y230">
        <f t="shared" si="45"/>
        <v>-0.10909090909090909</v>
      </c>
      <c r="AA230">
        <v>1.6129032258064516E-2</v>
      </c>
      <c r="AB230">
        <v>-0.10909090909090909</v>
      </c>
      <c r="AC230">
        <v>-0.16666666666666666</v>
      </c>
      <c r="AD230">
        <v>-0.16216216216216217</v>
      </c>
      <c r="AE230">
        <v>0.11627906976744186</v>
      </c>
      <c r="AF230">
        <f t="shared" si="46"/>
        <v>-6.1102327178846318E-2</v>
      </c>
      <c r="AG230">
        <f t="shared" si="47"/>
        <v>0.12358060818285321</v>
      </c>
    </row>
    <row r="231" spans="2:33">
      <c r="B231">
        <v>57.5</v>
      </c>
      <c r="C231">
        <v>-7.4378545496324726E-4</v>
      </c>
      <c r="D231">
        <v>0.11107049214059883</v>
      </c>
      <c r="G231">
        <v>20</v>
      </c>
      <c r="H231">
        <f t="shared" si="36"/>
        <v>-4</v>
      </c>
      <c r="I231">
        <f t="shared" si="37"/>
        <v>-0.16666666666666666</v>
      </c>
      <c r="K231">
        <v>64</v>
      </c>
      <c r="L231">
        <f t="shared" si="38"/>
        <v>2</v>
      </c>
      <c r="M231">
        <f t="shared" si="39"/>
        <v>3.2258064516129031E-2</v>
      </c>
      <c r="O231">
        <v>36</v>
      </c>
      <c r="P231">
        <f t="shared" si="40"/>
        <v>-1</v>
      </c>
      <c r="Q231">
        <f t="shared" si="41"/>
        <v>-2.7027027027027029E-2</v>
      </c>
      <c r="S231">
        <v>49</v>
      </c>
      <c r="T231">
        <f t="shared" si="42"/>
        <v>6</v>
      </c>
      <c r="U231">
        <f t="shared" si="43"/>
        <v>0.13953488372093023</v>
      </c>
      <c r="W231">
        <v>56</v>
      </c>
      <c r="X231">
        <f t="shared" si="44"/>
        <v>1</v>
      </c>
      <c r="Y231">
        <f t="shared" si="45"/>
        <v>1.8181818181818181E-2</v>
      </c>
      <c r="AA231">
        <v>3.2258064516129031E-2</v>
      </c>
      <c r="AB231">
        <v>1.8181818181818181E-2</v>
      </c>
      <c r="AC231">
        <v>-0.16666666666666666</v>
      </c>
      <c r="AD231">
        <v>-2.7027027027027029E-2</v>
      </c>
      <c r="AE231">
        <v>0.13953488372093023</v>
      </c>
      <c r="AF231">
        <f t="shared" si="46"/>
        <v>-7.4378545496324726E-4</v>
      </c>
      <c r="AG231">
        <f t="shared" si="47"/>
        <v>0.11107049214059883</v>
      </c>
    </row>
    <row r="232" spans="2:33">
      <c r="B232">
        <v>57.75</v>
      </c>
      <c r="C232">
        <v>-4.0330352858484894E-2</v>
      </c>
      <c r="D232">
        <v>0.11367449523187118</v>
      </c>
      <c r="G232">
        <v>20</v>
      </c>
      <c r="H232">
        <f t="shared" si="36"/>
        <v>-4</v>
      </c>
      <c r="I232">
        <f t="shared" si="37"/>
        <v>-0.16666666666666666</v>
      </c>
      <c r="K232">
        <v>61</v>
      </c>
      <c r="L232">
        <f t="shared" si="38"/>
        <v>-1</v>
      </c>
      <c r="M232">
        <f t="shared" si="39"/>
        <v>-1.6129032258064516E-2</v>
      </c>
      <c r="O232">
        <v>32</v>
      </c>
      <c r="P232">
        <f t="shared" si="40"/>
        <v>-5</v>
      </c>
      <c r="Q232">
        <f t="shared" si="41"/>
        <v>-0.13513513513513514</v>
      </c>
      <c r="S232">
        <v>48</v>
      </c>
      <c r="T232">
        <f t="shared" si="42"/>
        <v>5</v>
      </c>
      <c r="U232">
        <f t="shared" si="43"/>
        <v>0.11627906976744186</v>
      </c>
      <c r="W232">
        <v>55</v>
      </c>
      <c r="X232">
        <f t="shared" si="44"/>
        <v>0</v>
      </c>
      <c r="Y232">
        <f t="shared" si="45"/>
        <v>0</v>
      </c>
      <c r="AA232">
        <v>-1.6129032258064516E-2</v>
      </c>
      <c r="AB232">
        <v>0</v>
      </c>
      <c r="AC232">
        <v>-0.16666666666666666</v>
      </c>
      <c r="AD232">
        <v>-0.13513513513513514</v>
      </c>
      <c r="AE232">
        <v>0.11627906976744186</v>
      </c>
      <c r="AF232">
        <f t="shared" si="46"/>
        <v>-4.0330352858484894E-2</v>
      </c>
      <c r="AG232">
        <f t="shared" si="47"/>
        <v>0.11367449523187118</v>
      </c>
    </row>
    <row r="233" spans="2:33">
      <c r="B233">
        <v>58</v>
      </c>
      <c r="C233">
        <v>3.4484296749863134E-2</v>
      </c>
      <c r="D233">
        <v>0.1679226556467342</v>
      </c>
      <c r="G233">
        <v>24</v>
      </c>
      <c r="H233">
        <f t="shared" si="36"/>
        <v>0</v>
      </c>
      <c r="I233">
        <f t="shared" si="37"/>
        <v>0</v>
      </c>
      <c r="K233">
        <v>64</v>
      </c>
      <c r="L233">
        <f t="shared" si="38"/>
        <v>2</v>
      </c>
      <c r="M233">
        <f t="shared" si="39"/>
        <v>3.2258064516129031E-2</v>
      </c>
      <c r="O233">
        <v>31</v>
      </c>
      <c r="P233">
        <f t="shared" si="40"/>
        <v>-6</v>
      </c>
      <c r="Q233">
        <f t="shared" si="41"/>
        <v>-0.16216216216216217</v>
      </c>
      <c r="S233">
        <v>56</v>
      </c>
      <c r="T233">
        <f t="shared" si="42"/>
        <v>13</v>
      </c>
      <c r="U233">
        <f t="shared" si="43"/>
        <v>0.30232558139534882</v>
      </c>
      <c r="W233">
        <v>55</v>
      </c>
      <c r="X233">
        <f t="shared" si="44"/>
        <v>0</v>
      </c>
      <c r="Y233">
        <f t="shared" si="45"/>
        <v>0</v>
      </c>
      <c r="AA233">
        <v>3.2258064516129031E-2</v>
      </c>
      <c r="AB233">
        <v>0</v>
      </c>
      <c r="AC233">
        <v>0</v>
      </c>
      <c r="AD233">
        <v>-0.16216216216216217</v>
      </c>
      <c r="AE233">
        <v>0.30232558139534882</v>
      </c>
      <c r="AF233">
        <f t="shared" si="46"/>
        <v>3.4484296749863134E-2</v>
      </c>
      <c r="AG233">
        <f t="shared" si="47"/>
        <v>0.1679226556467342</v>
      </c>
    </row>
    <row r="234" spans="2:33">
      <c r="B234">
        <v>58.25</v>
      </c>
      <c r="C234">
        <v>4.6939253240828592E-4</v>
      </c>
      <c r="D234">
        <v>9.7878893371139683E-2</v>
      </c>
      <c r="G234">
        <v>24</v>
      </c>
      <c r="H234">
        <f t="shared" si="36"/>
        <v>0</v>
      </c>
      <c r="I234">
        <f t="shared" si="37"/>
        <v>0</v>
      </c>
      <c r="K234">
        <v>63</v>
      </c>
      <c r="L234">
        <f t="shared" si="38"/>
        <v>1</v>
      </c>
      <c r="M234">
        <f t="shared" si="39"/>
        <v>1.6129032258064516E-2</v>
      </c>
      <c r="O234">
        <v>32</v>
      </c>
      <c r="P234">
        <f t="shared" si="40"/>
        <v>-5</v>
      </c>
      <c r="Q234">
        <f t="shared" si="41"/>
        <v>-0.13513513513513514</v>
      </c>
      <c r="S234">
        <v>49</v>
      </c>
      <c r="T234">
        <f t="shared" si="42"/>
        <v>6</v>
      </c>
      <c r="U234">
        <f t="shared" si="43"/>
        <v>0.13953488372093023</v>
      </c>
      <c r="W234">
        <v>54</v>
      </c>
      <c r="X234">
        <f t="shared" si="44"/>
        <v>-1</v>
      </c>
      <c r="Y234">
        <f t="shared" si="45"/>
        <v>-1.8181818181818181E-2</v>
      </c>
      <c r="AA234">
        <v>1.6129032258064516E-2</v>
      </c>
      <c r="AB234">
        <v>-1.8181818181818181E-2</v>
      </c>
      <c r="AC234">
        <v>0</v>
      </c>
      <c r="AD234">
        <v>-0.13513513513513514</v>
      </c>
      <c r="AE234">
        <v>0.13953488372093023</v>
      </c>
      <c r="AF234">
        <f t="shared" si="46"/>
        <v>4.6939253240828592E-4</v>
      </c>
      <c r="AG234">
        <f t="shared" si="47"/>
        <v>9.7878893371139683E-2</v>
      </c>
    </row>
    <row r="235" spans="2:33">
      <c r="B235">
        <v>58.5</v>
      </c>
      <c r="C235">
        <v>-2.055904332348444E-2</v>
      </c>
      <c r="D235">
        <v>0.11783087773842636</v>
      </c>
      <c r="G235">
        <v>19</v>
      </c>
      <c r="H235">
        <f t="shared" si="36"/>
        <v>-5</v>
      </c>
      <c r="I235">
        <f t="shared" si="37"/>
        <v>-0.20833333333333334</v>
      </c>
      <c r="K235">
        <v>65</v>
      </c>
      <c r="L235">
        <f t="shared" si="38"/>
        <v>3</v>
      </c>
      <c r="M235">
        <f t="shared" si="39"/>
        <v>4.8387096774193547E-2</v>
      </c>
      <c r="O235">
        <v>35</v>
      </c>
      <c r="P235">
        <f t="shared" si="40"/>
        <v>-2</v>
      </c>
      <c r="Q235">
        <f t="shared" si="41"/>
        <v>-5.4054054054054057E-2</v>
      </c>
      <c r="S235">
        <v>47</v>
      </c>
      <c r="T235">
        <f t="shared" si="42"/>
        <v>4</v>
      </c>
      <c r="U235">
        <f t="shared" si="43"/>
        <v>9.3023255813953487E-2</v>
      </c>
      <c r="W235">
        <v>56</v>
      </c>
      <c r="X235">
        <f t="shared" si="44"/>
        <v>1</v>
      </c>
      <c r="Y235">
        <f t="shared" si="45"/>
        <v>1.8181818181818181E-2</v>
      </c>
      <c r="AA235">
        <v>4.8387096774193547E-2</v>
      </c>
      <c r="AB235">
        <v>1.8181818181818181E-2</v>
      </c>
      <c r="AC235">
        <v>-0.20833333333333334</v>
      </c>
      <c r="AD235">
        <v>-5.4054054054054057E-2</v>
      </c>
      <c r="AE235">
        <v>9.3023255813953487E-2</v>
      </c>
      <c r="AF235">
        <f t="shared" si="46"/>
        <v>-2.055904332348444E-2</v>
      </c>
      <c r="AG235">
        <f t="shared" si="47"/>
        <v>0.11783087773842636</v>
      </c>
    </row>
    <row r="236" spans="2:33">
      <c r="B236">
        <v>58.75</v>
      </c>
      <c r="C236">
        <v>-1.7874702090756107E-2</v>
      </c>
      <c r="D236">
        <v>9.3454304096089749E-2</v>
      </c>
      <c r="G236">
        <v>24</v>
      </c>
      <c r="H236">
        <f t="shared" si="36"/>
        <v>0</v>
      </c>
      <c r="I236">
        <f t="shared" si="37"/>
        <v>0</v>
      </c>
      <c r="K236">
        <v>63</v>
      </c>
      <c r="L236">
        <f t="shared" si="38"/>
        <v>1</v>
      </c>
      <c r="M236">
        <f t="shared" si="39"/>
        <v>1.6129032258064516E-2</v>
      </c>
      <c r="O236">
        <v>31</v>
      </c>
      <c r="P236">
        <f t="shared" si="40"/>
        <v>-6</v>
      </c>
      <c r="Q236">
        <f t="shared" si="41"/>
        <v>-0.16216216216216217</v>
      </c>
      <c r="S236">
        <v>47</v>
      </c>
      <c r="T236">
        <f t="shared" si="42"/>
        <v>4</v>
      </c>
      <c r="U236">
        <f t="shared" si="43"/>
        <v>9.3023255813953487E-2</v>
      </c>
      <c r="W236">
        <v>53</v>
      </c>
      <c r="X236">
        <f t="shared" si="44"/>
        <v>-2</v>
      </c>
      <c r="Y236">
        <f t="shared" si="45"/>
        <v>-3.6363636363636362E-2</v>
      </c>
      <c r="AA236">
        <v>1.6129032258064516E-2</v>
      </c>
      <c r="AB236">
        <v>-3.6363636363636362E-2</v>
      </c>
      <c r="AC236">
        <v>0</v>
      </c>
      <c r="AD236">
        <v>-0.16216216216216217</v>
      </c>
      <c r="AE236">
        <v>9.3023255813953487E-2</v>
      </c>
      <c r="AF236">
        <f t="shared" si="46"/>
        <v>-1.7874702090756107E-2</v>
      </c>
      <c r="AG236">
        <f t="shared" si="47"/>
        <v>9.3454304096089749E-2</v>
      </c>
    </row>
    <row r="237" spans="2:33">
      <c r="B237">
        <v>59</v>
      </c>
      <c r="C237">
        <v>-2.1611164461877139E-2</v>
      </c>
      <c r="D237">
        <v>0.11404156257063224</v>
      </c>
      <c r="G237">
        <v>20</v>
      </c>
      <c r="H237">
        <f t="shared" si="36"/>
        <v>-4</v>
      </c>
      <c r="I237">
        <f t="shared" si="37"/>
        <v>-0.16666666666666666</v>
      </c>
      <c r="K237">
        <v>64</v>
      </c>
      <c r="L237">
        <f t="shared" si="38"/>
        <v>2</v>
      </c>
      <c r="M237">
        <f t="shared" si="39"/>
        <v>3.2258064516129031E-2</v>
      </c>
      <c r="O237">
        <v>33</v>
      </c>
      <c r="P237">
        <f t="shared" si="40"/>
        <v>-4</v>
      </c>
      <c r="Q237">
        <f t="shared" si="41"/>
        <v>-0.10810810810810811</v>
      </c>
      <c r="S237">
        <v>48</v>
      </c>
      <c r="T237">
        <f t="shared" si="42"/>
        <v>5</v>
      </c>
      <c r="U237">
        <f t="shared" si="43"/>
        <v>0.11627906976744186</v>
      </c>
      <c r="W237">
        <v>56</v>
      </c>
      <c r="X237">
        <f t="shared" si="44"/>
        <v>1</v>
      </c>
      <c r="Y237">
        <f t="shared" si="45"/>
        <v>1.8181818181818181E-2</v>
      </c>
      <c r="AA237">
        <v>3.2258064516129031E-2</v>
      </c>
      <c r="AB237">
        <v>1.8181818181818181E-2</v>
      </c>
      <c r="AC237">
        <v>-0.16666666666666666</v>
      </c>
      <c r="AD237">
        <v>-0.10810810810810811</v>
      </c>
      <c r="AE237">
        <v>0.11627906976744186</v>
      </c>
      <c r="AF237">
        <f t="shared" si="46"/>
        <v>-2.1611164461877139E-2</v>
      </c>
      <c r="AG237">
        <f t="shared" si="47"/>
        <v>0.11404156257063224</v>
      </c>
    </row>
    <row r="238" spans="2:33">
      <c r="B238">
        <v>59.25</v>
      </c>
      <c r="C238">
        <v>-4.6160714011426698E-2</v>
      </c>
      <c r="D238">
        <v>0.14442407416902664</v>
      </c>
      <c r="G238">
        <v>19</v>
      </c>
      <c r="H238">
        <f t="shared" si="36"/>
        <v>-5</v>
      </c>
      <c r="I238">
        <f t="shared" si="37"/>
        <v>-0.20833333333333334</v>
      </c>
      <c r="K238">
        <v>64</v>
      </c>
      <c r="L238">
        <f t="shared" si="38"/>
        <v>2</v>
      </c>
      <c r="M238">
        <f t="shared" si="39"/>
        <v>3.2258064516129031E-2</v>
      </c>
      <c r="O238">
        <v>30</v>
      </c>
      <c r="P238">
        <f t="shared" si="40"/>
        <v>-7</v>
      </c>
      <c r="Q238">
        <f t="shared" si="41"/>
        <v>-0.1891891891891892</v>
      </c>
      <c r="S238">
        <v>48</v>
      </c>
      <c r="T238">
        <f t="shared" si="42"/>
        <v>5</v>
      </c>
      <c r="U238">
        <f t="shared" si="43"/>
        <v>0.11627906976744186</v>
      </c>
      <c r="W238">
        <v>56</v>
      </c>
      <c r="X238">
        <f t="shared" si="44"/>
        <v>1</v>
      </c>
      <c r="Y238">
        <f t="shared" si="45"/>
        <v>1.8181818181818181E-2</v>
      </c>
      <c r="AA238">
        <v>3.2258064516129031E-2</v>
      </c>
      <c r="AB238">
        <v>1.8181818181818181E-2</v>
      </c>
      <c r="AC238">
        <v>-0.20833333333333334</v>
      </c>
      <c r="AD238">
        <v>-0.1891891891891892</v>
      </c>
      <c r="AE238">
        <v>0.11627906976744186</v>
      </c>
      <c r="AF238">
        <f t="shared" si="46"/>
        <v>-4.6160714011426698E-2</v>
      </c>
      <c r="AG238">
        <f t="shared" si="47"/>
        <v>0.14442407416902664</v>
      </c>
    </row>
    <row r="239" spans="2:33">
      <c r="B239">
        <v>59.5</v>
      </c>
      <c r="C239">
        <v>-1.015409564921943E-2</v>
      </c>
      <c r="D239">
        <v>6.4524679618118863E-2</v>
      </c>
      <c r="G239">
        <v>23</v>
      </c>
      <c r="H239">
        <f t="shared" si="36"/>
        <v>-1</v>
      </c>
      <c r="I239">
        <f t="shared" si="37"/>
        <v>-4.1666666666666664E-2</v>
      </c>
      <c r="K239">
        <v>63</v>
      </c>
      <c r="L239">
        <f t="shared" si="38"/>
        <v>1</v>
      </c>
      <c r="M239">
        <f t="shared" si="39"/>
        <v>1.6129032258064516E-2</v>
      </c>
      <c r="O239">
        <v>33</v>
      </c>
      <c r="P239">
        <f t="shared" si="40"/>
        <v>-4</v>
      </c>
      <c r="Q239">
        <f t="shared" si="41"/>
        <v>-0.10810810810810811</v>
      </c>
      <c r="S239">
        <v>45</v>
      </c>
      <c r="T239">
        <f t="shared" si="42"/>
        <v>2</v>
      </c>
      <c r="U239">
        <f t="shared" si="43"/>
        <v>4.6511627906976744E-2</v>
      </c>
      <c r="W239">
        <v>57</v>
      </c>
      <c r="X239">
        <f t="shared" si="44"/>
        <v>2</v>
      </c>
      <c r="Y239">
        <f t="shared" si="45"/>
        <v>3.6363636363636362E-2</v>
      </c>
      <c r="AA239">
        <v>1.6129032258064516E-2</v>
      </c>
      <c r="AB239">
        <v>3.6363636363636362E-2</v>
      </c>
      <c r="AC239">
        <v>-4.1666666666666664E-2</v>
      </c>
      <c r="AD239">
        <v>-0.10810810810810811</v>
      </c>
      <c r="AE239">
        <v>4.6511627906976744E-2</v>
      </c>
      <c r="AF239">
        <f t="shared" si="46"/>
        <v>-1.015409564921943E-2</v>
      </c>
      <c r="AG239">
        <f t="shared" si="47"/>
        <v>6.4524679618118863E-2</v>
      </c>
    </row>
    <row r="240" spans="2:33">
      <c r="B240">
        <v>59.75</v>
      </c>
      <c r="C240">
        <v>-3.5062481836675388E-2</v>
      </c>
      <c r="D240">
        <v>5.6447021626487445E-2</v>
      </c>
      <c r="G240">
        <v>22</v>
      </c>
      <c r="H240">
        <f t="shared" si="36"/>
        <v>-2</v>
      </c>
      <c r="I240">
        <f t="shared" si="37"/>
        <v>-8.3333333333333329E-2</v>
      </c>
      <c r="K240">
        <v>63</v>
      </c>
      <c r="L240">
        <f t="shared" si="38"/>
        <v>1</v>
      </c>
      <c r="M240">
        <f t="shared" si="39"/>
        <v>1.6129032258064516E-2</v>
      </c>
      <c r="O240">
        <v>33</v>
      </c>
      <c r="P240">
        <f t="shared" si="40"/>
        <v>-4</v>
      </c>
      <c r="Q240">
        <f t="shared" si="41"/>
        <v>-0.10810810810810811</v>
      </c>
      <c r="S240">
        <v>43</v>
      </c>
      <c r="T240">
        <f t="shared" si="42"/>
        <v>0</v>
      </c>
      <c r="U240">
        <f t="shared" si="43"/>
        <v>0</v>
      </c>
      <c r="W240">
        <v>55</v>
      </c>
      <c r="X240">
        <f t="shared" si="44"/>
        <v>0</v>
      </c>
      <c r="Y240">
        <f t="shared" si="45"/>
        <v>0</v>
      </c>
      <c r="AA240">
        <v>1.6129032258064516E-2</v>
      </c>
      <c r="AB240">
        <v>0</v>
      </c>
      <c r="AC240">
        <v>-8.3333333333333329E-2</v>
      </c>
      <c r="AD240">
        <v>-0.10810810810810811</v>
      </c>
      <c r="AE240">
        <v>0</v>
      </c>
      <c r="AF240">
        <f t="shared" si="46"/>
        <v>-3.5062481836675388E-2</v>
      </c>
      <c r="AG240">
        <f t="shared" si="47"/>
        <v>5.6447021626487445E-2</v>
      </c>
    </row>
    <row r="241" spans="2:33">
      <c r="B241">
        <v>60</v>
      </c>
      <c r="C241">
        <v>-2.3228386949317181E-2</v>
      </c>
      <c r="D241">
        <v>5.943086609562756E-2</v>
      </c>
      <c r="G241">
        <v>24</v>
      </c>
      <c r="H241">
        <f t="shared" si="36"/>
        <v>0</v>
      </c>
      <c r="I241">
        <f t="shared" si="37"/>
        <v>0</v>
      </c>
      <c r="K241">
        <v>62</v>
      </c>
      <c r="L241">
        <f t="shared" si="38"/>
        <v>0</v>
      </c>
      <c r="M241">
        <f t="shared" si="39"/>
        <v>0</v>
      </c>
      <c r="O241">
        <v>33</v>
      </c>
      <c r="P241">
        <f t="shared" si="40"/>
        <v>-4</v>
      </c>
      <c r="Q241">
        <f t="shared" si="41"/>
        <v>-0.10810810810810811</v>
      </c>
      <c r="S241">
        <v>45</v>
      </c>
      <c r="T241">
        <f t="shared" si="42"/>
        <v>2</v>
      </c>
      <c r="U241">
        <f t="shared" si="43"/>
        <v>4.6511627906976744E-2</v>
      </c>
      <c r="W241">
        <v>52</v>
      </c>
      <c r="X241">
        <f t="shared" si="44"/>
        <v>-3</v>
      </c>
      <c r="Y241">
        <f t="shared" si="45"/>
        <v>-5.4545454545454543E-2</v>
      </c>
      <c r="AA241">
        <v>0</v>
      </c>
      <c r="AB241">
        <v>-5.4545454545454543E-2</v>
      </c>
      <c r="AC241">
        <v>0</v>
      </c>
      <c r="AD241">
        <v>-0.10810810810810811</v>
      </c>
      <c r="AE241">
        <v>4.6511627906976744E-2</v>
      </c>
      <c r="AF241">
        <f t="shared" si="46"/>
        <v>-2.3228386949317181E-2</v>
      </c>
      <c r="AG241">
        <f t="shared" si="47"/>
        <v>5.943086609562756E-2</v>
      </c>
    </row>
    <row r="242" spans="2:33">
      <c r="C242">
        <v>0.22838551468333917</v>
      </c>
      <c r="D242">
        <v>7.5022888152425027E-2</v>
      </c>
      <c r="G242">
        <v>0</v>
      </c>
      <c r="I242">
        <f>MAX(I2:I241)</f>
        <v>0.29166666666666669</v>
      </c>
      <c r="J242">
        <f t="shared" ref="J242:Y242" si="48">MAX(J2:J241)</f>
        <v>0</v>
      </c>
      <c r="K242">
        <f t="shared" si="48"/>
        <v>73</v>
      </c>
      <c r="L242">
        <f t="shared" si="48"/>
        <v>11</v>
      </c>
      <c r="M242">
        <f t="shared" si="48"/>
        <v>0.17741935483870969</v>
      </c>
      <c r="N242">
        <f t="shared" si="48"/>
        <v>0</v>
      </c>
      <c r="O242">
        <f t="shared" si="48"/>
        <v>46</v>
      </c>
      <c r="P242">
        <f t="shared" si="48"/>
        <v>9</v>
      </c>
      <c r="Q242">
        <f t="shared" si="48"/>
        <v>0.24324324324324326</v>
      </c>
      <c r="R242">
        <f t="shared" si="48"/>
        <v>0</v>
      </c>
      <c r="S242">
        <f t="shared" si="48"/>
        <v>56</v>
      </c>
      <c r="T242">
        <f t="shared" si="48"/>
        <v>13</v>
      </c>
      <c r="U242">
        <f t="shared" si="48"/>
        <v>0.30232558139534882</v>
      </c>
      <c r="V242">
        <f t="shared" si="48"/>
        <v>0</v>
      </c>
      <c r="W242">
        <f t="shared" si="48"/>
        <v>62</v>
      </c>
      <c r="X242">
        <f t="shared" si="48"/>
        <v>7</v>
      </c>
      <c r="Y242">
        <f t="shared" si="48"/>
        <v>0.12727272727272726</v>
      </c>
      <c r="Z242">
        <f>MAX(Z2:Z241)</f>
        <v>0</v>
      </c>
      <c r="AA242">
        <f t="shared" ref="AA242" si="49">MAX(AA2:AA241)</f>
        <v>0.17741935483870969</v>
      </c>
      <c r="AB242">
        <f t="shared" ref="AB242" si="50">MAX(AB2:AB241)</f>
        <v>0.12727272727272726</v>
      </c>
      <c r="AC242">
        <f t="shared" ref="AC242" si="51">MAX(AC2:AC241)</f>
        <v>0.29166666666666669</v>
      </c>
      <c r="AD242">
        <v>0.24324324324324326</v>
      </c>
      <c r="AE242">
        <v>0.30232558139534882</v>
      </c>
      <c r="AF242">
        <f t="shared" si="46"/>
        <v>0.22838551468333917</v>
      </c>
      <c r="AG242">
        <f t="shared" si="47"/>
        <v>7.5022888152425027E-2</v>
      </c>
    </row>
    <row r="243" spans="2:33">
      <c r="G243">
        <v>0</v>
      </c>
    </row>
    <row r="244" spans="2:33">
      <c r="G244">
        <v>0</v>
      </c>
    </row>
    <row r="245" spans="2:33">
      <c r="G245">
        <v>0</v>
      </c>
    </row>
    <row r="246" spans="2:33">
      <c r="G246">
        <v>0</v>
      </c>
    </row>
  </sheetData>
  <phoneticPr fontId="18" type="noConversion"/>
  <pageMargins left="0.7" right="0.7" top="0.75" bottom="0.75" header="0.3" footer="0.3"/>
  <drawing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2866C-9403-9F4A-B62A-F4C83B2E76FA}">
  <dimension ref="A1:AG241"/>
  <sheetViews>
    <sheetView workbookViewId="0">
      <selection activeCell="J296" sqref="J296"/>
    </sheetView>
  </sheetViews>
  <sheetFormatPr baseColWidth="10" defaultRowHeight="15"/>
  <sheetData>
    <row r="1" spans="1:33">
      <c r="A1" t="s">
        <v>4</v>
      </c>
      <c r="B1" t="s">
        <v>2</v>
      </c>
      <c r="E1" s="2" t="s">
        <v>31</v>
      </c>
      <c r="F1" t="s">
        <v>4</v>
      </c>
      <c r="G1" t="s">
        <v>3</v>
      </c>
      <c r="H1" t="s">
        <v>4</v>
      </c>
      <c r="I1" t="s">
        <v>26</v>
      </c>
      <c r="J1" t="s">
        <v>4</v>
      </c>
      <c r="K1" t="s">
        <v>27</v>
      </c>
      <c r="L1" t="s">
        <v>4</v>
      </c>
      <c r="M1" t="s">
        <v>28</v>
      </c>
      <c r="N1" t="s">
        <v>4</v>
      </c>
      <c r="O1" t="s">
        <v>29</v>
      </c>
      <c r="P1" t="s">
        <v>4</v>
      </c>
      <c r="Q1" t="s">
        <v>30</v>
      </c>
      <c r="S1" t="s">
        <v>7</v>
      </c>
      <c r="V1" t="s">
        <v>8</v>
      </c>
      <c r="X1" t="s">
        <v>8</v>
      </c>
      <c r="Y1" t="s">
        <v>10</v>
      </c>
      <c r="AB1" t="s">
        <v>13</v>
      </c>
      <c r="AE1" t="s">
        <v>14</v>
      </c>
    </row>
    <row r="2" spans="1:33">
      <c r="A2">
        <v>0.25</v>
      </c>
      <c r="B2">
        <v>45</v>
      </c>
      <c r="C2">
        <f>B2-45</f>
        <v>0</v>
      </c>
      <c r="D2">
        <f>C2/45</f>
        <v>0</v>
      </c>
      <c r="F2">
        <v>0.25</v>
      </c>
      <c r="G2">
        <v>0</v>
      </c>
      <c r="H2">
        <v>0.25</v>
      </c>
      <c r="I2">
        <v>0</v>
      </c>
      <c r="J2">
        <v>0.25</v>
      </c>
      <c r="K2">
        <v>0</v>
      </c>
      <c r="L2">
        <v>0.25</v>
      </c>
      <c r="M2">
        <v>0</v>
      </c>
      <c r="N2">
        <v>0.25</v>
      </c>
      <c r="O2">
        <v>0</v>
      </c>
      <c r="P2">
        <v>0.25</v>
      </c>
      <c r="Q2">
        <v>0</v>
      </c>
      <c r="S2">
        <v>35</v>
      </c>
      <c r="T2">
        <f>S2-35</f>
        <v>0</v>
      </c>
      <c r="U2">
        <f>T2/35</f>
        <v>0</v>
      </c>
      <c r="V2">
        <v>36</v>
      </c>
      <c r="W2">
        <f>V2-36</f>
        <v>0</v>
      </c>
      <c r="X2">
        <f>W2/36</f>
        <v>0</v>
      </c>
      <c r="Y2">
        <v>43</v>
      </c>
      <c r="Z2">
        <f>Y2-43</f>
        <v>0</v>
      </c>
      <c r="AA2">
        <f>Z2/43</f>
        <v>0</v>
      </c>
      <c r="AB2">
        <v>34</v>
      </c>
      <c r="AC2">
        <f>AB2-34</f>
        <v>0</v>
      </c>
      <c r="AD2">
        <f>AC2/34</f>
        <v>0</v>
      </c>
      <c r="AE2">
        <v>45</v>
      </c>
      <c r="AF2">
        <f>AE2-45</f>
        <v>0</v>
      </c>
      <c r="AG2">
        <f>AF2/45</f>
        <v>0</v>
      </c>
    </row>
    <row r="3" spans="1:33">
      <c r="A3">
        <v>0.5</v>
      </c>
      <c r="B3">
        <v>55</v>
      </c>
      <c r="C3">
        <f t="shared" ref="C3:C66" si="0">B3-45</f>
        <v>10</v>
      </c>
      <c r="D3">
        <f t="shared" ref="D3:D66" si="1">C3/45</f>
        <v>0.22222222222222221</v>
      </c>
      <c r="F3">
        <v>0.5</v>
      </c>
      <c r="G3">
        <v>0.22222222222222221</v>
      </c>
      <c r="H3">
        <v>0.5</v>
      </c>
      <c r="I3">
        <v>-8.5714285714285715E-2</v>
      </c>
      <c r="J3">
        <v>0.5</v>
      </c>
      <c r="K3">
        <v>0</v>
      </c>
      <c r="L3">
        <v>0.5</v>
      </c>
      <c r="M3">
        <v>0</v>
      </c>
      <c r="N3">
        <v>0.5</v>
      </c>
      <c r="O3">
        <v>-8.8235294117647065E-2</v>
      </c>
      <c r="P3">
        <v>0.5</v>
      </c>
      <c r="Q3">
        <v>-6.6666666666666666E-2</v>
      </c>
      <c r="S3">
        <v>32</v>
      </c>
      <c r="T3">
        <f t="shared" ref="T3:T66" si="2">S3-35</f>
        <v>-3</v>
      </c>
      <c r="U3">
        <f t="shared" ref="U3:U66" si="3">T3/35</f>
        <v>-8.5714285714285715E-2</v>
      </c>
      <c r="V3">
        <v>36</v>
      </c>
      <c r="W3">
        <f t="shared" ref="W3:W66" si="4">V3-36</f>
        <v>0</v>
      </c>
      <c r="X3">
        <f t="shared" ref="X3:X66" si="5">W3/36</f>
        <v>0</v>
      </c>
      <c r="Y3">
        <v>43</v>
      </c>
      <c r="Z3">
        <f t="shared" ref="Z3:Z66" si="6">Y3-43</f>
        <v>0</v>
      </c>
      <c r="AA3">
        <f t="shared" ref="AA3:AA66" si="7">Z3/43</f>
        <v>0</v>
      </c>
      <c r="AB3">
        <v>31</v>
      </c>
      <c r="AC3">
        <f t="shared" ref="AC3:AC66" si="8">AB3-34</f>
        <v>-3</v>
      </c>
      <c r="AD3">
        <f t="shared" ref="AD3:AD66" si="9">AC3/34</f>
        <v>-8.8235294117647065E-2</v>
      </c>
      <c r="AE3">
        <v>42</v>
      </c>
      <c r="AF3">
        <f t="shared" ref="AF3:AF66" si="10">AE3-45</f>
        <v>-3</v>
      </c>
      <c r="AG3">
        <f t="shared" ref="AG3:AG66" si="11">AF3/45</f>
        <v>-6.6666666666666666E-2</v>
      </c>
    </row>
    <row r="4" spans="1:33">
      <c r="A4">
        <v>0.75</v>
      </c>
      <c r="B4">
        <v>42</v>
      </c>
      <c r="C4">
        <f t="shared" si="0"/>
        <v>-3</v>
      </c>
      <c r="D4">
        <f t="shared" si="1"/>
        <v>-6.6666666666666666E-2</v>
      </c>
      <c r="F4">
        <v>0.75</v>
      </c>
      <c r="G4">
        <v>-6.6666666666666666E-2</v>
      </c>
      <c r="H4">
        <v>0.75</v>
      </c>
      <c r="I4">
        <v>8.5714285714285715E-2</v>
      </c>
      <c r="J4">
        <v>0.75</v>
      </c>
      <c r="K4">
        <v>0.1111111111111111</v>
      </c>
      <c r="L4">
        <v>0.75</v>
      </c>
      <c r="M4">
        <v>-2.3255813953488372E-2</v>
      </c>
      <c r="N4">
        <v>0.75</v>
      </c>
      <c r="O4">
        <v>-8.8235294117647065E-2</v>
      </c>
      <c r="P4">
        <v>0.75</v>
      </c>
      <c r="Q4">
        <v>-6.6666666666666666E-2</v>
      </c>
      <c r="S4">
        <v>38</v>
      </c>
      <c r="T4">
        <f t="shared" si="2"/>
        <v>3</v>
      </c>
      <c r="U4">
        <f t="shared" si="3"/>
        <v>8.5714285714285715E-2</v>
      </c>
      <c r="V4">
        <v>40</v>
      </c>
      <c r="W4">
        <f t="shared" si="4"/>
        <v>4</v>
      </c>
      <c r="X4">
        <f t="shared" si="5"/>
        <v>0.1111111111111111</v>
      </c>
      <c r="Y4">
        <v>42</v>
      </c>
      <c r="Z4">
        <f t="shared" si="6"/>
        <v>-1</v>
      </c>
      <c r="AA4">
        <f t="shared" si="7"/>
        <v>-2.3255813953488372E-2</v>
      </c>
      <c r="AB4">
        <v>31</v>
      </c>
      <c r="AC4">
        <f t="shared" si="8"/>
        <v>-3</v>
      </c>
      <c r="AD4">
        <f t="shared" si="9"/>
        <v>-8.8235294117647065E-2</v>
      </c>
      <c r="AE4">
        <v>42</v>
      </c>
      <c r="AF4">
        <f t="shared" si="10"/>
        <v>-3</v>
      </c>
      <c r="AG4">
        <f t="shared" si="11"/>
        <v>-6.6666666666666666E-2</v>
      </c>
    </row>
    <row r="5" spans="1:33">
      <c r="A5">
        <v>1</v>
      </c>
      <c r="B5">
        <v>47</v>
      </c>
      <c r="C5">
        <f t="shared" si="0"/>
        <v>2</v>
      </c>
      <c r="D5">
        <f t="shared" si="1"/>
        <v>4.4444444444444446E-2</v>
      </c>
      <c r="F5">
        <v>1</v>
      </c>
      <c r="G5">
        <v>4.4444444444444446E-2</v>
      </c>
      <c r="H5">
        <v>1</v>
      </c>
      <c r="I5">
        <v>-8.5714285714285715E-2</v>
      </c>
      <c r="J5">
        <v>1</v>
      </c>
      <c r="K5">
        <v>0.1388888888888889</v>
      </c>
      <c r="L5">
        <v>1</v>
      </c>
      <c r="M5">
        <v>4.6511627906976744E-2</v>
      </c>
      <c r="N5">
        <v>1</v>
      </c>
      <c r="O5">
        <v>-8.8235294117647065E-2</v>
      </c>
      <c r="P5">
        <v>1</v>
      </c>
      <c r="Q5">
        <v>-2.2222222222222223E-2</v>
      </c>
      <c r="S5">
        <v>32</v>
      </c>
      <c r="T5">
        <f t="shared" si="2"/>
        <v>-3</v>
      </c>
      <c r="U5">
        <f t="shared" si="3"/>
        <v>-8.5714285714285715E-2</v>
      </c>
      <c r="V5">
        <v>41</v>
      </c>
      <c r="W5">
        <f t="shared" si="4"/>
        <v>5</v>
      </c>
      <c r="X5">
        <f t="shared" si="5"/>
        <v>0.1388888888888889</v>
      </c>
      <c r="Y5">
        <v>45</v>
      </c>
      <c r="Z5">
        <f t="shared" si="6"/>
        <v>2</v>
      </c>
      <c r="AA5">
        <f t="shared" si="7"/>
        <v>4.6511627906976744E-2</v>
      </c>
      <c r="AB5">
        <v>31</v>
      </c>
      <c r="AC5">
        <f t="shared" si="8"/>
        <v>-3</v>
      </c>
      <c r="AD5">
        <f t="shared" si="9"/>
        <v>-8.8235294117647065E-2</v>
      </c>
      <c r="AE5">
        <v>44</v>
      </c>
      <c r="AF5">
        <f t="shared" si="10"/>
        <v>-1</v>
      </c>
      <c r="AG5">
        <f t="shared" si="11"/>
        <v>-2.2222222222222223E-2</v>
      </c>
    </row>
    <row r="6" spans="1:33">
      <c r="A6">
        <v>1.25</v>
      </c>
      <c r="B6">
        <v>51</v>
      </c>
      <c r="C6">
        <f t="shared" si="0"/>
        <v>6</v>
      </c>
      <c r="D6">
        <f t="shared" si="1"/>
        <v>0.13333333333333333</v>
      </c>
      <c r="F6">
        <v>1.25</v>
      </c>
      <c r="G6">
        <v>0.13333333333333333</v>
      </c>
      <c r="H6">
        <v>1.25</v>
      </c>
      <c r="I6">
        <v>0.14285714285714285</v>
      </c>
      <c r="J6">
        <v>1.25</v>
      </c>
      <c r="K6">
        <v>0</v>
      </c>
      <c r="L6">
        <v>1.25</v>
      </c>
      <c r="M6">
        <v>4.6511627906976744E-2</v>
      </c>
      <c r="N6">
        <v>1.25</v>
      </c>
      <c r="O6">
        <v>-2.9411764705882353E-2</v>
      </c>
      <c r="P6">
        <v>1.25</v>
      </c>
      <c r="Q6">
        <v>-0.2</v>
      </c>
      <c r="S6">
        <v>40</v>
      </c>
      <c r="T6">
        <f t="shared" si="2"/>
        <v>5</v>
      </c>
      <c r="U6">
        <f t="shared" si="3"/>
        <v>0.14285714285714285</v>
      </c>
      <c r="V6">
        <v>36</v>
      </c>
      <c r="W6">
        <f t="shared" si="4"/>
        <v>0</v>
      </c>
      <c r="X6">
        <f t="shared" si="5"/>
        <v>0</v>
      </c>
      <c r="Y6">
        <v>45</v>
      </c>
      <c r="Z6">
        <f t="shared" si="6"/>
        <v>2</v>
      </c>
      <c r="AA6">
        <f t="shared" si="7"/>
        <v>4.6511627906976744E-2</v>
      </c>
      <c r="AB6">
        <v>33</v>
      </c>
      <c r="AC6">
        <f t="shared" si="8"/>
        <v>-1</v>
      </c>
      <c r="AD6">
        <f t="shared" si="9"/>
        <v>-2.9411764705882353E-2</v>
      </c>
      <c r="AE6">
        <v>36</v>
      </c>
      <c r="AF6">
        <f t="shared" si="10"/>
        <v>-9</v>
      </c>
      <c r="AG6">
        <f t="shared" si="11"/>
        <v>-0.2</v>
      </c>
    </row>
    <row r="7" spans="1:33">
      <c r="A7">
        <v>1.5</v>
      </c>
      <c r="B7">
        <v>55</v>
      </c>
      <c r="C7">
        <f t="shared" si="0"/>
        <v>10</v>
      </c>
      <c r="D7">
        <f t="shared" si="1"/>
        <v>0.22222222222222221</v>
      </c>
      <c r="F7">
        <v>1.5</v>
      </c>
      <c r="G7">
        <v>0.22222222222222221</v>
      </c>
      <c r="H7">
        <v>1.5</v>
      </c>
      <c r="I7">
        <v>0.17142857142857143</v>
      </c>
      <c r="J7">
        <v>1.5</v>
      </c>
      <c r="K7">
        <v>-2.7777777777777776E-2</v>
      </c>
      <c r="L7">
        <v>1.5</v>
      </c>
      <c r="M7">
        <v>4.6511627906976744E-2</v>
      </c>
      <c r="N7">
        <v>1.5</v>
      </c>
      <c r="O7">
        <v>-0.11764705882352941</v>
      </c>
      <c r="P7">
        <v>1.5</v>
      </c>
      <c r="Q7">
        <v>-6.6666666666666666E-2</v>
      </c>
      <c r="S7">
        <v>41</v>
      </c>
      <c r="T7">
        <f t="shared" si="2"/>
        <v>6</v>
      </c>
      <c r="U7">
        <f t="shared" si="3"/>
        <v>0.17142857142857143</v>
      </c>
      <c r="V7">
        <v>35</v>
      </c>
      <c r="W7">
        <f t="shared" si="4"/>
        <v>-1</v>
      </c>
      <c r="X7">
        <f t="shared" si="5"/>
        <v>-2.7777777777777776E-2</v>
      </c>
      <c r="Y7">
        <v>45</v>
      </c>
      <c r="Z7">
        <f t="shared" si="6"/>
        <v>2</v>
      </c>
      <c r="AA7">
        <f t="shared" si="7"/>
        <v>4.6511627906976744E-2</v>
      </c>
      <c r="AB7">
        <v>30</v>
      </c>
      <c r="AC7">
        <f t="shared" si="8"/>
        <v>-4</v>
      </c>
      <c r="AD7">
        <f t="shared" si="9"/>
        <v>-0.11764705882352941</v>
      </c>
      <c r="AE7">
        <v>42</v>
      </c>
      <c r="AF7">
        <f t="shared" si="10"/>
        <v>-3</v>
      </c>
      <c r="AG7">
        <f t="shared" si="11"/>
        <v>-6.6666666666666666E-2</v>
      </c>
    </row>
    <row r="8" spans="1:33">
      <c r="A8">
        <v>1.75</v>
      </c>
      <c r="B8">
        <v>52</v>
      </c>
      <c r="C8">
        <f t="shared" si="0"/>
        <v>7</v>
      </c>
      <c r="D8">
        <f t="shared" si="1"/>
        <v>0.15555555555555556</v>
      </c>
      <c r="F8">
        <v>1.75</v>
      </c>
      <c r="G8">
        <v>0.15555555555555556</v>
      </c>
      <c r="H8">
        <v>1.75</v>
      </c>
      <c r="I8">
        <v>0.14285714285714285</v>
      </c>
      <c r="J8">
        <v>1.75</v>
      </c>
      <c r="K8">
        <v>-0.16666666666666666</v>
      </c>
      <c r="L8">
        <v>1.75</v>
      </c>
      <c r="M8">
        <v>-4.6511627906976744E-2</v>
      </c>
      <c r="N8">
        <v>1.75</v>
      </c>
      <c r="O8">
        <v>-5.8823529411764705E-2</v>
      </c>
      <c r="P8">
        <v>1.75</v>
      </c>
      <c r="Q8">
        <v>-4.4444444444444446E-2</v>
      </c>
      <c r="S8">
        <v>40</v>
      </c>
      <c r="T8">
        <f t="shared" si="2"/>
        <v>5</v>
      </c>
      <c r="U8">
        <f t="shared" si="3"/>
        <v>0.14285714285714285</v>
      </c>
      <c r="V8">
        <v>30</v>
      </c>
      <c r="W8">
        <f t="shared" si="4"/>
        <v>-6</v>
      </c>
      <c r="X8">
        <f t="shared" si="5"/>
        <v>-0.16666666666666666</v>
      </c>
      <c r="Y8">
        <v>41</v>
      </c>
      <c r="Z8">
        <f t="shared" si="6"/>
        <v>-2</v>
      </c>
      <c r="AA8">
        <f t="shared" si="7"/>
        <v>-4.6511627906976744E-2</v>
      </c>
      <c r="AB8">
        <v>32</v>
      </c>
      <c r="AC8">
        <f t="shared" si="8"/>
        <v>-2</v>
      </c>
      <c r="AD8">
        <f t="shared" si="9"/>
        <v>-5.8823529411764705E-2</v>
      </c>
      <c r="AE8">
        <v>43</v>
      </c>
      <c r="AF8">
        <f t="shared" si="10"/>
        <v>-2</v>
      </c>
      <c r="AG8">
        <f t="shared" si="11"/>
        <v>-4.4444444444444446E-2</v>
      </c>
    </row>
    <row r="9" spans="1:33">
      <c r="A9">
        <v>2</v>
      </c>
      <c r="B9">
        <v>51</v>
      </c>
      <c r="C9">
        <f t="shared" si="0"/>
        <v>6</v>
      </c>
      <c r="D9">
        <f t="shared" si="1"/>
        <v>0.13333333333333333</v>
      </c>
      <c r="F9">
        <v>2</v>
      </c>
      <c r="G9">
        <v>0.13333333333333333</v>
      </c>
      <c r="H9">
        <v>2</v>
      </c>
      <c r="I9">
        <v>-5.7142857142857141E-2</v>
      </c>
      <c r="J9">
        <v>2</v>
      </c>
      <c r="K9">
        <v>2.7777777777777776E-2</v>
      </c>
      <c r="L9">
        <v>2</v>
      </c>
      <c r="M9">
        <v>2.3255813953488372E-2</v>
      </c>
      <c r="N9">
        <v>2</v>
      </c>
      <c r="O9">
        <v>-0.11764705882352941</v>
      </c>
      <c r="P9">
        <v>2</v>
      </c>
      <c r="Q9">
        <v>-0.1111111111111111</v>
      </c>
      <c r="S9">
        <v>33</v>
      </c>
      <c r="T9">
        <f t="shared" si="2"/>
        <v>-2</v>
      </c>
      <c r="U9">
        <f t="shared" si="3"/>
        <v>-5.7142857142857141E-2</v>
      </c>
      <c r="V9">
        <v>37</v>
      </c>
      <c r="W9">
        <f t="shared" si="4"/>
        <v>1</v>
      </c>
      <c r="X9">
        <f t="shared" si="5"/>
        <v>2.7777777777777776E-2</v>
      </c>
      <c r="Y9">
        <v>44</v>
      </c>
      <c r="Z9">
        <f t="shared" si="6"/>
        <v>1</v>
      </c>
      <c r="AA9">
        <f t="shared" si="7"/>
        <v>2.3255813953488372E-2</v>
      </c>
      <c r="AB9">
        <v>30</v>
      </c>
      <c r="AC9">
        <f t="shared" si="8"/>
        <v>-4</v>
      </c>
      <c r="AD9">
        <f t="shared" si="9"/>
        <v>-0.11764705882352941</v>
      </c>
      <c r="AE9">
        <v>40</v>
      </c>
      <c r="AF9">
        <f t="shared" si="10"/>
        <v>-5</v>
      </c>
      <c r="AG9">
        <f t="shared" si="11"/>
        <v>-0.1111111111111111</v>
      </c>
    </row>
    <row r="10" spans="1:33">
      <c r="A10">
        <v>2.25</v>
      </c>
      <c r="B10">
        <v>50</v>
      </c>
      <c r="C10">
        <f t="shared" si="0"/>
        <v>5</v>
      </c>
      <c r="D10">
        <f t="shared" si="1"/>
        <v>0.1111111111111111</v>
      </c>
      <c r="F10">
        <v>2.25</v>
      </c>
      <c r="G10">
        <v>0.1111111111111111</v>
      </c>
      <c r="H10">
        <v>2.25</v>
      </c>
      <c r="I10">
        <v>0.31428571428571428</v>
      </c>
      <c r="J10">
        <v>2.25</v>
      </c>
      <c r="K10">
        <v>0.1388888888888889</v>
      </c>
      <c r="L10">
        <v>2.25</v>
      </c>
      <c r="M10">
        <v>-4.6511627906976744E-2</v>
      </c>
      <c r="N10">
        <v>2.25</v>
      </c>
      <c r="O10">
        <v>0</v>
      </c>
      <c r="P10">
        <v>2.25</v>
      </c>
      <c r="Q10">
        <v>-6.6666666666666666E-2</v>
      </c>
      <c r="S10">
        <v>46</v>
      </c>
      <c r="T10">
        <f t="shared" si="2"/>
        <v>11</v>
      </c>
      <c r="U10">
        <f t="shared" si="3"/>
        <v>0.31428571428571428</v>
      </c>
      <c r="V10">
        <v>41</v>
      </c>
      <c r="W10">
        <f t="shared" si="4"/>
        <v>5</v>
      </c>
      <c r="X10">
        <f t="shared" si="5"/>
        <v>0.1388888888888889</v>
      </c>
      <c r="Y10">
        <v>41</v>
      </c>
      <c r="Z10">
        <f t="shared" si="6"/>
        <v>-2</v>
      </c>
      <c r="AA10">
        <f t="shared" si="7"/>
        <v>-4.6511627906976744E-2</v>
      </c>
      <c r="AB10">
        <v>34</v>
      </c>
      <c r="AC10">
        <f t="shared" si="8"/>
        <v>0</v>
      </c>
      <c r="AD10">
        <f t="shared" si="9"/>
        <v>0</v>
      </c>
      <c r="AE10">
        <v>42</v>
      </c>
      <c r="AF10">
        <f t="shared" si="10"/>
        <v>-3</v>
      </c>
      <c r="AG10">
        <f t="shared" si="11"/>
        <v>-6.6666666666666666E-2</v>
      </c>
    </row>
    <row r="11" spans="1:33">
      <c r="A11">
        <v>2.5</v>
      </c>
      <c r="B11">
        <v>51</v>
      </c>
      <c r="C11">
        <f t="shared" si="0"/>
        <v>6</v>
      </c>
      <c r="D11">
        <f t="shared" si="1"/>
        <v>0.13333333333333333</v>
      </c>
      <c r="F11">
        <v>2.5</v>
      </c>
      <c r="G11">
        <v>0.13333333333333333</v>
      </c>
      <c r="H11">
        <v>2.5</v>
      </c>
      <c r="I11">
        <v>0.14285714285714285</v>
      </c>
      <c r="J11">
        <v>2.5</v>
      </c>
      <c r="K11">
        <v>0.25</v>
      </c>
      <c r="L11">
        <v>2.5</v>
      </c>
      <c r="M11">
        <v>6.9767441860465115E-2</v>
      </c>
      <c r="N11">
        <v>2.5</v>
      </c>
      <c r="O11">
        <v>-8.8235294117647065E-2</v>
      </c>
      <c r="P11">
        <v>2.5</v>
      </c>
      <c r="Q11">
        <v>-2.2222222222222223E-2</v>
      </c>
      <c r="S11">
        <v>40</v>
      </c>
      <c r="T11">
        <f t="shared" si="2"/>
        <v>5</v>
      </c>
      <c r="U11">
        <f t="shared" si="3"/>
        <v>0.14285714285714285</v>
      </c>
      <c r="V11">
        <v>45</v>
      </c>
      <c r="W11">
        <f t="shared" si="4"/>
        <v>9</v>
      </c>
      <c r="X11">
        <f t="shared" si="5"/>
        <v>0.25</v>
      </c>
      <c r="Y11">
        <v>46</v>
      </c>
      <c r="Z11">
        <f t="shared" si="6"/>
        <v>3</v>
      </c>
      <c r="AA11">
        <f t="shared" si="7"/>
        <v>6.9767441860465115E-2</v>
      </c>
      <c r="AB11">
        <v>31</v>
      </c>
      <c r="AC11">
        <f t="shared" si="8"/>
        <v>-3</v>
      </c>
      <c r="AD11">
        <f t="shared" si="9"/>
        <v>-8.8235294117647065E-2</v>
      </c>
      <c r="AE11">
        <v>44</v>
      </c>
      <c r="AF11">
        <f t="shared" si="10"/>
        <v>-1</v>
      </c>
      <c r="AG11">
        <f t="shared" si="11"/>
        <v>-2.2222222222222223E-2</v>
      </c>
    </row>
    <row r="12" spans="1:33">
      <c r="A12">
        <v>2.75</v>
      </c>
      <c r="B12">
        <v>54</v>
      </c>
      <c r="C12">
        <f t="shared" si="0"/>
        <v>9</v>
      </c>
      <c r="D12">
        <f t="shared" si="1"/>
        <v>0.2</v>
      </c>
      <c r="F12">
        <v>2.75</v>
      </c>
      <c r="G12">
        <v>0.2</v>
      </c>
      <c r="H12">
        <v>2.75</v>
      </c>
      <c r="I12">
        <v>0.2</v>
      </c>
      <c r="J12">
        <v>2.75</v>
      </c>
      <c r="K12">
        <v>-2.7777777777777776E-2</v>
      </c>
      <c r="L12">
        <v>2.75</v>
      </c>
      <c r="M12">
        <v>0.16279069767441862</v>
      </c>
      <c r="N12">
        <v>2.75</v>
      </c>
      <c r="O12">
        <v>-0.11764705882352941</v>
      </c>
      <c r="P12">
        <v>2.75</v>
      </c>
      <c r="Q12">
        <v>-2.2222222222222223E-2</v>
      </c>
      <c r="S12">
        <v>42</v>
      </c>
      <c r="T12">
        <f t="shared" si="2"/>
        <v>7</v>
      </c>
      <c r="U12">
        <f t="shared" si="3"/>
        <v>0.2</v>
      </c>
      <c r="V12">
        <v>35</v>
      </c>
      <c r="W12">
        <f t="shared" si="4"/>
        <v>-1</v>
      </c>
      <c r="X12">
        <f t="shared" si="5"/>
        <v>-2.7777777777777776E-2</v>
      </c>
      <c r="Y12">
        <v>50</v>
      </c>
      <c r="Z12">
        <f t="shared" si="6"/>
        <v>7</v>
      </c>
      <c r="AA12">
        <f t="shared" si="7"/>
        <v>0.16279069767441862</v>
      </c>
      <c r="AB12">
        <v>30</v>
      </c>
      <c r="AC12">
        <f t="shared" si="8"/>
        <v>-4</v>
      </c>
      <c r="AD12">
        <f t="shared" si="9"/>
        <v>-0.11764705882352941</v>
      </c>
      <c r="AE12">
        <v>44</v>
      </c>
      <c r="AF12">
        <f t="shared" si="10"/>
        <v>-1</v>
      </c>
      <c r="AG12">
        <f t="shared" si="11"/>
        <v>-2.2222222222222223E-2</v>
      </c>
    </row>
    <row r="13" spans="1:33">
      <c r="A13">
        <v>3</v>
      </c>
      <c r="B13">
        <v>42</v>
      </c>
      <c r="C13">
        <f t="shared" si="0"/>
        <v>-3</v>
      </c>
      <c r="D13">
        <f t="shared" si="1"/>
        <v>-6.6666666666666666E-2</v>
      </c>
      <c r="F13">
        <v>3</v>
      </c>
      <c r="G13">
        <v>-6.6666666666666666E-2</v>
      </c>
      <c r="H13">
        <v>3</v>
      </c>
      <c r="I13">
        <v>0</v>
      </c>
      <c r="J13">
        <v>3</v>
      </c>
      <c r="K13">
        <v>0.1388888888888889</v>
      </c>
      <c r="L13">
        <v>3</v>
      </c>
      <c r="M13">
        <v>9.3023255813953487E-2</v>
      </c>
      <c r="N13">
        <v>3</v>
      </c>
      <c r="O13">
        <v>-5.8823529411764705E-2</v>
      </c>
      <c r="P13">
        <v>3</v>
      </c>
      <c r="Q13">
        <v>-8.8888888888888892E-2</v>
      </c>
      <c r="S13">
        <v>35</v>
      </c>
      <c r="T13">
        <f t="shared" si="2"/>
        <v>0</v>
      </c>
      <c r="U13">
        <f t="shared" si="3"/>
        <v>0</v>
      </c>
      <c r="V13">
        <v>41</v>
      </c>
      <c r="W13">
        <f t="shared" si="4"/>
        <v>5</v>
      </c>
      <c r="X13">
        <f t="shared" si="5"/>
        <v>0.1388888888888889</v>
      </c>
      <c r="Y13">
        <v>47</v>
      </c>
      <c r="Z13">
        <f t="shared" si="6"/>
        <v>4</v>
      </c>
      <c r="AA13">
        <f t="shared" si="7"/>
        <v>9.3023255813953487E-2</v>
      </c>
      <c r="AB13">
        <v>32</v>
      </c>
      <c r="AC13">
        <f t="shared" si="8"/>
        <v>-2</v>
      </c>
      <c r="AD13">
        <f t="shared" si="9"/>
        <v>-5.8823529411764705E-2</v>
      </c>
      <c r="AE13">
        <v>41</v>
      </c>
      <c r="AF13">
        <f t="shared" si="10"/>
        <v>-4</v>
      </c>
      <c r="AG13">
        <f t="shared" si="11"/>
        <v>-8.8888888888888892E-2</v>
      </c>
    </row>
    <row r="14" spans="1:33">
      <c r="A14">
        <v>3.25</v>
      </c>
      <c r="B14">
        <v>56</v>
      </c>
      <c r="C14">
        <f t="shared" si="0"/>
        <v>11</v>
      </c>
      <c r="D14">
        <f t="shared" si="1"/>
        <v>0.24444444444444444</v>
      </c>
      <c r="F14">
        <v>3.25</v>
      </c>
      <c r="G14">
        <v>0.24444444444444444</v>
      </c>
      <c r="H14">
        <v>3.25</v>
      </c>
      <c r="I14">
        <v>0</v>
      </c>
      <c r="J14">
        <v>3.25</v>
      </c>
      <c r="K14">
        <v>-0.1111111111111111</v>
      </c>
      <c r="L14">
        <v>3.25</v>
      </c>
      <c r="M14">
        <v>6.9767441860465115E-2</v>
      </c>
      <c r="N14">
        <v>3.25</v>
      </c>
      <c r="O14">
        <v>-2.9411764705882353E-2</v>
      </c>
      <c r="P14">
        <v>3.25</v>
      </c>
      <c r="Q14">
        <v>-0.1111111111111111</v>
      </c>
      <c r="S14">
        <v>35</v>
      </c>
      <c r="T14">
        <f t="shared" si="2"/>
        <v>0</v>
      </c>
      <c r="U14">
        <f t="shared" si="3"/>
        <v>0</v>
      </c>
      <c r="V14">
        <v>32</v>
      </c>
      <c r="W14">
        <f t="shared" si="4"/>
        <v>-4</v>
      </c>
      <c r="X14">
        <f t="shared" si="5"/>
        <v>-0.1111111111111111</v>
      </c>
      <c r="Y14">
        <v>46</v>
      </c>
      <c r="Z14">
        <f t="shared" si="6"/>
        <v>3</v>
      </c>
      <c r="AA14">
        <f t="shared" si="7"/>
        <v>6.9767441860465115E-2</v>
      </c>
      <c r="AB14">
        <v>33</v>
      </c>
      <c r="AC14">
        <f t="shared" si="8"/>
        <v>-1</v>
      </c>
      <c r="AD14">
        <f t="shared" si="9"/>
        <v>-2.9411764705882353E-2</v>
      </c>
      <c r="AE14">
        <v>40</v>
      </c>
      <c r="AF14">
        <f t="shared" si="10"/>
        <v>-5</v>
      </c>
      <c r="AG14">
        <f t="shared" si="11"/>
        <v>-0.1111111111111111</v>
      </c>
    </row>
    <row r="15" spans="1:33">
      <c r="A15">
        <v>3.5</v>
      </c>
      <c r="B15">
        <v>52</v>
      </c>
      <c r="C15">
        <f t="shared" si="0"/>
        <v>7</v>
      </c>
      <c r="D15">
        <f t="shared" si="1"/>
        <v>0.15555555555555556</v>
      </c>
      <c r="F15">
        <v>3.5</v>
      </c>
      <c r="G15">
        <v>0.15555555555555556</v>
      </c>
      <c r="H15">
        <v>3.5</v>
      </c>
      <c r="I15">
        <v>-8.5714285714285715E-2</v>
      </c>
      <c r="J15">
        <v>3.5</v>
      </c>
      <c r="K15">
        <v>-8.3333333333333329E-2</v>
      </c>
      <c r="L15">
        <v>3.5</v>
      </c>
      <c r="M15">
        <v>9.3023255813953487E-2</v>
      </c>
      <c r="N15">
        <v>3.5</v>
      </c>
      <c r="O15">
        <v>-8.8235294117647065E-2</v>
      </c>
      <c r="P15">
        <v>3.5</v>
      </c>
      <c r="Q15">
        <v>-0.15555555555555556</v>
      </c>
      <c r="S15">
        <v>32</v>
      </c>
      <c r="T15">
        <f t="shared" si="2"/>
        <v>-3</v>
      </c>
      <c r="U15">
        <f t="shared" si="3"/>
        <v>-8.5714285714285715E-2</v>
      </c>
      <c r="V15">
        <v>33</v>
      </c>
      <c r="W15">
        <f t="shared" si="4"/>
        <v>-3</v>
      </c>
      <c r="X15">
        <f t="shared" si="5"/>
        <v>-8.3333333333333329E-2</v>
      </c>
      <c r="Y15">
        <v>47</v>
      </c>
      <c r="Z15">
        <f t="shared" si="6"/>
        <v>4</v>
      </c>
      <c r="AA15">
        <f t="shared" si="7"/>
        <v>9.3023255813953487E-2</v>
      </c>
      <c r="AB15">
        <v>31</v>
      </c>
      <c r="AC15">
        <f t="shared" si="8"/>
        <v>-3</v>
      </c>
      <c r="AD15">
        <f t="shared" si="9"/>
        <v>-8.8235294117647065E-2</v>
      </c>
      <c r="AE15">
        <v>38</v>
      </c>
      <c r="AF15">
        <f t="shared" si="10"/>
        <v>-7</v>
      </c>
      <c r="AG15">
        <f t="shared" si="11"/>
        <v>-0.15555555555555556</v>
      </c>
    </row>
    <row r="16" spans="1:33">
      <c r="A16">
        <v>3.75</v>
      </c>
      <c r="B16">
        <v>56</v>
      </c>
      <c r="C16">
        <f t="shared" si="0"/>
        <v>11</v>
      </c>
      <c r="D16">
        <f t="shared" si="1"/>
        <v>0.24444444444444444</v>
      </c>
      <c r="F16">
        <v>3.75</v>
      </c>
      <c r="G16">
        <v>0.24444444444444444</v>
      </c>
      <c r="H16">
        <v>3.75</v>
      </c>
      <c r="I16">
        <v>0.22857142857142856</v>
      </c>
      <c r="J16">
        <v>3.75</v>
      </c>
      <c r="K16">
        <v>0</v>
      </c>
      <c r="L16">
        <v>3.75</v>
      </c>
      <c r="M16">
        <v>6.9767441860465115E-2</v>
      </c>
      <c r="N16">
        <v>3.75</v>
      </c>
      <c r="O16">
        <v>-8.8235294117647065E-2</v>
      </c>
      <c r="P16">
        <v>3.75</v>
      </c>
      <c r="Q16">
        <v>-0.1111111111111111</v>
      </c>
      <c r="S16">
        <v>43</v>
      </c>
      <c r="T16">
        <f t="shared" si="2"/>
        <v>8</v>
      </c>
      <c r="U16">
        <f t="shared" si="3"/>
        <v>0.22857142857142856</v>
      </c>
      <c r="V16">
        <v>36</v>
      </c>
      <c r="W16">
        <f t="shared" si="4"/>
        <v>0</v>
      </c>
      <c r="X16">
        <f t="shared" si="5"/>
        <v>0</v>
      </c>
      <c r="Y16">
        <v>46</v>
      </c>
      <c r="Z16">
        <f t="shared" si="6"/>
        <v>3</v>
      </c>
      <c r="AA16">
        <f t="shared" si="7"/>
        <v>6.9767441860465115E-2</v>
      </c>
      <c r="AB16">
        <v>31</v>
      </c>
      <c r="AC16">
        <f t="shared" si="8"/>
        <v>-3</v>
      </c>
      <c r="AD16">
        <f t="shared" si="9"/>
        <v>-8.8235294117647065E-2</v>
      </c>
      <c r="AE16">
        <v>40</v>
      </c>
      <c r="AF16">
        <f t="shared" si="10"/>
        <v>-5</v>
      </c>
      <c r="AG16">
        <f t="shared" si="11"/>
        <v>-0.1111111111111111</v>
      </c>
    </row>
    <row r="17" spans="1:33">
      <c r="A17">
        <v>4</v>
      </c>
      <c r="B17">
        <v>56</v>
      </c>
      <c r="C17">
        <f t="shared" si="0"/>
        <v>11</v>
      </c>
      <c r="D17">
        <f t="shared" si="1"/>
        <v>0.24444444444444444</v>
      </c>
      <c r="F17">
        <v>4</v>
      </c>
      <c r="G17">
        <v>0.24444444444444444</v>
      </c>
      <c r="H17">
        <v>4</v>
      </c>
      <c r="I17">
        <v>5.7142857142857141E-2</v>
      </c>
      <c r="J17">
        <v>4</v>
      </c>
      <c r="K17">
        <v>-2.7777777777777776E-2</v>
      </c>
      <c r="L17">
        <v>4</v>
      </c>
      <c r="M17">
        <v>-0.11627906976744186</v>
      </c>
      <c r="N17">
        <v>4</v>
      </c>
      <c r="O17">
        <v>-8.8235294117647065E-2</v>
      </c>
      <c r="P17">
        <v>4</v>
      </c>
      <c r="Q17">
        <v>-6.6666666666666666E-2</v>
      </c>
      <c r="S17">
        <v>37</v>
      </c>
      <c r="T17">
        <f t="shared" si="2"/>
        <v>2</v>
      </c>
      <c r="U17">
        <f t="shared" si="3"/>
        <v>5.7142857142857141E-2</v>
      </c>
      <c r="V17">
        <v>35</v>
      </c>
      <c r="W17">
        <f t="shared" si="4"/>
        <v>-1</v>
      </c>
      <c r="X17">
        <f t="shared" si="5"/>
        <v>-2.7777777777777776E-2</v>
      </c>
      <c r="Y17">
        <v>38</v>
      </c>
      <c r="Z17">
        <f t="shared" si="6"/>
        <v>-5</v>
      </c>
      <c r="AA17">
        <f t="shared" si="7"/>
        <v>-0.11627906976744186</v>
      </c>
      <c r="AB17">
        <v>31</v>
      </c>
      <c r="AC17">
        <f t="shared" si="8"/>
        <v>-3</v>
      </c>
      <c r="AD17">
        <f t="shared" si="9"/>
        <v>-8.8235294117647065E-2</v>
      </c>
      <c r="AE17">
        <v>42</v>
      </c>
      <c r="AF17">
        <f t="shared" si="10"/>
        <v>-3</v>
      </c>
      <c r="AG17">
        <f t="shared" si="11"/>
        <v>-6.6666666666666666E-2</v>
      </c>
    </row>
    <row r="18" spans="1:33">
      <c r="A18">
        <v>4.25</v>
      </c>
      <c r="B18">
        <v>43</v>
      </c>
      <c r="C18">
        <f t="shared" si="0"/>
        <v>-2</v>
      </c>
      <c r="D18">
        <f t="shared" si="1"/>
        <v>-4.4444444444444446E-2</v>
      </c>
      <c r="F18">
        <v>4.25</v>
      </c>
      <c r="G18">
        <v>-4.4444444444444446E-2</v>
      </c>
      <c r="H18">
        <v>4.25</v>
      </c>
      <c r="I18">
        <v>0.11428571428571428</v>
      </c>
      <c r="J18">
        <v>4.25</v>
      </c>
      <c r="K18">
        <v>2.7777777777777776E-2</v>
      </c>
      <c r="L18">
        <v>4.25</v>
      </c>
      <c r="M18">
        <v>0</v>
      </c>
      <c r="N18">
        <v>4.25</v>
      </c>
      <c r="O18">
        <v>-0.11764705882352941</v>
      </c>
      <c r="P18">
        <v>4.25</v>
      </c>
      <c r="Q18">
        <v>-0.1111111111111111</v>
      </c>
      <c r="S18">
        <v>39</v>
      </c>
      <c r="T18">
        <f t="shared" si="2"/>
        <v>4</v>
      </c>
      <c r="U18">
        <f t="shared" si="3"/>
        <v>0.11428571428571428</v>
      </c>
      <c r="V18">
        <v>37</v>
      </c>
      <c r="W18">
        <f t="shared" si="4"/>
        <v>1</v>
      </c>
      <c r="X18">
        <f t="shared" si="5"/>
        <v>2.7777777777777776E-2</v>
      </c>
      <c r="Y18">
        <v>43</v>
      </c>
      <c r="Z18">
        <f t="shared" si="6"/>
        <v>0</v>
      </c>
      <c r="AA18">
        <f t="shared" si="7"/>
        <v>0</v>
      </c>
      <c r="AB18">
        <v>30</v>
      </c>
      <c r="AC18">
        <f t="shared" si="8"/>
        <v>-4</v>
      </c>
      <c r="AD18">
        <f t="shared" si="9"/>
        <v>-0.11764705882352941</v>
      </c>
      <c r="AE18">
        <v>40</v>
      </c>
      <c r="AF18">
        <f t="shared" si="10"/>
        <v>-5</v>
      </c>
      <c r="AG18">
        <f t="shared" si="11"/>
        <v>-0.1111111111111111</v>
      </c>
    </row>
    <row r="19" spans="1:33">
      <c r="A19">
        <v>4.5</v>
      </c>
      <c r="B19">
        <v>50</v>
      </c>
      <c r="C19">
        <f t="shared" si="0"/>
        <v>5</v>
      </c>
      <c r="D19">
        <f t="shared" si="1"/>
        <v>0.1111111111111111</v>
      </c>
      <c r="F19">
        <v>4.5</v>
      </c>
      <c r="G19">
        <v>0.1111111111111111</v>
      </c>
      <c r="H19">
        <v>4.5</v>
      </c>
      <c r="I19">
        <v>-2.8571428571428571E-2</v>
      </c>
      <c r="J19">
        <v>4.5</v>
      </c>
      <c r="K19">
        <v>0.25</v>
      </c>
      <c r="L19">
        <v>4.5</v>
      </c>
      <c r="M19">
        <v>4.6511627906976744E-2</v>
      </c>
      <c r="N19">
        <v>4.5</v>
      </c>
      <c r="O19">
        <v>-8.8235294117647065E-2</v>
      </c>
      <c r="P19">
        <v>4.5</v>
      </c>
      <c r="Q19">
        <v>-6.6666666666666666E-2</v>
      </c>
      <c r="S19">
        <v>34</v>
      </c>
      <c r="T19">
        <f t="shared" si="2"/>
        <v>-1</v>
      </c>
      <c r="U19">
        <f t="shared" si="3"/>
        <v>-2.8571428571428571E-2</v>
      </c>
      <c r="V19">
        <v>45</v>
      </c>
      <c r="W19">
        <f t="shared" si="4"/>
        <v>9</v>
      </c>
      <c r="X19">
        <f t="shared" si="5"/>
        <v>0.25</v>
      </c>
      <c r="Y19">
        <v>45</v>
      </c>
      <c r="Z19">
        <f t="shared" si="6"/>
        <v>2</v>
      </c>
      <c r="AA19">
        <f t="shared" si="7"/>
        <v>4.6511627906976744E-2</v>
      </c>
      <c r="AB19">
        <v>31</v>
      </c>
      <c r="AC19">
        <f t="shared" si="8"/>
        <v>-3</v>
      </c>
      <c r="AD19">
        <f t="shared" si="9"/>
        <v>-8.8235294117647065E-2</v>
      </c>
      <c r="AE19">
        <v>42</v>
      </c>
      <c r="AF19">
        <f t="shared" si="10"/>
        <v>-3</v>
      </c>
      <c r="AG19">
        <f t="shared" si="11"/>
        <v>-6.6666666666666666E-2</v>
      </c>
    </row>
    <row r="20" spans="1:33">
      <c r="A20">
        <v>4.75</v>
      </c>
      <c r="B20">
        <v>52</v>
      </c>
      <c r="C20">
        <f t="shared" si="0"/>
        <v>7</v>
      </c>
      <c r="D20">
        <f t="shared" si="1"/>
        <v>0.15555555555555556</v>
      </c>
      <c r="F20">
        <v>4.75</v>
      </c>
      <c r="G20">
        <v>0.15555555555555556</v>
      </c>
      <c r="H20">
        <v>4.75</v>
      </c>
      <c r="I20">
        <v>0.5714285714285714</v>
      </c>
      <c r="J20">
        <v>4.75</v>
      </c>
      <c r="K20">
        <v>2.7777777777777776E-2</v>
      </c>
      <c r="L20">
        <v>4.75</v>
      </c>
      <c r="M20">
        <v>-6.9767441860465115E-2</v>
      </c>
      <c r="N20">
        <v>4.75</v>
      </c>
      <c r="O20">
        <v>-2.9411764705882353E-2</v>
      </c>
      <c r="P20">
        <v>4.75</v>
      </c>
      <c r="Q20">
        <v>2.2222222222222223E-2</v>
      </c>
      <c r="S20">
        <v>55</v>
      </c>
      <c r="T20">
        <f t="shared" si="2"/>
        <v>20</v>
      </c>
      <c r="U20">
        <f t="shared" si="3"/>
        <v>0.5714285714285714</v>
      </c>
      <c r="V20">
        <v>37</v>
      </c>
      <c r="W20">
        <f t="shared" si="4"/>
        <v>1</v>
      </c>
      <c r="X20">
        <f t="shared" si="5"/>
        <v>2.7777777777777776E-2</v>
      </c>
      <c r="Y20">
        <v>40</v>
      </c>
      <c r="Z20">
        <f t="shared" si="6"/>
        <v>-3</v>
      </c>
      <c r="AA20">
        <f t="shared" si="7"/>
        <v>-6.9767441860465115E-2</v>
      </c>
      <c r="AB20">
        <v>33</v>
      </c>
      <c r="AC20">
        <f t="shared" si="8"/>
        <v>-1</v>
      </c>
      <c r="AD20">
        <f t="shared" si="9"/>
        <v>-2.9411764705882353E-2</v>
      </c>
      <c r="AE20">
        <v>46</v>
      </c>
      <c r="AF20">
        <f t="shared" si="10"/>
        <v>1</v>
      </c>
      <c r="AG20">
        <f t="shared" si="11"/>
        <v>2.2222222222222223E-2</v>
      </c>
    </row>
    <row r="21" spans="1:33">
      <c r="A21">
        <v>5</v>
      </c>
      <c r="B21">
        <v>49</v>
      </c>
      <c r="C21">
        <f t="shared" si="0"/>
        <v>4</v>
      </c>
      <c r="D21">
        <f t="shared" si="1"/>
        <v>8.8888888888888892E-2</v>
      </c>
      <c r="F21">
        <v>5</v>
      </c>
      <c r="G21">
        <v>8.8888888888888892E-2</v>
      </c>
      <c r="H21">
        <v>5</v>
      </c>
      <c r="I21">
        <v>0.2857142857142857</v>
      </c>
      <c r="J21">
        <v>5</v>
      </c>
      <c r="K21">
        <v>-0.1388888888888889</v>
      </c>
      <c r="L21">
        <v>5</v>
      </c>
      <c r="M21">
        <v>-0.11627906976744186</v>
      </c>
      <c r="N21">
        <v>5</v>
      </c>
      <c r="O21">
        <v>-5.8823529411764705E-2</v>
      </c>
      <c r="P21">
        <v>5</v>
      </c>
      <c r="Q21">
        <v>-4.4444444444444446E-2</v>
      </c>
      <c r="S21">
        <v>45</v>
      </c>
      <c r="T21">
        <f t="shared" si="2"/>
        <v>10</v>
      </c>
      <c r="U21">
        <f t="shared" si="3"/>
        <v>0.2857142857142857</v>
      </c>
      <c r="V21">
        <v>31</v>
      </c>
      <c r="W21">
        <f t="shared" si="4"/>
        <v>-5</v>
      </c>
      <c r="X21">
        <f t="shared" si="5"/>
        <v>-0.1388888888888889</v>
      </c>
      <c r="Y21">
        <v>38</v>
      </c>
      <c r="Z21">
        <f t="shared" si="6"/>
        <v>-5</v>
      </c>
      <c r="AA21">
        <f t="shared" si="7"/>
        <v>-0.11627906976744186</v>
      </c>
      <c r="AB21">
        <v>32</v>
      </c>
      <c r="AC21">
        <f t="shared" si="8"/>
        <v>-2</v>
      </c>
      <c r="AD21">
        <f t="shared" si="9"/>
        <v>-5.8823529411764705E-2</v>
      </c>
      <c r="AE21">
        <v>43</v>
      </c>
      <c r="AF21">
        <f t="shared" si="10"/>
        <v>-2</v>
      </c>
      <c r="AG21">
        <f t="shared" si="11"/>
        <v>-4.4444444444444446E-2</v>
      </c>
    </row>
    <row r="22" spans="1:33">
      <c r="A22">
        <v>5.25</v>
      </c>
      <c r="B22">
        <v>46</v>
      </c>
      <c r="C22">
        <f t="shared" si="0"/>
        <v>1</v>
      </c>
      <c r="D22">
        <f t="shared" si="1"/>
        <v>2.2222222222222223E-2</v>
      </c>
      <c r="F22">
        <v>5.25</v>
      </c>
      <c r="G22">
        <v>2.2222222222222223E-2</v>
      </c>
      <c r="H22">
        <v>5.25</v>
      </c>
      <c r="I22">
        <v>-5.7142857142857141E-2</v>
      </c>
      <c r="J22">
        <v>5.25</v>
      </c>
      <c r="K22">
        <v>2.7777777777777776E-2</v>
      </c>
      <c r="L22">
        <v>5.25</v>
      </c>
      <c r="M22">
        <v>-4.6511627906976744E-2</v>
      </c>
      <c r="N22">
        <v>5.25</v>
      </c>
      <c r="O22">
        <v>2.9411764705882353E-2</v>
      </c>
      <c r="P22">
        <v>5.25</v>
      </c>
      <c r="Q22">
        <v>-0.13333333333333333</v>
      </c>
      <c r="S22">
        <v>33</v>
      </c>
      <c r="T22">
        <f t="shared" si="2"/>
        <v>-2</v>
      </c>
      <c r="U22">
        <f t="shared" si="3"/>
        <v>-5.7142857142857141E-2</v>
      </c>
      <c r="V22">
        <v>37</v>
      </c>
      <c r="W22">
        <f t="shared" si="4"/>
        <v>1</v>
      </c>
      <c r="X22">
        <f t="shared" si="5"/>
        <v>2.7777777777777776E-2</v>
      </c>
      <c r="Y22">
        <v>41</v>
      </c>
      <c r="Z22">
        <f t="shared" si="6"/>
        <v>-2</v>
      </c>
      <c r="AA22">
        <f t="shared" si="7"/>
        <v>-4.6511627906976744E-2</v>
      </c>
      <c r="AB22">
        <v>35</v>
      </c>
      <c r="AC22">
        <f t="shared" si="8"/>
        <v>1</v>
      </c>
      <c r="AD22">
        <f t="shared" si="9"/>
        <v>2.9411764705882353E-2</v>
      </c>
      <c r="AE22">
        <v>39</v>
      </c>
      <c r="AF22">
        <f t="shared" si="10"/>
        <v>-6</v>
      </c>
      <c r="AG22">
        <f t="shared" si="11"/>
        <v>-0.13333333333333333</v>
      </c>
    </row>
    <row r="23" spans="1:33">
      <c r="A23">
        <v>5.5</v>
      </c>
      <c r="B23">
        <v>58</v>
      </c>
      <c r="C23">
        <f t="shared" si="0"/>
        <v>13</v>
      </c>
      <c r="D23">
        <f t="shared" si="1"/>
        <v>0.28888888888888886</v>
      </c>
      <c r="F23">
        <v>5.5</v>
      </c>
      <c r="G23">
        <v>0.28888888888888886</v>
      </c>
      <c r="H23">
        <v>5.5</v>
      </c>
      <c r="I23">
        <v>-0.25714285714285712</v>
      </c>
      <c r="J23">
        <v>5.5</v>
      </c>
      <c r="K23">
        <v>2.7777777777777776E-2</v>
      </c>
      <c r="L23">
        <v>5.5</v>
      </c>
      <c r="M23">
        <v>2.3255813953488372E-2</v>
      </c>
      <c r="N23">
        <v>5.5</v>
      </c>
      <c r="O23">
        <v>-0.11764705882352941</v>
      </c>
      <c r="P23">
        <v>5.5</v>
      </c>
      <c r="Q23">
        <v>-0.1111111111111111</v>
      </c>
      <c r="S23">
        <v>26</v>
      </c>
      <c r="T23">
        <f t="shared" si="2"/>
        <v>-9</v>
      </c>
      <c r="U23">
        <f t="shared" si="3"/>
        <v>-0.25714285714285712</v>
      </c>
      <c r="V23">
        <v>37</v>
      </c>
      <c r="W23">
        <f t="shared" si="4"/>
        <v>1</v>
      </c>
      <c r="X23">
        <f t="shared" si="5"/>
        <v>2.7777777777777776E-2</v>
      </c>
      <c r="Y23">
        <v>44</v>
      </c>
      <c r="Z23">
        <f t="shared" si="6"/>
        <v>1</v>
      </c>
      <c r="AA23">
        <f t="shared" si="7"/>
        <v>2.3255813953488372E-2</v>
      </c>
      <c r="AB23">
        <v>30</v>
      </c>
      <c r="AC23">
        <f t="shared" si="8"/>
        <v>-4</v>
      </c>
      <c r="AD23">
        <f t="shared" si="9"/>
        <v>-0.11764705882352941</v>
      </c>
      <c r="AE23">
        <v>40</v>
      </c>
      <c r="AF23">
        <f t="shared" si="10"/>
        <v>-5</v>
      </c>
      <c r="AG23">
        <f t="shared" si="11"/>
        <v>-0.1111111111111111</v>
      </c>
    </row>
    <row r="24" spans="1:33">
      <c r="A24">
        <v>5.75</v>
      </c>
      <c r="B24">
        <v>50</v>
      </c>
      <c r="C24">
        <f t="shared" si="0"/>
        <v>5</v>
      </c>
      <c r="D24">
        <f t="shared" si="1"/>
        <v>0.1111111111111111</v>
      </c>
      <c r="F24">
        <v>5.75</v>
      </c>
      <c r="G24">
        <v>0.1111111111111111</v>
      </c>
      <c r="H24">
        <v>5.75</v>
      </c>
      <c r="I24">
        <v>2.8571428571428571E-2</v>
      </c>
      <c r="J24">
        <v>5.75</v>
      </c>
      <c r="K24">
        <v>0.1388888888888889</v>
      </c>
      <c r="L24">
        <v>5.75</v>
      </c>
      <c r="M24">
        <v>0</v>
      </c>
      <c r="N24">
        <v>5.75</v>
      </c>
      <c r="O24">
        <v>0</v>
      </c>
      <c r="P24">
        <v>5.75</v>
      </c>
      <c r="Q24">
        <v>-8.8888888888888892E-2</v>
      </c>
      <c r="S24">
        <v>36</v>
      </c>
      <c r="T24">
        <f t="shared" si="2"/>
        <v>1</v>
      </c>
      <c r="U24">
        <f t="shared" si="3"/>
        <v>2.8571428571428571E-2</v>
      </c>
      <c r="V24">
        <v>41</v>
      </c>
      <c r="W24">
        <f t="shared" si="4"/>
        <v>5</v>
      </c>
      <c r="X24">
        <f t="shared" si="5"/>
        <v>0.1388888888888889</v>
      </c>
      <c r="Y24">
        <v>43</v>
      </c>
      <c r="Z24">
        <f t="shared" si="6"/>
        <v>0</v>
      </c>
      <c r="AA24">
        <f t="shared" si="7"/>
        <v>0</v>
      </c>
      <c r="AB24">
        <v>34</v>
      </c>
      <c r="AC24">
        <f t="shared" si="8"/>
        <v>0</v>
      </c>
      <c r="AD24">
        <f t="shared" si="9"/>
        <v>0</v>
      </c>
      <c r="AE24">
        <v>41</v>
      </c>
      <c r="AF24">
        <f t="shared" si="10"/>
        <v>-4</v>
      </c>
      <c r="AG24">
        <f t="shared" si="11"/>
        <v>-8.8888888888888892E-2</v>
      </c>
    </row>
    <row r="25" spans="1:33">
      <c r="A25">
        <v>6</v>
      </c>
      <c r="B25">
        <v>55</v>
      </c>
      <c r="C25">
        <f t="shared" si="0"/>
        <v>10</v>
      </c>
      <c r="D25">
        <f t="shared" si="1"/>
        <v>0.22222222222222221</v>
      </c>
      <c r="F25">
        <v>6</v>
      </c>
      <c r="G25">
        <v>0.22222222222222221</v>
      </c>
      <c r="H25">
        <v>6</v>
      </c>
      <c r="I25">
        <v>0</v>
      </c>
      <c r="J25">
        <v>6</v>
      </c>
      <c r="K25">
        <v>-2.7777777777777776E-2</v>
      </c>
      <c r="L25">
        <v>6</v>
      </c>
      <c r="M25">
        <v>-4.6511627906976744E-2</v>
      </c>
      <c r="N25">
        <v>6</v>
      </c>
      <c r="O25">
        <v>-2.9411764705882353E-2</v>
      </c>
      <c r="P25">
        <v>6</v>
      </c>
      <c r="Q25">
        <v>-0.1111111111111111</v>
      </c>
      <c r="S25">
        <v>35</v>
      </c>
      <c r="T25">
        <f t="shared" si="2"/>
        <v>0</v>
      </c>
      <c r="U25">
        <f t="shared" si="3"/>
        <v>0</v>
      </c>
      <c r="V25">
        <v>35</v>
      </c>
      <c r="W25">
        <f t="shared" si="4"/>
        <v>-1</v>
      </c>
      <c r="X25">
        <f t="shared" si="5"/>
        <v>-2.7777777777777776E-2</v>
      </c>
      <c r="Y25">
        <v>41</v>
      </c>
      <c r="Z25">
        <f t="shared" si="6"/>
        <v>-2</v>
      </c>
      <c r="AA25">
        <f t="shared" si="7"/>
        <v>-4.6511627906976744E-2</v>
      </c>
      <c r="AB25">
        <v>33</v>
      </c>
      <c r="AC25">
        <f t="shared" si="8"/>
        <v>-1</v>
      </c>
      <c r="AD25">
        <f t="shared" si="9"/>
        <v>-2.9411764705882353E-2</v>
      </c>
      <c r="AE25">
        <v>40</v>
      </c>
      <c r="AF25">
        <f t="shared" si="10"/>
        <v>-5</v>
      </c>
      <c r="AG25">
        <f t="shared" si="11"/>
        <v>-0.1111111111111111</v>
      </c>
    </row>
    <row r="26" spans="1:33">
      <c r="A26">
        <v>6.25</v>
      </c>
      <c r="B26">
        <v>53</v>
      </c>
      <c r="C26">
        <f t="shared" si="0"/>
        <v>8</v>
      </c>
      <c r="D26">
        <f t="shared" si="1"/>
        <v>0.17777777777777778</v>
      </c>
      <c r="F26">
        <v>6.25</v>
      </c>
      <c r="G26">
        <v>0.17777777777777778</v>
      </c>
      <c r="H26">
        <v>6.25</v>
      </c>
      <c r="I26">
        <v>0.2</v>
      </c>
      <c r="J26">
        <v>6.25</v>
      </c>
      <c r="K26">
        <v>5.5555555555555552E-2</v>
      </c>
      <c r="L26">
        <v>6.25</v>
      </c>
      <c r="M26">
        <v>-4.6511627906976744E-2</v>
      </c>
      <c r="N26">
        <v>6.25</v>
      </c>
      <c r="O26">
        <v>0</v>
      </c>
      <c r="P26">
        <v>6.25</v>
      </c>
      <c r="Q26">
        <v>-8.8888888888888892E-2</v>
      </c>
      <c r="S26">
        <v>42</v>
      </c>
      <c r="T26">
        <f t="shared" si="2"/>
        <v>7</v>
      </c>
      <c r="U26">
        <f t="shared" si="3"/>
        <v>0.2</v>
      </c>
      <c r="V26">
        <v>38</v>
      </c>
      <c r="W26">
        <f t="shared" si="4"/>
        <v>2</v>
      </c>
      <c r="X26">
        <f t="shared" si="5"/>
        <v>5.5555555555555552E-2</v>
      </c>
      <c r="Y26">
        <v>41</v>
      </c>
      <c r="Z26">
        <f t="shared" si="6"/>
        <v>-2</v>
      </c>
      <c r="AA26">
        <f t="shared" si="7"/>
        <v>-4.6511627906976744E-2</v>
      </c>
      <c r="AB26">
        <v>34</v>
      </c>
      <c r="AC26">
        <f t="shared" si="8"/>
        <v>0</v>
      </c>
      <c r="AD26">
        <f t="shared" si="9"/>
        <v>0</v>
      </c>
      <c r="AE26">
        <v>41</v>
      </c>
      <c r="AF26">
        <f t="shared" si="10"/>
        <v>-4</v>
      </c>
      <c r="AG26">
        <f t="shared" si="11"/>
        <v>-8.8888888888888892E-2</v>
      </c>
    </row>
    <row r="27" spans="1:33">
      <c r="A27">
        <v>6.5</v>
      </c>
      <c r="B27">
        <v>41</v>
      </c>
      <c r="C27">
        <f t="shared" si="0"/>
        <v>-4</v>
      </c>
      <c r="D27">
        <f t="shared" si="1"/>
        <v>-8.8888888888888892E-2</v>
      </c>
      <c r="F27">
        <v>6.5</v>
      </c>
      <c r="G27">
        <v>-8.8888888888888892E-2</v>
      </c>
      <c r="H27">
        <v>6.5</v>
      </c>
      <c r="I27">
        <v>-2.8571428571428571E-2</v>
      </c>
      <c r="J27">
        <v>6.5</v>
      </c>
      <c r="K27">
        <v>0</v>
      </c>
      <c r="L27">
        <v>6.5</v>
      </c>
      <c r="M27">
        <v>-6.9767441860465115E-2</v>
      </c>
      <c r="N27">
        <v>6.5</v>
      </c>
      <c r="O27">
        <v>-5.8823529411764705E-2</v>
      </c>
      <c r="P27">
        <v>6.5</v>
      </c>
      <c r="Q27">
        <v>-8.8888888888888892E-2</v>
      </c>
      <c r="S27">
        <v>34</v>
      </c>
      <c r="T27">
        <f t="shared" si="2"/>
        <v>-1</v>
      </c>
      <c r="U27">
        <f t="shared" si="3"/>
        <v>-2.8571428571428571E-2</v>
      </c>
      <c r="V27">
        <v>36</v>
      </c>
      <c r="W27">
        <f t="shared" si="4"/>
        <v>0</v>
      </c>
      <c r="X27">
        <f t="shared" si="5"/>
        <v>0</v>
      </c>
      <c r="Y27">
        <v>40</v>
      </c>
      <c r="Z27">
        <f t="shared" si="6"/>
        <v>-3</v>
      </c>
      <c r="AA27">
        <f t="shared" si="7"/>
        <v>-6.9767441860465115E-2</v>
      </c>
      <c r="AB27">
        <v>32</v>
      </c>
      <c r="AC27">
        <f t="shared" si="8"/>
        <v>-2</v>
      </c>
      <c r="AD27">
        <f t="shared" si="9"/>
        <v>-5.8823529411764705E-2</v>
      </c>
      <c r="AE27">
        <v>41</v>
      </c>
      <c r="AF27">
        <f t="shared" si="10"/>
        <v>-4</v>
      </c>
      <c r="AG27">
        <f t="shared" si="11"/>
        <v>-8.8888888888888892E-2</v>
      </c>
    </row>
    <row r="28" spans="1:33">
      <c r="A28">
        <v>6.75</v>
      </c>
      <c r="B28">
        <v>44</v>
      </c>
      <c r="C28">
        <f t="shared" si="0"/>
        <v>-1</v>
      </c>
      <c r="D28">
        <f t="shared" si="1"/>
        <v>-2.2222222222222223E-2</v>
      </c>
      <c r="F28">
        <v>6.75</v>
      </c>
      <c r="G28">
        <v>-2.2222222222222223E-2</v>
      </c>
      <c r="H28">
        <v>6.75</v>
      </c>
      <c r="I28">
        <v>-0.17142857142857143</v>
      </c>
      <c r="J28">
        <v>6.75</v>
      </c>
      <c r="K28">
        <v>5.5555555555555552E-2</v>
      </c>
      <c r="L28">
        <v>6.75</v>
      </c>
      <c r="M28">
        <v>-4.6511627906976744E-2</v>
      </c>
      <c r="N28">
        <v>6.75</v>
      </c>
      <c r="O28">
        <v>5.8823529411764705E-2</v>
      </c>
      <c r="P28">
        <v>6.75</v>
      </c>
      <c r="Q28">
        <v>-2.2222222222222223E-2</v>
      </c>
      <c r="S28">
        <v>29</v>
      </c>
      <c r="T28">
        <f t="shared" si="2"/>
        <v>-6</v>
      </c>
      <c r="U28">
        <f t="shared" si="3"/>
        <v>-0.17142857142857143</v>
      </c>
      <c r="V28">
        <v>38</v>
      </c>
      <c r="W28">
        <f t="shared" si="4"/>
        <v>2</v>
      </c>
      <c r="X28">
        <f t="shared" si="5"/>
        <v>5.5555555555555552E-2</v>
      </c>
      <c r="Y28">
        <v>41</v>
      </c>
      <c r="Z28">
        <f t="shared" si="6"/>
        <v>-2</v>
      </c>
      <c r="AA28">
        <f t="shared" si="7"/>
        <v>-4.6511627906976744E-2</v>
      </c>
      <c r="AB28">
        <v>36</v>
      </c>
      <c r="AC28">
        <f t="shared" si="8"/>
        <v>2</v>
      </c>
      <c r="AD28">
        <f t="shared" si="9"/>
        <v>5.8823529411764705E-2</v>
      </c>
      <c r="AE28">
        <v>44</v>
      </c>
      <c r="AF28">
        <f t="shared" si="10"/>
        <v>-1</v>
      </c>
      <c r="AG28">
        <f t="shared" si="11"/>
        <v>-2.2222222222222223E-2</v>
      </c>
    </row>
    <row r="29" spans="1:33">
      <c r="A29">
        <v>7</v>
      </c>
      <c r="B29">
        <v>52</v>
      </c>
      <c r="C29">
        <f t="shared" si="0"/>
        <v>7</v>
      </c>
      <c r="D29">
        <f t="shared" si="1"/>
        <v>0.15555555555555556</v>
      </c>
      <c r="F29">
        <v>7</v>
      </c>
      <c r="G29">
        <v>0.15555555555555556</v>
      </c>
      <c r="H29">
        <v>7</v>
      </c>
      <c r="I29">
        <v>-0.2</v>
      </c>
      <c r="J29">
        <v>7</v>
      </c>
      <c r="K29">
        <v>2.7777777777777776E-2</v>
      </c>
      <c r="L29">
        <v>7</v>
      </c>
      <c r="M29">
        <v>0.11627906976744186</v>
      </c>
      <c r="N29">
        <v>7</v>
      </c>
      <c r="O29">
        <v>-0.11764705882352941</v>
      </c>
      <c r="P29">
        <v>7</v>
      </c>
      <c r="Q29">
        <v>-0.13333333333333333</v>
      </c>
      <c r="S29">
        <v>28</v>
      </c>
      <c r="T29">
        <f t="shared" si="2"/>
        <v>-7</v>
      </c>
      <c r="U29">
        <f t="shared" si="3"/>
        <v>-0.2</v>
      </c>
      <c r="V29">
        <v>37</v>
      </c>
      <c r="W29">
        <f t="shared" si="4"/>
        <v>1</v>
      </c>
      <c r="X29">
        <f t="shared" si="5"/>
        <v>2.7777777777777776E-2</v>
      </c>
      <c r="Y29">
        <v>48</v>
      </c>
      <c r="Z29">
        <f t="shared" si="6"/>
        <v>5</v>
      </c>
      <c r="AA29">
        <f t="shared" si="7"/>
        <v>0.11627906976744186</v>
      </c>
      <c r="AB29">
        <v>30</v>
      </c>
      <c r="AC29">
        <f t="shared" si="8"/>
        <v>-4</v>
      </c>
      <c r="AD29">
        <f t="shared" si="9"/>
        <v>-0.11764705882352941</v>
      </c>
      <c r="AE29">
        <v>39</v>
      </c>
      <c r="AF29">
        <f t="shared" si="10"/>
        <v>-6</v>
      </c>
      <c r="AG29">
        <f t="shared" si="11"/>
        <v>-0.13333333333333333</v>
      </c>
    </row>
    <row r="30" spans="1:33">
      <c r="A30">
        <v>7.25</v>
      </c>
      <c r="B30">
        <v>52</v>
      </c>
      <c r="C30">
        <f t="shared" si="0"/>
        <v>7</v>
      </c>
      <c r="D30">
        <f t="shared" si="1"/>
        <v>0.15555555555555556</v>
      </c>
      <c r="F30">
        <v>7.25</v>
      </c>
      <c r="G30">
        <v>0.15555555555555556</v>
      </c>
      <c r="H30">
        <v>7.25</v>
      </c>
      <c r="I30">
        <v>0.34285714285714286</v>
      </c>
      <c r="J30">
        <v>7.25</v>
      </c>
      <c r="K30">
        <v>-0.1111111111111111</v>
      </c>
      <c r="L30">
        <v>7.25</v>
      </c>
      <c r="M30">
        <v>-6.9767441860465115E-2</v>
      </c>
      <c r="N30">
        <v>7.25</v>
      </c>
      <c r="O30">
        <v>-8.8235294117647065E-2</v>
      </c>
      <c r="P30">
        <v>7.25</v>
      </c>
      <c r="Q30">
        <v>-6.6666666666666666E-2</v>
      </c>
      <c r="S30">
        <v>47</v>
      </c>
      <c r="T30">
        <f t="shared" si="2"/>
        <v>12</v>
      </c>
      <c r="U30">
        <f t="shared" si="3"/>
        <v>0.34285714285714286</v>
      </c>
      <c r="V30">
        <v>32</v>
      </c>
      <c r="W30">
        <f t="shared" si="4"/>
        <v>-4</v>
      </c>
      <c r="X30">
        <f t="shared" si="5"/>
        <v>-0.1111111111111111</v>
      </c>
      <c r="Y30">
        <v>40</v>
      </c>
      <c r="Z30">
        <f t="shared" si="6"/>
        <v>-3</v>
      </c>
      <c r="AA30">
        <f t="shared" si="7"/>
        <v>-6.9767441860465115E-2</v>
      </c>
      <c r="AB30">
        <v>31</v>
      </c>
      <c r="AC30">
        <f t="shared" si="8"/>
        <v>-3</v>
      </c>
      <c r="AD30">
        <f t="shared" si="9"/>
        <v>-8.8235294117647065E-2</v>
      </c>
      <c r="AE30">
        <v>42</v>
      </c>
      <c r="AF30">
        <f t="shared" si="10"/>
        <v>-3</v>
      </c>
      <c r="AG30">
        <f t="shared" si="11"/>
        <v>-6.6666666666666666E-2</v>
      </c>
    </row>
    <row r="31" spans="1:33">
      <c r="A31">
        <v>7.5</v>
      </c>
      <c r="B31">
        <v>53</v>
      </c>
      <c r="C31">
        <f t="shared" si="0"/>
        <v>8</v>
      </c>
      <c r="D31">
        <f t="shared" si="1"/>
        <v>0.17777777777777778</v>
      </c>
      <c r="F31">
        <v>7.5</v>
      </c>
      <c r="G31">
        <v>0.17777777777777778</v>
      </c>
      <c r="H31">
        <v>7.5</v>
      </c>
      <c r="I31">
        <v>-0.14285714285714285</v>
      </c>
      <c r="J31">
        <v>7.5</v>
      </c>
      <c r="K31">
        <v>0.1111111111111111</v>
      </c>
      <c r="L31">
        <v>7.5</v>
      </c>
      <c r="M31">
        <v>-0.11627906976744186</v>
      </c>
      <c r="N31">
        <v>7.5</v>
      </c>
      <c r="O31">
        <v>-8.8235294117647065E-2</v>
      </c>
      <c r="P31">
        <v>7.5</v>
      </c>
      <c r="Q31">
        <v>-0.17777777777777778</v>
      </c>
      <c r="S31">
        <v>30</v>
      </c>
      <c r="T31">
        <f t="shared" si="2"/>
        <v>-5</v>
      </c>
      <c r="U31">
        <f t="shared" si="3"/>
        <v>-0.14285714285714285</v>
      </c>
      <c r="V31">
        <v>40</v>
      </c>
      <c r="W31">
        <f t="shared" si="4"/>
        <v>4</v>
      </c>
      <c r="X31">
        <f t="shared" si="5"/>
        <v>0.1111111111111111</v>
      </c>
      <c r="Y31">
        <v>38</v>
      </c>
      <c r="Z31">
        <f t="shared" si="6"/>
        <v>-5</v>
      </c>
      <c r="AA31">
        <f t="shared" si="7"/>
        <v>-0.11627906976744186</v>
      </c>
      <c r="AB31">
        <v>31</v>
      </c>
      <c r="AC31">
        <f t="shared" si="8"/>
        <v>-3</v>
      </c>
      <c r="AD31">
        <f t="shared" si="9"/>
        <v>-8.8235294117647065E-2</v>
      </c>
      <c r="AE31">
        <v>37</v>
      </c>
      <c r="AF31">
        <f t="shared" si="10"/>
        <v>-8</v>
      </c>
      <c r="AG31">
        <f t="shared" si="11"/>
        <v>-0.17777777777777778</v>
      </c>
    </row>
    <row r="32" spans="1:33">
      <c r="A32">
        <v>7.75</v>
      </c>
      <c r="B32">
        <v>40</v>
      </c>
      <c r="C32">
        <f t="shared" si="0"/>
        <v>-5</v>
      </c>
      <c r="D32">
        <f t="shared" si="1"/>
        <v>-0.1111111111111111</v>
      </c>
      <c r="F32">
        <v>7.75</v>
      </c>
      <c r="G32">
        <v>-0.1111111111111111</v>
      </c>
      <c r="H32">
        <v>7.75</v>
      </c>
      <c r="I32">
        <v>-5.7142857142857141E-2</v>
      </c>
      <c r="J32">
        <v>7.75</v>
      </c>
      <c r="K32">
        <v>-0.1388888888888889</v>
      </c>
      <c r="L32">
        <v>7.75</v>
      </c>
      <c r="M32">
        <v>4.6511627906976744E-2</v>
      </c>
      <c r="N32">
        <v>7.75</v>
      </c>
      <c r="O32">
        <v>-5.8823529411764705E-2</v>
      </c>
      <c r="P32">
        <v>7.75</v>
      </c>
      <c r="Q32">
        <v>-6.6666666666666666E-2</v>
      </c>
      <c r="S32">
        <v>33</v>
      </c>
      <c r="T32">
        <f t="shared" si="2"/>
        <v>-2</v>
      </c>
      <c r="U32">
        <f t="shared" si="3"/>
        <v>-5.7142857142857141E-2</v>
      </c>
      <c r="V32">
        <v>31</v>
      </c>
      <c r="W32">
        <f t="shared" si="4"/>
        <v>-5</v>
      </c>
      <c r="X32">
        <f t="shared" si="5"/>
        <v>-0.1388888888888889</v>
      </c>
      <c r="Y32">
        <v>45</v>
      </c>
      <c r="Z32">
        <f t="shared" si="6"/>
        <v>2</v>
      </c>
      <c r="AA32">
        <f t="shared" si="7"/>
        <v>4.6511627906976744E-2</v>
      </c>
      <c r="AB32">
        <v>32</v>
      </c>
      <c r="AC32">
        <f t="shared" si="8"/>
        <v>-2</v>
      </c>
      <c r="AD32">
        <f t="shared" si="9"/>
        <v>-5.8823529411764705E-2</v>
      </c>
      <c r="AE32">
        <v>42</v>
      </c>
      <c r="AF32">
        <f t="shared" si="10"/>
        <v>-3</v>
      </c>
      <c r="AG32">
        <f t="shared" si="11"/>
        <v>-6.6666666666666666E-2</v>
      </c>
    </row>
    <row r="33" spans="1:33">
      <c r="A33">
        <v>8</v>
      </c>
      <c r="B33">
        <v>52</v>
      </c>
      <c r="C33">
        <f t="shared" si="0"/>
        <v>7</v>
      </c>
      <c r="D33">
        <f t="shared" si="1"/>
        <v>0.15555555555555556</v>
      </c>
      <c r="F33">
        <v>8</v>
      </c>
      <c r="G33">
        <v>0.15555555555555556</v>
      </c>
      <c r="H33">
        <v>8</v>
      </c>
      <c r="I33">
        <v>-0.14285714285714285</v>
      </c>
      <c r="J33">
        <v>8</v>
      </c>
      <c r="K33">
        <v>0.22222222222222221</v>
      </c>
      <c r="L33">
        <v>8</v>
      </c>
      <c r="M33">
        <v>0</v>
      </c>
      <c r="N33">
        <v>8</v>
      </c>
      <c r="O33">
        <v>-8.8235294117647065E-2</v>
      </c>
      <c r="P33">
        <v>8</v>
      </c>
      <c r="Q33">
        <v>-0.1111111111111111</v>
      </c>
      <c r="S33">
        <v>30</v>
      </c>
      <c r="T33">
        <f t="shared" si="2"/>
        <v>-5</v>
      </c>
      <c r="U33">
        <f t="shared" si="3"/>
        <v>-0.14285714285714285</v>
      </c>
      <c r="V33">
        <v>44</v>
      </c>
      <c r="W33">
        <f t="shared" si="4"/>
        <v>8</v>
      </c>
      <c r="X33">
        <f t="shared" si="5"/>
        <v>0.22222222222222221</v>
      </c>
      <c r="Y33">
        <v>43</v>
      </c>
      <c r="Z33">
        <f t="shared" si="6"/>
        <v>0</v>
      </c>
      <c r="AA33">
        <f t="shared" si="7"/>
        <v>0</v>
      </c>
      <c r="AB33">
        <v>31</v>
      </c>
      <c r="AC33">
        <f t="shared" si="8"/>
        <v>-3</v>
      </c>
      <c r="AD33">
        <f t="shared" si="9"/>
        <v>-8.8235294117647065E-2</v>
      </c>
      <c r="AE33">
        <v>40</v>
      </c>
      <c r="AF33">
        <f t="shared" si="10"/>
        <v>-5</v>
      </c>
      <c r="AG33">
        <f t="shared" si="11"/>
        <v>-0.1111111111111111</v>
      </c>
    </row>
    <row r="34" spans="1:33">
      <c r="A34">
        <v>8.25</v>
      </c>
      <c r="B34">
        <v>50</v>
      </c>
      <c r="C34">
        <f t="shared" si="0"/>
        <v>5</v>
      </c>
      <c r="D34">
        <f t="shared" si="1"/>
        <v>0.1111111111111111</v>
      </c>
      <c r="F34">
        <v>8.25</v>
      </c>
      <c r="G34">
        <v>0.1111111111111111</v>
      </c>
      <c r="H34">
        <v>8.25</v>
      </c>
      <c r="I34">
        <v>-0.14285714285714285</v>
      </c>
      <c r="J34">
        <v>8.25</v>
      </c>
      <c r="K34">
        <v>-0.1111111111111111</v>
      </c>
      <c r="L34">
        <v>8.25</v>
      </c>
      <c r="M34">
        <v>4.6511627906976744E-2</v>
      </c>
      <c r="N34">
        <v>8.25</v>
      </c>
      <c r="O34">
        <v>-5.8823529411764705E-2</v>
      </c>
      <c r="P34">
        <v>8.25</v>
      </c>
      <c r="Q34">
        <v>-4.4444444444444446E-2</v>
      </c>
      <c r="S34">
        <v>30</v>
      </c>
      <c r="T34">
        <f t="shared" si="2"/>
        <v>-5</v>
      </c>
      <c r="U34">
        <f t="shared" si="3"/>
        <v>-0.14285714285714285</v>
      </c>
      <c r="V34">
        <v>32</v>
      </c>
      <c r="W34">
        <f t="shared" si="4"/>
        <v>-4</v>
      </c>
      <c r="X34">
        <f t="shared" si="5"/>
        <v>-0.1111111111111111</v>
      </c>
      <c r="Y34">
        <v>45</v>
      </c>
      <c r="Z34">
        <f t="shared" si="6"/>
        <v>2</v>
      </c>
      <c r="AA34">
        <f t="shared" si="7"/>
        <v>4.6511627906976744E-2</v>
      </c>
      <c r="AB34">
        <v>32</v>
      </c>
      <c r="AC34">
        <f t="shared" si="8"/>
        <v>-2</v>
      </c>
      <c r="AD34">
        <f t="shared" si="9"/>
        <v>-5.8823529411764705E-2</v>
      </c>
      <c r="AE34">
        <v>43</v>
      </c>
      <c r="AF34">
        <f t="shared" si="10"/>
        <v>-2</v>
      </c>
      <c r="AG34">
        <f t="shared" si="11"/>
        <v>-4.4444444444444446E-2</v>
      </c>
    </row>
    <row r="35" spans="1:33">
      <c r="A35">
        <v>8.5</v>
      </c>
      <c r="B35">
        <v>47</v>
      </c>
      <c r="C35">
        <f t="shared" si="0"/>
        <v>2</v>
      </c>
      <c r="D35">
        <f t="shared" si="1"/>
        <v>4.4444444444444446E-2</v>
      </c>
      <c r="F35">
        <v>8.5</v>
      </c>
      <c r="G35">
        <v>4.4444444444444446E-2</v>
      </c>
      <c r="H35">
        <v>8.5</v>
      </c>
      <c r="I35">
        <v>0.11428571428571428</v>
      </c>
      <c r="J35">
        <v>8.5</v>
      </c>
      <c r="K35">
        <v>0.16666666666666666</v>
      </c>
      <c r="L35">
        <v>8.5</v>
      </c>
      <c r="M35">
        <v>2.3255813953488372E-2</v>
      </c>
      <c r="N35">
        <v>8.5</v>
      </c>
      <c r="O35">
        <v>-0.11764705882352941</v>
      </c>
      <c r="P35">
        <v>8.5</v>
      </c>
      <c r="Q35">
        <v>-0.1111111111111111</v>
      </c>
      <c r="S35">
        <v>39</v>
      </c>
      <c r="T35">
        <f t="shared" si="2"/>
        <v>4</v>
      </c>
      <c r="U35">
        <f t="shared" si="3"/>
        <v>0.11428571428571428</v>
      </c>
      <c r="V35">
        <v>42</v>
      </c>
      <c r="W35">
        <f t="shared" si="4"/>
        <v>6</v>
      </c>
      <c r="X35">
        <f t="shared" si="5"/>
        <v>0.16666666666666666</v>
      </c>
      <c r="Y35">
        <v>44</v>
      </c>
      <c r="Z35">
        <f t="shared" si="6"/>
        <v>1</v>
      </c>
      <c r="AA35">
        <f t="shared" si="7"/>
        <v>2.3255813953488372E-2</v>
      </c>
      <c r="AB35">
        <v>30</v>
      </c>
      <c r="AC35">
        <f t="shared" si="8"/>
        <v>-4</v>
      </c>
      <c r="AD35">
        <f t="shared" si="9"/>
        <v>-0.11764705882352941</v>
      </c>
      <c r="AE35">
        <v>40</v>
      </c>
      <c r="AF35">
        <f t="shared" si="10"/>
        <v>-5</v>
      </c>
      <c r="AG35">
        <f t="shared" si="11"/>
        <v>-0.1111111111111111</v>
      </c>
    </row>
    <row r="36" spans="1:33">
      <c r="A36">
        <v>8.75</v>
      </c>
      <c r="B36">
        <v>50</v>
      </c>
      <c r="C36">
        <f t="shared" si="0"/>
        <v>5</v>
      </c>
      <c r="D36">
        <f t="shared" si="1"/>
        <v>0.1111111111111111</v>
      </c>
      <c r="F36">
        <v>8.75</v>
      </c>
      <c r="G36">
        <v>0.1111111111111111</v>
      </c>
      <c r="H36">
        <v>8.75</v>
      </c>
      <c r="I36">
        <v>-0.25714285714285712</v>
      </c>
      <c r="J36">
        <v>8.75</v>
      </c>
      <c r="K36">
        <v>2.7777777777777776E-2</v>
      </c>
      <c r="L36">
        <v>8.75</v>
      </c>
      <c r="M36">
        <v>-2.3255813953488372E-2</v>
      </c>
      <c r="N36">
        <v>8.75</v>
      </c>
      <c r="O36">
        <v>-5.8823529411764705E-2</v>
      </c>
      <c r="P36">
        <v>8.75</v>
      </c>
      <c r="Q36">
        <v>-8.8888888888888892E-2</v>
      </c>
      <c r="S36">
        <v>26</v>
      </c>
      <c r="T36">
        <f t="shared" si="2"/>
        <v>-9</v>
      </c>
      <c r="U36">
        <f t="shared" si="3"/>
        <v>-0.25714285714285712</v>
      </c>
      <c r="V36">
        <v>37</v>
      </c>
      <c r="W36">
        <f t="shared" si="4"/>
        <v>1</v>
      </c>
      <c r="X36">
        <f t="shared" si="5"/>
        <v>2.7777777777777776E-2</v>
      </c>
      <c r="Y36">
        <v>42</v>
      </c>
      <c r="Z36">
        <f t="shared" si="6"/>
        <v>-1</v>
      </c>
      <c r="AA36">
        <f t="shared" si="7"/>
        <v>-2.3255813953488372E-2</v>
      </c>
      <c r="AB36">
        <v>32</v>
      </c>
      <c r="AC36">
        <f t="shared" si="8"/>
        <v>-2</v>
      </c>
      <c r="AD36">
        <f t="shared" si="9"/>
        <v>-5.8823529411764705E-2</v>
      </c>
      <c r="AE36">
        <v>41</v>
      </c>
      <c r="AF36">
        <f t="shared" si="10"/>
        <v>-4</v>
      </c>
      <c r="AG36">
        <f t="shared" si="11"/>
        <v>-8.8888888888888892E-2</v>
      </c>
    </row>
    <row r="37" spans="1:33">
      <c r="A37">
        <v>9</v>
      </c>
      <c r="B37">
        <v>41</v>
      </c>
      <c r="C37">
        <f t="shared" si="0"/>
        <v>-4</v>
      </c>
      <c r="D37">
        <f t="shared" si="1"/>
        <v>-8.8888888888888892E-2</v>
      </c>
      <c r="F37">
        <v>9</v>
      </c>
      <c r="G37">
        <v>-8.8888888888888892E-2</v>
      </c>
      <c r="H37">
        <v>9</v>
      </c>
      <c r="I37">
        <v>-0.14285714285714285</v>
      </c>
      <c r="J37">
        <v>9</v>
      </c>
      <c r="K37">
        <v>8.3333333333333329E-2</v>
      </c>
      <c r="L37">
        <v>9</v>
      </c>
      <c r="M37">
        <v>6.9767441860465115E-2</v>
      </c>
      <c r="N37">
        <v>9</v>
      </c>
      <c r="O37">
        <v>-8.8235294117647065E-2</v>
      </c>
      <c r="P37">
        <v>9</v>
      </c>
      <c r="Q37">
        <v>2.2222222222222223E-2</v>
      </c>
      <c r="S37">
        <v>30</v>
      </c>
      <c r="T37">
        <f t="shared" si="2"/>
        <v>-5</v>
      </c>
      <c r="U37">
        <f t="shared" si="3"/>
        <v>-0.14285714285714285</v>
      </c>
      <c r="V37">
        <v>39</v>
      </c>
      <c r="W37">
        <f t="shared" si="4"/>
        <v>3</v>
      </c>
      <c r="X37">
        <f t="shared" si="5"/>
        <v>8.3333333333333329E-2</v>
      </c>
      <c r="Y37">
        <v>46</v>
      </c>
      <c r="Z37">
        <f t="shared" si="6"/>
        <v>3</v>
      </c>
      <c r="AA37">
        <f t="shared" si="7"/>
        <v>6.9767441860465115E-2</v>
      </c>
      <c r="AB37">
        <v>31</v>
      </c>
      <c r="AC37">
        <f t="shared" si="8"/>
        <v>-3</v>
      </c>
      <c r="AD37">
        <f t="shared" si="9"/>
        <v>-8.8235294117647065E-2</v>
      </c>
      <c r="AE37">
        <v>46</v>
      </c>
      <c r="AF37">
        <f t="shared" si="10"/>
        <v>1</v>
      </c>
      <c r="AG37">
        <f t="shared" si="11"/>
        <v>2.2222222222222223E-2</v>
      </c>
    </row>
    <row r="38" spans="1:33">
      <c r="A38">
        <v>9.25</v>
      </c>
      <c r="B38">
        <v>54</v>
      </c>
      <c r="C38">
        <f t="shared" si="0"/>
        <v>9</v>
      </c>
      <c r="D38">
        <f t="shared" si="1"/>
        <v>0.2</v>
      </c>
      <c r="F38">
        <v>9.25</v>
      </c>
      <c r="G38">
        <v>0.2</v>
      </c>
      <c r="H38">
        <v>9.25</v>
      </c>
      <c r="I38">
        <v>2.8571428571428571E-2</v>
      </c>
      <c r="J38">
        <v>9.25</v>
      </c>
      <c r="K38">
        <v>2.7777777777777776E-2</v>
      </c>
      <c r="L38">
        <v>9.25</v>
      </c>
      <c r="M38">
        <v>-2.3255813953488372E-2</v>
      </c>
      <c r="N38">
        <v>9.25</v>
      </c>
      <c r="O38">
        <v>0</v>
      </c>
      <c r="P38">
        <v>9.25</v>
      </c>
      <c r="Q38">
        <v>-0.13333333333333333</v>
      </c>
      <c r="S38">
        <v>36</v>
      </c>
      <c r="T38">
        <f t="shared" si="2"/>
        <v>1</v>
      </c>
      <c r="U38">
        <f t="shared" si="3"/>
        <v>2.8571428571428571E-2</v>
      </c>
      <c r="V38">
        <v>37</v>
      </c>
      <c r="W38">
        <f t="shared" si="4"/>
        <v>1</v>
      </c>
      <c r="X38">
        <f t="shared" si="5"/>
        <v>2.7777777777777776E-2</v>
      </c>
      <c r="Y38">
        <v>42</v>
      </c>
      <c r="Z38">
        <f t="shared" si="6"/>
        <v>-1</v>
      </c>
      <c r="AA38">
        <f t="shared" si="7"/>
        <v>-2.3255813953488372E-2</v>
      </c>
      <c r="AB38">
        <v>34</v>
      </c>
      <c r="AC38">
        <f t="shared" si="8"/>
        <v>0</v>
      </c>
      <c r="AD38">
        <f t="shared" si="9"/>
        <v>0</v>
      </c>
      <c r="AE38">
        <v>39</v>
      </c>
      <c r="AF38">
        <f t="shared" si="10"/>
        <v>-6</v>
      </c>
      <c r="AG38">
        <f t="shared" si="11"/>
        <v>-0.13333333333333333</v>
      </c>
    </row>
    <row r="39" spans="1:33">
      <c r="A39">
        <v>9.5</v>
      </c>
      <c r="B39">
        <v>50</v>
      </c>
      <c r="C39">
        <f t="shared" si="0"/>
        <v>5</v>
      </c>
      <c r="D39">
        <f t="shared" si="1"/>
        <v>0.1111111111111111</v>
      </c>
      <c r="F39">
        <v>9.5</v>
      </c>
      <c r="G39">
        <v>0.1111111111111111</v>
      </c>
      <c r="H39">
        <v>9.5</v>
      </c>
      <c r="I39">
        <v>-0.2</v>
      </c>
      <c r="J39">
        <v>9.5</v>
      </c>
      <c r="K39">
        <v>-2.7777777777777776E-2</v>
      </c>
      <c r="L39">
        <v>9.5</v>
      </c>
      <c r="M39">
        <v>-0.13953488372093023</v>
      </c>
      <c r="N39">
        <v>9.5</v>
      </c>
      <c r="O39">
        <v>-2.9411764705882353E-2</v>
      </c>
      <c r="P39">
        <v>9.5</v>
      </c>
      <c r="Q39">
        <v>-0.13333333333333333</v>
      </c>
      <c r="S39">
        <v>28</v>
      </c>
      <c r="T39">
        <f t="shared" si="2"/>
        <v>-7</v>
      </c>
      <c r="U39">
        <f t="shared" si="3"/>
        <v>-0.2</v>
      </c>
      <c r="V39">
        <v>35</v>
      </c>
      <c r="W39">
        <f t="shared" si="4"/>
        <v>-1</v>
      </c>
      <c r="X39">
        <f t="shared" si="5"/>
        <v>-2.7777777777777776E-2</v>
      </c>
      <c r="Y39">
        <v>37</v>
      </c>
      <c r="Z39">
        <f t="shared" si="6"/>
        <v>-6</v>
      </c>
      <c r="AA39">
        <f t="shared" si="7"/>
        <v>-0.13953488372093023</v>
      </c>
      <c r="AB39">
        <v>33</v>
      </c>
      <c r="AC39">
        <f t="shared" si="8"/>
        <v>-1</v>
      </c>
      <c r="AD39">
        <f t="shared" si="9"/>
        <v>-2.9411764705882353E-2</v>
      </c>
      <c r="AE39">
        <v>39</v>
      </c>
      <c r="AF39">
        <f t="shared" si="10"/>
        <v>-6</v>
      </c>
      <c r="AG39">
        <f t="shared" si="11"/>
        <v>-0.13333333333333333</v>
      </c>
    </row>
    <row r="40" spans="1:33">
      <c r="A40">
        <v>9.75</v>
      </c>
      <c r="B40">
        <v>39</v>
      </c>
      <c r="C40">
        <f t="shared" si="0"/>
        <v>-6</v>
      </c>
      <c r="D40">
        <f t="shared" si="1"/>
        <v>-0.13333333333333333</v>
      </c>
      <c r="F40">
        <v>9.75</v>
      </c>
      <c r="G40">
        <v>-0.13333333333333333</v>
      </c>
      <c r="H40">
        <v>9.75</v>
      </c>
      <c r="I40">
        <v>0.14285714285714285</v>
      </c>
      <c r="J40">
        <v>9.75</v>
      </c>
      <c r="K40">
        <v>0.1111111111111111</v>
      </c>
      <c r="L40">
        <v>9.75</v>
      </c>
      <c r="M40">
        <v>-6.9767441860465115E-2</v>
      </c>
      <c r="N40">
        <v>9.75</v>
      </c>
      <c r="O40">
        <v>-2.9411764705882353E-2</v>
      </c>
      <c r="P40">
        <v>9.75</v>
      </c>
      <c r="Q40">
        <v>-0.1111111111111111</v>
      </c>
      <c r="S40">
        <v>40</v>
      </c>
      <c r="T40">
        <f t="shared" si="2"/>
        <v>5</v>
      </c>
      <c r="U40">
        <f t="shared" si="3"/>
        <v>0.14285714285714285</v>
      </c>
      <c r="V40">
        <v>40</v>
      </c>
      <c r="W40">
        <f t="shared" si="4"/>
        <v>4</v>
      </c>
      <c r="X40">
        <f t="shared" si="5"/>
        <v>0.1111111111111111</v>
      </c>
      <c r="Y40">
        <v>40</v>
      </c>
      <c r="Z40">
        <f t="shared" si="6"/>
        <v>-3</v>
      </c>
      <c r="AA40">
        <f t="shared" si="7"/>
        <v>-6.9767441860465115E-2</v>
      </c>
      <c r="AB40">
        <v>33</v>
      </c>
      <c r="AC40">
        <f t="shared" si="8"/>
        <v>-1</v>
      </c>
      <c r="AD40">
        <f t="shared" si="9"/>
        <v>-2.9411764705882353E-2</v>
      </c>
      <c r="AE40">
        <v>40</v>
      </c>
      <c r="AF40">
        <f t="shared" si="10"/>
        <v>-5</v>
      </c>
      <c r="AG40">
        <f t="shared" si="11"/>
        <v>-0.1111111111111111</v>
      </c>
    </row>
    <row r="41" spans="1:33">
      <c r="A41">
        <v>10</v>
      </c>
      <c r="B41">
        <v>52</v>
      </c>
      <c r="C41">
        <f t="shared" si="0"/>
        <v>7</v>
      </c>
      <c r="D41">
        <f t="shared" si="1"/>
        <v>0.15555555555555556</v>
      </c>
      <c r="F41">
        <v>10</v>
      </c>
      <c r="G41">
        <v>0.15555555555555556</v>
      </c>
      <c r="H41">
        <v>10</v>
      </c>
      <c r="I41">
        <v>-0.17142857142857143</v>
      </c>
      <c r="J41">
        <v>10</v>
      </c>
      <c r="K41">
        <v>0.1388888888888889</v>
      </c>
      <c r="L41">
        <v>10</v>
      </c>
      <c r="M41">
        <v>0</v>
      </c>
      <c r="N41">
        <v>10</v>
      </c>
      <c r="O41">
        <v>-5.8823529411764705E-2</v>
      </c>
      <c r="P41">
        <v>10</v>
      </c>
      <c r="Q41">
        <v>-6.6666666666666666E-2</v>
      </c>
      <c r="S41">
        <v>29</v>
      </c>
      <c r="T41">
        <f t="shared" si="2"/>
        <v>-6</v>
      </c>
      <c r="U41">
        <f t="shared" si="3"/>
        <v>-0.17142857142857143</v>
      </c>
      <c r="V41">
        <v>41</v>
      </c>
      <c r="W41">
        <f t="shared" si="4"/>
        <v>5</v>
      </c>
      <c r="X41">
        <f t="shared" si="5"/>
        <v>0.1388888888888889</v>
      </c>
      <c r="Y41">
        <v>43</v>
      </c>
      <c r="Z41">
        <f t="shared" si="6"/>
        <v>0</v>
      </c>
      <c r="AA41">
        <f t="shared" si="7"/>
        <v>0</v>
      </c>
      <c r="AB41">
        <v>32</v>
      </c>
      <c r="AC41">
        <f t="shared" si="8"/>
        <v>-2</v>
      </c>
      <c r="AD41">
        <f t="shared" si="9"/>
        <v>-5.8823529411764705E-2</v>
      </c>
      <c r="AE41">
        <v>42</v>
      </c>
      <c r="AF41">
        <f t="shared" si="10"/>
        <v>-3</v>
      </c>
      <c r="AG41">
        <f t="shared" si="11"/>
        <v>-6.6666666666666666E-2</v>
      </c>
    </row>
    <row r="42" spans="1:33">
      <c r="A42">
        <v>10.25</v>
      </c>
      <c r="B42">
        <v>48</v>
      </c>
      <c r="C42">
        <f t="shared" si="0"/>
        <v>3</v>
      </c>
      <c r="D42">
        <f t="shared" si="1"/>
        <v>6.6666666666666666E-2</v>
      </c>
      <c r="F42">
        <v>10.25</v>
      </c>
      <c r="G42">
        <v>6.6666666666666666E-2</v>
      </c>
      <c r="H42">
        <v>10.25</v>
      </c>
      <c r="I42">
        <v>-0.2</v>
      </c>
      <c r="J42">
        <v>10.25</v>
      </c>
      <c r="K42">
        <v>0.25</v>
      </c>
      <c r="L42">
        <v>10.25</v>
      </c>
      <c r="M42">
        <v>-0.16279069767441862</v>
      </c>
      <c r="N42">
        <v>10.25</v>
      </c>
      <c r="O42">
        <v>0</v>
      </c>
      <c r="P42">
        <v>10.25</v>
      </c>
      <c r="Q42">
        <v>-4.4444444444444446E-2</v>
      </c>
      <c r="S42">
        <v>28</v>
      </c>
      <c r="T42">
        <f t="shared" si="2"/>
        <v>-7</v>
      </c>
      <c r="U42">
        <f t="shared" si="3"/>
        <v>-0.2</v>
      </c>
      <c r="V42">
        <v>45</v>
      </c>
      <c r="W42">
        <f t="shared" si="4"/>
        <v>9</v>
      </c>
      <c r="X42">
        <f t="shared" si="5"/>
        <v>0.25</v>
      </c>
      <c r="Y42">
        <v>36</v>
      </c>
      <c r="Z42">
        <f t="shared" si="6"/>
        <v>-7</v>
      </c>
      <c r="AA42">
        <f t="shared" si="7"/>
        <v>-0.16279069767441862</v>
      </c>
      <c r="AB42">
        <v>34</v>
      </c>
      <c r="AC42">
        <f t="shared" si="8"/>
        <v>0</v>
      </c>
      <c r="AD42">
        <f t="shared" si="9"/>
        <v>0</v>
      </c>
      <c r="AE42">
        <v>43</v>
      </c>
      <c r="AF42">
        <f t="shared" si="10"/>
        <v>-2</v>
      </c>
      <c r="AG42">
        <f t="shared" si="11"/>
        <v>-4.4444444444444446E-2</v>
      </c>
    </row>
    <row r="43" spans="1:33">
      <c r="A43">
        <v>10.5</v>
      </c>
      <c r="B43">
        <v>37</v>
      </c>
      <c r="C43">
        <f t="shared" si="0"/>
        <v>-8</v>
      </c>
      <c r="D43">
        <f t="shared" si="1"/>
        <v>-0.17777777777777778</v>
      </c>
      <c r="F43">
        <v>10.5</v>
      </c>
      <c r="G43">
        <v>-0.17777777777777778</v>
      </c>
      <c r="H43">
        <v>10.5</v>
      </c>
      <c r="I43">
        <v>0</v>
      </c>
      <c r="J43">
        <v>10.5</v>
      </c>
      <c r="K43">
        <v>0</v>
      </c>
      <c r="L43">
        <v>10.5</v>
      </c>
      <c r="M43">
        <v>0</v>
      </c>
      <c r="N43">
        <v>10.5</v>
      </c>
      <c r="O43">
        <v>-5.8823529411764705E-2</v>
      </c>
      <c r="P43">
        <v>10.5</v>
      </c>
      <c r="Q43">
        <v>-4.4444444444444446E-2</v>
      </c>
      <c r="S43">
        <v>35</v>
      </c>
      <c r="T43">
        <f t="shared" si="2"/>
        <v>0</v>
      </c>
      <c r="U43">
        <f t="shared" si="3"/>
        <v>0</v>
      </c>
      <c r="V43">
        <v>36</v>
      </c>
      <c r="W43">
        <f t="shared" si="4"/>
        <v>0</v>
      </c>
      <c r="X43">
        <f t="shared" si="5"/>
        <v>0</v>
      </c>
      <c r="Y43">
        <v>43</v>
      </c>
      <c r="Z43">
        <f t="shared" si="6"/>
        <v>0</v>
      </c>
      <c r="AA43">
        <f t="shared" si="7"/>
        <v>0</v>
      </c>
      <c r="AB43">
        <v>32</v>
      </c>
      <c r="AC43">
        <f t="shared" si="8"/>
        <v>-2</v>
      </c>
      <c r="AD43">
        <f t="shared" si="9"/>
        <v>-5.8823529411764705E-2</v>
      </c>
      <c r="AE43">
        <v>43</v>
      </c>
      <c r="AF43">
        <f t="shared" si="10"/>
        <v>-2</v>
      </c>
      <c r="AG43">
        <f t="shared" si="11"/>
        <v>-4.4444444444444446E-2</v>
      </c>
    </row>
    <row r="44" spans="1:33">
      <c r="A44">
        <v>10.75</v>
      </c>
      <c r="B44">
        <v>39</v>
      </c>
      <c r="C44">
        <f t="shared" si="0"/>
        <v>-6</v>
      </c>
      <c r="D44">
        <f t="shared" si="1"/>
        <v>-0.13333333333333333</v>
      </c>
      <c r="F44">
        <v>10.75</v>
      </c>
      <c r="G44">
        <v>-0.13333333333333333</v>
      </c>
      <c r="H44">
        <v>10.75</v>
      </c>
      <c r="I44">
        <v>-0.14285714285714285</v>
      </c>
      <c r="J44">
        <v>10.75</v>
      </c>
      <c r="K44">
        <v>-5.5555555555555552E-2</v>
      </c>
      <c r="L44">
        <v>10.75</v>
      </c>
      <c r="M44">
        <v>-4.6511627906976744E-2</v>
      </c>
      <c r="N44">
        <v>10.75</v>
      </c>
      <c r="O44">
        <v>0</v>
      </c>
      <c r="P44">
        <v>10.75</v>
      </c>
      <c r="Q44">
        <v>-8.8888888888888892E-2</v>
      </c>
      <c r="S44">
        <v>30</v>
      </c>
      <c r="T44">
        <f t="shared" si="2"/>
        <v>-5</v>
      </c>
      <c r="U44">
        <f t="shared" si="3"/>
        <v>-0.14285714285714285</v>
      </c>
      <c r="V44">
        <v>34</v>
      </c>
      <c r="W44">
        <f t="shared" si="4"/>
        <v>-2</v>
      </c>
      <c r="X44">
        <f t="shared" si="5"/>
        <v>-5.5555555555555552E-2</v>
      </c>
      <c r="Y44">
        <v>41</v>
      </c>
      <c r="Z44">
        <f t="shared" si="6"/>
        <v>-2</v>
      </c>
      <c r="AA44">
        <f t="shared" si="7"/>
        <v>-4.6511627906976744E-2</v>
      </c>
      <c r="AB44">
        <v>34</v>
      </c>
      <c r="AC44">
        <f t="shared" si="8"/>
        <v>0</v>
      </c>
      <c r="AD44">
        <f t="shared" si="9"/>
        <v>0</v>
      </c>
      <c r="AE44">
        <v>41</v>
      </c>
      <c r="AF44">
        <f t="shared" si="10"/>
        <v>-4</v>
      </c>
      <c r="AG44">
        <f t="shared" si="11"/>
        <v>-8.8888888888888892E-2</v>
      </c>
    </row>
    <row r="45" spans="1:33">
      <c r="A45">
        <v>11</v>
      </c>
      <c r="B45">
        <v>54</v>
      </c>
      <c r="C45">
        <f t="shared" si="0"/>
        <v>9</v>
      </c>
      <c r="D45">
        <f t="shared" si="1"/>
        <v>0.2</v>
      </c>
      <c r="F45">
        <v>11</v>
      </c>
      <c r="G45">
        <v>0.2</v>
      </c>
      <c r="H45">
        <v>11</v>
      </c>
      <c r="I45">
        <v>0.4</v>
      </c>
      <c r="J45">
        <v>11</v>
      </c>
      <c r="K45">
        <v>0.16666666666666666</v>
      </c>
      <c r="L45">
        <v>11</v>
      </c>
      <c r="M45">
        <v>6.9767441860465115E-2</v>
      </c>
      <c r="N45">
        <v>11</v>
      </c>
      <c r="O45">
        <v>-2.9411764705882353E-2</v>
      </c>
      <c r="P45">
        <v>11</v>
      </c>
      <c r="Q45">
        <v>-4.4444444444444446E-2</v>
      </c>
      <c r="S45">
        <v>49</v>
      </c>
      <c r="T45">
        <f t="shared" si="2"/>
        <v>14</v>
      </c>
      <c r="U45">
        <f t="shared" si="3"/>
        <v>0.4</v>
      </c>
      <c r="V45">
        <v>42</v>
      </c>
      <c r="W45">
        <f t="shared" si="4"/>
        <v>6</v>
      </c>
      <c r="X45">
        <f t="shared" si="5"/>
        <v>0.16666666666666666</v>
      </c>
      <c r="Y45">
        <v>46</v>
      </c>
      <c r="Z45">
        <f t="shared" si="6"/>
        <v>3</v>
      </c>
      <c r="AA45">
        <f t="shared" si="7"/>
        <v>6.9767441860465115E-2</v>
      </c>
      <c r="AB45">
        <v>33</v>
      </c>
      <c r="AC45">
        <f t="shared" si="8"/>
        <v>-1</v>
      </c>
      <c r="AD45">
        <f t="shared" si="9"/>
        <v>-2.9411764705882353E-2</v>
      </c>
      <c r="AE45">
        <v>43</v>
      </c>
      <c r="AF45">
        <f t="shared" si="10"/>
        <v>-2</v>
      </c>
      <c r="AG45">
        <f t="shared" si="11"/>
        <v>-4.4444444444444446E-2</v>
      </c>
    </row>
    <row r="46" spans="1:33">
      <c r="A46">
        <v>11.25</v>
      </c>
      <c r="B46">
        <v>75</v>
      </c>
      <c r="C46">
        <f t="shared" si="0"/>
        <v>30</v>
      </c>
      <c r="D46">
        <f t="shared" si="1"/>
        <v>0.66666666666666663</v>
      </c>
      <c r="F46">
        <v>11.25</v>
      </c>
      <c r="G46">
        <v>0.66666666666666663</v>
      </c>
      <c r="H46">
        <v>11.25</v>
      </c>
      <c r="I46">
        <v>0.77142857142857146</v>
      </c>
      <c r="J46">
        <v>11.25</v>
      </c>
      <c r="K46">
        <v>0.61111111111111116</v>
      </c>
      <c r="L46">
        <v>11.25</v>
      </c>
      <c r="M46">
        <v>0.16279069767441862</v>
      </c>
      <c r="N46">
        <v>11.25</v>
      </c>
      <c r="O46">
        <v>8.8235294117647065E-2</v>
      </c>
      <c r="P46">
        <v>11.25</v>
      </c>
      <c r="Q46">
        <v>-6.6666666666666666E-2</v>
      </c>
      <c r="S46">
        <v>62</v>
      </c>
      <c r="T46">
        <f t="shared" si="2"/>
        <v>27</v>
      </c>
      <c r="U46">
        <f t="shared" si="3"/>
        <v>0.77142857142857146</v>
      </c>
      <c r="V46">
        <v>58</v>
      </c>
      <c r="W46">
        <f t="shared" si="4"/>
        <v>22</v>
      </c>
      <c r="X46">
        <f t="shared" si="5"/>
        <v>0.61111111111111116</v>
      </c>
      <c r="Y46">
        <v>50</v>
      </c>
      <c r="Z46">
        <f t="shared" si="6"/>
        <v>7</v>
      </c>
      <c r="AA46">
        <f t="shared" si="7"/>
        <v>0.16279069767441862</v>
      </c>
      <c r="AB46">
        <v>37</v>
      </c>
      <c r="AC46">
        <f t="shared" si="8"/>
        <v>3</v>
      </c>
      <c r="AD46">
        <f t="shared" si="9"/>
        <v>8.8235294117647065E-2</v>
      </c>
      <c r="AE46">
        <v>42</v>
      </c>
      <c r="AF46">
        <f t="shared" si="10"/>
        <v>-3</v>
      </c>
      <c r="AG46">
        <f t="shared" si="11"/>
        <v>-6.6666666666666666E-2</v>
      </c>
    </row>
    <row r="47" spans="1:33">
      <c r="A47">
        <v>11.5</v>
      </c>
      <c r="B47">
        <v>78</v>
      </c>
      <c r="C47">
        <f t="shared" si="0"/>
        <v>33</v>
      </c>
      <c r="D47">
        <f t="shared" si="1"/>
        <v>0.73333333333333328</v>
      </c>
      <c r="F47">
        <v>11.5</v>
      </c>
      <c r="G47">
        <v>0.73333333333333328</v>
      </c>
      <c r="H47">
        <v>11.5</v>
      </c>
      <c r="I47">
        <v>1.2857142857142858</v>
      </c>
      <c r="J47">
        <v>11.5</v>
      </c>
      <c r="K47">
        <v>0.69444444444444442</v>
      </c>
      <c r="L47">
        <v>11.5</v>
      </c>
      <c r="M47">
        <v>0.13953488372093023</v>
      </c>
      <c r="N47">
        <v>11.5</v>
      </c>
      <c r="O47">
        <v>0.14705882352941177</v>
      </c>
      <c r="P47">
        <v>11.5</v>
      </c>
      <c r="Q47">
        <v>2.2222222222222223E-2</v>
      </c>
      <c r="S47">
        <v>80</v>
      </c>
      <c r="T47">
        <f t="shared" si="2"/>
        <v>45</v>
      </c>
      <c r="U47">
        <f t="shared" si="3"/>
        <v>1.2857142857142858</v>
      </c>
      <c r="V47">
        <v>61</v>
      </c>
      <c r="W47">
        <f t="shared" si="4"/>
        <v>25</v>
      </c>
      <c r="X47">
        <f t="shared" si="5"/>
        <v>0.69444444444444442</v>
      </c>
      <c r="Y47">
        <v>49</v>
      </c>
      <c r="Z47">
        <f t="shared" si="6"/>
        <v>6</v>
      </c>
      <c r="AA47">
        <f t="shared" si="7"/>
        <v>0.13953488372093023</v>
      </c>
      <c r="AB47">
        <v>39</v>
      </c>
      <c r="AC47">
        <f t="shared" si="8"/>
        <v>5</v>
      </c>
      <c r="AD47">
        <f t="shared" si="9"/>
        <v>0.14705882352941177</v>
      </c>
      <c r="AE47">
        <v>46</v>
      </c>
      <c r="AF47">
        <f t="shared" si="10"/>
        <v>1</v>
      </c>
      <c r="AG47">
        <f t="shared" si="11"/>
        <v>2.2222222222222223E-2</v>
      </c>
    </row>
    <row r="48" spans="1:33">
      <c r="A48">
        <v>11.75</v>
      </c>
      <c r="B48">
        <v>74</v>
      </c>
      <c r="C48">
        <f t="shared" si="0"/>
        <v>29</v>
      </c>
      <c r="D48">
        <f t="shared" si="1"/>
        <v>0.64444444444444449</v>
      </c>
      <c r="F48">
        <v>11.75</v>
      </c>
      <c r="G48">
        <v>0.64444444444444449</v>
      </c>
      <c r="H48">
        <v>11.75</v>
      </c>
      <c r="I48">
        <v>0.94285714285714284</v>
      </c>
      <c r="J48">
        <v>11.75</v>
      </c>
      <c r="K48">
        <v>0.66666666666666663</v>
      </c>
      <c r="L48">
        <v>11.75</v>
      </c>
      <c r="M48">
        <v>9.3023255813953487E-2</v>
      </c>
      <c r="N48">
        <v>11.75</v>
      </c>
      <c r="O48">
        <v>0.11764705882352941</v>
      </c>
      <c r="P48">
        <v>11.75</v>
      </c>
      <c r="Q48">
        <v>4.4444444444444446E-2</v>
      </c>
      <c r="S48">
        <v>68</v>
      </c>
      <c r="T48">
        <f t="shared" si="2"/>
        <v>33</v>
      </c>
      <c r="U48">
        <f t="shared" si="3"/>
        <v>0.94285714285714284</v>
      </c>
      <c r="V48">
        <v>60</v>
      </c>
      <c r="W48">
        <f t="shared" si="4"/>
        <v>24</v>
      </c>
      <c r="X48">
        <f t="shared" si="5"/>
        <v>0.66666666666666663</v>
      </c>
      <c r="Y48">
        <v>47</v>
      </c>
      <c r="Z48">
        <f t="shared" si="6"/>
        <v>4</v>
      </c>
      <c r="AA48">
        <f t="shared" si="7"/>
        <v>9.3023255813953487E-2</v>
      </c>
      <c r="AB48">
        <v>38</v>
      </c>
      <c r="AC48">
        <f t="shared" si="8"/>
        <v>4</v>
      </c>
      <c r="AD48">
        <f t="shared" si="9"/>
        <v>0.11764705882352941</v>
      </c>
      <c r="AE48">
        <v>47</v>
      </c>
      <c r="AF48">
        <f t="shared" si="10"/>
        <v>2</v>
      </c>
      <c r="AG48">
        <f t="shared" si="11"/>
        <v>4.4444444444444446E-2</v>
      </c>
    </row>
    <row r="49" spans="1:33">
      <c r="A49">
        <v>12</v>
      </c>
      <c r="B49">
        <v>88</v>
      </c>
      <c r="C49">
        <f t="shared" si="0"/>
        <v>43</v>
      </c>
      <c r="D49">
        <f t="shared" si="1"/>
        <v>0.9555555555555556</v>
      </c>
      <c r="F49">
        <v>12</v>
      </c>
      <c r="G49">
        <v>0.9555555555555556</v>
      </c>
      <c r="H49">
        <v>12</v>
      </c>
      <c r="I49">
        <v>0.8</v>
      </c>
      <c r="J49">
        <v>12</v>
      </c>
      <c r="K49">
        <v>0.66666666666666663</v>
      </c>
      <c r="L49">
        <v>12</v>
      </c>
      <c r="M49">
        <v>0.23255813953488372</v>
      </c>
      <c r="N49">
        <v>12</v>
      </c>
      <c r="O49">
        <v>0.26470588235294118</v>
      </c>
      <c r="P49">
        <v>12</v>
      </c>
      <c r="Q49">
        <v>0</v>
      </c>
      <c r="S49">
        <v>63</v>
      </c>
      <c r="T49">
        <f t="shared" si="2"/>
        <v>28</v>
      </c>
      <c r="U49">
        <f t="shared" si="3"/>
        <v>0.8</v>
      </c>
      <c r="V49">
        <v>60</v>
      </c>
      <c r="W49">
        <f t="shared" si="4"/>
        <v>24</v>
      </c>
      <c r="X49">
        <f t="shared" si="5"/>
        <v>0.66666666666666663</v>
      </c>
      <c r="Y49">
        <v>53</v>
      </c>
      <c r="Z49">
        <f t="shared" si="6"/>
        <v>10</v>
      </c>
      <c r="AA49">
        <f t="shared" si="7"/>
        <v>0.23255813953488372</v>
      </c>
      <c r="AB49">
        <v>43</v>
      </c>
      <c r="AC49">
        <f t="shared" si="8"/>
        <v>9</v>
      </c>
      <c r="AD49">
        <f t="shared" si="9"/>
        <v>0.26470588235294118</v>
      </c>
      <c r="AE49">
        <v>45</v>
      </c>
      <c r="AF49">
        <f t="shared" si="10"/>
        <v>0</v>
      </c>
      <c r="AG49">
        <f t="shared" si="11"/>
        <v>0</v>
      </c>
    </row>
    <row r="50" spans="1:33">
      <c r="A50">
        <v>12.25</v>
      </c>
      <c r="B50">
        <v>91</v>
      </c>
      <c r="C50">
        <f t="shared" si="0"/>
        <v>46</v>
      </c>
      <c r="D50">
        <f t="shared" si="1"/>
        <v>1.0222222222222221</v>
      </c>
      <c r="F50">
        <v>12.25</v>
      </c>
      <c r="G50">
        <v>1.0222222222222221</v>
      </c>
      <c r="H50">
        <v>12.25</v>
      </c>
      <c r="I50">
        <v>1.0857142857142856</v>
      </c>
      <c r="J50">
        <v>12.25</v>
      </c>
      <c r="K50">
        <v>0.72222222222222221</v>
      </c>
      <c r="L50">
        <v>12.25</v>
      </c>
      <c r="M50">
        <v>0.39534883720930231</v>
      </c>
      <c r="N50">
        <v>12.25</v>
      </c>
      <c r="O50">
        <v>0.26470588235294118</v>
      </c>
      <c r="P50">
        <v>12.25</v>
      </c>
      <c r="Q50">
        <v>-2.2222222222222223E-2</v>
      </c>
      <c r="S50">
        <v>73</v>
      </c>
      <c r="T50">
        <f t="shared" si="2"/>
        <v>38</v>
      </c>
      <c r="U50">
        <f t="shared" si="3"/>
        <v>1.0857142857142856</v>
      </c>
      <c r="V50">
        <v>62</v>
      </c>
      <c r="W50">
        <f t="shared" si="4"/>
        <v>26</v>
      </c>
      <c r="X50">
        <f t="shared" si="5"/>
        <v>0.72222222222222221</v>
      </c>
      <c r="Y50">
        <v>60</v>
      </c>
      <c r="Z50">
        <f t="shared" si="6"/>
        <v>17</v>
      </c>
      <c r="AA50">
        <f t="shared" si="7"/>
        <v>0.39534883720930231</v>
      </c>
      <c r="AB50">
        <v>43</v>
      </c>
      <c r="AC50">
        <f t="shared" si="8"/>
        <v>9</v>
      </c>
      <c r="AD50">
        <f t="shared" si="9"/>
        <v>0.26470588235294118</v>
      </c>
      <c r="AE50">
        <v>44</v>
      </c>
      <c r="AF50">
        <f t="shared" si="10"/>
        <v>-1</v>
      </c>
      <c r="AG50">
        <f t="shared" si="11"/>
        <v>-2.2222222222222223E-2</v>
      </c>
    </row>
    <row r="51" spans="1:33">
      <c r="A51">
        <v>12.5</v>
      </c>
      <c r="B51">
        <v>98</v>
      </c>
      <c r="C51">
        <f t="shared" si="0"/>
        <v>53</v>
      </c>
      <c r="D51">
        <f t="shared" si="1"/>
        <v>1.1777777777777778</v>
      </c>
      <c r="F51">
        <v>12.5</v>
      </c>
      <c r="G51">
        <v>1.1777777777777778</v>
      </c>
      <c r="H51">
        <v>12.5</v>
      </c>
      <c r="I51">
        <v>0.91428571428571426</v>
      </c>
      <c r="J51">
        <v>12.5</v>
      </c>
      <c r="K51">
        <v>0.75</v>
      </c>
      <c r="L51">
        <v>12.5</v>
      </c>
      <c r="M51">
        <v>0.11627906976744186</v>
      </c>
      <c r="N51">
        <v>12.5</v>
      </c>
      <c r="O51">
        <v>0.26470588235294118</v>
      </c>
      <c r="P51">
        <v>12.5</v>
      </c>
      <c r="Q51">
        <v>2.2222222222222223E-2</v>
      </c>
      <c r="S51">
        <v>67</v>
      </c>
      <c r="T51">
        <f t="shared" si="2"/>
        <v>32</v>
      </c>
      <c r="U51">
        <f t="shared" si="3"/>
        <v>0.91428571428571426</v>
      </c>
      <c r="V51">
        <v>63</v>
      </c>
      <c r="W51">
        <f t="shared" si="4"/>
        <v>27</v>
      </c>
      <c r="X51">
        <f t="shared" si="5"/>
        <v>0.75</v>
      </c>
      <c r="Y51">
        <v>48</v>
      </c>
      <c r="Z51">
        <f t="shared" si="6"/>
        <v>5</v>
      </c>
      <c r="AA51">
        <f t="shared" si="7"/>
        <v>0.11627906976744186</v>
      </c>
      <c r="AB51">
        <v>43</v>
      </c>
      <c r="AC51">
        <f t="shared" si="8"/>
        <v>9</v>
      </c>
      <c r="AD51">
        <f t="shared" si="9"/>
        <v>0.26470588235294118</v>
      </c>
      <c r="AE51">
        <v>46</v>
      </c>
      <c r="AF51">
        <f t="shared" si="10"/>
        <v>1</v>
      </c>
      <c r="AG51">
        <f t="shared" si="11"/>
        <v>2.2222222222222223E-2</v>
      </c>
    </row>
    <row r="52" spans="1:33">
      <c r="A52">
        <v>12.75</v>
      </c>
      <c r="B52">
        <v>82</v>
      </c>
      <c r="C52">
        <f t="shared" si="0"/>
        <v>37</v>
      </c>
      <c r="D52">
        <f t="shared" si="1"/>
        <v>0.82222222222222219</v>
      </c>
      <c r="F52">
        <v>12.75</v>
      </c>
      <c r="G52">
        <v>0.82222222222222219</v>
      </c>
      <c r="H52">
        <v>12.75</v>
      </c>
      <c r="I52">
        <v>1.1714285714285715</v>
      </c>
      <c r="J52">
        <v>12.75</v>
      </c>
      <c r="K52">
        <v>0.91666666666666663</v>
      </c>
      <c r="L52">
        <v>12.75</v>
      </c>
      <c r="M52">
        <v>0.2558139534883721</v>
      </c>
      <c r="N52">
        <v>12.75</v>
      </c>
      <c r="O52">
        <v>0.14705882352941177</v>
      </c>
      <c r="P52">
        <v>12.75</v>
      </c>
      <c r="Q52">
        <v>-6.6666666666666666E-2</v>
      </c>
      <c r="S52">
        <v>76</v>
      </c>
      <c r="T52">
        <f t="shared" si="2"/>
        <v>41</v>
      </c>
      <c r="U52">
        <f t="shared" si="3"/>
        <v>1.1714285714285715</v>
      </c>
      <c r="V52">
        <v>69</v>
      </c>
      <c r="W52">
        <f t="shared" si="4"/>
        <v>33</v>
      </c>
      <c r="X52">
        <f t="shared" si="5"/>
        <v>0.91666666666666663</v>
      </c>
      <c r="Y52">
        <v>54</v>
      </c>
      <c r="Z52">
        <f t="shared" si="6"/>
        <v>11</v>
      </c>
      <c r="AA52">
        <f t="shared" si="7"/>
        <v>0.2558139534883721</v>
      </c>
      <c r="AB52">
        <v>39</v>
      </c>
      <c r="AC52">
        <f t="shared" si="8"/>
        <v>5</v>
      </c>
      <c r="AD52">
        <f t="shared" si="9"/>
        <v>0.14705882352941177</v>
      </c>
      <c r="AE52">
        <v>42</v>
      </c>
      <c r="AF52">
        <f t="shared" si="10"/>
        <v>-3</v>
      </c>
      <c r="AG52">
        <f t="shared" si="11"/>
        <v>-6.6666666666666666E-2</v>
      </c>
    </row>
    <row r="53" spans="1:33">
      <c r="A53">
        <v>13</v>
      </c>
      <c r="B53">
        <v>81</v>
      </c>
      <c r="C53">
        <f t="shared" si="0"/>
        <v>36</v>
      </c>
      <c r="D53">
        <f t="shared" si="1"/>
        <v>0.8</v>
      </c>
      <c r="F53">
        <v>13</v>
      </c>
      <c r="G53">
        <v>0.8</v>
      </c>
      <c r="H53">
        <v>13</v>
      </c>
      <c r="I53">
        <v>1.1142857142857143</v>
      </c>
      <c r="J53">
        <v>13</v>
      </c>
      <c r="K53">
        <v>0.69444444444444442</v>
      </c>
      <c r="L53">
        <v>13</v>
      </c>
      <c r="M53">
        <v>0.18604651162790697</v>
      </c>
      <c r="N53">
        <v>13</v>
      </c>
      <c r="O53">
        <v>0.23529411764705882</v>
      </c>
      <c r="P53">
        <v>13</v>
      </c>
      <c r="Q53">
        <v>4.4444444444444446E-2</v>
      </c>
      <c r="S53">
        <v>74</v>
      </c>
      <c r="T53">
        <f t="shared" si="2"/>
        <v>39</v>
      </c>
      <c r="U53">
        <f t="shared" si="3"/>
        <v>1.1142857142857143</v>
      </c>
      <c r="V53">
        <v>61</v>
      </c>
      <c r="W53">
        <f t="shared" si="4"/>
        <v>25</v>
      </c>
      <c r="X53">
        <f t="shared" si="5"/>
        <v>0.69444444444444442</v>
      </c>
      <c r="Y53">
        <v>51</v>
      </c>
      <c r="Z53">
        <f t="shared" si="6"/>
        <v>8</v>
      </c>
      <c r="AA53">
        <f t="shared" si="7"/>
        <v>0.18604651162790697</v>
      </c>
      <c r="AB53">
        <v>42</v>
      </c>
      <c r="AC53">
        <f t="shared" si="8"/>
        <v>8</v>
      </c>
      <c r="AD53">
        <f t="shared" si="9"/>
        <v>0.23529411764705882</v>
      </c>
      <c r="AE53">
        <v>47</v>
      </c>
      <c r="AF53">
        <f t="shared" si="10"/>
        <v>2</v>
      </c>
      <c r="AG53">
        <f t="shared" si="11"/>
        <v>4.4444444444444446E-2</v>
      </c>
    </row>
    <row r="54" spans="1:33">
      <c r="A54">
        <v>13.25</v>
      </c>
      <c r="B54">
        <v>76</v>
      </c>
      <c r="C54">
        <f t="shared" si="0"/>
        <v>31</v>
      </c>
      <c r="D54">
        <f t="shared" si="1"/>
        <v>0.68888888888888888</v>
      </c>
      <c r="F54">
        <v>13.25</v>
      </c>
      <c r="G54">
        <v>0.68888888888888888</v>
      </c>
      <c r="H54">
        <v>13.25</v>
      </c>
      <c r="I54">
        <v>0.77142857142857146</v>
      </c>
      <c r="J54">
        <v>13.25</v>
      </c>
      <c r="K54">
        <v>0.86111111111111116</v>
      </c>
      <c r="L54">
        <v>13.25</v>
      </c>
      <c r="M54">
        <v>0.37209302325581395</v>
      </c>
      <c r="N54">
        <v>13.25</v>
      </c>
      <c r="O54">
        <v>0.20588235294117646</v>
      </c>
      <c r="P54">
        <v>13.25</v>
      </c>
      <c r="Q54">
        <v>-6.6666666666666666E-2</v>
      </c>
      <c r="S54">
        <v>62</v>
      </c>
      <c r="T54">
        <f t="shared" si="2"/>
        <v>27</v>
      </c>
      <c r="U54">
        <f t="shared" si="3"/>
        <v>0.77142857142857146</v>
      </c>
      <c r="V54">
        <v>67</v>
      </c>
      <c r="W54">
        <f t="shared" si="4"/>
        <v>31</v>
      </c>
      <c r="X54">
        <f t="shared" si="5"/>
        <v>0.86111111111111116</v>
      </c>
      <c r="Y54">
        <v>59</v>
      </c>
      <c r="Z54">
        <f t="shared" si="6"/>
        <v>16</v>
      </c>
      <c r="AA54">
        <f t="shared" si="7"/>
        <v>0.37209302325581395</v>
      </c>
      <c r="AB54">
        <v>41</v>
      </c>
      <c r="AC54">
        <f t="shared" si="8"/>
        <v>7</v>
      </c>
      <c r="AD54">
        <f t="shared" si="9"/>
        <v>0.20588235294117646</v>
      </c>
      <c r="AE54">
        <v>42</v>
      </c>
      <c r="AF54">
        <f t="shared" si="10"/>
        <v>-3</v>
      </c>
      <c r="AG54">
        <f t="shared" si="11"/>
        <v>-6.6666666666666666E-2</v>
      </c>
    </row>
    <row r="55" spans="1:33">
      <c r="A55">
        <v>13.5</v>
      </c>
      <c r="B55">
        <v>87</v>
      </c>
      <c r="C55">
        <f t="shared" si="0"/>
        <v>42</v>
      </c>
      <c r="D55">
        <f t="shared" si="1"/>
        <v>0.93333333333333335</v>
      </c>
      <c r="F55">
        <v>13.5</v>
      </c>
      <c r="G55">
        <v>0.93333333333333335</v>
      </c>
      <c r="H55">
        <v>13.5</v>
      </c>
      <c r="I55">
        <v>1</v>
      </c>
      <c r="J55">
        <v>13.5</v>
      </c>
      <c r="K55">
        <v>0.75</v>
      </c>
      <c r="L55">
        <v>13.5</v>
      </c>
      <c r="M55">
        <v>0.2558139534883721</v>
      </c>
      <c r="N55">
        <v>13.5</v>
      </c>
      <c r="O55">
        <v>0.20588235294117646</v>
      </c>
      <c r="P55">
        <v>13.5</v>
      </c>
      <c r="Q55">
        <v>-6.6666666666666666E-2</v>
      </c>
      <c r="S55">
        <v>70</v>
      </c>
      <c r="T55">
        <f t="shared" si="2"/>
        <v>35</v>
      </c>
      <c r="U55">
        <f t="shared" si="3"/>
        <v>1</v>
      </c>
      <c r="V55">
        <v>63</v>
      </c>
      <c r="W55">
        <f t="shared" si="4"/>
        <v>27</v>
      </c>
      <c r="X55">
        <f t="shared" si="5"/>
        <v>0.75</v>
      </c>
      <c r="Y55">
        <v>54</v>
      </c>
      <c r="Z55">
        <f t="shared" si="6"/>
        <v>11</v>
      </c>
      <c r="AA55">
        <f t="shared" si="7"/>
        <v>0.2558139534883721</v>
      </c>
      <c r="AB55">
        <v>41</v>
      </c>
      <c r="AC55">
        <f t="shared" si="8"/>
        <v>7</v>
      </c>
      <c r="AD55">
        <f t="shared" si="9"/>
        <v>0.20588235294117646</v>
      </c>
      <c r="AE55">
        <v>42</v>
      </c>
      <c r="AF55">
        <f t="shared" si="10"/>
        <v>-3</v>
      </c>
      <c r="AG55">
        <f t="shared" si="11"/>
        <v>-6.6666666666666666E-2</v>
      </c>
    </row>
    <row r="56" spans="1:33">
      <c r="A56">
        <v>13.75</v>
      </c>
      <c r="B56">
        <v>73</v>
      </c>
      <c r="C56">
        <f t="shared" si="0"/>
        <v>28</v>
      </c>
      <c r="D56">
        <f t="shared" si="1"/>
        <v>0.62222222222222223</v>
      </c>
      <c r="F56">
        <v>13.75</v>
      </c>
      <c r="G56">
        <v>0.62222222222222223</v>
      </c>
      <c r="H56">
        <v>13.75</v>
      </c>
      <c r="I56">
        <v>1</v>
      </c>
      <c r="J56">
        <v>13.75</v>
      </c>
      <c r="K56">
        <v>0.75</v>
      </c>
      <c r="L56">
        <v>13.75</v>
      </c>
      <c r="M56">
        <v>0.11627906976744186</v>
      </c>
      <c r="N56">
        <v>13.75</v>
      </c>
      <c r="O56">
        <v>0.11764705882352941</v>
      </c>
      <c r="P56">
        <v>13.75</v>
      </c>
      <c r="Q56">
        <v>-2.2222222222222223E-2</v>
      </c>
      <c r="S56">
        <v>70</v>
      </c>
      <c r="T56">
        <f t="shared" si="2"/>
        <v>35</v>
      </c>
      <c r="U56">
        <f t="shared" si="3"/>
        <v>1</v>
      </c>
      <c r="V56">
        <v>63</v>
      </c>
      <c r="W56">
        <f t="shared" si="4"/>
        <v>27</v>
      </c>
      <c r="X56">
        <f t="shared" si="5"/>
        <v>0.75</v>
      </c>
      <c r="Y56">
        <v>48</v>
      </c>
      <c r="Z56">
        <f t="shared" si="6"/>
        <v>5</v>
      </c>
      <c r="AA56">
        <f t="shared" si="7"/>
        <v>0.11627906976744186</v>
      </c>
      <c r="AB56">
        <v>38</v>
      </c>
      <c r="AC56">
        <f t="shared" si="8"/>
        <v>4</v>
      </c>
      <c r="AD56">
        <f t="shared" si="9"/>
        <v>0.11764705882352941</v>
      </c>
      <c r="AE56">
        <v>44</v>
      </c>
      <c r="AF56">
        <f t="shared" si="10"/>
        <v>-1</v>
      </c>
      <c r="AG56">
        <f t="shared" si="11"/>
        <v>-2.2222222222222223E-2</v>
      </c>
    </row>
    <row r="57" spans="1:33">
      <c r="A57">
        <v>14</v>
      </c>
      <c r="B57">
        <v>74</v>
      </c>
      <c r="C57">
        <f t="shared" si="0"/>
        <v>29</v>
      </c>
      <c r="D57">
        <f t="shared" si="1"/>
        <v>0.64444444444444449</v>
      </c>
      <c r="F57">
        <v>14</v>
      </c>
      <c r="G57">
        <v>0.64444444444444449</v>
      </c>
      <c r="H57">
        <v>14</v>
      </c>
      <c r="I57">
        <v>0.82857142857142863</v>
      </c>
      <c r="J57">
        <v>14</v>
      </c>
      <c r="K57">
        <v>0.52777777777777779</v>
      </c>
      <c r="L57">
        <v>14</v>
      </c>
      <c r="M57">
        <v>0.2558139534883721</v>
      </c>
      <c r="N57">
        <v>14</v>
      </c>
      <c r="O57">
        <v>0.23529411764705882</v>
      </c>
      <c r="P57">
        <v>14</v>
      </c>
      <c r="Q57">
        <v>4.4444444444444446E-2</v>
      </c>
      <c r="S57">
        <v>64</v>
      </c>
      <c r="T57">
        <f t="shared" si="2"/>
        <v>29</v>
      </c>
      <c r="U57">
        <f t="shared" si="3"/>
        <v>0.82857142857142863</v>
      </c>
      <c r="V57">
        <v>55</v>
      </c>
      <c r="W57">
        <f t="shared" si="4"/>
        <v>19</v>
      </c>
      <c r="X57">
        <f t="shared" si="5"/>
        <v>0.52777777777777779</v>
      </c>
      <c r="Y57">
        <v>54</v>
      </c>
      <c r="Z57">
        <f t="shared" si="6"/>
        <v>11</v>
      </c>
      <c r="AA57">
        <f t="shared" si="7"/>
        <v>0.2558139534883721</v>
      </c>
      <c r="AB57">
        <v>42</v>
      </c>
      <c r="AC57">
        <f t="shared" si="8"/>
        <v>8</v>
      </c>
      <c r="AD57">
        <f t="shared" si="9"/>
        <v>0.23529411764705882</v>
      </c>
      <c r="AE57">
        <v>47</v>
      </c>
      <c r="AF57">
        <f t="shared" si="10"/>
        <v>2</v>
      </c>
      <c r="AG57">
        <f t="shared" si="11"/>
        <v>4.4444444444444446E-2</v>
      </c>
    </row>
    <row r="58" spans="1:33">
      <c r="A58">
        <v>14.25</v>
      </c>
      <c r="B58">
        <v>81</v>
      </c>
      <c r="C58">
        <f t="shared" si="0"/>
        <v>36</v>
      </c>
      <c r="D58">
        <f t="shared" si="1"/>
        <v>0.8</v>
      </c>
      <c r="F58">
        <v>14.25</v>
      </c>
      <c r="G58">
        <v>0.8</v>
      </c>
      <c r="H58">
        <v>14.25</v>
      </c>
      <c r="I58">
        <v>0.82857142857142863</v>
      </c>
      <c r="J58">
        <v>14.25</v>
      </c>
      <c r="K58">
        <v>0.5</v>
      </c>
      <c r="L58">
        <v>14.25</v>
      </c>
      <c r="M58">
        <v>9.3023255813953487E-2</v>
      </c>
      <c r="N58">
        <v>14.25</v>
      </c>
      <c r="O58">
        <v>0.14705882352941177</v>
      </c>
      <c r="P58">
        <v>14.25</v>
      </c>
      <c r="Q58">
        <v>0</v>
      </c>
      <c r="S58">
        <v>64</v>
      </c>
      <c r="T58">
        <f t="shared" si="2"/>
        <v>29</v>
      </c>
      <c r="U58">
        <f t="shared" si="3"/>
        <v>0.82857142857142863</v>
      </c>
      <c r="V58">
        <v>54</v>
      </c>
      <c r="W58">
        <f t="shared" si="4"/>
        <v>18</v>
      </c>
      <c r="X58">
        <f t="shared" si="5"/>
        <v>0.5</v>
      </c>
      <c r="Y58">
        <v>47</v>
      </c>
      <c r="Z58">
        <f t="shared" si="6"/>
        <v>4</v>
      </c>
      <c r="AA58">
        <f t="shared" si="7"/>
        <v>9.3023255813953487E-2</v>
      </c>
      <c r="AB58">
        <v>39</v>
      </c>
      <c r="AC58">
        <f t="shared" si="8"/>
        <v>5</v>
      </c>
      <c r="AD58">
        <f t="shared" si="9"/>
        <v>0.14705882352941177</v>
      </c>
      <c r="AE58">
        <v>45</v>
      </c>
      <c r="AF58">
        <f t="shared" si="10"/>
        <v>0</v>
      </c>
      <c r="AG58">
        <f t="shared" si="11"/>
        <v>0</v>
      </c>
    </row>
    <row r="59" spans="1:33">
      <c r="A59">
        <v>14.5</v>
      </c>
      <c r="B59">
        <v>72</v>
      </c>
      <c r="C59">
        <f t="shared" si="0"/>
        <v>27</v>
      </c>
      <c r="D59">
        <f t="shared" si="1"/>
        <v>0.6</v>
      </c>
      <c r="F59">
        <v>14.5</v>
      </c>
      <c r="G59">
        <v>0.6</v>
      </c>
      <c r="H59">
        <v>14.5</v>
      </c>
      <c r="I59">
        <v>0.97142857142857142</v>
      </c>
      <c r="J59">
        <v>14.5</v>
      </c>
      <c r="K59">
        <v>0.72222222222222221</v>
      </c>
      <c r="L59">
        <v>14.5</v>
      </c>
      <c r="M59">
        <v>0.11627906976744186</v>
      </c>
      <c r="N59">
        <v>14.5</v>
      </c>
      <c r="O59">
        <v>0.20588235294117646</v>
      </c>
      <c r="P59">
        <v>14.5</v>
      </c>
      <c r="Q59">
        <v>2.2222222222222223E-2</v>
      </c>
      <c r="S59">
        <v>69</v>
      </c>
      <c r="T59">
        <f t="shared" si="2"/>
        <v>34</v>
      </c>
      <c r="U59">
        <f t="shared" si="3"/>
        <v>0.97142857142857142</v>
      </c>
      <c r="V59">
        <v>62</v>
      </c>
      <c r="W59">
        <f t="shared" si="4"/>
        <v>26</v>
      </c>
      <c r="X59">
        <f t="shared" si="5"/>
        <v>0.72222222222222221</v>
      </c>
      <c r="Y59">
        <v>48</v>
      </c>
      <c r="Z59">
        <f t="shared" si="6"/>
        <v>5</v>
      </c>
      <c r="AA59">
        <f t="shared" si="7"/>
        <v>0.11627906976744186</v>
      </c>
      <c r="AB59">
        <v>41</v>
      </c>
      <c r="AC59">
        <f t="shared" si="8"/>
        <v>7</v>
      </c>
      <c r="AD59">
        <f t="shared" si="9"/>
        <v>0.20588235294117646</v>
      </c>
      <c r="AE59">
        <v>46</v>
      </c>
      <c r="AF59">
        <f t="shared" si="10"/>
        <v>1</v>
      </c>
      <c r="AG59">
        <f t="shared" si="11"/>
        <v>2.2222222222222223E-2</v>
      </c>
    </row>
    <row r="60" spans="1:33">
      <c r="A60">
        <v>14.75</v>
      </c>
      <c r="B60">
        <v>75</v>
      </c>
      <c r="C60">
        <f t="shared" si="0"/>
        <v>30</v>
      </c>
      <c r="D60">
        <f t="shared" si="1"/>
        <v>0.66666666666666663</v>
      </c>
      <c r="F60">
        <v>14.75</v>
      </c>
      <c r="G60">
        <v>0.66666666666666663</v>
      </c>
      <c r="H60">
        <v>14.75</v>
      </c>
      <c r="I60">
        <v>0.8571428571428571</v>
      </c>
      <c r="J60">
        <v>14.75</v>
      </c>
      <c r="K60">
        <v>0.80555555555555558</v>
      </c>
      <c r="L60">
        <v>14.75</v>
      </c>
      <c r="M60">
        <v>0.2558139534883721</v>
      </c>
      <c r="N60">
        <v>14.75</v>
      </c>
      <c r="O60">
        <v>0.20588235294117646</v>
      </c>
      <c r="P60">
        <v>14.75</v>
      </c>
      <c r="Q60">
        <v>2.2222222222222223E-2</v>
      </c>
      <c r="S60">
        <v>65</v>
      </c>
      <c r="T60">
        <f t="shared" si="2"/>
        <v>30</v>
      </c>
      <c r="U60">
        <f t="shared" si="3"/>
        <v>0.8571428571428571</v>
      </c>
      <c r="V60">
        <v>65</v>
      </c>
      <c r="W60">
        <f t="shared" si="4"/>
        <v>29</v>
      </c>
      <c r="X60">
        <f t="shared" si="5"/>
        <v>0.80555555555555558</v>
      </c>
      <c r="Y60">
        <v>54</v>
      </c>
      <c r="Z60">
        <f t="shared" si="6"/>
        <v>11</v>
      </c>
      <c r="AA60">
        <f t="shared" si="7"/>
        <v>0.2558139534883721</v>
      </c>
      <c r="AB60">
        <v>41</v>
      </c>
      <c r="AC60">
        <f t="shared" si="8"/>
        <v>7</v>
      </c>
      <c r="AD60">
        <f t="shared" si="9"/>
        <v>0.20588235294117646</v>
      </c>
      <c r="AE60">
        <v>46</v>
      </c>
      <c r="AF60">
        <f t="shared" si="10"/>
        <v>1</v>
      </c>
      <c r="AG60">
        <f t="shared" si="11"/>
        <v>2.2222222222222223E-2</v>
      </c>
    </row>
    <row r="61" spans="1:33">
      <c r="A61">
        <v>15</v>
      </c>
      <c r="B61">
        <v>70</v>
      </c>
      <c r="C61">
        <f t="shared" si="0"/>
        <v>25</v>
      </c>
      <c r="D61">
        <f t="shared" si="1"/>
        <v>0.55555555555555558</v>
      </c>
      <c r="F61">
        <v>15</v>
      </c>
      <c r="G61">
        <v>0.55555555555555558</v>
      </c>
      <c r="H61">
        <v>15</v>
      </c>
      <c r="I61">
        <v>0.48571428571428571</v>
      </c>
      <c r="J61">
        <v>15</v>
      </c>
      <c r="K61">
        <v>0.63888888888888884</v>
      </c>
      <c r="L61">
        <v>15</v>
      </c>
      <c r="M61">
        <v>0.13953488372093023</v>
      </c>
      <c r="N61">
        <v>15</v>
      </c>
      <c r="O61">
        <v>0.20588235294117646</v>
      </c>
      <c r="P61">
        <v>15</v>
      </c>
      <c r="Q61">
        <v>0.1111111111111111</v>
      </c>
      <c r="S61">
        <v>52</v>
      </c>
      <c r="T61">
        <f t="shared" si="2"/>
        <v>17</v>
      </c>
      <c r="U61">
        <f t="shared" si="3"/>
        <v>0.48571428571428571</v>
      </c>
      <c r="V61">
        <v>59</v>
      </c>
      <c r="W61">
        <f t="shared" si="4"/>
        <v>23</v>
      </c>
      <c r="X61">
        <f t="shared" si="5"/>
        <v>0.63888888888888884</v>
      </c>
      <c r="Y61">
        <v>49</v>
      </c>
      <c r="Z61">
        <f t="shared" si="6"/>
        <v>6</v>
      </c>
      <c r="AA61">
        <f t="shared" si="7"/>
        <v>0.13953488372093023</v>
      </c>
      <c r="AB61">
        <v>41</v>
      </c>
      <c r="AC61">
        <f t="shared" si="8"/>
        <v>7</v>
      </c>
      <c r="AD61">
        <f t="shared" si="9"/>
        <v>0.20588235294117646</v>
      </c>
      <c r="AE61">
        <v>50</v>
      </c>
      <c r="AF61">
        <f t="shared" si="10"/>
        <v>5</v>
      </c>
      <c r="AG61">
        <f t="shared" si="11"/>
        <v>0.1111111111111111</v>
      </c>
    </row>
    <row r="62" spans="1:33">
      <c r="A62">
        <v>15.25</v>
      </c>
      <c r="B62">
        <v>68</v>
      </c>
      <c r="C62">
        <f t="shared" si="0"/>
        <v>23</v>
      </c>
      <c r="D62">
        <f t="shared" si="1"/>
        <v>0.51111111111111107</v>
      </c>
      <c r="F62">
        <v>15.25</v>
      </c>
      <c r="G62">
        <v>0.51111111111111107</v>
      </c>
      <c r="H62">
        <v>15.25</v>
      </c>
      <c r="I62">
        <v>0.74285714285714288</v>
      </c>
      <c r="J62">
        <v>15.25</v>
      </c>
      <c r="K62">
        <v>0.69444444444444442</v>
      </c>
      <c r="L62">
        <v>15.25</v>
      </c>
      <c r="M62">
        <v>0.2558139534883721</v>
      </c>
      <c r="N62">
        <v>15.25</v>
      </c>
      <c r="O62">
        <v>0.17647058823529413</v>
      </c>
      <c r="P62">
        <v>15.25</v>
      </c>
      <c r="Q62">
        <v>2.2222222222222223E-2</v>
      </c>
      <c r="S62">
        <v>61</v>
      </c>
      <c r="T62">
        <f t="shared" si="2"/>
        <v>26</v>
      </c>
      <c r="U62">
        <f t="shared" si="3"/>
        <v>0.74285714285714288</v>
      </c>
      <c r="V62">
        <v>61</v>
      </c>
      <c r="W62">
        <f t="shared" si="4"/>
        <v>25</v>
      </c>
      <c r="X62">
        <f t="shared" si="5"/>
        <v>0.69444444444444442</v>
      </c>
      <c r="Y62">
        <v>54</v>
      </c>
      <c r="Z62">
        <f t="shared" si="6"/>
        <v>11</v>
      </c>
      <c r="AA62">
        <f t="shared" si="7"/>
        <v>0.2558139534883721</v>
      </c>
      <c r="AB62">
        <v>40</v>
      </c>
      <c r="AC62">
        <f t="shared" si="8"/>
        <v>6</v>
      </c>
      <c r="AD62">
        <f t="shared" si="9"/>
        <v>0.17647058823529413</v>
      </c>
      <c r="AE62">
        <v>46</v>
      </c>
      <c r="AF62">
        <f t="shared" si="10"/>
        <v>1</v>
      </c>
      <c r="AG62">
        <f t="shared" si="11"/>
        <v>2.2222222222222223E-2</v>
      </c>
    </row>
    <row r="63" spans="1:33">
      <c r="A63">
        <v>15.5</v>
      </c>
      <c r="B63">
        <v>73</v>
      </c>
      <c r="C63">
        <f t="shared" si="0"/>
        <v>28</v>
      </c>
      <c r="D63">
        <f t="shared" si="1"/>
        <v>0.62222222222222223</v>
      </c>
      <c r="F63">
        <v>15.5</v>
      </c>
      <c r="G63">
        <v>0.62222222222222223</v>
      </c>
      <c r="H63">
        <v>15.5</v>
      </c>
      <c r="I63">
        <v>0.7142857142857143</v>
      </c>
      <c r="J63">
        <v>15.5</v>
      </c>
      <c r="K63">
        <v>0.52777777777777779</v>
      </c>
      <c r="L63">
        <v>15.5</v>
      </c>
      <c r="M63">
        <v>0.11627906976744186</v>
      </c>
      <c r="N63">
        <v>15.5</v>
      </c>
      <c r="O63">
        <v>0.20588235294117646</v>
      </c>
      <c r="P63">
        <v>15.5</v>
      </c>
      <c r="Q63">
        <v>4.4444444444444446E-2</v>
      </c>
      <c r="S63">
        <v>60</v>
      </c>
      <c r="T63">
        <f t="shared" si="2"/>
        <v>25</v>
      </c>
      <c r="U63">
        <f t="shared" si="3"/>
        <v>0.7142857142857143</v>
      </c>
      <c r="V63">
        <v>55</v>
      </c>
      <c r="W63">
        <f t="shared" si="4"/>
        <v>19</v>
      </c>
      <c r="X63">
        <f t="shared" si="5"/>
        <v>0.52777777777777779</v>
      </c>
      <c r="Y63">
        <v>48</v>
      </c>
      <c r="Z63">
        <f t="shared" si="6"/>
        <v>5</v>
      </c>
      <c r="AA63">
        <f t="shared" si="7"/>
        <v>0.11627906976744186</v>
      </c>
      <c r="AB63">
        <v>41</v>
      </c>
      <c r="AC63">
        <f t="shared" si="8"/>
        <v>7</v>
      </c>
      <c r="AD63">
        <f t="shared" si="9"/>
        <v>0.20588235294117646</v>
      </c>
      <c r="AE63">
        <v>47</v>
      </c>
      <c r="AF63">
        <f t="shared" si="10"/>
        <v>2</v>
      </c>
      <c r="AG63">
        <f t="shared" si="11"/>
        <v>4.4444444444444446E-2</v>
      </c>
    </row>
    <row r="64" spans="1:33">
      <c r="A64">
        <v>15.75</v>
      </c>
      <c r="B64">
        <v>68</v>
      </c>
      <c r="C64">
        <f t="shared" si="0"/>
        <v>23</v>
      </c>
      <c r="D64">
        <f t="shared" si="1"/>
        <v>0.51111111111111107</v>
      </c>
      <c r="F64">
        <v>15.75</v>
      </c>
      <c r="G64">
        <v>0.51111111111111107</v>
      </c>
      <c r="H64">
        <v>15.75</v>
      </c>
      <c r="I64">
        <v>0.8</v>
      </c>
      <c r="J64">
        <v>15.75</v>
      </c>
      <c r="K64">
        <v>0.63888888888888884</v>
      </c>
      <c r="L64">
        <v>15.75</v>
      </c>
      <c r="M64">
        <v>0.11627906976744186</v>
      </c>
      <c r="N64">
        <v>15.75</v>
      </c>
      <c r="O64">
        <v>0.14705882352941177</v>
      </c>
      <c r="P64">
        <v>15.75</v>
      </c>
      <c r="Q64">
        <v>-4.4444444444444446E-2</v>
      </c>
      <c r="S64">
        <v>63</v>
      </c>
      <c r="T64">
        <f t="shared" si="2"/>
        <v>28</v>
      </c>
      <c r="U64">
        <f t="shared" si="3"/>
        <v>0.8</v>
      </c>
      <c r="V64">
        <v>59</v>
      </c>
      <c r="W64">
        <f t="shared" si="4"/>
        <v>23</v>
      </c>
      <c r="X64">
        <f t="shared" si="5"/>
        <v>0.63888888888888884</v>
      </c>
      <c r="Y64">
        <v>48</v>
      </c>
      <c r="Z64">
        <f t="shared" si="6"/>
        <v>5</v>
      </c>
      <c r="AA64">
        <f t="shared" si="7"/>
        <v>0.11627906976744186</v>
      </c>
      <c r="AB64">
        <v>39</v>
      </c>
      <c r="AC64">
        <f t="shared" si="8"/>
        <v>5</v>
      </c>
      <c r="AD64">
        <f t="shared" si="9"/>
        <v>0.14705882352941177</v>
      </c>
      <c r="AE64">
        <v>43</v>
      </c>
      <c r="AF64">
        <f t="shared" si="10"/>
        <v>-2</v>
      </c>
      <c r="AG64">
        <f t="shared" si="11"/>
        <v>-4.4444444444444446E-2</v>
      </c>
    </row>
    <row r="65" spans="1:33">
      <c r="A65">
        <v>16</v>
      </c>
      <c r="B65">
        <v>80</v>
      </c>
      <c r="C65">
        <f t="shared" si="0"/>
        <v>35</v>
      </c>
      <c r="D65">
        <f t="shared" si="1"/>
        <v>0.77777777777777779</v>
      </c>
      <c r="F65">
        <v>16</v>
      </c>
      <c r="G65">
        <v>0.77777777777777779</v>
      </c>
      <c r="H65">
        <v>16</v>
      </c>
      <c r="I65">
        <v>0.74285714285714288</v>
      </c>
      <c r="J65">
        <v>16</v>
      </c>
      <c r="K65">
        <v>0.61111111111111116</v>
      </c>
      <c r="L65">
        <v>16</v>
      </c>
      <c r="M65">
        <v>6.9767441860465115E-2</v>
      </c>
      <c r="N65">
        <v>16</v>
      </c>
      <c r="O65">
        <v>0.14705882352941177</v>
      </c>
      <c r="P65">
        <v>16</v>
      </c>
      <c r="Q65">
        <v>4.4444444444444446E-2</v>
      </c>
      <c r="S65">
        <v>61</v>
      </c>
      <c r="T65">
        <f t="shared" si="2"/>
        <v>26</v>
      </c>
      <c r="U65">
        <f t="shared" si="3"/>
        <v>0.74285714285714288</v>
      </c>
      <c r="V65">
        <v>58</v>
      </c>
      <c r="W65">
        <f t="shared" si="4"/>
        <v>22</v>
      </c>
      <c r="X65">
        <f t="shared" si="5"/>
        <v>0.61111111111111116</v>
      </c>
      <c r="Y65">
        <v>46</v>
      </c>
      <c r="Z65">
        <f t="shared" si="6"/>
        <v>3</v>
      </c>
      <c r="AA65">
        <f t="shared" si="7"/>
        <v>6.9767441860465115E-2</v>
      </c>
      <c r="AB65">
        <v>39</v>
      </c>
      <c r="AC65">
        <f t="shared" si="8"/>
        <v>5</v>
      </c>
      <c r="AD65">
        <f t="shared" si="9"/>
        <v>0.14705882352941177</v>
      </c>
      <c r="AE65">
        <v>47</v>
      </c>
      <c r="AF65">
        <f t="shared" si="10"/>
        <v>2</v>
      </c>
      <c r="AG65">
        <f t="shared" si="11"/>
        <v>4.4444444444444446E-2</v>
      </c>
    </row>
    <row r="66" spans="1:33">
      <c r="A66">
        <v>16.25</v>
      </c>
      <c r="B66">
        <v>64</v>
      </c>
      <c r="C66">
        <f t="shared" si="0"/>
        <v>19</v>
      </c>
      <c r="D66">
        <f t="shared" si="1"/>
        <v>0.42222222222222222</v>
      </c>
      <c r="F66">
        <v>16.25</v>
      </c>
      <c r="G66">
        <v>0.42222222222222222</v>
      </c>
      <c r="H66">
        <v>16.25</v>
      </c>
      <c r="I66">
        <v>0.82857142857142863</v>
      </c>
      <c r="J66">
        <v>16.25</v>
      </c>
      <c r="K66">
        <v>0.61111111111111116</v>
      </c>
      <c r="L66">
        <v>16.25</v>
      </c>
      <c r="M66">
        <v>4.6511627906976744E-2</v>
      </c>
      <c r="N66">
        <v>16.25</v>
      </c>
      <c r="O66">
        <v>0.17647058823529413</v>
      </c>
      <c r="P66">
        <v>16.25</v>
      </c>
      <c r="Q66">
        <v>2.2222222222222223E-2</v>
      </c>
      <c r="S66">
        <v>64</v>
      </c>
      <c r="T66">
        <f t="shared" si="2"/>
        <v>29</v>
      </c>
      <c r="U66">
        <f t="shared" si="3"/>
        <v>0.82857142857142863</v>
      </c>
      <c r="V66">
        <v>58</v>
      </c>
      <c r="W66">
        <f t="shared" si="4"/>
        <v>22</v>
      </c>
      <c r="X66">
        <f t="shared" si="5"/>
        <v>0.61111111111111116</v>
      </c>
      <c r="Y66">
        <v>45</v>
      </c>
      <c r="Z66">
        <f t="shared" si="6"/>
        <v>2</v>
      </c>
      <c r="AA66">
        <f t="shared" si="7"/>
        <v>4.6511627906976744E-2</v>
      </c>
      <c r="AB66">
        <v>40</v>
      </c>
      <c r="AC66">
        <f t="shared" si="8"/>
        <v>6</v>
      </c>
      <c r="AD66">
        <f t="shared" si="9"/>
        <v>0.17647058823529413</v>
      </c>
      <c r="AE66">
        <v>46</v>
      </c>
      <c r="AF66">
        <f t="shared" si="10"/>
        <v>1</v>
      </c>
      <c r="AG66">
        <f t="shared" si="11"/>
        <v>2.2222222222222223E-2</v>
      </c>
    </row>
    <row r="67" spans="1:33">
      <c r="A67">
        <v>16.5</v>
      </c>
      <c r="B67">
        <v>74</v>
      </c>
      <c r="C67">
        <f t="shared" ref="C67:C130" si="12">B67-45</f>
        <v>29</v>
      </c>
      <c r="D67">
        <f t="shared" ref="D67:D130" si="13">C67/45</f>
        <v>0.64444444444444449</v>
      </c>
      <c r="F67">
        <v>16.5</v>
      </c>
      <c r="G67">
        <v>0.64444444444444449</v>
      </c>
      <c r="H67">
        <v>16.5</v>
      </c>
      <c r="I67">
        <v>0.68571428571428572</v>
      </c>
      <c r="J67">
        <v>16.5</v>
      </c>
      <c r="K67">
        <v>0.88888888888888884</v>
      </c>
      <c r="L67">
        <v>16.5</v>
      </c>
      <c r="M67">
        <v>0.11627906976744186</v>
      </c>
      <c r="N67">
        <v>16.5</v>
      </c>
      <c r="O67">
        <v>0.11764705882352941</v>
      </c>
      <c r="P67">
        <v>16.5</v>
      </c>
      <c r="Q67">
        <v>2.2222222222222223E-2</v>
      </c>
      <c r="S67">
        <v>59</v>
      </c>
      <c r="T67">
        <f t="shared" ref="T67:T130" si="14">S67-35</f>
        <v>24</v>
      </c>
      <c r="U67">
        <f t="shared" ref="U67:U130" si="15">T67/35</f>
        <v>0.68571428571428572</v>
      </c>
      <c r="V67">
        <v>68</v>
      </c>
      <c r="W67">
        <f t="shared" ref="W67:W130" si="16">V67-36</f>
        <v>32</v>
      </c>
      <c r="X67">
        <f t="shared" ref="X67:X130" si="17">W67/36</f>
        <v>0.88888888888888884</v>
      </c>
      <c r="Y67">
        <v>48</v>
      </c>
      <c r="Z67">
        <f t="shared" ref="Z67:Z130" si="18">Y67-43</f>
        <v>5</v>
      </c>
      <c r="AA67">
        <f t="shared" ref="AA67:AA130" si="19">Z67/43</f>
        <v>0.11627906976744186</v>
      </c>
      <c r="AB67">
        <v>38</v>
      </c>
      <c r="AC67">
        <f t="shared" ref="AC67:AC130" si="20">AB67-34</f>
        <v>4</v>
      </c>
      <c r="AD67">
        <f t="shared" ref="AD67:AD130" si="21">AC67/34</f>
        <v>0.11764705882352941</v>
      </c>
      <c r="AE67">
        <v>46</v>
      </c>
      <c r="AF67">
        <f t="shared" ref="AF67:AF130" si="22">AE67-45</f>
        <v>1</v>
      </c>
      <c r="AG67">
        <f t="shared" ref="AG67:AG130" si="23">AF67/45</f>
        <v>2.2222222222222223E-2</v>
      </c>
    </row>
    <row r="68" spans="1:33">
      <c r="A68">
        <v>16.75</v>
      </c>
      <c r="B68">
        <v>77</v>
      </c>
      <c r="C68">
        <f t="shared" si="12"/>
        <v>32</v>
      </c>
      <c r="D68">
        <f t="shared" si="13"/>
        <v>0.71111111111111114</v>
      </c>
      <c r="F68">
        <v>16.75</v>
      </c>
      <c r="G68">
        <v>0.71111111111111114</v>
      </c>
      <c r="H68">
        <v>16.75</v>
      </c>
      <c r="I68">
        <v>0.5714285714285714</v>
      </c>
      <c r="J68">
        <v>16.75</v>
      </c>
      <c r="K68">
        <v>0.44444444444444442</v>
      </c>
      <c r="L68">
        <v>16.75</v>
      </c>
      <c r="M68">
        <v>0.11627906976744186</v>
      </c>
      <c r="N68">
        <v>16.75</v>
      </c>
      <c r="O68">
        <v>0.14705882352941177</v>
      </c>
      <c r="P68">
        <v>16.75</v>
      </c>
      <c r="Q68">
        <v>2.2222222222222223E-2</v>
      </c>
      <c r="S68">
        <v>55</v>
      </c>
      <c r="T68">
        <f t="shared" si="14"/>
        <v>20</v>
      </c>
      <c r="U68">
        <f t="shared" si="15"/>
        <v>0.5714285714285714</v>
      </c>
      <c r="V68">
        <v>52</v>
      </c>
      <c r="W68">
        <f t="shared" si="16"/>
        <v>16</v>
      </c>
      <c r="X68">
        <f t="shared" si="17"/>
        <v>0.44444444444444442</v>
      </c>
      <c r="Y68">
        <v>48</v>
      </c>
      <c r="Z68">
        <f t="shared" si="18"/>
        <v>5</v>
      </c>
      <c r="AA68">
        <f t="shared" si="19"/>
        <v>0.11627906976744186</v>
      </c>
      <c r="AB68">
        <v>39</v>
      </c>
      <c r="AC68">
        <f t="shared" si="20"/>
        <v>5</v>
      </c>
      <c r="AD68">
        <f t="shared" si="21"/>
        <v>0.14705882352941177</v>
      </c>
      <c r="AE68">
        <v>46</v>
      </c>
      <c r="AF68">
        <f t="shared" si="22"/>
        <v>1</v>
      </c>
      <c r="AG68">
        <f t="shared" si="23"/>
        <v>2.2222222222222223E-2</v>
      </c>
    </row>
    <row r="69" spans="1:33">
      <c r="A69">
        <v>17</v>
      </c>
      <c r="B69">
        <v>77</v>
      </c>
      <c r="C69">
        <f t="shared" si="12"/>
        <v>32</v>
      </c>
      <c r="D69">
        <f t="shared" si="13"/>
        <v>0.71111111111111114</v>
      </c>
      <c r="F69">
        <v>17</v>
      </c>
      <c r="G69">
        <v>0.71111111111111114</v>
      </c>
      <c r="H69">
        <v>17</v>
      </c>
      <c r="I69">
        <v>0.54285714285714282</v>
      </c>
      <c r="J69">
        <v>17</v>
      </c>
      <c r="K69">
        <v>0.55555555555555558</v>
      </c>
      <c r="L69">
        <v>17</v>
      </c>
      <c r="M69">
        <v>0.13953488372093023</v>
      </c>
      <c r="N69">
        <v>17</v>
      </c>
      <c r="O69">
        <v>0.20588235294117646</v>
      </c>
      <c r="P69">
        <v>17</v>
      </c>
      <c r="Q69">
        <v>0</v>
      </c>
      <c r="S69">
        <v>54</v>
      </c>
      <c r="T69">
        <f t="shared" si="14"/>
        <v>19</v>
      </c>
      <c r="U69">
        <f t="shared" si="15"/>
        <v>0.54285714285714282</v>
      </c>
      <c r="V69">
        <v>56</v>
      </c>
      <c r="W69">
        <f t="shared" si="16"/>
        <v>20</v>
      </c>
      <c r="X69">
        <f t="shared" si="17"/>
        <v>0.55555555555555558</v>
      </c>
      <c r="Y69">
        <v>49</v>
      </c>
      <c r="Z69">
        <f t="shared" si="18"/>
        <v>6</v>
      </c>
      <c r="AA69">
        <f t="shared" si="19"/>
        <v>0.13953488372093023</v>
      </c>
      <c r="AB69">
        <v>41</v>
      </c>
      <c r="AC69">
        <f t="shared" si="20"/>
        <v>7</v>
      </c>
      <c r="AD69">
        <f t="shared" si="21"/>
        <v>0.20588235294117646</v>
      </c>
      <c r="AE69">
        <v>45</v>
      </c>
      <c r="AF69">
        <f t="shared" si="22"/>
        <v>0</v>
      </c>
      <c r="AG69">
        <f t="shared" si="23"/>
        <v>0</v>
      </c>
    </row>
    <row r="70" spans="1:33">
      <c r="A70">
        <v>17.25</v>
      </c>
      <c r="B70">
        <v>67</v>
      </c>
      <c r="C70">
        <f t="shared" si="12"/>
        <v>22</v>
      </c>
      <c r="D70">
        <f t="shared" si="13"/>
        <v>0.48888888888888887</v>
      </c>
      <c r="F70">
        <v>17.25</v>
      </c>
      <c r="G70">
        <v>0.48888888888888887</v>
      </c>
      <c r="H70">
        <v>17.25</v>
      </c>
      <c r="I70">
        <v>0.42857142857142855</v>
      </c>
      <c r="J70">
        <v>17.25</v>
      </c>
      <c r="K70">
        <v>0.41666666666666669</v>
      </c>
      <c r="L70">
        <v>17.25</v>
      </c>
      <c r="M70">
        <v>4.6511627906976744E-2</v>
      </c>
      <c r="N70">
        <v>17.25</v>
      </c>
      <c r="O70">
        <v>0.23529411764705882</v>
      </c>
      <c r="P70">
        <v>17.25</v>
      </c>
      <c r="Q70">
        <v>0</v>
      </c>
      <c r="S70">
        <v>50</v>
      </c>
      <c r="T70">
        <f t="shared" si="14"/>
        <v>15</v>
      </c>
      <c r="U70">
        <f t="shared" si="15"/>
        <v>0.42857142857142855</v>
      </c>
      <c r="V70">
        <v>51</v>
      </c>
      <c r="W70">
        <f t="shared" si="16"/>
        <v>15</v>
      </c>
      <c r="X70">
        <f t="shared" si="17"/>
        <v>0.41666666666666669</v>
      </c>
      <c r="Y70">
        <v>45</v>
      </c>
      <c r="Z70">
        <f t="shared" si="18"/>
        <v>2</v>
      </c>
      <c r="AA70">
        <f t="shared" si="19"/>
        <v>4.6511627906976744E-2</v>
      </c>
      <c r="AB70">
        <v>42</v>
      </c>
      <c r="AC70">
        <f t="shared" si="20"/>
        <v>8</v>
      </c>
      <c r="AD70">
        <f t="shared" si="21"/>
        <v>0.23529411764705882</v>
      </c>
      <c r="AE70">
        <v>45</v>
      </c>
      <c r="AF70">
        <f t="shared" si="22"/>
        <v>0</v>
      </c>
      <c r="AG70">
        <f t="shared" si="23"/>
        <v>0</v>
      </c>
    </row>
    <row r="71" spans="1:33">
      <c r="A71">
        <v>17.5</v>
      </c>
      <c r="B71">
        <v>65</v>
      </c>
      <c r="C71">
        <f t="shared" si="12"/>
        <v>20</v>
      </c>
      <c r="D71">
        <f t="shared" si="13"/>
        <v>0.44444444444444442</v>
      </c>
      <c r="F71">
        <v>17.5</v>
      </c>
      <c r="G71">
        <v>0.44444444444444442</v>
      </c>
      <c r="H71">
        <v>17.5</v>
      </c>
      <c r="I71">
        <v>0.91428571428571426</v>
      </c>
      <c r="J71">
        <v>17.5</v>
      </c>
      <c r="K71">
        <v>0.52777777777777779</v>
      </c>
      <c r="L71">
        <v>17.5</v>
      </c>
      <c r="M71">
        <v>0.11627906976744186</v>
      </c>
      <c r="N71">
        <v>17.5</v>
      </c>
      <c r="O71">
        <v>0.26470588235294118</v>
      </c>
      <c r="P71">
        <v>17.5</v>
      </c>
      <c r="Q71">
        <v>-4.4444444444444446E-2</v>
      </c>
      <c r="S71">
        <v>67</v>
      </c>
      <c r="T71">
        <f t="shared" si="14"/>
        <v>32</v>
      </c>
      <c r="U71">
        <f t="shared" si="15"/>
        <v>0.91428571428571426</v>
      </c>
      <c r="V71">
        <v>55</v>
      </c>
      <c r="W71">
        <f t="shared" si="16"/>
        <v>19</v>
      </c>
      <c r="X71">
        <f t="shared" si="17"/>
        <v>0.52777777777777779</v>
      </c>
      <c r="Y71">
        <v>48</v>
      </c>
      <c r="Z71">
        <f t="shared" si="18"/>
        <v>5</v>
      </c>
      <c r="AA71">
        <f t="shared" si="19"/>
        <v>0.11627906976744186</v>
      </c>
      <c r="AB71">
        <v>43</v>
      </c>
      <c r="AC71">
        <f t="shared" si="20"/>
        <v>9</v>
      </c>
      <c r="AD71">
        <f t="shared" si="21"/>
        <v>0.26470588235294118</v>
      </c>
      <c r="AE71">
        <v>43</v>
      </c>
      <c r="AF71">
        <f t="shared" si="22"/>
        <v>-2</v>
      </c>
      <c r="AG71">
        <f t="shared" si="23"/>
        <v>-4.4444444444444446E-2</v>
      </c>
    </row>
    <row r="72" spans="1:33">
      <c r="A72">
        <v>17.75</v>
      </c>
      <c r="B72">
        <v>68</v>
      </c>
      <c r="C72">
        <f t="shared" si="12"/>
        <v>23</v>
      </c>
      <c r="D72">
        <f t="shared" si="13"/>
        <v>0.51111111111111107</v>
      </c>
      <c r="F72">
        <v>17.75</v>
      </c>
      <c r="G72">
        <v>0.51111111111111107</v>
      </c>
      <c r="H72">
        <v>17.75</v>
      </c>
      <c r="I72">
        <v>0.65714285714285714</v>
      </c>
      <c r="J72">
        <v>17.75</v>
      </c>
      <c r="K72">
        <v>0.55555555555555558</v>
      </c>
      <c r="L72">
        <v>17.75</v>
      </c>
      <c r="M72">
        <v>0.16279069767441862</v>
      </c>
      <c r="N72">
        <v>17.75</v>
      </c>
      <c r="O72">
        <v>0.20588235294117646</v>
      </c>
      <c r="P72">
        <v>17.75</v>
      </c>
      <c r="Q72">
        <v>-4.4444444444444446E-2</v>
      </c>
      <c r="S72">
        <v>58</v>
      </c>
      <c r="T72">
        <f t="shared" si="14"/>
        <v>23</v>
      </c>
      <c r="U72">
        <f t="shared" si="15"/>
        <v>0.65714285714285714</v>
      </c>
      <c r="V72">
        <v>56</v>
      </c>
      <c r="W72">
        <f t="shared" si="16"/>
        <v>20</v>
      </c>
      <c r="X72">
        <f t="shared" si="17"/>
        <v>0.55555555555555558</v>
      </c>
      <c r="Y72">
        <v>50</v>
      </c>
      <c r="Z72">
        <f t="shared" si="18"/>
        <v>7</v>
      </c>
      <c r="AA72">
        <f t="shared" si="19"/>
        <v>0.16279069767441862</v>
      </c>
      <c r="AB72">
        <v>41</v>
      </c>
      <c r="AC72">
        <f t="shared" si="20"/>
        <v>7</v>
      </c>
      <c r="AD72">
        <f t="shared" si="21"/>
        <v>0.20588235294117646</v>
      </c>
      <c r="AE72">
        <v>43</v>
      </c>
      <c r="AF72">
        <f t="shared" si="22"/>
        <v>-2</v>
      </c>
      <c r="AG72">
        <f t="shared" si="23"/>
        <v>-4.4444444444444446E-2</v>
      </c>
    </row>
    <row r="73" spans="1:33">
      <c r="A73">
        <v>18</v>
      </c>
      <c r="B73">
        <v>69</v>
      </c>
      <c r="C73">
        <f t="shared" si="12"/>
        <v>24</v>
      </c>
      <c r="D73">
        <f t="shared" si="13"/>
        <v>0.53333333333333333</v>
      </c>
      <c r="F73">
        <v>18</v>
      </c>
      <c r="G73">
        <v>0.53333333333333333</v>
      </c>
      <c r="H73">
        <v>18</v>
      </c>
      <c r="I73">
        <v>0.77142857142857146</v>
      </c>
      <c r="J73">
        <v>18</v>
      </c>
      <c r="K73">
        <v>0.44444444444444442</v>
      </c>
      <c r="L73">
        <v>18</v>
      </c>
      <c r="M73">
        <v>9.3023255813953487E-2</v>
      </c>
      <c r="N73">
        <v>18</v>
      </c>
      <c r="O73">
        <v>5.8823529411764705E-2</v>
      </c>
      <c r="P73">
        <v>18</v>
      </c>
      <c r="Q73">
        <v>0.1111111111111111</v>
      </c>
      <c r="S73">
        <v>62</v>
      </c>
      <c r="T73">
        <f t="shared" si="14"/>
        <v>27</v>
      </c>
      <c r="U73">
        <f t="shared" si="15"/>
        <v>0.77142857142857146</v>
      </c>
      <c r="V73">
        <v>52</v>
      </c>
      <c r="W73">
        <f t="shared" si="16"/>
        <v>16</v>
      </c>
      <c r="X73">
        <f t="shared" si="17"/>
        <v>0.44444444444444442</v>
      </c>
      <c r="Y73">
        <v>47</v>
      </c>
      <c r="Z73">
        <f t="shared" si="18"/>
        <v>4</v>
      </c>
      <c r="AA73">
        <f t="shared" si="19"/>
        <v>9.3023255813953487E-2</v>
      </c>
      <c r="AB73">
        <v>36</v>
      </c>
      <c r="AC73">
        <f t="shared" si="20"/>
        <v>2</v>
      </c>
      <c r="AD73">
        <f t="shared" si="21"/>
        <v>5.8823529411764705E-2</v>
      </c>
      <c r="AE73">
        <v>50</v>
      </c>
      <c r="AF73">
        <f t="shared" si="22"/>
        <v>5</v>
      </c>
      <c r="AG73">
        <f t="shared" si="23"/>
        <v>0.1111111111111111</v>
      </c>
    </row>
    <row r="74" spans="1:33">
      <c r="A74">
        <v>18.25</v>
      </c>
      <c r="B74">
        <v>78</v>
      </c>
      <c r="C74">
        <f t="shared" si="12"/>
        <v>33</v>
      </c>
      <c r="D74">
        <f t="shared" si="13"/>
        <v>0.73333333333333328</v>
      </c>
      <c r="F74">
        <v>18.25</v>
      </c>
      <c r="G74">
        <v>0.73333333333333328</v>
      </c>
      <c r="H74">
        <v>18.25</v>
      </c>
      <c r="I74">
        <v>0.77142857142857146</v>
      </c>
      <c r="J74">
        <v>18.25</v>
      </c>
      <c r="K74">
        <v>0.61111111111111116</v>
      </c>
      <c r="L74">
        <v>18.25</v>
      </c>
      <c r="M74">
        <v>0.13953488372093023</v>
      </c>
      <c r="N74">
        <v>18.25</v>
      </c>
      <c r="O74">
        <v>0.14705882352941177</v>
      </c>
      <c r="P74">
        <v>18.25</v>
      </c>
      <c r="Q74">
        <v>-4.4444444444444446E-2</v>
      </c>
      <c r="S74">
        <v>62</v>
      </c>
      <c r="T74">
        <f t="shared" si="14"/>
        <v>27</v>
      </c>
      <c r="U74">
        <f t="shared" si="15"/>
        <v>0.77142857142857146</v>
      </c>
      <c r="V74">
        <v>58</v>
      </c>
      <c r="W74">
        <f t="shared" si="16"/>
        <v>22</v>
      </c>
      <c r="X74">
        <f t="shared" si="17"/>
        <v>0.61111111111111116</v>
      </c>
      <c r="Y74">
        <v>49</v>
      </c>
      <c r="Z74">
        <f t="shared" si="18"/>
        <v>6</v>
      </c>
      <c r="AA74">
        <f t="shared" si="19"/>
        <v>0.13953488372093023</v>
      </c>
      <c r="AB74">
        <v>39</v>
      </c>
      <c r="AC74">
        <f t="shared" si="20"/>
        <v>5</v>
      </c>
      <c r="AD74">
        <f t="shared" si="21"/>
        <v>0.14705882352941177</v>
      </c>
      <c r="AE74">
        <v>43</v>
      </c>
      <c r="AF74">
        <f t="shared" si="22"/>
        <v>-2</v>
      </c>
      <c r="AG74">
        <f t="shared" si="23"/>
        <v>-4.4444444444444446E-2</v>
      </c>
    </row>
    <row r="75" spans="1:33">
      <c r="A75">
        <v>18.5</v>
      </c>
      <c r="B75">
        <v>68</v>
      </c>
      <c r="C75">
        <f t="shared" si="12"/>
        <v>23</v>
      </c>
      <c r="D75">
        <f t="shared" si="13"/>
        <v>0.51111111111111107</v>
      </c>
      <c r="F75">
        <v>18.5</v>
      </c>
      <c r="G75">
        <v>0.51111111111111107</v>
      </c>
      <c r="H75">
        <v>18.5</v>
      </c>
      <c r="I75">
        <v>0.5714285714285714</v>
      </c>
      <c r="J75">
        <v>18.5</v>
      </c>
      <c r="K75">
        <v>0.47222222222222221</v>
      </c>
      <c r="L75">
        <v>18.5</v>
      </c>
      <c r="M75">
        <v>2.3255813953488372E-2</v>
      </c>
      <c r="N75">
        <v>18.5</v>
      </c>
      <c r="O75">
        <v>0.11764705882352941</v>
      </c>
      <c r="P75">
        <v>18.5</v>
      </c>
      <c r="Q75">
        <v>0</v>
      </c>
      <c r="S75">
        <v>55</v>
      </c>
      <c r="T75">
        <f t="shared" si="14"/>
        <v>20</v>
      </c>
      <c r="U75">
        <f t="shared" si="15"/>
        <v>0.5714285714285714</v>
      </c>
      <c r="V75">
        <v>53</v>
      </c>
      <c r="W75">
        <f t="shared" si="16"/>
        <v>17</v>
      </c>
      <c r="X75">
        <f t="shared" si="17"/>
        <v>0.47222222222222221</v>
      </c>
      <c r="Y75">
        <v>44</v>
      </c>
      <c r="Z75">
        <f t="shared" si="18"/>
        <v>1</v>
      </c>
      <c r="AA75">
        <f t="shared" si="19"/>
        <v>2.3255813953488372E-2</v>
      </c>
      <c r="AB75">
        <v>38</v>
      </c>
      <c r="AC75">
        <f t="shared" si="20"/>
        <v>4</v>
      </c>
      <c r="AD75">
        <f t="shared" si="21"/>
        <v>0.11764705882352941</v>
      </c>
      <c r="AE75">
        <v>45</v>
      </c>
      <c r="AF75">
        <f t="shared" si="22"/>
        <v>0</v>
      </c>
      <c r="AG75">
        <f t="shared" si="23"/>
        <v>0</v>
      </c>
    </row>
    <row r="76" spans="1:33">
      <c r="A76">
        <v>18.75</v>
      </c>
      <c r="B76">
        <v>66</v>
      </c>
      <c r="C76">
        <f t="shared" si="12"/>
        <v>21</v>
      </c>
      <c r="D76">
        <f t="shared" si="13"/>
        <v>0.46666666666666667</v>
      </c>
      <c r="F76">
        <v>18.75</v>
      </c>
      <c r="G76">
        <v>0.46666666666666667</v>
      </c>
      <c r="H76">
        <v>18.75</v>
      </c>
      <c r="I76">
        <v>0.45714285714285713</v>
      </c>
      <c r="J76">
        <v>18.75</v>
      </c>
      <c r="K76">
        <v>0.33333333333333331</v>
      </c>
      <c r="L76">
        <v>18.75</v>
      </c>
      <c r="M76">
        <v>-2.3255813953488372E-2</v>
      </c>
      <c r="N76">
        <v>18.75</v>
      </c>
      <c r="O76">
        <v>0.11764705882352941</v>
      </c>
      <c r="P76">
        <v>18.75</v>
      </c>
      <c r="Q76">
        <v>-4.4444444444444446E-2</v>
      </c>
      <c r="S76">
        <v>51</v>
      </c>
      <c r="T76">
        <f t="shared" si="14"/>
        <v>16</v>
      </c>
      <c r="U76">
        <f t="shared" si="15"/>
        <v>0.45714285714285713</v>
      </c>
      <c r="V76">
        <v>48</v>
      </c>
      <c r="W76">
        <f t="shared" si="16"/>
        <v>12</v>
      </c>
      <c r="X76">
        <f t="shared" si="17"/>
        <v>0.33333333333333331</v>
      </c>
      <c r="Y76">
        <v>42</v>
      </c>
      <c r="Z76">
        <f t="shared" si="18"/>
        <v>-1</v>
      </c>
      <c r="AA76">
        <f t="shared" si="19"/>
        <v>-2.3255813953488372E-2</v>
      </c>
      <c r="AB76">
        <v>38</v>
      </c>
      <c r="AC76">
        <f t="shared" si="20"/>
        <v>4</v>
      </c>
      <c r="AD76">
        <f t="shared" si="21"/>
        <v>0.11764705882352941</v>
      </c>
      <c r="AE76">
        <v>43</v>
      </c>
      <c r="AF76">
        <f t="shared" si="22"/>
        <v>-2</v>
      </c>
      <c r="AG76">
        <f t="shared" si="23"/>
        <v>-4.4444444444444446E-2</v>
      </c>
    </row>
    <row r="77" spans="1:33">
      <c r="A77">
        <v>19</v>
      </c>
      <c r="B77">
        <v>63</v>
      </c>
      <c r="C77">
        <f t="shared" si="12"/>
        <v>18</v>
      </c>
      <c r="D77">
        <f t="shared" si="13"/>
        <v>0.4</v>
      </c>
      <c r="F77">
        <v>19</v>
      </c>
      <c r="G77">
        <v>0.4</v>
      </c>
      <c r="H77">
        <v>19</v>
      </c>
      <c r="I77">
        <v>0.4</v>
      </c>
      <c r="J77">
        <v>19</v>
      </c>
      <c r="K77">
        <v>0.47222222222222221</v>
      </c>
      <c r="L77">
        <v>19</v>
      </c>
      <c r="M77">
        <v>-4.6511627906976744E-2</v>
      </c>
      <c r="N77">
        <v>19</v>
      </c>
      <c r="O77">
        <v>0.26470588235294118</v>
      </c>
      <c r="P77">
        <v>19</v>
      </c>
      <c r="Q77">
        <v>-2.2222222222222223E-2</v>
      </c>
      <c r="S77">
        <v>49</v>
      </c>
      <c r="T77">
        <f t="shared" si="14"/>
        <v>14</v>
      </c>
      <c r="U77">
        <f t="shared" si="15"/>
        <v>0.4</v>
      </c>
      <c r="V77">
        <v>53</v>
      </c>
      <c r="W77">
        <f t="shared" si="16"/>
        <v>17</v>
      </c>
      <c r="X77">
        <f t="shared" si="17"/>
        <v>0.47222222222222221</v>
      </c>
      <c r="Y77">
        <v>41</v>
      </c>
      <c r="Z77">
        <f t="shared" si="18"/>
        <v>-2</v>
      </c>
      <c r="AA77">
        <f t="shared" si="19"/>
        <v>-4.6511627906976744E-2</v>
      </c>
      <c r="AB77">
        <v>43</v>
      </c>
      <c r="AC77">
        <f t="shared" si="20"/>
        <v>9</v>
      </c>
      <c r="AD77">
        <f t="shared" si="21"/>
        <v>0.26470588235294118</v>
      </c>
      <c r="AE77">
        <v>44</v>
      </c>
      <c r="AF77">
        <f t="shared" si="22"/>
        <v>-1</v>
      </c>
      <c r="AG77">
        <f t="shared" si="23"/>
        <v>-2.2222222222222223E-2</v>
      </c>
    </row>
    <row r="78" spans="1:33">
      <c r="A78">
        <v>19.25</v>
      </c>
      <c r="B78">
        <v>59</v>
      </c>
      <c r="C78">
        <f t="shared" si="12"/>
        <v>14</v>
      </c>
      <c r="D78">
        <f t="shared" si="13"/>
        <v>0.31111111111111112</v>
      </c>
      <c r="F78">
        <v>19.25</v>
      </c>
      <c r="G78">
        <v>0.31111111111111112</v>
      </c>
      <c r="H78">
        <v>19.25</v>
      </c>
      <c r="I78">
        <v>0.48571428571428571</v>
      </c>
      <c r="J78">
        <v>19.25</v>
      </c>
      <c r="K78">
        <v>0.33333333333333331</v>
      </c>
      <c r="L78">
        <v>19.25</v>
      </c>
      <c r="M78">
        <v>0.11627906976744186</v>
      </c>
      <c r="N78">
        <v>19.25</v>
      </c>
      <c r="O78">
        <v>0.11764705882352941</v>
      </c>
      <c r="P78">
        <v>19.25</v>
      </c>
      <c r="Q78">
        <v>2.2222222222222223E-2</v>
      </c>
      <c r="S78">
        <v>52</v>
      </c>
      <c r="T78">
        <f t="shared" si="14"/>
        <v>17</v>
      </c>
      <c r="U78">
        <f t="shared" si="15"/>
        <v>0.48571428571428571</v>
      </c>
      <c r="V78">
        <v>48</v>
      </c>
      <c r="W78">
        <f t="shared" si="16"/>
        <v>12</v>
      </c>
      <c r="X78">
        <f t="shared" si="17"/>
        <v>0.33333333333333331</v>
      </c>
      <c r="Y78">
        <v>48</v>
      </c>
      <c r="Z78">
        <f t="shared" si="18"/>
        <v>5</v>
      </c>
      <c r="AA78">
        <f t="shared" si="19"/>
        <v>0.11627906976744186</v>
      </c>
      <c r="AB78">
        <v>38</v>
      </c>
      <c r="AC78">
        <f t="shared" si="20"/>
        <v>4</v>
      </c>
      <c r="AD78">
        <f t="shared" si="21"/>
        <v>0.11764705882352941</v>
      </c>
      <c r="AE78">
        <v>46</v>
      </c>
      <c r="AF78">
        <f t="shared" si="22"/>
        <v>1</v>
      </c>
      <c r="AG78">
        <f t="shared" si="23"/>
        <v>2.2222222222222223E-2</v>
      </c>
    </row>
    <row r="79" spans="1:33">
      <c r="A79">
        <v>19.5</v>
      </c>
      <c r="B79">
        <v>61</v>
      </c>
      <c r="C79">
        <f t="shared" si="12"/>
        <v>16</v>
      </c>
      <c r="D79">
        <f t="shared" si="13"/>
        <v>0.35555555555555557</v>
      </c>
      <c r="F79">
        <v>19.5</v>
      </c>
      <c r="G79">
        <v>0.35555555555555557</v>
      </c>
      <c r="H79">
        <v>19.5</v>
      </c>
      <c r="I79">
        <v>0.77142857142857146</v>
      </c>
      <c r="J79">
        <v>19.5</v>
      </c>
      <c r="K79">
        <v>0.63888888888888884</v>
      </c>
      <c r="L79">
        <v>19.5</v>
      </c>
      <c r="M79">
        <v>2.3255813953488372E-2</v>
      </c>
      <c r="N79">
        <v>19.5</v>
      </c>
      <c r="O79">
        <v>0.23529411764705882</v>
      </c>
      <c r="P79">
        <v>19.5</v>
      </c>
      <c r="Q79">
        <v>4.4444444444444446E-2</v>
      </c>
      <c r="S79">
        <v>62</v>
      </c>
      <c r="T79">
        <f t="shared" si="14"/>
        <v>27</v>
      </c>
      <c r="U79">
        <f t="shared" si="15"/>
        <v>0.77142857142857146</v>
      </c>
      <c r="V79">
        <v>59</v>
      </c>
      <c r="W79">
        <f t="shared" si="16"/>
        <v>23</v>
      </c>
      <c r="X79">
        <f t="shared" si="17"/>
        <v>0.63888888888888884</v>
      </c>
      <c r="Y79">
        <v>44</v>
      </c>
      <c r="Z79">
        <f t="shared" si="18"/>
        <v>1</v>
      </c>
      <c r="AA79">
        <f t="shared" si="19"/>
        <v>2.3255813953488372E-2</v>
      </c>
      <c r="AB79">
        <v>42</v>
      </c>
      <c r="AC79">
        <f t="shared" si="20"/>
        <v>8</v>
      </c>
      <c r="AD79">
        <f t="shared" si="21"/>
        <v>0.23529411764705882</v>
      </c>
      <c r="AE79">
        <v>47</v>
      </c>
      <c r="AF79">
        <f t="shared" si="22"/>
        <v>2</v>
      </c>
      <c r="AG79">
        <f t="shared" si="23"/>
        <v>4.4444444444444446E-2</v>
      </c>
    </row>
    <row r="80" spans="1:33">
      <c r="A80">
        <v>19.75</v>
      </c>
      <c r="B80">
        <v>67</v>
      </c>
      <c r="C80">
        <f t="shared" si="12"/>
        <v>22</v>
      </c>
      <c r="D80">
        <f t="shared" si="13"/>
        <v>0.48888888888888887</v>
      </c>
      <c r="F80">
        <v>19.75</v>
      </c>
      <c r="G80">
        <v>0.48888888888888887</v>
      </c>
      <c r="H80">
        <v>19.75</v>
      </c>
      <c r="I80">
        <v>0.5714285714285714</v>
      </c>
      <c r="J80">
        <v>19.75</v>
      </c>
      <c r="K80">
        <v>0.61111111111111116</v>
      </c>
      <c r="L80">
        <v>19.75</v>
      </c>
      <c r="M80">
        <v>0.18604651162790697</v>
      </c>
      <c r="N80">
        <v>19.75</v>
      </c>
      <c r="O80">
        <v>0.14705882352941177</v>
      </c>
      <c r="P80">
        <v>19.75</v>
      </c>
      <c r="Q80">
        <v>-2.2222222222222223E-2</v>
      </c>
      <c r="S80">
        <v>55</v>
      </c>
      <c r="T80">
        <f t="shared" si="14"/>
        <v>20</v>
      </c>
      <c r="U80">
        <f t="shared" si="15"/>
        <v>0.5714285714285714</v>
      </c>
      <c r="V80">
        <v>58</v>
      </c>
      <c r="W80">
        <f t="shared" si="16"/>
        <v>22</v>
      </c>
      <c r="X80">
        <f t="shared" si="17"/>
        <v>0.61111111111111116</v>
      </c>
      <c r="Y80">
        <v>51</v>
      </c>
      <c r="Z80">
        <f t="shared" si="18"/>
        <v>8</v>
      </c>
      <c r="AA80">
        <f t="shared" si="19"/>
        <v>0.18604651162790697</v>
      </c>
      <c r="AB80">
        <v>39</v>
      </c>
      <c r="AC80">
        <f t="shared" si="20"/>
        <v>5</v>
      </c>
      <c r="AD80">
        <f t="shared" si="21"/>
        <v>0.14705882352941177</v>
      </c>
      <c r="AE80">
        <v>44</v>
      </c>
      <c r="AF80">
        <f t="shared" si="22"/>
        <v>-1</v>
      </c>
      <c r="AG80">
        <f t="shared" si="23"/>
        <v>-2.2222222222222223E-2</v>
      </c>
    </row>
    <row r="81" spans="1:33">
      <c r="A81">
        <v>20</v>
      </c>
      <c r="B81">
        <v>65</v>
      </c>
      <c r="C81">
        <f t="shared" si="12"/>
        <v>20</v>
      </c>
      <c r="D81">
        <f t="shared" si="13"/>
        <v>0.44444444444444442</v>
      </c>
      <c r="F81">
        <v>20</v>
      </c>
      <c r="G81">
        <v>0.44444444444444442</v>
      </c>
      <c r="H81">
        <v>20</v>
      </c>
      <c r="I81">
        <v>5.7142857142857141E-2</v>
      </c>
      <c r="J81">
        <v>20</v>
      </c>
      <c r="K81">
        <v>0.63888888888888884</v>
      </c>
      <c r="L81">
        <v>20</v>
      </c>
      <c r="M81">
        <v>4.6511627906976744E-2</v>
      </c>
      <c r="N81">
        <v>20</v>
      </c>
      <c r="O81">
        <v>0.14705882352941177</v>
      </c>
      <c r="P81">
        <v>20</v>
      </c>
      <c r="Q81">
        <v>-4.4444444444444446E-2</v>
      </c>
      <c r="S81">
        <v>37</v>
      </c>
      <c r="T81">
        <f t="shared" si="14"/>
        <v>2</v>
      </c>
      <c r="U81">
        <f t="shared" si="15"/>
        <v>5.7142857142857141E-2</v>
      </c>
      <c r="V81">
        <v>59</v>
      </c>
      <c r="W81">
        <f t="shared" si="16"/>
        <v>23</v>
      </c>
      <c r="X81">
        <f t="shared" si="17"/>
        <v>0.63888888888888884</v>
      </c>
      <c r="Y81">
        <v>45</v>
      </c>
      <c r="Z81">
        <f t="shared" si="18"/>
        <v>2</v>
      </c>
      <c r="AA81">
        <f t="shared" si="19"/>
        <v>4.6511627906976744E-2</v>
      </c>
      <c r="AB81">
        <v>39</v>
      </c>
      <c r="AC81">
        <f t="shared" si="20"/>
        <v>5</v>
      </c>
      <c r="AD81">
        <f t="shared" si="21"/>
        <v>0.14705882352941177</v>
      </c>
      <c r="AE81">
        <v>43</v>
      </c>
      <c r="AF81">
        <f t="shared" si="22"/>
        <v>-2</v>
      </c>
      <c r="AG81">
        <f t="shared" si="23"/>
        <v>-4.4444444444444446E-2</v>
      </c>
    </row>
    <row r="82" spans="1:33">
      <c r="A82">
        <v>20.25</v>
      </c>
      <c r="B82">
        <v>72</v>
      </c>
      <c r="C82">
        <f t="shared" si="12"/>
        <v>27</v>
      </c>
      <c r="D82">
        <f t="shared" si="13"/>
        <v>0.6</v>
      </c>
      <c r="F82">
        <v>20.25</v>
      </c>
      <c r="G82">
        <v>0.6</v>
      </c>
      <c r="H82">
        <v>20.25</v>
      </c>
      <c r="I82">
        <v>0.74285714285714288</v>
      </c>
      <c r="J82">
        <v>20.25</v>
      </c>
      <c r="K82">
        <v>0.61111111111111116</v>
      </c>
      <c r="L82">
        <v>20.25</v>
      </c>
      <c r="M82">
        <v>0.11627906976744186</v>
      </c>
      <c r="N82">
        <v>20.25</v>
      </c>
      <c r="O82">
        <v>0.14705882352941177</v>
      </c>
      <c r="P82">
        <v>20.25</v>
      </c>
      <c r="Q82">
        <v>-4.4444444444444446E-2</v>
      </c>
      <c r="S82">
        <v>61</v>
      </c>
      <c r="T82">
        <f t="shared" si="14"/>
        <v>26</v>
      </c>
      <c r="U82">
        <f t="shared" si="15"/>
        <v>0.74285714285714288</v>
      </c>
      <c r="V82">
        <v>58</v>
      </c>
      <c r="W82">
        <f t="shared" si="16"/>
        <v>22</v>
      </c>
      <c r="X82">
        <f t="shared" si="17"/>
        <v>0.61111111111111116</v>
      </c>
      <c r="Y82">
        <v>48</v>
      </c>
      <c r="Z82">
        <f t="shared" si="18"/>
        <v>5</v>
      </c>
      <c r="AA82">
        <f t="shared" si="19"/>
        <v>0.11627906976744186</v>
      </c>
      <c r="AB82">
        <v>39</v>
      </c>
      <c r="AC82">
        <f t="shared" si="20"/>
        <v>5</v>
      </c>
      <c r="AD82">
        <f t="shared" si="21"/>
        <v>0.14705882352941177</v>
      </c>
      <c r="AE82">
        <v>43</v>
      </c>
      <c r="AF82">
        <f t="shared" si="22"/>
        <v>-2</v>
      </c>
      <c r="AG82">
        <f t="shared" si="23"/>
        <v>-4.4444444444444446E-2</v>
      </c>
    </row>
    <row r="83" spans="1:33">
      <c r="A83">
        <v>20.5</v>
      </c>
      <c r="B83">
        <v>57</v>
      </c>
      <c r="C83">
        <f t="shared" si="12"/>
        <v>12</v>
      </c>
      <c r="D83">
        <f t="shared" si="13"/>
        <v>0.26666666666666666</v>
      </c>
      <c r="F83">
        <v>20.5</v>
      </c>
      <c r="G83">
        <v>0.26666666666666666</v>
      </c>
      <c r="H83">
        <v>20.5</v>
      </c>
      <c r="I83">
        <v>0.51428571428571423</v>
      </c>
      <c r="J83">
        <v>20.5</v>
      </c>
      <c r="K83">
        <v>0.55555555555555558</v>
      </c>
      <c r="L83">
        <v>20.5</v>
      </c>
      <c r="M83">
        <v>-0.13953488372093023</v>
      </c>
      <c r="N83">
        <v>20.5</v>
      </c>
      <c r="O83">
        <v>0.14705882352941177</v>
      </c>
      <c r="P83">
        <v>20.5</v>
      </c>
      <c r="Q83">
        <v>-4.4444444444444446E-2</v>
      </c>
      <c r="S83">
        <v>53</v>
      </c>
      <c r="T83">
        <f t="shared" si="14"/>
        <v>18</v>
      </c>
      <c r="U83">
        <f t="shared" si="15"/>
        <v>0.51428571428571423</v>
      </c>
      <c r="V83">
        <v>56</v>
      </c>
      <c r="W83">
        <f t="shared" si="16"/>
        <v>20</v>
      </c>
      <c r="X83">
        <f t="shared" si="17"/>
        <v>0.55555555555555558</v>
      </c>
      <c r="Y83">
        <v>37</v>
      </c>
      <c r="Z83">
        <f t="shared" si="18"/>
        <v>-6</v>
      </c>
      <c r="AA83">
        <f t="shared" si="19"/>
        <v>-0.13953488372093023</v>
      </c>
      <c r="AB83">
        <v>39</v>
      </c>
      <c r="AC83">
        <f t="shared" si="20"/>
        <v>5</v>
      </c>
      <c r="AD83">
        <f t="shared" si="21"/>
        <v>0.14705882352941177</v>
      </c>
      <c r="AE83">
        <v>43</v>
      </c>
      <c r="AF83">
        <f t="shared" si="22"/>
        <v>-2</v>
      </c>
      <c r="AG83">
        <f t="shared" si="23"/>
        <v>-4.4444444444444446E-2</v>
      </c>
    </row>
    <row r="84" spans="1:33">
      <c r="A84">
        <v>20.75</v>
      </c>
      <c r="B84">
        <v>58</v>
      </c>
      <c r="C84">
        <f t="shared" si="12"/>
        <v>13</v>
      </c>
      <c r="D84">
        <f t="shared" si="13"/>
        <v>0.28888888888888886</v>
      </c>
      <c r="F84">
        <v>20.75</v>
      </c>
      <c r="G84">
        <v>0.28888888888888886</v>
      </c>
      <c r="H84">
        <v>20.75</v>
      </c>
      <c r="I84">
        <v>0.5714285714285714</v>
      </c>
      <c r="J84">
        <v>20.75</v>
      </c>
      <c r="K84">
        <v>0.3888888888888889</v>
      </c>
      <c r="L84">
        <v>20.75</v>
      </c>
      <c r="M84">
        <v>-4.6511627906976744E-2</v>
      </c>
      <c r="N84">
        <v>20.75</v>
      </c>
      <c r="O84">
        <v>0.20588235294117646</v>
      </c>
      <c r="P84">
        <v>20.75</v>
      </c>
      <c r="Q84">
        <v>0</v>
      </c>
      <c r="S84">
        <v>55</v>
      </c>
      <c r="T84">
        <f t="shared" si="14"/>
        <v>20</v>
      </c>
      <c r="U84">
        <f t="shared" si="15"/>
        <v>0.5714285714285714</v>
      </c>
      <c r="V84">
        <v>50</v>
      </c>
      <c r="W84">
        <f t="shared" si="16"/>
        <v>14</v>
      </c>
      <c r="X84">
        <f t="shared" si="17"/>
        <v>0.3888888888888889</v>
      </c>
      <c r="Y84">
        <v>41</v>
      </c>
      <c r="Z84">
        <f t="shared" si="18"/>
        <v>-2</v>
      </c>
      <c r="AA84">
        <f t="shared" si="19"/>
        <v>-4.6511627906976744E-2</v>
      </c>
      <c r="AB84">
        <v>41</v>
      </c>
      <c r="AC84">
        <f t="shared" si="20"/>
        <v>7</v>
      </c>
      <c r="AD84">
        <f t="shared" si="21"/>
        <v>0.20588235294117646</v>
      </c>
      <c r="AE84">
        <v>45</v>
      </c>
      <c r="AF84">
        <f t="shared" si="22"/>
        <v>0</v>
      </c>
      <c r="AG84">
        <f t="shared" si="23"/>
        <v>0</v>
      </c>
    </row>
    <row r="85" spans="1:33">
      <c r="A85">
        <v>21</v>
      </c>
      <c r="B85">
        <v>64</v>
      </c>
      <c r="C85">
        <f t="shared" si="12"/>
        <v>19</v>
      </c>
      <c r="D85">
        <f t="shared" si="13"/>
        <v>0.42222222222222222</v>
      </c>
      <c r="F85">
        <v>21</v>
      </c>
      <c r="G85">
        <v>0.42222222222222222</v>
      </c>
      <c r="H85">
        <v>21</v>
      </c>
      <c r="I85">
        <v>0.48571428571428571</v>
      </c>
      <c r="J85">
        <v>21</v>
      </c>
      <c r="K85">
        <v>0.41666666666666669</v>
      </c>
      <c r="L85">
        <v>21</v>
      </c>
      <c r="M85">
        <v>4.6511627906976744E-2</v>
      </c>
      <c r="N85">
        <v>21</v>
      </c>
      <c r="O85">
        <v>0.14705882352941177</v>
      </c>
      <c r="P85">
        <v>21</v>
      </c>
      <c r="Q85">
        <v>2.2222222222222223E-2</v>
      </c>
      <c r="S85">
        <v>52</v>
      </c>
      <c r="T85">
        <f t="shared" si="14"/>
        <v>17</v>
      </c>
      <c r="U85">
        <f t="shared" si="15"/>
        <v>0.48571428571428571</v>
      </c>
      <c r="V85">
        <v>51</v>
      </c>
      <c r="W85">
        <f t="shared" si="16"/>
        <v>15</v>
      </c>
      <c r="X85">
        <f t="shared" si="17"/>
        <v>0.41666666666666669</v>
      </c>
      <c r="Y85">
        <v>45</v>
      </c>
      <c r="Z85">
        <f t="shared" si="18"/>
        <v>2</v>
      </c>
      <c r="AA85">
        <f t="shared" si="19"/>
        <v>4.6511627906976744E-2</v>
      </c>
      <c r="AB85">
        <v>39</v>
      </c>
      <c r="AC85">
        <f t="shared" si="20"/>
        <v>5</v>
      </c>
      <c r="AD85">
        <f t="shared" si="21"/>
        <v>0.14705882352941177</v>
      </c>
      <c r="AE85">
        <v>46</v>
      </c>
      <c r="AF85">
        <f t="shared" si="22"/>
        <v>1</v>
      </c>
      <c r="AG85">
        <f t="shared" si="23"/>
        <v>2.2222222222222223E-2</v>
      </c>
    </row>
    <row r="86" spans="1:33">
      <c r="A86">
        <v>21.25</v>
      </c>
      <c r="B86">
        <v>62</v>
      </c>
      <c r="C86">
        <f t="shared" si="12"/>
        <v>17</v>
      </c>
      <c r="D86">
        <f t="shared" si="13"/>
        <v>0.37777777777777777</v>
      </c>
      <c r="F86">
        <v>21.25</v>
      </c>
      <c r="G86">
        <v>0.37777777777777777</v>
      </c>
      <c r="H86">
        <v>21.25</v>
      </c>
      <c r="I86">
        <v>0.42857142857142855</v>
      </c>
      <c r="J86">
        <v>21.25</v>
      </c>
      <c r="K86">
        <v>0.63888888888888884</v>
      </c>
      <c r="L86">
        <v>21.25</v>
      </c>
      <c r="M86">
        <v>-2.3255813953488372E-2</v>
      </c>
      <c r="N86">
        <v>21.25</v>
      </c>
      <c r="O86">
        <v>0.23529411764705882</v>
      </c>
      <c r="P86">
        <v>21.25</v>
      </c>
      <c r="Q86">
        <v>-2.2222222222222223E-2</v>
      </c>
      <c r="S86">
        <v>50</v>
      </c>
      <c r="T86">
        <f t="shared" si="14"/>
        <v>15</v>
      </c>
      <c r="U86">
        <f t="shared" si="15"/>
        <v>0.42857142857142855</v>
      </c>
      <c r="V86">
        <v>59</v>
      </c>
      <c r="W86">
        <f t="shared" si="16"/>
        <v>23</v>
      </c>
      <c r="X86">
        <f t="shared" si="17"/>
        <v>0.63888888888888884</v>
      </c>
      <c r="Y86">
        <v>42</v>
      </c>
      <c r="Z86">
        <f t="shared" si="18"/>
        <v>-1</v>
      </c>
      <c r="AA86">
        <f t="shared" si="19"/>
        <v>-2.3255813953488372E-2</v>
      </c>
      <c r="AB86">
        <v>42</v>
      </c>
      <c r="AC86">
        <f t="shared" si="20"/>
        <v>8</v>
      </c>
      <c r="AD86">
        <f t="shared" si="21"/>
        <v>0.23529411764705882</v>
      </c>
      <c r="AE86">
        <v>44</v>
      </c>
      <c r="AF86">
        <f t="shared" si="22"/>
        <v>-1</v>
      </c>
      <c r="AG86">
        <f t="shared" si="23"/>
        <v>-2.2222222222222223E-2</v>
      </c>
    </row>
    <row r="87" spans="1:33">
      <c r="A87">
        <v>21.5</v>
      </c>
      <c r="B87">
        <v>58</v>
      </c>
      <c r="C87">
        <f t="shared" si="12"/>
        <v>13</v>
      </c>
      <c r="D87">
        <f t="shared" si="13"/>
        <v>0.28888888888888886</v>
      </c>
      <c r="F87">
        <v>21.5</v>
      </c>
      <c r="G87">
        <v>0.28888888888888886</v>
      </c>
      <c r="H87">
        <v>21.5</v>
      </c>
      <c r="I87">
        <v>0.68571428571428572</v>
      </c>
      <c r="J87">
        <v>21.5</v>
      </c>
      <c r="K87">
        <v>0.58333333333333337</v>
      </c>
      <c r="L87">
        <v>21.5</v>
      </c>
      <c r="M87">
        <v>2.3255813953488372E-2</v>
      </c>
      <c r="N87">
        <v>21.5</v>
      </c>
      <c r="O87">
        <v>0.14705882352941177</v>
      </c>
      <c r="P87">
        <v>21.5</v>
      </c>
      <c r="Q87">
        <v>0</v>
      </c>
      <c r="S87">
        <v>59</v>
      </c>
      <c r="T87">
        <f t="shared" si="14"/>
        <v>24</v>
      </c>
      <c r="U87">
        <f t="shared" si="15"/>
        <v>0.68571428571428572</v>
      </c>
      <c r="V87">
        <v>57</v>
      </c>
      <c r="W87">
        <f t="shared" si="16"/>
        <v>21</v>
      </c>
      <c r="X87">
        <f t="shared" si="17"/>
        <v>0.58333333333333337</v>
      </c>
      <c r="Y87">
        <v>44</v>
      </c>
      <c r="Z87">
        <f t="shared" si="18"/>
        <v>1</v>
      </c>
      <c r="AA87">
        <f t="shared" si="19"/>
        <v>2.3255813953488372E-2</v>
      </c>
      <c r="AB87">
        <v>39</v>
      </c>
      <c r="AC87">
        <f t="shared" si="20"/>
        <v>5</v>
      </c>
      <c r="AD87">
        <f t="shared" si="21"/>
        <v>0.14705882352941177</v>
      </c>
      <c r="AE87">
        <v>45</v>
      </c>
      <c r="AF87">
        <f t="shared" si="22"/>
        <v>0</v>
      </c>
      <c r="AG87">
        <f t="shared" si="23"/>
        <v>0</v>
      </c>
    </row>
    <row r="88" spans="1:33">
      <c r="A88">
        <v>21.75</v>
      </c>
      <c r="B88">
        <v>66</v>
      </c>
      <c r="C88">
        <f t="shared" si="12"/>
        <v>21</v>
      </c>
      <c r="D88">
        <f t="shared" si="13"/>
        <v>0.46666666666666667</v>
      </c>
      <c r="F88">
        <v>21.75</v>
      </c>
      <c r="G88">
        <v>0.46666666666666667</v>
      </c>
      <c r="H88">
        <v>21.75</v>
      </c>
      <c r="I88">
        <v>0.48571428571428571</v>
      </c>
      <c r="J88">
        <v>21.75</v>
      </c>
      <c r="K88">
        <v>0.47222222222222221</v>
      </c>
      <c r="L88">
        <v>21.75</v>
      </c>
      <c r="M88">
        <v>9.3023255813953487E-2</v>
      </c>
      <c r="N88">
        <v>21.75</v>
      </c>
      <c r="O88">
        <v>0.17647058823529413</v>
      </c>
      <c r="P88">
        <v>21.75</v>
      </c>
      <c r="Q88">
        <v>2.2222222222222223E-2</v>
      </c>
      <c r="S88">
        <v>52</v>
      </c>
      <c r="T88">
        <f t="shared" si="14"/>
        <v>17</v>
      </c>
      <c r="U88">
        <f t="shared" si="15"/>
        <v>0.48571428571428571</v>
      </c>
      <c r="V88">
        <v>53</v>
      </c>
      <c r="W88">
        <f t="shared" si="16"/>
        <v>17</v>
      </c>
      <c r="X88">
        <f t="shared" si="17"/>
        <v>0.47222222222222221</v>
      </c>
      <c r="Y88">
        <v>47</v>
      </c>
      <c r="Z88">
        <f t="shared" si="18"/>
        <v>4</v>
      </c>
      <c r="AA88">
        <f t="shared" si="19"/>
        <v>9.3023255813953487E-2</v>
      </c>
      <c r="AB88">
        <v>40</v>
      </c>
      <c r="AC88">
        <f t="shared" si="20"/>
        <v>6</v>
      </c>
      <c r="AD88">
        <f t="shared" si="21"/>
        <v>0.17647058823529413</v>
      </c>
      <c r="AE88">
        <v>46</v>
      </c>
      <c r="AF88">
        <f t="shared" si="22"/>
        <v>1</v>
      </c>
      <c r="AG88">
        <f t="shared" si="23"/>
        <v>2.2222222222222223E-2</v>
      </c>
    </row>
    <row r="89" spans="1:33">
      <c r="A89">
        <v>22</v>
      </c>
      <c r="B89">
        <v>57</v>
      </c>
      <c r="C89">
        <f t="shared" si="12"/>
        <v>12</v>
      </c>
      <c r="D89">
        <f t="shared" si="13"/>
        <v>0.26666666666666666</v>
      </c>
      <c r="F89">
        <v>22</v>
      </c>
      <c r="G89">
        <v>0.26666666666666666</v>
      </c>
      <c r="H89">
        <v>22</v>
      </c>
      <c r="I89">
        <v>0.8</v>
      </c>
      <c r="J89">
        <v>22</v>
      </c>
      <c r="K89">
        <v>0.63888888888888884</v>
      </c>
      <c r="L89">
        <v>22</v>
      </c>
      <c r="M89">
        <v>-4.6511627906976744E-2</v>
      </c>
      <c r="N89">
        <v>22</v>
      </c>
      <c r="O89">
        <v>0</v>
      </c>
      <c r="P89">
        <v>22</v>
      </c>
      <c r="Q89">
        <v>-6.6666666666666666E-2</v>
      </c>
      <c r="S89">
        <v>63</v>
      </c>
      <c r="T89">
        <f t="shared" si="14"/>
        <v>28</v>
      </c>
      <c r="U89">
        <f t="shared" si="15"/>
        <v>0.8</v>
      </c>
      <c r="V89">
        <v>59</v>
      </c>
      <c r="W89">
        <f t="shared" si="16"/>
        <v>23</v>
      </c>
      <c r="X89">
        <f t="shared" si="17"/>
        <v>0.63888888888888884</v>
      </c>
      <c r="Y89">
        <v>41</v>
      </c>
      <c r="Z89">
        <f t="shared" si="18"/>
        <v>-2</v>
      </c>
      <c r="AA89">
        <f t="shared" si="19"/>
        <v>-4.6511627906976744E-2</v>
      </c>
      <c r="AB89">
        <v>34</v>
      </c>
      <c r="AC89">
        <f t="shared" si="20"/>
        <v>0</v>
      </c>
      <c r="AD89">
        <f t="shared" si="21"/>
        <v>0</v>
      </c>
      <c r="AE89">
        <v>42</v>
      </c>
      <c r="AF89">
        <f t="shared" si="22"/>
        <v>-3</v>
      </c>
      <c r="AG89">
        <f t="shared" si="23"/>
        <v>-6.6666666666666666E-2</v>
      </c>
    </row>
    <row r="90" spans="1:33">
      <c r="A90">
        <v>22.25</v>
      </c>
      <c r="B90">
        <v>66</v>
      </c>
      <c r="C90">
        <f t="shared" si="12"/>
        <v>21</v>
      </c>
      <c r="D90">
        <f t="shared" si="13"/>
        <v>0.46666666666666667</v>
      </c>
      <c r="F90">
        <v>22.25</v>
      </c>
      <c r="G90">
        <v>0.46666666666666667</v>
      </c>
      <c r="H90">
        <v>22.25</v>
      </c>
      <c r="I90">
        <v>0.91428571428571426</v>
      </c>
      <c r="J90">
        <v>22.25</v>
      </c>
      <c r="K90">
        <v>0.61111111111111116</v>
      </c>
      <c r="L90">
        <v>22.25</v>
      </c>
      <c r="M90">
        <v>-2.3255813953488372E-2</v>
      </c>
      <c r="N90">
        <v>22.25</v>
      </c>
      <c r="O90">
        <v>0.14705882352941177</v>
      </c>
      <c r="P90">
        <v>22.25</v>
      </c>
      <c r="Q90">
        <v>2.2222222222222223E-2</v>
      </c>
      <c r="S90">
        <v>67</v>
      </c>
      <c r="T90">
        <f t="shared" si="14"/>
        <v>32</v>
      </c>
      <c r="U90">
        <f t="shared" si="15"/>
        <v>0.91428571428571426</v>
      </c>
      <c r="V90">
        <v>58</v>
      </c>
      <c r="W90">
        <f t="shared" si="16"/>
        <v>22</v>
      </c>
      <c r="X90">
        <f t="shared" si="17"/>
        <v>0.61111111111111116</v>
      </c>
      <c r="Y90">
        <v>42</v>
      </c>
      <c r="Z90">
        <f t="shared" si="18"/>
        <v>-1</v>
      </c>
      <c r="AA90">
        <f t="shared" si="19"/>
        <v>-2.3255813953488372E-2</v>
      </c>
      <c r="AB90">
        <v>39</v>
      </c>
      <c r="AC90">
        <f t="shared" si="20"/>
        <v>5</v>
      </c>
      <c r="AD90">
        <f t="shared" si="21"/>
        <v>0.14705882352941177</v>
      </c>
      <c r="AE90">
        <v>46</v>
      </c>
      <c r="AF90">
        <f t="shared" si="22"/>
        <v>1</v>
      </c>
      <c r="AG90">
        <f t="shared" si="23"/>
        <v>2.2222222222222223E-2</v>
      </c>
    </row>
    <row r="91" spans="1:33">
      <c r="A91">
        <v>22.5</v>
      </c>
      <c r="B91">
        <v>75</v>
      </c>
      <c r="C91">
        <f t="shared" si="12"/>
        <v>30</v>
      </c>
      <c r="D91">
        <f t="shared" si="13"/>
        <v>0.66666666666666663</v>
      </c>
      <c r="F91">
        <v>22.5</v>
      </c>
      <c r="G91">
        <v>0.66666666666666663</v>
      </c>
      <c r="H91">
        <v>22.5</v>
      </c>
      <c r="I91">
        <v>0.42857142857142855</v>
      </c>
      <c r="J91">
        <v>22.5</v>
      </c>
      <c r="K91">
        <v>0.41666666666666669</v>
      </c>
      <c r="L91">
        <v>22.5</v>
      </c>
      <c r="M91">
        <v>-4.6511627906976744E-2</v>
      </c>
      <c r="N91">
        <v>22.5</v>
      </c>
      <c r="O91">
        <v>0.14705882352941177</v>
      </c>
      <c r="P91">
        <v>22.5</v>
      </c>
      <c r="Q91">
        <v>-2.2222222222222223E-2</v>
      </c>
      <c r="S91">
        <v>50</v>
      </c>
      <c r="T91">
        <f t="shared" si="14"/>
        <v>15</v>
      </c>
      <c r="U91">
        <f t="shared" si="15"/>
        <v>0.42857142857142855</v>
      </c>
      <c r="V91">
        <v>51</v>
      </c>
      <c r="W91">
        <f t="shared" si="16"/>
        <v>15</v>
      </c>
      <c r="X91">
        <f t="shared" si="17"/>
        <v>0.41666666666666669</v>
      </c>
      <c r="Y91">
        <v>41</v>
      </c>
      <c r="Z91">
        <f t="shared" si="18"/>
        <v>-2</v>
      </c>
      <c r="AA91">
        <f t="shared" si="19"/>
        <v>-4.6511627906976744E-2</v>
      </c>
      <c r="AB91">
        <v>39</v>
      </c>
      <c r="AC91">
        <f t="shared" si="20"/>
        <v>5</v>
      </c>
      <c r="AD91">
        <f t="shared" si="21"/>
        <v>0.14705882352941177</v>
      </c>
      <c r="AE91">
        <v>44</v>
      </c>
      <c r="AF91">
        <f t="shared" si="22"/>
        <v>-1</v>
      </c>
      <c r="AG91">
        <f t="shared" si="23"/>
        <v>-2.2222222222222223E-2</v>
      </c>
    </row>
    <row r="92" spans="1:33">
      <c r="A92">
        <v>22.75</v>
      </c>
      <c r="B92">
        <v>69</v>
      </c>
      <c r="C92">
        <f t="shared" si="12"/>
        <v>24</v>
      </c>
      <c r="D92">
        <f t="shared" si="13"/>
        <v>0.53333333333333333</v>
      </c>
      <c r="F92">
        <v>22.75</v>
      </c>
      <c r="G92">
        <v>0.53333333333333333</v>
      </c>
      <c r="H92">
        <v>22.75</v>
      </c>
      <c r="I92">
        <v>0.45714285714285713</v>
      </c>
      <c r="J92">
        <v>22.75</v>
      </c>
      <c r="K92">
        <v>0.5</v>
      </c>
      <c r="L92">
        <v>22.75</v>
      </c>
      <c r="M92">
        <v>2.3255813953488372E-2</v>
      </c>
      <c r="N92">
        <v>22.75</v>
      </c>
      <c r="O92">
        <v>0.20588235294117646</v>
      </c>
      <c r="P92">
        <v>22.75</v>
      </c>
      <c r="Q92">
        <v>6.6666666666666666E-2</v>
      </c>
      <c r="S92">
        <v>51</v>
      </c>
      <c r="T92">
        <f t="shared" si="14"/>
        <v>16</v>
      </c>
      <c r="U92">
        <f t="shared" si="15"/>
        <v>0.45714285714285713</v>
      </c>
      <c r="V92">
        <v>54</v>
      </c>
      <c r="W92">
        <f t="shared" si="16"/>
        <v>18</v>
      </c>
      <c r="X92">
        <f t="shared" si="17"/>
        <v>0.5</v>
      </c>
      <c r="Y92">
        <v>44</v>
      </c>
      <c r="Z92">
        <f t="shared" si="18"/>
        <v>1</v>
      </c>
      <c r="AA92">
        <f t="shared" si="19"/>
        <v>2.3255813953488372E-2</v>
      </c>
      <c r="AB92">
        <v>41</v>
      </c>
      <c r="AC92">
        <f t="shared" si="20"/>
        <v>7</v>
      </c>
      <c r="AD92">
        <f t="shared" si="21"/>
        <v>0.20588235294117646</v>
      </c>
      <c r="AE92">
        <v>48</v>
      </c>
      <c r="AF92">
        <f t="shared" si="22"/>
        <v>3</v>
      </c>
      <c r="AG92">
        <f t="shared" si="23"/>
        <v>6.6666666666666666E-2</v>
      </c>
    </row>
    <row r="93" spans="1:33">
      <c r="A93">
        <v>23</v>
      </c>
      <c r="B93">
        <v>56</v>
      </c>
      <c r="C93">
        <f t="shared" si="12"/>
        <v>11</v>
      </c>
      <c r="D93">
        <f t="shared" si="13"/>
        <v>0.24444444444444444</v>
      </c>
      <c r="F93">
        <v>23</v>
      </c>
      <c r="G93">
        <v>0.24444444444444444</v>
      </c>
      <c r="H93">
        <v>23</v>
      </c>
      <c r="I93">
        <v>8.5714285714285715E-2</v>
      </c>
      <c r="J93">
        <v>23</v>
      </c>
      <c r="K93">
        <v>0.33333333333333331</v>
      </c>
      <c r="L93">
        <v>23</v>
      </c>
      <c r="M93">
        <v>0</v>
      </c>
      <c r="N93">
        <v>23</v>
      </c>
      <c r="O93">
        <v>0.14705882352941177</v>
      </c>
      <c r="P93">
        <v>23</v>
      </c>
      <c r="Q93">
        <v>0</v>
      </c>
      <c r="S93">
        <v>38</v>
      </c>
      <c r="T93">
        <f t="shared" si="14"/>
        <v>3</v>
      </c>
      <c r="U93">
        <f t="shared" si="15"/>
        <v>8.5714285714285715E-2</v>
      </c>
      <c r="V93">
        <v>48</v>
      </c>
      <c r="W93">
        <f t="shared" si="16"/>
        <v>12</v>
      </c>
      <c r="X93">
        <f t="shared" si="17"/>
        <v>0.33333333333333331</v>
      </c>
      <c r="Y93">
        <v>43</v>
      </c>
      <c r="Z93">
        <f t="shared" si="18"/>
        <v>0</v>
      </c>
      <c r="AA93">
        <f t="shared" si="19"/>
        <v>0</v>
      </c>
      <c r="AB93">
        <v>39</v>
      </c>
      <c r="AC93">
        <f t="shared" si="20"/>
        <v>5</v>
      </c>
      <c r="AD93">
        <f t="shared" si="21"/>
        <v>0.14705882352941177</v>
      </c>
      <c r="AE93">
        <v>45</v>
      </c>
      <c r="AF93">
        <f t="shared" si="22"/>
        <v>0</v>
      </c>
      <c r="AG93">
        <f t="shared" si="23"/>
        <v>0</v>
      </c>
    </row>
    <row r="94" spans="1:33">
      <c r="A94">
        <v>23.25</v>
      </c>
      <c r="B94">
        <v>62</v>
      </c>
      <c r="C94">
        <f t="shared" si="12"/>
        <v>17</v>
      </c>
      <c r="D94">
        <f t="shared" si="13"/>
        <v>0.37777777777777777</v>
      </c>
      <c r="F94">
        <v>23.25</v>
      </c>
      <c r="G94">
        <v>0.37777777777777777</v>
      </c>
      <c r="H94">
        <v>23.25</v>
      </c>
      <c r="I94">
        <v>0.14285714285714285</v>
      </c>
      <c r="J94">
        <v>23.25</v>
      </c>
      <c r="K94">
        <v>0.27777777777777779</v>
      </c>
      <c r="L94">
        <v>23.25</v>
      </c>
      <c r="M94">
        <v>9.3023255813953487E-2</v>
      </c>
      <c r="N94">
        <v>23.25</v>
      </c>
      <c r="O94">
        <v>0.11764705882352941</v>
      </c>
      <c r="P94">
        <v>23.25</v>
      </c>
      <c r="Q94">
        <v>2.2222222222222223E-2</v>
      </c>
      <c r="S94">
        <v>40</v>
      </c>
      <c r="T94">
        <f t="shared" si="14"/>
        <v>5</v>
      </c>
      <c r="U94">
        <f t="shared" si="15"/>
        <v>0.14285714285714285</v>
      </c>
      <c r="V94">
        <v>46</v>
      </c>
      <c r="W94">
        <f t="shared" si="16"/>
        <v>10</v>
      </c>
      <c r="X94">
        <f t="shared" si="17"/>
        <v>0.27777777777777779</v>
      </c>
      <c r="Y94">
        <v>47</v>
      </c>
      <c r="Z94">
        <f t="shared" si="18"/>
        <v>4</v>
      </c>
      <c r="AA94">
        <f t="shared" si="19"/>
        <v>9.3023255813953487E-2</v>
      </c>
      <c r="AB94">
        <v>38</v>
      </c>
      <c r="AC94">
        <f t="shared" si="20"/>
        <v>4</v>
      </c>
      <c r="AD94">
        <f t="shared" si="21"/>
        <v>0.11764705882352941</v>
      </c>
      <c r="AE94">
        <v>46</v>
      </c>
      <c r="AF94">
        <f t="shared" si="22"/>
        <v>1</v>
      </c>
      <c r="AG94">
        <f t="shared" si="23"/>
        <v>2.2222222222222223E-2</v>
      </c>
    </row>
    <row r="95" spans="1:33">
      <c r="A95">
        <v>23.5</v>
      </c>
      <c r="B95">
        <v>60</v>
      </c>
      <c r="C95">
        <f t="shared" si="12"/>
        <v>15</v>
      </c>
      <c r="D95">
        <f t="shared" si="13"/>
        <v>0.33333333333333331</v>
      </c>
      <c r="F95">
        <v>23.5</v>
      </c>
      <c r="G95">
        <v>0.33333333333333331</v>
      </c>
      <c r="H95">
        <v>23.5</v>
      </c>
      <c r="I95">
        <v>0.37142857142857144</v>
      </c>
      <c r="J95">
        <v>23.5</v>
      </c>
      <c r="K95">
        <v>0.44444444444444442</v>
      </c>
      <c r="L95">
        <v>23.5</v>
      </c>
      <c r="M95">
        <v>0.11627906976744186</v>
      </c>
      <c r="N95">
        <v>23.5</v>
      </c>
      <c r="O95">
        <v>5.8823529411764705E-2</v>
      </c>
      <c r="P95">
        <v>23.5</v>
      </c>
      <c r="Q95">
        <v>-2.2222222222222223E-2</v>
      </c>
      <c r="S95">
        <v>48</v>
      </c>
      <c r="T95">
        <f t="shared" si="14"/>
        <v>13</v>
      </c>
      <c r="U95">
        <f t="shared" si="15"/>
        <v>0.37142857142857144</v>
      </c>
      <c r="V95">
        <v>52</v>
      </c>
      <c r="W95">
        <f t="shared" si="16"/>
        <v>16</v>
      </c>
      <c r="X95">
        <f t="shared" si="17"/>
        <v>0.44444444444444442</v>
      </c>
      <c r="Y95">
        <v>48</v>
      </c>
      <c r="Z95">
        <f t="shared" si="18"/>
        <v>5</v>
      </c>
      <c r="AA95">
        <f t="shared" si="19"/>
        <v>0.11627906976744186</v>
      </c>
      <c r="AB95">
        <v>36</v>
      </c>
      <c r="AC95">
        <f t="shared" si="20"/>
        <v>2</v>
      </c>
      <c r="AD95">
        <f t="shared" si="21"/>
        <v>5.8823529411764705E-2</v>
      </c>
      <c r="AE95">
        <v>44</v>
      </c>
      <c r="AF95">
        <f t="shared" si="22"/>
        <v>-1</v>
      </c>
      <c r="AG95">
        <f t="shared" si="23"/>
        <v>-2.2222222222222223E-2</v>
      </c>
    </row>
    <row r="96" spans="1:33">
      <c r="A96">
        <v>23.75</v>
      </c>
      <c r="B96">
        <v>56</v>
      </c>
      <c r="C96">
        <f t="shared" si="12"/>
        <v>11</v>
      </c>
      <c r="D96">
        <f t="shared" si="13"/>
        <v>0.24444444444444444</v>
      </c>
      <c r="F96">
        <v>23.75</v>
      </c>
      <c r="G96">
        <v>0.24444444444444444</v>
      </c>
      <c r="H96">
        <v>23.75</v>
      </c>
      <c r="I96">
        <v>0.48571428571428571</v>
      </c>
      <c r="J96">
        <v>23.75</v>
      </c>
      <c r="K96">
        <v>0.41666666666666669</v>
      </c>
      <c r="L96">
        <v>23.75</v>
      </c>
      <c r="M96">
        <v>6.9767441860465115E-2</v>
      </c>
      <c r="N96">
        <v>23.75</v>
      </c>
      <c r="O96">
        <v>0.11764705882352941</v>
      </c>
      <c r="P96">
        <v>23.75</v>
      </c>
      <c r="Q96">
        <v>0.1111111111111111</v>
      </c>
      <c r="S96">
        <v>52</v>
      </c>
      <c r="T96">
        <f t="shared" si="14"/>
        <v>17</v>
      </c>
      <c r="U96">
        <f t="shared" si="15"/>
        <v>0.48571428571428571</v>
      </c>
      <c r="V96">
        <v>51</v>
      </c>
      <c r="W96">
        <f t="shared" si="16"/>
        <v>15</v>
      </c>
      <c r="X96">
        <f t="shared" si="17"/>
        <v>0.41666666666666669</v>
      </c>
      <c r="Y96">
        <v>46</v>
      </c>
      <c r="Z96">
        <f t="shared" si="18"/>
        <v>3</v>
      </c>
      <c r="AA96">
        <f t="shared" si="19"/>
        <v>6.9767441860465115E-2</v>
      </c>
      <c r="AB96">
        <v>38</v>
      </c>
      <c r="AC96">
        <f t="shared" si="20"/>
        <v>4</v>
      </c>
      <c r="AD96">
        <f t="shared" si="21"/>
        <v>0.11764705882352941</v>
      </c>
      <c r="AE96">
        <v>50</v>
      </c>
      <c r="AF96">
        <f t="shared" si="22"/>
        <v>5</v>
      </c>
      <c r="AG96">
        <f t="shared" si="23"/>
        <v>0.1111111111111111</v>
      </c>
    </row>
    <row r="97" spans="1:33">
      <c r="A97">
        <v>24</v>
      </c>
      <c r="B97">
        <v>62</v>
      </c>
      <c r="C97">
        <f t="shared" si="12"/>
        <v>17</v>
      </c>
      <c r="D97">
        <f t="shared" si="13"/>
        <v>0.37777777777777777</v>
      </c>
      <c r="F97">
        <v>24</v>
      </c>
      <c r="G97">
        <v>0.37777777777777777</v>
      </c>
      <c r="H97">
        <v>24</v>
      </c>
      <c r="I97">
        <v>0.22857142857142856</v>
      </c>
      <c r="J97">
        <v>24</v>
      </c>
      <c r="K97">
        <v>0.52777777777777779</v>
      </c>
      <c r="L97">
        <v>24</v>
      </c>
      <c r="M97">
        <v>6.9767441860465115E-2</v>
      </c>
      <c r="N97">
        <v>24</v>
      </c>
      <c r="O97">
        <v>0.20588235294117646</v>
      </c>
      <c r="P97">
        <v>24</v>
      </c>
      <c r="Q97">
        <v>0</v>
      </c>
      <c r="S97">
        <v>43</v>
      </c>
      <c r="T97">
        <f t="shared" si="14"/>
        <v>8</v>
      </c>
      <c r="U97">
        <f t="shared" si="15"/>
        <v>0.22857142857142856</v>
      </c>
      <c r="V97">
        <v>55</v>
      </c>
      <c r="W97">
        <f t="shared" si="16"/>
        <v>19</v>
      </c>
      <c r="X97">
        <f t="shared" si="17"/>
        <v>0.52777777777777779</v>
      </c>
      <c r="Y97">
        <v>46</v>
      </c>
      <c r="Z97">
        <f t="shared" si="18"/>
        <v>3</v>
      </c>
      <c r="AA97">
        <f t="shared" si="19"/>
        <v>6.9767441860465115E-2</v>
      </c>
      <c r="AB97">
        <v>41</v>
      </c>
      <c r="AC97">
        <f t="shared" si="20"/>
        <v>7</v>
      </c>
      <c r="AD97">
        <f t="shared" si="21"/>
        <v>0.20588235294117646</v>
      </c>
      <c r="AE97">
        <v>45</v>
      </c>
      <c r="AF97">
        <f t="shared" si="22"/>
        <v>0</v>
      </c>
      <c r="AG97">
        <f t="shared" si="23"/>
        <v>0</v>
      </c>
    </row>
    <row r="98" spans="1:33">
      <c r="A98">
        <v>24.25</v>
      </c>
      <c r="B98">
        <v>62</v>
      </c>
      <c r="C98">
        <f t="shared" si="12"/>
        <v>17</v>
      </c>
      <c r="D98">
        <f t="shared" si="13"/>
        <v>0.37777777777777777</v>
      </c>
      <c r="F98">
        <v>24.25</v>
      </c>
      <c r="G98">
        <v>0.37777777777777777</v>
      </c>
      <c r="H98">
        <v>24.25</v>
      </c>
      <c r="I98">
        <v>0.5714285714285714</v>
      </c>
      <c r="J98">
        <v>24.25</v>
      </c>
      <c r="K98">
        <v>0.33333333333333331</v>
      </c>
      <c r="L98">
        <v>24.25</v>
      </c>
      <c r="M98">
        <v>-6.9767441860465115E-2</v>
      </c>
      <c r="N98">
        <v>24.25</v>
      </c>
      <c r="O98">
        <v>0.14705882352941177</v>
      </c>
      <c r="P98">
        <v>24.25</v>
      </c>
      <c r="Q98">
        <v>2.2222222222222223E-2</v>
      </c>
      <c r="S98">
        <v>55</v>
      </c>
      <c r="T98">
        <f t="shared" si="14"/>
        <v>20</v>
      </c>
      <c r="U98">
        <f t="shared" si="15"/>
        <v>0.5714285714285714</v>
      </c>
      <c r="V98">
        <v>48</v>
      </c>
      <c r="W98">
        <f t="shared" si="16"/>
        <v>12</v>
      </c>
      <c r="X98">
        <f t="shared" si="17"/>
        <v>0.33333333333333331</v>
      </c>
      <c r="Y98">
        <v>40</v>
      </c>
      <c r="Z98">
        <f t="shared" si="18"/>
        <v>-3</v>
      </c>
      <c r="AA98">
        <f t="shared" si="19"/>
        <v>-6.9767441860465115E-2</v>
      </c>
      <c r="AB98">
        <v>39</v>
      </c>
      <c r="AC98">
        <f t="shared" si="20"/>
        <v>5</v>
      </c>
      <c r="AD98">
        <f t="shared" si="21"/>
        <v>0.14705882352941177</v>
      </c>
      <c r="AE98">
        <v>46</v>
      </c>
      <c r="AF98">
        <f t="shared" si="22"/>
        <v>1</v>
      </c>
      <c r="AG98">
        <f t="shared" si="23"/>
        <v>2.2222222222222223E-2</v>
      </c>
    </row>
    <row r="99" spans="1:33">
      <c r="A99">
        <v>24.5</v>
      </c>
      <c r="B99">
        <v>60</v>
      </c>
      <c r="C99">
        <f t="shared" si="12"/>
        <v>15</v>
      </c>
      <c r="D99">
        <f t="shared" si="13"/>
        <v>0.33333333333333331</v>
      </c>
      <c r="F99">
        <v>24.5</v>
      </c>
      <c r="G99">
        <v>0.33333333333333331</v>
      </c>
      <c r="H99">
        <v>24.5</v>
      </c>
      <c r="I99">
        <v>0.2</v>
      </c>
      <c r="J99">
        <v>24.5</v>
      </c>
      <c r="K99">
        <v>0.19444444444444445</v>
      </c>
      <c r="L99">
        <v>24.5</v>
      </c>
      <c r="M99">
        <v>-6.9767441860465115E-2</v>
      </c>
      <c r="N99">
        <v>24.5</v>
      </c>
      <c r="O99">
        <v>8.8235294117647065E-2</v>
      </c>
      <c r="P99">
        <v>24.5</v>
      </c>
      <c r="Q99">
        <v>-2.2222222222222223E-2</v>
      </c>
      <c r="S99">
        <v>42</v>
      </c>
      <c r="T99">
        <f t="shared" si="14"/>
        <v>7</v>
      </c>
      <c r="U99">
        <f t="shared" si="15"/>
        <v>0.2</v>
      </c>
      <c r="V99">
        <v>43</v>
      </c>
      <c r="W99">
        <f t="shared" si="16"/>
        <v>7</v>
      </c>
      <c r="X99">
        <f t="shared" si="17"/>
        <v>0.19444444444444445</v>
      </c>
      <c r="Y99">
        <v>40</v>
      </c>
      <c r="Z99">
        <f t="shared" si="18"/>
        <v>-3</v>
      </c>
      <c r="AA99">
        <f t="shared" si="19"/>
        <v>-6.9767441860465115E-2</v>
      </c>
      <c r="AB99">
        <v>37</v>
      </c>
      <c r="AC99">
        <f t="shared" si="20"/>
        <v>3</v>
      </c>
      <c r="AD99">
        <f t="shared" si="21"/>
        <v>8.8235294117647065E-2</v>
      </c>
      <c r="AE99">
        <v>44</v>
      </c>
      <c r="AF99">
        <f t="shared" si="22"/>
        <v>-1</v>
      </c>
      <c r="AG99">
        <f t="shared" si="23"/>
        <v>-2.2222222222222223E-2</v>
      </c>
    </row>
    <row r="100" spans="1:33">
      <c r="A100">
        <v>24.75</v>
      </c>
      <c r="B100">
        <v>58</v>
      </c>
      <c r="C100">
        <f t="shared" si="12"/>
        <v>13</v>
      </c>
      <c r="D100">
        <f t="shared" si="13"/>
        <v>0.28888888888888886</v>
      </c>
      <c r="F100">
        <v>24.75</v>
      </c>
      <c r="G100">
        <v>0.28888888888888886</v>
      </c>
      <c r="H100">
        <v>24.75</v>
      </c>
      <c r="I100">
        <v>0.4</v>
      </c>
      <c r="J100">
        <v>24.75</v>
      </c>
      <c r="K100">
        <v>0.5</v>
      </c>
      <c r="L100">
        <v>24.75</v>
      </c>
      <c r="M100">
        <v>-4.6511627906976744E-2</v>
      </c>
      <c r="N100">
        <v>24.75</v>
      </c>
      <c r="O100">
        <v>0.20588235294117646</v>
      </c>
      <c r="P100">
        <v>24.75</v>
      </c>
      <c r="Q100">
        <v>6.6666666666666666E-2</v>
      </c>
      <c r="S100">
        <v>49</v>
      </c>
      <c r="T100">
        <f t="shared" si="14"/>
        <v>14</v>
      </c>
      <c r="U100">
        <f t="shared" si="15"/>
        <v>0.4</v>
      </c>
      <c r="V100">
        <v>54</v>
      </c>
      <c r="W100">
        <f t="shared" si="16"/>
        <v>18</v>
      </c>
      <c r="X100">
        <f t="shared" si="17"/>
        <v>0.5</v>
      </c>
      <c r="Y100">
        <v>41</v>
      </c>
      <c r="Z100">
        <f t="shared" si="18"/>
        <v>-2</v>
      </c>
      <c r="AA100">
        <f t="shared" si="19"/>
        <v>-4.6511627906976744E-2</v>
      </c>
      <c r="AB100">
        <v>41</v>
      </c>
      <c r="AC100">
        <f t="shared" si="20"/>
        <v>7</v>
      </c>
      <c r="AD100">
        <f t="shared" si="21"/>
        <v>0.20588235294117646</v>
      </c>
      <c r="AE100">
        <v>48</v>
      </c>
      <c r="AF100">
        <f t="shared" si="22"/>
        <v>3</v>
      </c>
      <c r="AG100">
        <f t="shared" si="23"/>
        <v>6.6666666666666666E-2</v>
      </c>
    </row>
    <row r="101" spans="1:33">
      <c r="A101">
        <v>25</v>
      </c>
      <c r="B101">
        <v>61</v>
      </c>
      <c r="C101">
        <f t="shared" si="12"/>
        <v>16</v>
      </c>
      <c r="D101">
        <f t="shared" si="13"/>
        <v>0.35555555555555557</v>
      </c>
      <c r="F101">
        <v>25</v>
      </c>
      <c r="G101">
        <v>0.35555555555555557</v>
      </c>
      <c r="H101">
        <v>25</v>
      </c>
      <c r="I101">
        <v>0.14285714285714285</v>
      </c>
      <c r="J101">
        <v>25</v>
      </c>
      <c r="K101">
        <v>0.3888888888888889</v>
      </c>
      <c r="L101">
        <v>25</v>
      </c>
      <c r="M101">
        <v>-2.3255813953488372E-2</v>
      </c>
      <c r="N101">
        <v>25</v>
      </c>
      <c r="O101">
        <v>0.17647058823529413</v>
      </c>
      <c r="P101">
        <v>25</v>
      </c>
      <c r="Q101">
        <v>4.4444444444444446E-2</v>
      </c>
      <c r="S101">
        <v>40</v>
      </c>
      <c r="T101">
        <f t="shared" si="14"/>
        <v>5</v>
      </c>
      <c r="U101">
        <f t="shared" si="15"/>
        <v>0.14285714285714285</v>
      </c>
      <c r="V101">
        <v>50</v>
      </c>
      <c r="W101">
        <f t="shared" si="16"/>
        <v>14</v>
      </c>
      <c r="X101">
        <f t="shared" si="17"/>
        <v>0.3888888888888889</v>
      </c>
      <c r="Y101">
        <v>42</v>
      </c>
      <c r="Z101">
        <f t="shared" si="18"/>
        <v>-1</v>
      </c>
      <c r="AA101">
        <f t="shared" si="19"/>
        <v>-2.3255813953488372E-2</v>
      </c>
      <c r="AB101">
        <v>40</v>
      </c>
      <c r="AC101">
        <f t="shared" si="20"/>
        <v>6</v>
      </c>
      <c r="AD101">
        <f t="shared" si="21"/>
        <v>0.17647058823529413</v>
      </c>
      <c r="AE101">
        <v>47</v>
      </c>
      <c r="AF101">
        <f t="shared" si="22"/>
        <v>2</v>
      </c>
      <c r="AG101">
        <f t="shared" si="23"/>
        <v>4.4444444444444446E-2</v>
      </c>
    </row>
    <row r="102" spans="1:33">
      <c r="A102">
        <v>25.25</v>
      </c>
      <c r="B102">
        <v>53</v>
      </c>
      <c r="C102">
        <f t="shared" si="12"/>
        <v>8</v>
      </c>
      <c r="D102">
        <f t="shared" si="13"/>
        <v>0.17777777777777778</v>
      </c>
      <c r="F102">
        <v>25.25</v>
      </c>
      <c r="G102">
        <v>0.17777777777777778</v>
      </c>
      <c r="H102">
        <v>25.25</v>
      </c>
      <c r="I102">
        <v>0.5714285714285714</v>
      </c>
      <c r="J102">
        <v>25.25</v>
      </c>
      <c r="K102">
        <v>0.44444444444444442</v>
      </c>
      <c r="L102">
        <v>25.25</v>
      </c>
      <c r="M102">
        <v>4.6511627906976744E-2</v>
      </c>
      <c r="N102">
        <v>25.25</v>
      </c>
      <c r="O102">
        <v>0.11764705882352941</v>
      </c>
      <c r="P102">
        <v>25.25</v>
      </c>
      <c r="Q102">
        <v>0</v>
      </c>
      <c r="S102">
        <v>55</v>
      </c>
      <c r="T102">
        <f t="shared" si="14"/>
        <v>20</v>
      </c>
      <c r="U102">
        <f t="shared" si="15"/>
        <v>0.5714285714285714</v>
      </c>
      <c r="V102">
        <v>52</v>
      </c>
      <c r="W102">
        <f t="shared" si="16"/>
        <v>16</v>
      </c>
      <c r="X102">
        <f t="shared" si="17"/>
        <v>0.44444444444444442</v>
      </c>
      <c r="Y102">
        <v>45</v>
      </c>
      <c r="Z102">
        <f t="shared" si="18"/>
        <v>2</v>
      </c>
      <c r="AA102">
        <f t="shared" si="19"/>
        <v>4.6511627906976744E-2</v>
      </c>
      <c r="AB102">
        <v>38</v>
      </c>
      <c r="AC102">
        <f t="shared" si="20"/>
        <v>4</v>
      </c>
      <c r="AD102">
        <f t="shared" si="21"/>
        <v>0.11764705882352941</v>
      </c>
      <c r="AE102">
        <v>45</v>
      </c>
      <c r="AF102">
        <f t="shared" si="22"/>
        <v>0</v>
      </c>
      <c r="AG102">
        <f t="shared" si="23"/>
        <v>0</v>
      </c>
    </row>
    <row r="103" spans="1:33">
      <c r="A103">
        <v>25.5</v>
      </c>
      <c r="B103">
        <v>56</v>
      </c>
      <c r="C103">
        <f t="shared" si="12"/>
        <v>11</v>
      </c>
      <c r="D103">
        <f t="shared" si="13"/>
        <v>0.24444444444444444</v>
      </c>
      <c r="F103">
        <v>25.5</v>
      </c>
      <c r="G103">
        <v>0.24444444444444444</v>
      </c>
      <c r="H103">
        <v>25.5</v>
      </c>
      <c r="I103">
        <v>-0.14285714285714285</v>
      </c>
      <c r="J103">
        <v>25.5</v>
      </c>
      <c r="K103">
        <v>0.22222222222222221</v>
      </c>
      <c r="L103">
        <v>25.5</v>
      </c>
      <c r="M103">
        <v>4.6511627906976744E-2</v>
      </c>
      <c r="N103">
        <v>25.5</v>
      </c>
      <c r="O103">
        <v>0.17647058823529413</v>
      </c>
      <c r="P103">
        <v>25.5</v>
      </c>
      <c r="Q103">
        <v>4.4444444444444446E-2</v>
      </c>
      <c r="S103">
        <v>30</v>
      </c>
      <c r="T103">
        <f t="shared" si="14"/>
        <v>-5</v>
      </c>
      <c r="U103">
        <f t="shared" si="15"/>
        <v>-0.14285714285714285</v>
      </c>
      <c r="V103">
        <v>44</v>
      </c>
      <c r="W103">
        <f t="shared" si="16"/>
        <v>8</v>
      </c>
      <c r="X103">
        <f t="shared" si="17"/>
        <v>0.22222222222222221</v>
      </c>
      <c r="Y103">
        <v>45</v>
      </c>
      <c r="Z103">
        <f t="shared" si="18"/>
        <v>2</v>
      </c>
      <c r="AA103">
        <f t="shared" si="19"/>
        <v>4.6511627906976744E-2</v>
      </c>
      <c r="AB103">
        <v>40</v>
      </c>
      <c r="AC103">
        <f t="shared" si="20"/>
        <v>6</v>
      </c>
      <c r="AD103">
        <f t="shared" si="21"/>
        <v>0.17647058823529413</v>
      </c>
      <c r="AE103">
        <v>47</v>
      </c>
      <c r="AF103">
        <f t="shared" si="22"/>
        <v>2</v>
      </c>
      <c r="AG103">
        <f t="shared" si="23"/>
        <v>4.4444444444444446E-2</v>
      </c>
    </row>
    <row r="104" spans="1:33">
      <c r="A104">
        <v>25.75</v>
      </c>
      <c r="B104">
        <v>67</v>
      </c>
      <c r="C104">
        <f t="shared" si="12"/>
        <v>22</v>
      </c>
      <c r="D104">
        <f t="shared" si="13"/>
        <v>0.48888888888888887</v>
      </c>
      <c r="F104">
        <v>25.75</v>
      </c>
      <c r="G104">
        <v>0.48888888888888887</v>
      </c>
      <c r="H104">
        <v>25.75</v>
      </c>
      <c r="I104">
        <v>0.11428571428571428</v>
      </c>
      <c r="J104">
        <v>25.75</v>
      </c>
      <c r="K104">
        <v>0.41666666666666669</v>
      </c>
      <c r="L104">
        <v>25.75</v>
      </c>
      <c r="M104">
        <v>2.3255813953488372E-2</v>
      </c>
      <c r="N104">
        <v>25.75</v>
      </c>
      <c r="O104">
        <v>-5.8823529411764705E-2</v>
      </c>
      <c r="P104">
        <v>25.75</v>
      </c>
      <c r="Q104">
        <v>-4.4444444444444446E-2</v>
      </c>
      <c r="S104">
        <v>39</v>
      </c>
      <c r="T104">
        <f t="shared" si="14"/>
        <v>4</v>
      </c>
      <c r="U104">
        <f t="shared" si="15"/>
        <v>0.11428571428571428</v>
      </c>
      <c r="V104">
        <v>51</v>
      </c>
      <c r="W104">
        <f t="shared" si="16"/>
        <v>15</v>
      </c>
      <c r="X104">
        <f t="shared" si="17"/>
        <v>0.41666666666666669</v>
      </c>
      <c r="Y104">
        <v>44</v>
      </c>
      <c r="Z104">
        <f t="shared" si="18"/>
        <v>1</v>
      </c>
      <c r="AA104">
        <f t="shared" si="19"/>
        <v>2.3255813953488372E-2</v>
      </c>
      <c r="AB104">
        <v>32</v>
      </c>
      <c r="AC104">
        <f t="shared" si="20"/>
        <v>-2</v>
      </c>
      <c r="AD104">
        <f t="shared" si="21"/>
        <v>-5.8823529411764705E-2</v>
      </c>
      <c r="AE104">
        <v>43</v>
      </c>
      <c r="AF104">
        <f t="shared" si="22"/>
        <v>-2</v>
      </c>
      <c r="AG104">
        <f t="shared" si="23"/>
        <v>-4.4444444444444446E-2</v>
      </c>
    </row>
    <row r="105" spans="1:33">
      <c r="A105">
        <v>26</v>
      </c>
      <c r="B105">
        <v>58</v>
      </c>
      <c r="C105">
        <f t="shared" si="12"/>
        <v>13</v>
      </c>
      <c r="D105">
        <f t="shared" si="13"/>
        <v>0.28888888888888886</v>
      </c>
      <c r="F105">
        <v>26</v>
      </c>
      <c r="G105">
        <v>0.28888888888888886</v>
      </c>
      <c r="H105">
        <v>26</v>
      </c>
      <c r="I105">
        <v>0.2857142857142857</v>
      </c>
      <c r="J105">
        <v>26</v>
      </c>
      <c r="K105">
        <v>0.33333333333333331</v>
      </c>
      <c r="L105">
        <v>26</v>
      </c>
      <c r="M105">
        <v>-0.11627906976744186</v>
      </c>
      <c r="N105">
        <v>26</v>
      </c>
      <c r="O105">
        <v>0.14705882352941177</v>
      </c>
      <c r="P105">
        <v>26</v>
      </c>
      <c r="Q105">
        <v>4.4444444444444446E-2</v>
      </c>
      <c r="S105">
        <v>45</v>
      </c>
      <c r="T105">
        <f t="shared" si="14"/>
        <v>10</v>
      </c>
      <c r="U105">
        <f t="shared" si="15"/>
        <v>0.2857142857142857</v>
      </c>
      <c r="V105">
        <v>48</v>
      </c>
      <c r="W105">
        <f t="shared" si="16"/>
        <v>12</v>
      </c>
      <c r="X105">
        <f t="shared" si="17"/>
        <v>0.33333333333333331</v>
      </c>
      <c r="Y105">
        <v>38</v>
      </c>
      <c r="Z105">
        <f t="shared" si="18"/>
        <v>-5</v>
      </c>
      <c r="AA105">
        <f t="shared" si="19"/>
        <v>-0.11627906976744186</v>
      </c>
      <c r="AB105">
        <v>39</v>
      </c>
      <c r="AC105">
        <f t="shared" si="20"/>
        <v>5</v>
      </c>
      <c r="AD105">
        <f t="shared" si="21"/>
        <v>0.14705882352941177</v>
      </c>
      <c r="AE105">
        <v>47</v>
      </c>
      <c r="AF105">
        <f t="shared" si="22"/>
        <v>2</v>
      </c>
      <c r="AG105">
        <f t="shared" si="23"/>
        <v>4.4444444444444446E-2</v>
      </c>
    </row>
    <row r="106" spans="1:33">
      <c r="A106">
        <v>26.25</v>
      </c>
      <c r="B106">
        <v>53</v>
      </c>
      <c r="C106">
        <f t="shared" si="12"/>
        <v>8</v>
      </c>
      <c r="D106">
        <f t="shared" si="13"/>
        <v>0.17777777777777778</v>
      </c>
      <c r="F106">
        <v>26.25</v>
      </c>
      <c r="G106">
        <v>0.17777777777777778</v>
      </c>
      <c r="H106">
        <v>26.25</v>
      </c>
      <c r="I106">
        <v>0.31428571428571428</v>
      </c>
      <c r="J106">
        <v>26.25</v>
      </c>
      <c r="K106">
        <v>0.5</v>
      </c>
      <c r="L106">
        <v>26.25</v>
      </c>
      <c r="M106">
        <v>-2.3255813953488372E-2</v>
      </c>
      <c r="N106">
        <v>26.25</v>
      </c>
      <c r="O106">
        <v>8.8235294117647065E-2</v>
      </c>
      <c r="P106">
        <v>26.25</v>
      </c>
      <c r="Q106">
        <v>-4.4444444444444446E-2</v>
      </c>
      <c r="S106">
        <v>46</v>
      </c>
      <c r="T106">
        <f t="shared" si="14"/>
        <v>11</v>
      </c>
      <c r="U106">
        <f t="shared" si="15"/>
        <v>0.31428571428571428</v>
      </c>
      <c r="V106">
        <v>54</v>
      </c>
      <c r="W106">
        <f t="shared" si="16"/>
        <v>18</v>
      </c>
      <c r="X106">
        <f t="shared" si="17"/>
        <v>0.5</v>
      </c>
      <c r="Y106">
        <v>42</v>
      </c>
      <c r="Z106">
        <f t="shared" si="18"/>
        <v>-1</v>
      </c>
      <c r="AA106">
        <f t="shared" si="19"/>
        <v>-2.3255813953488372E-2</v>
      </c>
      <c r="AB106">
        <v>37</v>
      </c>
      <c r="AC106">
        <f t="shared" si="20"/>
        <v>3</v>
      </c>
      <c r="AD106">
        <f t="shared" si="21"/>
        <v>8.8235294117647065E-2</v>
      </c>
      <c r="AE106">
        <v>43</v>
      </c>
      <c r="AF106">
        <f t="shared" si="22"/>
        <v>-2</v>
      </c>
      <c r="AG106">
        <f t="shared" si="23"/>
        <v>-4.4444444444444446E-2</v>
      </c>
    </row>
    <row r="107" spans="1:33">
      <c r="A107">
        <v>26.5</v>
      </c>
      <c r="B107">
        <v>54</v>
      </c>
      <c r="C107">
        <f t="shared" si="12"/>
        <v>9</v>
      </c>
      <c r="D107">
        <f t="shared" si="13"/>
        <v>0.2</v>
      </c>
      <c r="F107">
        <v>26.5</v>
      </c>
      <c r="G107">
        <v>0.2</v>
      </c>
      <c r="H107">
        <v>26.5</v>
      </c>
      <c r="I107">
        <v>0.14285714285714285</v>
      </c>
      <c r="J107">
        <v>26.5</v>
      </c>
      <c r="K107">
        <v>0.41666666666666669</v>
      </c>
      <c r="L107">
        <v>26.5</v>
      </c>
      <c r="M107">
        <v>9.3023255813953487E-2</v>
      </c>
      <c r="N107">
        <v>26.5</v>
      </c>
      <c r="O107">
        <v>0.17647058823529413</v>
      </c>
      <c r="P107">
        <v>26.5</v>
      </c>
      <c r="Q107">
        <v>0</v>
      </c>
      <c r="S107">
        <v>40</v>
      </c>
      <c r="T107">
        <f t="shared" si="14"/>
        <v>5</v>
      </c>
      <c r="U107">
        <f t="shared" si="15"/>
        <v>0.14285714285714285</v>
      </c>
      <c r="V107">
        <v>51</v>
      </c>
      <c r="W107">
        <f t="shared" si="16"/>
        <v>15</v>
      </c>
      <c r="X107">
        <f t="shared" si="17"/>
        <v>0.41666666666666669</v>
      </c>
      <c r="Y107">
        <v>47</v>
      </c>
      <c r="Z107">
        <f t="shared" si="18"/>
        <v>4</v>
      </c>
      <c r="AA107">
        <f t="shared" si="19"/>
        <v>9.3023255813953487E-2</v>
      </c>
      <c r="AB107">
        <v>40</v>
      </c>
      <c r="AC107">
        <f t="shared" si="20"/>
        <v>6</v>
      </c>
      <c r="AD107">
        <f t="shared" si="21"/>
        <v>0.17647058823529413</v>
      </c>
      <c r="AE107">
        <v>45</v>
      </c>
      <c r="AF107">
        <f t="shared" si="22"/>
        <v>0</v>
      </c>
      <c r="AG107">
        <f t="shared" si="23"/>
        <v>0</v>
      </c>
    </row>
    <row r="108" spans="1:33">
      <c r="A108">
        <v>26.75</v>
      </c>
      <c r="B108">
        <v>57</v>
      </c>
      <c r="C108">
        <f t="shared" si="12"/>
        <v>12</v>
      </c>
      <c r="D108">
        <f t="shared" si="13"/>
        <v>0.26666666666666666</v>
      </c>
      <c r="F108">
        <v>26.75</v>
      </c>
      <c r="G108">
        <v>0.26666666666666666</v>
      </c>
      <c r="H108">
        <v>26.75</v>
      </c>
      <c r="I108">
        <v>0.4</v>
      </c>
      <c r="J108">
        <v>26.75</v>
      </c>
      <c r="K108">
        <v>0.25</v>
      </c>
      <c r="L108">
        <v>26.75</v>
      </c>
      <c r="M108">
        <v>6.9767441860465115E-2</v>
      </c>
      <c r="N108">
        <v>26.75</v>
      </c>
      <c r="O108">
        <v>8.8235294117647065E-2</v>
      </c>
      <c r="P108">
        <v>26.75</v>
      </c>
      <c r="Q108">
        <v>-6.6666666666666666E-2</v>
      </c>
      <c r="S108">
        <v>49</v>
      </c>
      <c r="T108">
        <f t="shared" si="14"/>
        <v>14</v>
      </c>
      <c r="U108">
        <f t="shared" si="15"/>
        <v>0.4</v>
      </c>
      <c r="V108">
        <v>45</v>
      </c>
      <c r="W108">
        <f t="shared" si="16"/>
        <v>9</v>
      </c>
      <c r="X108">
        <f t="shared" si="17"/>
        <v>0.25</v>
      </c>
      <c r="Y108">
        <v>46</v>
      </c>
      <c r="Z108">
        <f t="shared" si="18"/>
        <v>3</v>
      </c>
      <c r="AA108">
        <f t="shared" si="19"/>
        <v>6.9767441860465115E-2</v>
      </c>
      <c r="AB108">
        <v>37</v>
      </c>
      <c r="AC108">
        <f t="shared" si="20"/>
        <v>3</v>
      </c>
      <c r="AD108">
        <f t="shared" si="21"/>
        <v>8.8235294117647065E-2</v>
      </c>
      <c r="AE108">
        <v>42</v>
      </c>
      <c r="AF108">
        <f t="shared" si="22"/>
        <v>-3</v>
      </c>
      <c r="AG108">
        <f t="shared" si="23"/>
        <v>-6.6666666666666666E-2</v>
      </c>
    </row>
    <row r="109" spans="1:33">
      <c r="A109">
        <v>27</v>
      </c>
      <c r="B109">
        <v>56</v>
      </c>
      <c r="C109">
        <f t="shared" si="12"/>
        <v>11</v>
      </c>
      <c r="D109">
        <f t="shared" si="13"/>
        <v>0.24444444444444444</v>
      </c>
      <c r="F109">
        <v>27</v>
      </c>
      <c r="G109">
        <v>0.24444444444444444</v>
      </c>
      <c r="H109">
        <v>27</v>
      </c>
      <c r="I109">
        <v>0.22857142857142856</v>
      </c>
      <c r="J109">
        <v>27</v>
      </c>
      <c r="K109">
        <v>0.33333333333333331</v>
      </c>
      <c r="L109">
        <v>27</v>
      </c>
      <c r="M109">
        <v>4.6511627906976744E-2</v>
      </c>
      <c r="N109">
        <v>27</v>
      </c>
      <c r="O109">
        <v>8.8235294117647065E-2</v>
      </c>
      <c r="P109">
        <v>27</v>
      </c>
      <c r="Q109">
        <v>-4.4444444444444446E-2</v>
      </c>
      <c r="S109">
        <v>43</v>
      </c>
      <c r="T109">
        <f t="shared" si="14"/>
        <v>8</v>
      </c>
      <c r="U109">
        <f t="shared" si="15"/>
        <v>0.22857142857142856</v>
      </c>
      <c r="V109">
        <v>48</v>
      </c>
      <c r="W109">
        <f t="shared" si="16"/>
        <v>12</v>
      </c>
      <c r="X109">
        <f t="shared" si="17"/>
        <v>0.33333333333333331</v>
      </c>
      <c r="Y109">
        <v>45</v>
      </c>
      <c r="Z109">
        <f t="shared" si="18"/>
        <v>2</v>
      </c>
      <c r="AA109">
        <f t="shared" si="19"/>
        <v>4.6511627906976744E-2</v>
      </c>
      <c r="AB109">
        <v>37</v>
      </c>
      <c r="AC109">
        <f t="shared" si="20"/>
        <v>3</v>
      </c>
      <c r="AD109">
        <f t="shared" si="21"/>
        <v>8.8235294117647065E-2</v>
      </c>
      <c r="AE109">
        <v>43</v>
      </c>
      <c r="AF109">
        <f t="shared" si="22"/>
        <v>-2</v>
      </c>
      <c r="AG109">
        <f t="shared" si="23"/>
        <v>-4.4444444444444446E-2</v>
      </c>
    </row>
    <row r="110" spans="1:33">
      <c r="A110">
        <v>27.25</v>
      </c>
      <c r="B110">
        <v>50</v>
      </c>
      <c r="C110">
        <f t="shared" si="12"/>
        <v>5</v>
      </c>
      <c r="D110">
        <f t="shared" si="13"/>
        <v>0.1111111111111111</v>
      </c>
      <c r="F110">
        <v>27.25</v>
      </c>
      <c r="G110">
        <v>0.1111111111111111</v>
      </c>
      <c r="H110">
        <v>27.25</v>
      </c>
      <c r="I110">
        <v>8.5714285714285715E-2</v>
      </c>
      <c r="J110">
        <v>27.25</v>
      </c>
      <c r="K110">
        <v>0.25</v>
      </c>
      <c r="L110">
        <v>27.25</v>
      </c>
      <c r="M110">
        <v>9.3023255813953487E-2</v>
      </c>
      <c r="N110">
        <v>27.25</v>
      </c>
      <c r="O110">
        <v>8.8235294117647065E-2</v>
      </c>
      <c r="P110">
        <v>27.25</v>
      </c>
      <c r="Q110">
        <v>-2.2222222222222223E-2</v>
      </c>
      <c r="S110">
        <v>38</v>
      </c>
      <c r="T110">
        <f t="shared" si="14"/>
        <v>3</v>
      </c>
      <c r="U110">
        <f t="shared" si="15"/>
        <v>8.5714285714285715E-2</v>
      </c>
      <c r="V110">
        <v>45</v>
      </c>
      <c r="W110">
        <f t="shared" si="16"/>
        <v>9</v>
      </c>
      <c r="X110">
        <f t="shared" si="17"/>
        <v>0.25</v>
      </c>
      <c r="Y110">
        <v>47</v>
      </c>
      <c r="Z110">
        <f t="shared" si="18"/>
        <v>4</v>
      </c>
      <c r="AA110">
        <f t="shared" si="19"/>
        <v>9.3023255813953487E-2</v>
      </c>
      <c r="AB110">
        <v>37</v>
      </c>
      <c r="AC110">
        <f t="shared" si="20"/>
        <v>3</v>
      </c>
      <c r="AD110">
        <f t="shared" si="21"/>
        <v>8.8235294117647065E-2</v>
      </c>
      <c r="AE110">
        <v>44</v>
      </c>
      <c r="AF110">
        <f t="shared" si="22"/>
        <v>-1</v>
      </c>
      <c r="AG110">
        <f t="shared" si="23"/>
        <v>-2.2222222222222223E-2</v>
      </c>
    </row>
    <row r="111" spans="1:33">
      <c r="A111">
        <v>27.5</v>
      </c>
      <c r="B111">
        <v>52</v>
      </c>
      <c r="C111">
        <f t="shared" si="12"/>
        <v>7</v>
      </c>
      <c r="D111">
        <f t="shared" si="13"/>
        <v>0.15555555555555556</v>
      </c>
      <c r="F111">
        <v>27.5</v>
      </c>
      <c r="G111">
        <v>0.15555555555555556</v>
      </c>
      <c r="H111">
        <v>27.5</v>
      </c>
      <c r="I111">
        <v>8.5714285714285715E-2</v>
      </c>
      <c r="J111">
        <v>27.5</v>
      </c>
      <c r="K111">
        <v>0.3888888888888889</v>
      </c>
      <c r="L111">
        <v>27.5</v>
      </c>
      <c r="M111">
        <v>0.16279069767441862</v>
      </c>
      <c r="N111">
        <v>27.5</v>
      </c>
      <c r="O111">
        <v>0</v>
      </c>
      <c r="P111">
        <v>27.5</v>
      </c>
      <c r="Q111">
        <v>-2.2222222222222223E-2</v>
      </c>
      <c r="S111">
        <v>38</v>
      </c>
      <c r="T111">
        <f t="shared" si="14"/>
        <v>3</v>
      </c>
      <c r="U111">
        <f t="shared" si="15"/>
        <v>8.5714285714285715E-2</v>
      </c>
      <c r="V111">
        <v>50</v>
      </c>
      <c r="W111">
        <f t="shared" si="16"/>
        <v>14</v>
      </c>
      <c r="X111">
        <f t="shared" si="17"/>
        <v>0.3888888888888889</v>
      </c>
      <c r="Y111">
        <v>50</v>
      </c>
      <c r="Z111">
        <f t="shared" si="18"/>
        <v>7</v>
      </c>
      <c r="AA111">
        <f t="shared" si="19"/>
        <v>0.16279069767441862</v>
      </c>
      <c r="AB111">
        <v>34</v>
      </c>
      <c r="AC111">
        <f t="shared" si="20"/>
        <v>0</v>
      </c>
      <c r="AD111">
        <f t="shared" si="21"/>
        <v>0</v>
      </c>
      <c r="AE111">
        <v>44</v>
      </c>
      <c r="AF111">
        <f t="shared" si="22"/>
        <v>-1</v>
      </c>
      <c r="AG111">
        <f t="shared" si="23"/>
        <v>-2.2222222222222223E-2</v>
      </c>
    </row>
    <row r="112" spans="1:33">
      <c r="A112">
        <v>27.75</v>
      </c>
      <c r="B112">
        <v>55</v>
      </c>
      <c r="C112">
        <f t="shared" si="12"/>
        <v>10</v>
      </c>
      <c r="D112">
        <f t="shared" si="13"/>
        <v>0.22222222222222221</v>
      </c>
      <c r="F112">
        <v>27.75</v>
      </c>
      <c r="G112">
        <v>0.22222222222222221</v>
      </c>
      <c r="H112">
        <v>27.75</v>
      </c>
      <c r="I112">
        <v>0.14285714285714285</v>
      </c>
      <c r="J112">
        <v>27.75</v>
      </c>
      <c r="K112">
        <v>0.3888888888888889</v>
      </c>
      <c r="L112">
        <v>27.75</v>
      </c>
      <c r="M112">
        <v>-2.3255813953488372E-2</v>
      </c>
      <c r="N112">
        <v>27.75</v>
      </c>
      <c r="O112">
        <v>0.17647058823529413</v>
      </c>
      <c r="P112">
        <v>27.75</v>
      </c>
      <c r="Q112">
        <v>4.4444444444444446E-2</v>
      </c>
      <c r="S112">
        <v>40</v>
      </c>
      <c r="T112">
        <f t="shared" si="14"/>
        <v>5</v>
      </c>
      <c r="U112">
        <f t="shared" si="15"/>
        <v>0.14285714285714285</v>
      </c>
      <c r="V112">
        <v>50</v>
      </c>
      <c r="W112">
        <f t="shared" si="16"/>
        <v>14</v>
      </c>
      <c r="X112">
        <f t="shared" si="17"/>
        <v>0.3888888888888889</v>
      </c>
      <c r="Y112">
        <v>42</v>
      </c>
      <c r="Z112">
        <f t="shared" si="18"/>
        <v>-1</v>
      </c>
      <c r="AA112">
        <f t="shared" si="19"/>
        <v>-2.3255813953488372E-2</v>
      </c>
      <c r="AB112">
        <v>40</v>
      </c>
      <c r="AC112">
        <f t="shared" si="20"/>
        <v>6</v>
      </c>
      <c r="AD112">
        <f t="shared" si="21"/>
        <v>0.17647058823529413</v>
      </c>
      <c r="AE112">
        <v>47</v>
      </c>
      <c r="AF112">
        <f t="shared" si="22"/>
        <v>2</v>
      </c>
      <c r="AG112">
        <f t="shared" si="23"/>
        <v>4.4444444444444446E-2</v>
      </c>
    </row>
    <row r="113" spans="1:33">
      <c r="A113">
        <v>28</v>
      </c>
      <c r="B113">
        <v>54</v>
      </c>
      <c r="C113">
        <f t="shared" si="12"/>
        <v>9</v>
      </c>
      <c r="D113">
        <f t="shared" si="13"/>
        <v>0.2</v>
      </c>
      <c r="F113">
        <v>28</v>
      </c>
      <c r="G113">
        <v>0.2</v>
      </c>
      <c r="H113">
        <v>28</v>
      </c>
      <c r="I113">
        <v>0.14285714285714285</v>
      </c>
      <c r="J113">
        <v>28</v>
      </c>
      <c r="K113">
        <v>0.52777777777777779</v>
      </c>
      <c r="L113">
        <v>28</v>
      </c>
      <c r="M113">
        <v>6.9767441860465115E-2</v>
      </c>
      <c r="N113">
        <v>28</v>
      </c>
      <c r="O113">
        <v>8.8235294117647065E-2</v>
      </c>
      <c r="P113">
        <v>28</v>
      </c>
      <c r="Q113">
        <v>2.2222222222222223E-2</v>
      </c>
      <c r="S113">
        <v>40</v>
      </c>
      <c r="T113">
        <f t="shared" si="14"/>
        <v>5</v>
      </c>
      <c r="U113">
        <f t="shared" si="15"/>
        <v>0.14285714285714285</v>
      </c>
      <c r="V113">
        <v>55</v>
      </c>
      <c r="W113">
        <f t="shared" si="16"/>
        <v>19</v>
      </c>
      <c r="X113">
        <f t="shared" si="17"/>
        <v>0.52777777777777779</v>
      </c>
      <c r="Y113">
        <v>46</v>
      </c>
      <c r="Z113">
        <f t="shared" si="18"/>
        <v>3</v>
      </c>
      <c r="AA113">
        <f t="shared" si="19"/>
        <v>6.9767441860465115E-2</v>
      </c>
      <c r="AB113">
        <v>37</v>
      </c>
      <c r="AC113">
        <f t="shared" si="20"/>
        <v>3</v>
      </c>
      <c r="AD113">
        <f t="shared" si="21"/>
        <v>8.8235294117647065E-2</v>
      </c>
      <c r="AE113">
        <v>46</v>
      </c>
      <c r="AF113">
        <f t="shared" si="22"/>
        <v>1</v>
      </c>
      <c r="AG113">
        <f t="shared" si="23"/>
        <v>2.2222222222222223E-2</v>
      </c>
    </row>
    <row r="114" spans="1:33">
      <c r="A114">
        <v>28.25</v>
      </c>
      <c r="B114">
        <v>54</v>
      </c>
      <c r="C114">
        <f t="shared" si="12"/>
        <v>9</v>
      </c>
      <c r="D114">
        <f t="shared" si="13"/>
        <v>0.2</v>
      </c>
      <c r="F114">
        <v>28.25</v>
      </c>
      <c r="G114">
        <v>0.2</v>
      </c>
      <c r="H114">
        <v>28.25</v>
      </c>
      <c r="I114">
        <v>0.37142857142857144</v>
      </c>
      <c r="J114">
        <v>28.25</v>
      </c>
      <c r="K114">
        <v>0.3611111111111111</v>
      </c>
      <c r="L114">
        <v>28.25</v>
      </c>
      <c r="M114">
        <v>9.3023255813953487E-2</v>
      </c>
      <c r="N114">
        <v>28.25</v>
      </c>
      <c r="O114">
        <v>5.8823529411764705E-2</v>
      </c>
      <c r="P114">
        <v>28.25</v>
      </c>
      <c r="Q114">
        <v>-2.2222222222222223E-2</v>
      </c>
      <c r="S114">
        <v>48</v>
      </c>
      <c r="T114">
        <f t="shared" si="14"/>
        <v>13</v>
      </c>
      <c r="U114">
        <f t="shared" si="15"/>
        <v>0.37142857142857144</v>
      </c>
      <c r="V114">
        <v>49</v>
      </c>
      <c r="W114">
        <f t="shared" si="16"/>
        <v>13</v>
      </c>
      <c r="X114">
        <f t="shared" si="17"/>
        <v>0.3611111111111111</v>
      </c>
      <c r="Y114">
        <v>47</v>
      </c>
      <c r="Z114">
        <f t="shared" si="18"/>
        <v>4</v>
      </c>
      <c r="AA114">
        <f t="shared" si="19"/>
        <v>9.3023255813953487E-2</v>
      </c>
      <c r="AB114">
        <v>36</v>
      </c>
      <c r="AC114">
        <f t="shared" si="20"/>
        <v>2</v>
      </c>
      <c r="AD114">
        <f t="shared" si="21"/>
        <v>5.8823529411764705E-2</v>
      </c>
      <c r="AE114">
        <v>44</v>
      </c>
      <c r="AF114">
        <f t="shared" si="22"/>
        <v>-1</v>
      </c>
      <c r="AG114">
        <f t="shared" si="23"/>
        <v>-2.2222222222222223E-2</v>
      </c>
    </row>
    <row r="115" spans="1:33">
      <c r="A115">
        <v>28.5</v>
      </c>
      <c r="B115">
        <v>54</v>
      </c>
      <c r="C115">
        <f t="shared" si="12"/>
        <v>9</v>
      </c>
      <c r="D115">
        <f t="shared" si="13"/>
        <v>0.2</v>
      </c>
      <c r="F115">
        <v>28.5</v>
      </c>
      <c r="G115">
        <v>0.2</v>
      </c>
      <c r="H115">
        <v>28.5</v>
      </c>
      <c r="I115">
        <v>0.17142857142857143</v>
      </c>
      <c r="J115">
        <v>28.5</v>
      </c>
      <c r="K115">
        <v>0.44444444444444442</v>
      </c>
      <c r="L115">
        <v>28.5</v>
      </c>
      <c r="M115">
        <v>-0.13953488372093023</v>
      </c>
      <c r="N115">
        <v>28.5</v>
      </c>
      <c r="O115">
        <v>2.9411764705882353E-2</v>
      </c>
      <c r="P115">
        <v>28.5</v>
      </c>
      <c r="Q115">
        <v>-6.6666666666666666E-2</v>
      </c>
      <c r="S115">
        <v>41</v>
      </c>
      <c r="T115">
        <f t="shared" si="14"/>
        <v>6</v>
      </c>
      <c r="U115">
        <f t="shared" si="15"/>
        <v>0.17142857142857143</v>
      </c>
      <c r="V115">
        <v>52</v>
      </c>
      <c r="W115">
        <f t="shared" si="16"/>
        <v>16</v>
      </c>
      <c r="X115">
        <f t="shared" si="17"/>
        <v>0.44444444444444442</v>
      </c>
      <c r="Y115">
        <v>37</v>
      </c>
      <c r="Z115">
        <f t="shared" si="18"/>
        <v>-6</v>
      </c>
      <c r="AA115">
        <f t="shared" si="19"/>
        <v>-0.13953488372093023</v>
      </c>
      <c r="AB115">
        <v>35</v>
      </c>
      <c r="AC115">
        <f t="shared" si="20"/>
        <v>1</v>
      </c>
      <c r="AD115">
        <f t="shared" si="21"/>
        <v>2.9411764705882353E-2</v>
      </c>
      <c r="AE115">
        <v>42</v>
      </c>
      <c r="AF115">
        <f t="shared" si="22"/>
        <v>-3</v>
      </c>
      <c r="AG115">
        <f t="shared" si="23"/>
        <v>-6.6666666666666666E-2</v>
      </c>
    </row>
    <row r="116" spans="1:33">
      <c r="A116">
        <v>28.75</v>
      </c>
      <c r="B116">
        <v>61</v>
      </c>
      <c r="C116">
        <f t="shared" si="12"/>
        <v>16</v>
      </c>
      <c r="D116">
        <f t="shared" si="13"/>
        <v>0.35555555555555557</v>
      </c>
      <c r="F116">
        <v>28.75</v>
      </c>
      <c r="G116">
        <v>0.35555555555555557</v>
      </c>
      <c r="H116">
        <v>28.75</v>
      </c>
      <c r="I116">
        <v>0.34285714285714286</v>
      </c>
      <c r="J116">
        <v>28.75</v>
      </c>
      <c r="K116">
        <v>0.3611111111111111</v>
      </c>
      <c r="L116">
        <v>28.75</v>
      </c>
      <c r="M116">
        <v>-9.3023255813953487E-2</v>
      </c>
      <c r="N116">
        <v>28.75</v>
      </c>
      <c r="O116">
        <v>5.8823529411764705E-2</v>
      </c>
      <c r="P116">
        <v>28.75</v>
      </c>
      <c r="Q116">
        <v>0</v>
      </c>
      <c r="S116">
        <v>47</v>
      </c>
      <c r="T116">
        <f t="shared" si="14"/>
        <v>12</v>
      </c>
      <c r="U116">
        <f t="shared" si="15"/>
        <v>0.34285714285714286</v>
      </c>
      <c r="V116">
        <v>49</v>
      </c>
      <c r="W116">
        <f t="shared" si="16"/>
        <v>13</v>
      </c>
      <c r="X116">
        <f t="shared" si="17"/>
        <v>0.3611111111111111</v>
      </c>
      <c r="Y116">
        <v>39</v>
      </c>
      <c r="Z116">
        <f t="shared" si="18"/>
        <v>-4</v>
      </c>
      <c r="AA116">
        <f t="shared" si="19"/>
        <v>-9.3023255813953487E-2</v>
      </c>
      <c r="AB116">
        <v>36</v>
      </c>
      <c r="AC116">
        <f t="shared" si="20"/>
        <v>2</v>
      </c>
      <c r="AD116">
        <f t="shared" si="21"/>
        <v>5.8823529411764705E-2</v>
      </c>
      <c r="AE116">
        <v>45</v>
      </c>
      <c r="AF116">
        <f t="shared" si="22"/>
        <v>0</v>
      </c>
      <c r="AG116">
        <f t="shared" si="23"/>
        <v>0</v>
      </c>
    </row>
    <row r="117" spans="1:33">
      <c r="A117">
        <v>29</v>
      </c>
      <c r="B117">
        <v>38</v>
      </c>
      <c r="C117">
        <f t="shared" si="12"/>
        <v>-7</v>
      </c>
      <c r="D117">
        <f t="shared" si="13"/>
        <v>-0.15555555555555556</v>
      </c>
      <c r="F117">
        <v>29</v>
      </c>
      <c r="G117">
        <v>-0.15555555555555556</v>
      </c>
      <c r="H117">
        <v>29</v>
      </c>
      <c r="I117">
        <v>2.8571428571428571E-2</v>
      </c>
      <c r="J117">
        <v>29</v>
      </c>
      <c r="K117">
        <v>0.44444444444444442</v>
      </c>
      <c r="L117">
        <v>29</v>
      </c>
      <c r="M117">
        <v>9.3023255813953487E-2</v>
      </c>
      <c r="N117">
        <v>29</v>
      </c>
      <c r="O117">
        <v>0.11764705882352941</v>
      </c>
      <c r="P117">
        <v>29</v>
      </c>
      <c r="Q117">
        <v>6.6666666666666666E-2</v>
      </c>
      <c r="S117">
        <v>36</v>
      </c>
      <c r="T117">
        <f t="shared" si="14"/>
        <v>1</v>
      </c>
      <c r="U117">
        <f t="shared" si="15"/>
        <v>2.8571428571428571E-2</v>
      </c>
      <c r="V117">
        <v>52</v>
      </c>
      <c r="W117">
        <f t="shared" si="16"/>
        <v>16</v>
      </c>
      <c r="X117">
        <f t="shared" si="17"/>
        <v>0.44444444444444442</v>
      </c>
      <c r="Y117">
        <v>47</v>
      </c>
      <c r="Z117">
        <f t="shared" si="18"/>
        <v>4</v>
      </c>
      <c r="AA117">
        <f t="shared" si="19"/>
        <v>9.3023255813953487E-2</v>
      </c>
      <c r="AB117">
        <v>38</v>
      </c>
      <c r="AC117">
        <f t="shared" si="20"/>
        <v>4</v>
      </c>
      <c r="AD117">
        <f t="shared" si="21"/>
        <v>0.11764705882352941</v>
      </c>
      <c r="AE117">
        <v>48</v>
      </c>
      <c r="AF117">
        <f t="shared" si="22"/>
        <v>3</v>
      </c>
      <c r="AG117">
        <f t="shared" si="23"/>
        <v>6.6666666666666666E-2</v>
      </c>
    </row>
    <row r="118" spans="1:33">
      <c r="A118">
        <v>29.25</v>
      </c>
      <c r="B118">
        <v>62</v>
      </c>
      <c r="C118">
        <f t="shared" si="12"/>
        <v>17</v>
      </c>
      <c r="D118">
        <f t="shared" si="13"/>
        <v>0.37777777777777777</v>
      </c>
      <c r="F118">
        <v>29.25</v>
      </c>
      <c r="G118">
        <v>0.37777777777777777</v>
      </c>
      <c r="H118">
        <v>29.25</v>
      </c>
      <c r="I118">
        <v>0.31428571428571428</v>
      </c>
      <c r="J118">
        <v>29.25</v>
      </c>
      <c r="K118">
        <v>0.30555555555555558</v>
      </c>
      <c r="L118">
        <v>29.25</v>
      </c>
      <c r="M118">
        <v>-2.3255813953488372E-2</v>
      </c>
      <c r="N118">
        <v>29.25</v>
      </c>
      <c r="O118">
        <v>0.23529411764705882</v>
      </c>
      <c r="P118">
        <v>29.25</v>
      </c>
      <c r="Q118">
        <v>2.2222222222222223E-2</v>
      </c>
      <c r="S118">
        <v>46</v>
      </c>
      <c r="T118">
        <f t="shared" si="14"/>
        <v>11</v>
      </c>
      <c r="U118">
        <f t="shared" si="15"/>
        <v>0.31428571428571428</v>
      </c>
      <c r="V118">
        <v>47</v>
      </c>
      <c r="W118">
        <f t="shared" si="16"/>
        <v>11</v>
      </c>
      <c r="X118">
        <f t="shared" si="17"/>
        <v>0.30555555555555558</v>
      </c>
      <c r="Y118">
        <v>42</v>
      </c>
      <c r="Z118">
        <f t="shared" si="18"/>
        <v>-1</v>
      </c>
      <c r="AA118">
        <f t="shared" si="19"/>
        <v>-2.3255813953488372E-2</v>
      </c>
      <c r="AB118">
        <v>42</v>
      </c>
      <c r="AC118">
        <f t="shared" si="20"/>
        <v>8</v>
      </c>
      <c r="AD118">
        <f t="shared" si="21"/>
        <v>0.23529411764705882</v>
      </c>
      <c r="AE118">
        <v>46</v>
      </c>
      <c r="AF118">
        <f t="shared" si="22"/>
        <v>1</v>
      </c>
      <c r="AG118">
        <f t="shared" si="23"/>
        <v>2.2222222222222223E-2</v>
      </c>
    </row>
    <row r="119" spans="1:33">
      <c r="A119">
        <v>29.5</v>
      </c>
      <c r="B119">
        <v>48</v>
      </c>
      <c r="C119">
        <f t="shared" si="12"/>
        <v>3</v>
      </c>
      <c r="D119">
        <f t="shared" si="13"/>
        <v>6.6666666666666666E-2</v>
      </c>
      <c r="F119">
        <v>29.5</v>
      </c>
      <c r="G119">
        <v>6.6666666666666666E-2</v>
      </c>
      <c r="H119">
        <v>29.5</v>
      </c>
      <c r="I119">
        <v>0.5714285714285714</v>
      </c>
      <c r="J119">
        <v>29.5</v>
      </c>
      <c r="K119">
        <v>0.41666666666666669</v>
      </c>
      <c r="L119">
        <v>29.5</v>
      </c>
      <c r="M119">
        <v>4.6511627906976744E-2</v>
      </c>
      <c r="N119">
        <v>29.5</v>
      </c>
      <c r="O119">
        <v>0</v>
      </c>
      <c r="P119">
        <v>29.5</v>
      </c>
      <c r="Q119">
        <v>-2.2222222222222223E-2</v>
      </c>
      <c r="S119">
        <v>55</v>
      </c>
      <c r="T119">
        <f t="shared" si="14"/>
        <v>20</v>
      </c>
      <c r="U119">
        <f t="shared" si="15"/>
        <v>0.5714285714285714</v>
      </c>
      <c r="V119">
        <v>51</v>
      </c>
      <c r="W119">
        <f t="shared" si="16"/>
        <v>15</v>
      </c>
      <c r="X119">
        <f t="shared" si="17"/>
        <v>0.41666666666666669</v>
      </c>
      <c r="Y119">
        <v>45</v>
      </c>
      <c r="Z119">
        <f t="shared" si="18"/>
        <v>2</v>
      </c>
      <c r="AA119">
        <f t="shared" si="19"/>
        <v>4.6511627906976744E-2</v>
      </c>
      <c r="AB119">
        <v>34</v>
      </c>
      <c r="AC119">
        <f t="shared" si="20"/>
        <v>0</v>
      </c>
      <c r="AD119">
        <f t="shared" si="21"/>
        <v>0</v>
      </c>
      <c r="AE119">
        <v>44</v>
      </c>
      <c r="AF119">
        <f t="shared" si="22"/>
        <v>-1</v>
      </c>
      <c r="AG119">
        <f t="shared" si="23"/>
        <v>-2.2222222222222223E-2</v>
      </c>
    </row>
    <row r="120" spans="1:33">
      <c r="A120">
        <v>29.75</v>
      </c>
      <c r="B120">
        <v>48</v>
      </c>
      <c r="C120">
        <f t="shared" si="12"/>
        <v>3</v>
      </c>
      <c r="D120">
        <f t="shared" si="13"/>
        <v>6.6666666666666666E-2</v>
      </c>
      <c r="F120">
        <v>29.75</v>
      </c>
      <c r="G120">
        <v>6.6666666666666666E-2</v>
      </c>
      <c r="H120">
        <v>29.75</v>
      </c>
      <c r="I120">
        <v>0</v>
      </c>
      <c r="J120">
        <v>29.75</v>
      </c>
      <c r="K120">
        <v>0.30555555555555558</v>
      </c>
      <c r="L120">
        <v>29.75</v>
      </c>
      <c r="M120">
        <v>-2.3255813953488372E-2</v>
      </c>
      <c r="N120">
        <v>29.75</v>
      </c>
      <c r="O120">
        <v>0</v>
      </c>
      <c r="P120">
        <v>29.75</v>
      </c>
      <c r="Q120">
        <v>-4.4444444444444446E-2</v>
      </c>
      <c r="S120">
        <v>35</v>
      </c>
      <c r="T120">
        <f t="shared" si="14"/>
        <v>0</v>
      </c>
      <c r="U120">
        <f t="shared" si="15"/>
        <v>0</v>
      </c>
      <c r="V120">
        <v>47</v>
      </c>
      <c r="W120">
        <f t="shared" si="16"/>
        <v>11</v>
      </c>
      <c r="X120">
        <f t="shared" si="17"/>
        <v>0.30555555555555558</v>
      </c>
      <c r="Y120">
        <v>42</v>
      </c>
      <c r="Z120">
        <f t="shared" si="18"/>
        <v>-1</v>
      </c>
      <c r="AA120">
        <f t="shared" si="19"/>
        <v>-2.3255813953488372E-2</v>
      </c>
      <c r="AB120">
        <v>34</v>
      </c>
      <c r="AC120">
        <f t="shared" si="20"/>
        <v>0</v>
      </c>
      <c r="AD120">
        <f t="shared" si="21"/>
        <v>0</v>
      </c>
      <c r="AE120">
        <v>43</v>
      </c>
      <c r="AF120">
        <f t="shared" si="22"/>
        <v>-2</v>
      </c>
      <c r="AG120">
        <f t="shared" si="23"/>
        <v>-4.4444444444444446E-2</v>
      </c>
    </row>
    <row r="121" spans="1:33">
      <c r="A121">
        <v>30</v>
      </c>
      <c r="B121">
        <v>53</v>
      </c>
      <c r="C121">
        <f t="shared" si="12"/>
        <v>8</v>
      </c>
      <c r="D121">
        <f t="shared" si="13"/>
        <v>0.17777777777777778</v>
      </c>
      <c r="F121">
        <v>30</v>
      </c>
      <c r="G121">
        <v>0.17777777777777778</v>
      </c>
      <c r="H121">
        <v>30</v>
      </c>
      <c r="I121">
        <v>0</v>
      </c>
      <c r="J121">
        <v>30</v>
      </c>
      <c r="K121">
        <v>0.5</v>
      </c>
      <c r="L121">
        <v>30</v>
      </c>
      <c r="M121">
        <v>6.9767441860465115E-2</v>
      </c>
      <c r="N121">
        <v>30</v>
      </c>
      <c r="O121">
        <v>0</v>
      </c>
      <c r="P121">
        <v>30</v>
      </c>
      <c r="Q121">
        <v>4.4444444444444446E-2</v>
      </c>
      <c r="S121">
        <v>35</v>
      </c>
      <c r="T121">
        <f t="shared" si="14"/>
        <v>0</v>
      </c>
      <c r="U121">
        <f t="shared" si="15"/>
        <v>0</v>
      </c>
      <c r="V121">
        <v>54</v>
      </c>
      <c r="W121">
        <f t="shared" si="16"/>
        <v>18</v>
      </c>
      <c r="X121">
        <f t="shared" si="17"/>
        <v>0.5</v>
      </c>
      <c r="Y121">
        <v>46</v>
      </c>
      <c r="Z121">
        <f t="shared" si="18"/>
        <v>3</v>
      </c>
      <c r="AA121">
        <f t="shared" si="19"/>
        <v>6.9767441860465115E-2</v>
      </c>
      <c r="AB121">
        <v>34</v>
      </c>
      <c r="AC121">
        <f t="shared" si="20"/>
        <v>0</v>
      </c>
      <c r="AD121">
        <f t="shared" si="21"/>
        <v>0</v>
      </c>
      <c r="AE121">
        <v>47</v>
      </c>
      <c r="AF121">
        <f t="shared" si="22"/>
        <v>2</v>
      </c>
      <c r="AG121">
        <f t="shared" si="23"/>
        <v>4.4444444444444446E-2</v>
      </c>
    </row>
    <row r="122" spans="1:33">
      <c r="A122">
        <v>30.25</v>
      </c>
      <c r="B122">
        <v>58</v>
      </c>
      <c r="C122">
        <f t="shared" si="12"/>
        <v>13</v>
      </c>
      <c r="D122">
        <f t="shared" si="13"/>
        <v>0.28888888888888886</v>
      </c>
      <c r="F122">
        <v>30.25</v>
      </c>
      <c r="G122">
        <v>0.28888888888888886</v>
      </c>
      <c r="H122">
        <v>30.25</v>
      </c>
      <c r="I122">
        <v>0.14285714285714285</v>
      </c>
      <c r="J122">
        <v>30.25</v>
      </c>
      <c r="K122">
        <v>0.3611111111111111</v>
      </c>
      <c r="L122">
        <v>30.25</v>
      </c>
      <c r="M122">
        <v>-2.3255813953488372E-2</v>
      </c>
      <c r="N122">
        <v>30.25</v>
      </c>
      <c r="O122">
        <v>0.20588235294117646</v>
      </c>
      <c r="P122">
        <v>30.25</v>
      </c>
      <c r="Q122">
        <v>0</v>
      </c>
      <c r="S122">
        <v>40</v>
      </c>
      <c r="T122">
        <f t="shared" si="14"/>
        <v>5</v>
      </c>
      <c r="U122">
        <f t="shared" si="15"/>
        <v>0.14285714285714285</v>
      </c>
      <c r="V122">
        <v>49</v>
      </c>
      <c r="W122">
        <f t="shared" si="16"/>
        <v>13</v>
      </c>
      <c r="X122">
        <f t="shared" si="17"/>
        <v>0.3611111111111111</v>
      </c>
      <c r="Y122">
        <v>42</v>
      </c>
      <c r="Z122">
        <f t="shared" si="18"/>
        <v>-1</v>
      </c>
      <c r="AA122">
        <f t="shared" si="19"/>
        <v>-2.3255813953488372E-2</v>
      </c>
      <c r="AB122">
        <v>41</v>
      </c>
      <c r="AC122">
        <f t="shared" si="20"/>
        <v>7</v>
      </c>
      <c r="AD122">
        <f t="shared" si="21"/>
        <v>0.20588235294117646</v>
      </c>
      <c r="AE122">
        <v>45</v>
      </c>
      <c r="AF122">
        <f t="shared" si="22"/>
        <v>0</v>
      </c>
      <c r="AG122">
        <f t="shared" si="23"/>
        <v>0</v>
      </c>
    </row>
    <row r="123" spans="1:33">
      <c r="A123">
        <v>30.5</v>
      </c>
      <c r="B123">
        <v>51</v>
      </c>
      <c r="C123">
        <f t="shared" si="12"/>
        <v>6</v>
      </c>
      <c r="D123">
        <f t="shared" si="13"/>
        <v>0.13333333333333333</v>
      </c>
      <c r="F123">
        <v>30.5</v>
      </c>
      <c r="G123">
        <v>0.13333333333333333</v>
      </c>
      <c r="H123">
        <v>30.5</v>
      </c>
      <c r="I123">
        <v>8.5714285714285715E-2</v>
      </c>
      <c r="J123">
        <v>30.5</v>
      </c>
      <c r="K123">
        <v>0.5</v>
      </c>
      <c r="L123">
        <v>30.5</v>
      </c>
      <c r="M123">
        <v>-4.6511627906976744E-2</v>
      </c>
      <c r="N123">
        <v>30.5</v>
      </c>
      <c r="O123">
        <v>2.9411764705882353E-2</v>
      </c>
      <c r="P123">
        <v>30.5</v>
      </c>
      <c r="Q123">
        <v>2.2222222222222223E-2</v>
      </c>
      <c r="S123">
        <v>38</v>
      </c>
      <c r="T123">
        <f t="shared" si="14"/>
        <v>3</v>
      </c>
      <c r="U123">
        <f t="shared" si="15"/>
        <v>8.5714285714285715E-2</v>
      </c>
      <c r="V123">
        <v>54</v>
      </c>
      <c r="W123">
        <f t="shared" si="16"/>
        <v>18</v>
      </c>
      <c r="X123">
        <f t="shared" si="17"/>
        <v>0.5</v>
      </c>
      <c r="Y123">
        <v>41</v>
      </c>
      <c r="Z123">
        <f t="shared" si="18"/>
        <v>-2</v>
      </c>
      <c r="AA123">
        <f t="shared" si="19"/>
        <v>-4.6511627906976744E-2</v>
      </c>
      <c r="AB123">
        <v>35</v>
      </c>
      <c r="AC123">
        <f t="shared" si="20"/>
        <v>1</v>
      </c>
      <c r="AD123">
        <f t="shared" si="21"/>
        <v>2.9411764705882353E-2</v>
      </c>
      <c r="AE123">
        <v>46</v>
      </c>
      <c r="AF123">
        <f t="shared" si="22"/>
        <v>1</v>
      </c>
      <c r="AG123">
        <f t="shared" si="23"/>
        <v>2.2222222222222223E-2</v>
      </c>
    </row>
    <row r="124" spans="1:33">
      <c r="A124">
        <v>30.75</v>
      </c>
      <c r="B124">
        <v>48</v>
      </c>
      <c r="C124">
        <f t="shared" si="12"/>
        <v>3</v>
      </c>
      <c r="D124">
        <f t="shared" si="13"/>
        <v>6.6666666666666666E-2</v>
      </c>
      <c r="F124">
        <v>30.75</v>
      </c>
      <c r="G124">
        <v>6.6666666666666666E-2</v>
      </c>
      <c r="H124">
        <v>30.75</v>
      </c>
      <c r="I124">
        <v>-0.14285714285714285</v>
      </c>
      <c r="J124">
        <v>30.75</v>
      </c>
      <c r="K124">
        <v>0.41666666666666669</v>
      </c>
      <c r="L124">
        <v>30.75</v>
      </c>
      <c r="M124">
        <v>6.9767441860465115E-2</v>
      </c>
      <c r="N124">
        <v>30.75</v>
      </c>
      <c r="O124">
        <v>0.11764705882352941</v>
      </c>
      <c r="P124">
        <v>30.75</v>
      </c>
      <c r="Q124">
        <v>0</v>
      </c>
      <c r="S124">
        <v>30</v>
      </c>
      <c r="T124">
        <f t="shared" si="14"/>
        <v>-5</v>
      </c>
      <c r="U124">
        <f t="shared" si="15"/>
        <v>-0.14285714285714285</v>
      </c>
      <c r="V124">
        <v>51</v>
      </c>
      <c r="W124">
        <f t="shared" si="16"/>
        <v>15</v>
      </c>
      <c r="X124">
        <f t="shared" si="17"/>
        <v>0.41666666666666669</v>
      </c>
      <c r="Y124">
        <v>46</v>
      </c>
      <c r="Z124">
        <f t="shared" si="18"/>
        <v>3</v>
      </c>
      <c r="AA124">
        <f t="shared" si="19"/>
        <v>6.9767441860465115E-2</v>
      </c>
      <c r="AB124">
        <v>38</v>
      </c>
      <c r="AC124">
        <f t="shared" si="20"/>
        <v>4</v>
      </c>
      <c r="AD124">
        <f t="shared" si="21"/>
        <v>0.11764705882352941</v>
      </c>
      <c r="AE124">
        <v>45</v>
      </c>
      <c r="AF124">
        <f t="shared" si="22"/>
        <v>0</v>
      </c>
      <c r="AG124">
        <f t="shared" si="23"/>
        <v>0</v>
      </c>
    </row>
    <row r="125" spans="1:33">
      <c r="A125">
        <v>31</v>
      </c>
      <c r="B125">
        <v>56</v>
      </c>
      <c r="C125">
        <f t="shared" si="12"/>
        <v>11</v>
      </c>
      <c r="D125">
        <f t="shared" si="13"/>
        <v>0.24444444444444444</v>
      </c>
      <c r="F125">
        <v>31</v>
      </c>
      <c r="G125">
        <v>0.24444444444444444</v>
      </c>
      <c r="H125">
        <v>31</v>
      </c>
      <c r="I125">
        <v>0.17142857142857143</v>
      </c>
      <c r="J125">
        <v>31</v>
      </c>
      <c r="K125">
        <v>0.27777777777777779</v>
      </c>
      <c r="L125">
        <v>31</v>
      </c>
      <c r="M125">
        <v>-6.9767441860465115E-2</v>
      </c>
      <c r="N125">
        <v>31</v>
      </c>
      <c r="O125">
        <v>0.11764705882352941</v>
      </c>
      <c r="P125">
        <v>31</v>
      </c>
      <c r="Q125">
        <v>-8.8888888888888892E-2</v>
      </c>
      <c r="S125">
        <v>41</v>
      </c>
      <c r="T125">
        <f t="shared" si="14"/>
        <v>6</v>
      </c>
      <c r="U125">
        <f t="shared" si="15"/>
        <v>0.17142857142857143</v>
      </c>
      <c r="V125">
        <v>46</v>
      </c>
      <c r="W125">
        <f t="shared" si="16"/>
        <v>10</v>
      </c>
      <c r="X125">
        <f t="shared" si="17"/>
        <v>0.27777777777777779</v>
      </c>
      <c r="Y125">
        <v>40</v>
      </c>
      <c r="Z125">
        <f t="shared" si="18"/>
        <v>-3</v>
      </c>
      <c r="AA125">
        <f t="shared" si="19"/>
        <v>-6.9767441860465115E-2</v>
      </c>
      <c r="AB125">
        <v>38</v>
      </c>
      <c r="AC125">
        <f t="shared" si="20"/>
        <v>4</v>
      </c>
      <c r="AD125">
        <f t="shared" si="21"/>
        <v>0.11764705882352941</v>
      </c>
      <c r="AE125">
        <v>41</v>
      </c>
      <c r="AF125">
        <f t="shared" si="22"/>
        <v>-4</v>
      </c>
      <c r="AG125">
        <f t="shared" si="23"/>
        <v>-8.8888888888888892E-2</v>
      </c>
    </row>
    <row r="126" spans="1:33">
      <c r="A126">
        <v>31.25</v>
      </c>
      <c r="B126">
        <v>46</v>
      </c>
      <c r="C126">
        <f t="shared" si="12"/>
        <v>1</v>
      </c>
      <c r="D126">
        <f t="shared" si="13"/>
        <v>2.2222222222222223E-2</v>
      </c>
      <c r="F126">
        <v>31.25</v>
      </c>
      <c r="G126">
        <v>2.2222222222222223E-2</v>
      </c>
      <c r="H126">
        <v>31.25</v>
      </c>
      <c r="I126">
        <v>0</v>
      </c>
      <c r="J126">
        <v>31.25</v>
      </c>
      <c r="K126">
        <v>0.30555555555555558</v>
      </c>
      <c r="L126">
        <v>31.25</v>
      </c>
      <c r="M126">
        <v>2.3255813953488372E-2</v>
      </c>
      <c r="N126">
        <v>31.25</v>
      </c>
      <c r="O126">
        <v>8.8235294117647065E-2</v>
      </c>
      <c r="P126">
        <v>31.25</v>
      </c>
      <c r="Q126">
        <v>-4.4444444444444446E-2</v>
      </c>
      <c r="S126">
        <v>35</v>
      </c>
      <c r="T126">
        <f t="shared" si="14"/>
        <v>0</v>
      </c>
      <c r="U126">
        <f t="shared" si="15"/>
        <v>0</v>
      </c>
      <c r="V126">
        <v>47</v>
      </c>
      <c r="W126">
        <f t="shared" si="16"/>
        <v>11</v>
      </c>
      <c r="X126">
        <f t="shared" si="17"/>
        <v>0.30555555555555558</v>
      </c>
      <c r="Y126">
        <v>44</v>
      </c>
      <c r="Z126">
        <f t="shared" si="18"/>
        <v>1</v>
      </c>
      <c r="AA126">
        <f t="shared" si="19"/>
        <v>2.3255813953488372E-2</v>
      </c>
      <c r="AB126">
        <v>37</v>
      </c>
      <c r="AC126">
        <f t="shared" si="20"/>
        <v>3</v>
      </c>
      <c r="AD126">
        <f t="shared" si="21"/>
        <v>8.8235294117647065E-2</v>
      </c>
      <c r="AE126">
        <v>43</v>
      </c>
      <c r="AF126">
        <f t="shared" si="22"/>
        <v>-2</v>
      </c>
      <c r="AG126">
        <f t="shared" si="23"/>
        <v>-4.4444444444444446E-2</v>
      </c>
    </row>
    <row r="127" spans="1:33">
      <c r="A127">
        <v>31.5</v>
      </c>
      <c r="B127">
        <v>47</v>
      </c>
      <c r="C127">
        <f t="shared" si="12"/>
        <v>2</v>
      </c>
      <c r="D127">
        <f t="shared" si="13"/>
        <v>4.4444444444444446E-2</v>
      </c>
      <c r="F127">
        <v>31.5</v>
      </c>
      <c r="G127">
        <v>4.4444444444444446E-2</v>
      </c>
      <c r="H127">
        <v>31.5</v>
      </c>
      <c r="I127">
        <v>0.2</v>
      </c>
      <c r="J127">
        <v>31.5</v>
      </c>
      <c r="K127">
        <v>0.41666666666666669</v>
      </c>
      <c r="L127">
        <v>31.5</v>
      </c>
      <c r="M127">
        <v>0</v>
      </c>
      <c r="N127">
        <v>31.5</v>
      </c>
      <c r="O127">
        <v>0.20588235294117646</v>
      </c>
      <c r="P127">
        <v>31.5</v>
      </c>
      <c r="Q127">
        <v>-2.2222222222222223E-2</v>
      </c>
      <c r="S127">
        <v>42</v>
      </c>
      <c r="T127">
        <f t="shared" si="14"/>
        <v>7</v>
      </c>
      <c r="U127">
        <f t="shared" si="15"/>
        <v>0.2</v>
      </c>
      <c r="V127">
        <v>51</v>
      </c>
      <c r="W127">
        <f t="shared" si="16"/>
        <v>15</v>
      </c>
      <c r="X127">
        <f t="shared" si="17"/>
        <v>0.41666666666666669</v>
      </c>
      <c r="Y127">
        <v>43</v>
      </c>
      <c r="Z127">
        <f t="shared" si="18"/>
        <v>0</v>
      </c>
      <c r="AA127">
        <f t="shared" si="19"/>
        <v>0</v>
      </c>
      <c r="AB127">
        <v>41</v>
      </c>
      <c r="AC127">
        <f t="shared" si="20"/>
        <v>7</v>
      </c>
      <c r="AD127">
        <f t="shared" si="21"/>
        <v>0.20588235294117646</v>
      </c>
      <c r="AE127">
        <v>44</v>
      </c>
      <c r="AF127">
        <f t="shared" si="22"/>
        <v>-1</v>
      </c>
      <c r="AG127">
        <f t="shared" si="23"/>
        <v>-2.2222222222222223E-2</v>
      </c>
    </row>
    <row r="128" spans="1:33">
      <c r="A128">
        <v>31.75</v>
      </c>
      <c r="B128">
        <v>61</v>
      </c>
      <c r="C128">
        <f t="shared" si="12"/>
        <v>16</v>
      </c>
      <c r="D128">
        <f t="shared" si="13"/>
        <v>0.35555555555555557</v>
      </c>
      <c r="F128">
        <v>31.75</v>
      </c>
      <c r="G128">
        <v>0.35555555555555557</v>
      </c>
      <c r="H128">
        <v>31.75</v>
      </c>
      <c r="I128">
        <v>0.2857142857142857</v>
      </c>
      <c r="J128">
        <v>31.75</v>
      </c>
      <c r="K128">
        <v>0.61111111111111116</v>
      </c>
      <c r="L128">
        <v>31.75</v>
      </c>
      <c r="M128">
        <v>6.9767441860465115E-2</v>
      </c>
      <c r="N128">
        <v>31.75</v>
      </c>
      <c r="O128">
        <v>5.8823529411764705E-2</v>
      </c>
      <c r="P128">
        <v>31.75</v>
      </c>
      <c r="Q128">
        <v>4.4444444444444446E-2</v>
      </c>
      <c r="S128">
        <v>45</v>
      </c>
      <c r="T128">
        <f t="shared" si="14"/>
        <v>10</v>
      </c>
      <c r="U128">
        <f t="shared" si="15"/>
        <v>0.2857142857142857</v>
      </c>
      <c r="V128">
        <v>58</v>
      </c>
      <c r="W128">
        <f t="shared" si="16"/>
        <v>22</v>
      </c>
      <c r="X128">
        <f t="shared" si="17"/>
        <v>0.61111111111111116</v>
      </c>
      <c r="Y128">
        <v>46</v>
      </c>
      <c r="Z128">
        <f t="shared" si="18"/>
        <v>3</v>
      </c>
      <c r="AA128">
        <f t="shared" si="19"/>
        <v>6.9767441860465115E-2</v>
      </c>
      <c r="AB128">
        <v>36</v>
      </c>
      <c r="AC128">
        <f t="shared" si="20"/>
        <v>2</v>
      </c>
      <c r="AD128">
        <f t="shared" si="21"/>
        <v>5.8823529411764705E-2</v>
      </c>
      <c r="AE128">
        <v>47</v>
      </c>
      <c r="AF128">
        <f t="shared" si="22"/>
        <v>2</v>
      </c>
      <c r="AG128">
        <f t="shared" si="23"/>
        <v>4.4444444444444446E-2</v>
      </c>
    </row>
    <row r="129" spans="1:33">
      <c r="A129">
        <v>32</v>
      </c>
      <c r="B129">
        <v>56</v>
      </c>
      <c r="C129">
        <f t="shared" si="12"/>
        <v>11</v>
      </c>
      <c r="D129">
        <f t="shared" si="13"/>
        <v>0.24444444444444444</v>
      </c>
      <c r="F129">
        <v>32</v>
      </c>
      <c r="G129">
        <v>0.24444444444444444</v>
      </c>
      <c r="H129">
        <v>32</v>
      </c>
      <c r="I129">
        <v>0.2</v>
      </c>
      <c r="J129">
        <v>32</v>
      </c>
      <c r="K129">
        <v>0.5</v>
      </c>
      <c r="L129">
        <v>32</v>
      </c>
      <c r="M129">
        <v>0.13953488372093023</v>
      </c>
      <c r="N129">
        <v>32</v>
      </c>
      <c r="O129">
        <v>0.23529411764705882</v>
      </c>
      <c r="P129">
        <v>32</v>
      </c>
      <c r="Q129">
        <v>-8.8888888888888892E-2</v>
      </c>
      <c r="S129">
        <v>42</v>
      </c>
      <c r="T129">
        <f t="shared" si="14"/>
        <v>7</v>
      </c>
      <c r="U129">
        <f t="shared" si="15"/>
        <v>0.2</v>
      </c>
      <c r="V129">
        <v>54</v>
      </c>
      <c r="W129">
        <f t="shared" si="16"/>
        <v>18</v>
      </c>
      <c r="X129">
        <f t="shared" si="17"/>
        <v>0.5</v>
      </c>
      <c r="Y129">
        <v>49</v>
      </c>
      <c r="Z129">
        <f t="shared" si="18"/>
        <v>6</v>
      </c>
      <c r="AA129">
        <f t="shared" si="19"/>
        <v>0.13953488372093023</v>
      </c>
      <c r="AB129">
        <v>42</v>
      </c>
      <c r="AC129">
        <f t="shared" si="20"/>
        <v>8</v>
      </c>
      <c r="AD129">
        <f t="shared" si="21"/>
        <v>0.23529411764705882</v>
      </c>
      <c r="AE129">
        <v>41</v>
      </c>
      <c r="AF129">
        <f t="shared" si="22"/>
        <v>-4</v>
      </c>
      <c r="AG129">
        <f t="shared" si="23"/>
        <v>-8.8888888888888892E-2</v>
      </c>
    </row>
    <row r="130" spans="1:33">
      <c r="A130">
        <v>32.25</v>
      </c>
      <c r="B130">
        <v>55</v>
      </c>
      <c r="C130">
        <f t="shared" si="12"/>
        <v>10</v>
      </c>
      <c r="D130">
        <f t="shared" si="13"/>
        <v>0.22222222222222221</v>
      </c>
      <c r="F130">
        <v>32.25</v>
      </c>
      <c r="G130">
        <v>0.22222222222222221</v>
      </c>
      <c r="H130">
        <v>32.25</v>
      </c>
      <c r="I130">
        <v>-8.5714285714285715E-2</v>
      </c>
      <c r="J130">
        <v>32.25</v>
      </c>
      <c r="K130">
        <v>0.3888888888888889</v>
      </c>
      <c r="L130">
        <v>32.25</v>
      </c>
      <c r="M130">
        <v>0</v>
      </c>
      <c r="N130">
        <v>32.25</v>
      </c>
      <c r="O130">
        <v>2.9411764705882353E-2</v>
      </c>
      <c r="P130">
        <v>32.25</v>
      </c>
      <c r="Q130">
        <v>0</v>
      </c>
      <c r="S130">
        <v>32</v>
      </c>
      <c r="T130">
        <f t="shared" si="14"/>
        <v>-3</v>
      </c>
      <c r="U130">
        <f t="shared" si="15"/>
        <v>-8.5714285714285715E-2</v>
      </c>
      <c r="V130">
        <v>50</v>
      </c>
      <c r="W130">
        <f t="shared" si="16"/>
        <v>14</v>
      </c>
      <c r="X130">
        <f t="shared" si="17"/>
        <v>0.3888888888888889</v>
      </c>
      <c r="Y130">
        <v>43</v>
      </c>
      <c r="Z130">
        <f t="shared" si="18"/>
        <v>0</v>
      </c>
      <c r="AA130">
        <f t="shared" si="19"/>
        <v>0</v>
      </c>
      <c r="AB130">
        <v>35</v>
      </c>
      <c r="AC130">
        <f t="shared" si="20"/>
        <v>1</v>
      </c>
      <c r="AD130">
        <f t="shared" si="21"/>
        <v>2.9411764705882353E-2</v>
      </c>
      <c r="AE130">
        <v>45</v>
      </c>
      <c r="AF130">
        <f t="shared" si="22"/>
        <v>0</v>
      </c>
      <c r="AG130">
        <f t="shared" si="23"/>
        <v>0</v>
      </c>
    </row>
    <row r="131" spans="1:33">
      <c r="A131">
        <v>32.5</v>
      </c>
      <c r="B131">
        <v>51</v>
      </c>
      <c r="C131">
        <f t="shared" ref="C131:C194" si="24">B131-45</f>
        <v>6</v>
      </c>
      <c r="D131">
        <f t="shared" ref="D131:D194" si="25">C131/45</f>
        <v>0.13333333333333333</v>
      </c>
      <c r="F131">
        <v>32.5</v>
      </c>
      <c r="G131">
        <v>0.13333333333333333</v>
      </c>
      <c r="H131">
        <v>32.5</v>
      </c>
      <c r="I131">
        <v>-0.17142857142857143</v>
      </c>
      <c r="J131">
        <v>32.5</v>
      </c>
      <c r="K131">
        <v>0.55555555555555558</v>
      </c>
      <c r="L131">
        <v>32.5</v>
      </c>
      <c r="M131">
        <v>2.3255813953488372E-2</v>
      </c>
      <c r="N131">
        <v>32.5</v>
      </c>
      <c r="O131">
        <v>0</v>
      </c>
      <c r="P131">
        <v>32.5</v>
      </c>
      <c r="Q131">
        <v>4.4444444444444446E-2</v>
      </c>
      <c r="S131">
        <v>29</v>
      </c>
      <c r="T131">
        <f t="shared" ref="T131:T194" si="26">S131-35</f>
        <v>-6</v>
      </c>
      <c r="U131">
        <f t="shared" ref="U131:U194" si="27">T131/35</f>
        <v>-0.17142857142857143</v>
      </c>
      <c r="V131">
        <v>56</v>
      </c>
      <c r="W131">
        <f t="shared" ref="W131:W194" si="28">V131-36</f>
        <v>20</v>
      </c>
      <c r="X131">
        <f t="shared" ref="X131:X194" si="29">W131/36</f>
        <v>0.55555555555555558</v>
      </c>
      <c r="Y131">
        <v>44</v>
      </c>
      <c r="Z131">
        <f t="shared" ref="Z131:Z194" si="30">Y131-43</f>
        <v>1</v>
      </c>
      <c r="AA131">
        <f t="shared" ref="AA131:AA194" si="31">Z131/43</f>
        <v>2.3255813953488372E-2</v>
      </c>
      <c r="AB131">
        <v>34</v>
      </c>
      <c r="AC131">
        <f t="shared" ref="AC131:AC194" si="32">AB131-34</f>
        <v>0</v>
      </c>
      <c r="AD131">
        <f t="shared" ref="AD131:AD194" si="33">AC131/34</f>
        <v>0</v>
      </c>
      <c r="AE131">
        <v>47</v>
      </c>
      <c r="AF131">
        <f t="shared" ref="AF131:AF194" si="34">AE131-45</f>
        <v>2</v>
      </c>
      <c r="AG131">
        <f t="shared" ref="AG131:AG194" si="35">AF131/45</f>
        <v>4.4444444444444446E-2</v>
      </c>
    </row>
    <row r="132" spans="1:33">
      <c r="A132">
        <v>32.75</v>
      </c>
      <c r="B132">
        <v>41</v>
      </c>
      <c r="C132">
        <f t="shared" si="24"/>
        <v>-4</v>
      </c>
      <c r="D132">
        <f t="shared" si="25"/>
        <v>-8.8888888888888892E-2</v>
      </c>
      <c r="F132">
        <v>32.75</v>
      </c>
      <c r="G132">
        <v>-8.8888888888888892E-2</v>
      </c>
      <c r="H132">
        <v>32.75</v>
      </c>
      <c r="I132">
        <v>2.8571428571428571E-2</v>
      </c>
      <c r="J132">
        <v>32.75</v>
      </c>
      <c r="K132">
        <v>0.41666666666666669</v>
      </c>
      <c r="L132">
        <v>32.75</v>
      </c>
      <c r="M132">
        <v>0</v>
      </c>
      <c r="N132">
        <v>32.75</v>
      </c>
      <c r="O132">
        <v>2.9411764705882353E-2</v>
      </c>
      <c r="P132">
        <v>32.75</v>
      </c>
      <c r="Q132">
        <v>-6.6666666666666666E-2</v>
      </c>
      <c r="S132">
        <v>36</v>
      </c>
      <c r="T132">
        <f t="shared" si="26"/>
        <v>1</v>
      </c>
      <c r="U132">
        <f t="shared" si="27"/>
        <v>2.8571428571428571E-2</v>
      </c>
      <c r="V132">
        <v>51</v>
      </c>
      <c r="W132">
        <f t="shared" si="28"/>
        <v>15</v>
      </c>
      <c r="X132">
        <f t="shared" si="29"/>
        <v>0.41666666666666669</v>
      </c>
      <c r="Y132">
        <v>43</v>
      </c>
      <c r="Z132">
        <f t="shared" si="30"/>
        <v>0</v>
      </c>
      <c r="AA132">
        <f t="shared" si="31"/>
        <v>0</v>
      </c>
      <c r="AB132">
        <v>35</v>
      </c>
      <c r="AC132">
        <f t="shared" si="32"/>
        <v>1</v>
      </c>
      <c r="AD132">
        <f t="shared" si="33"/>
        <v>2.9411764705882353E-2</v>
      </c>
      <c r="AE132">
        <v>42</v>
      </c>
      <c r="AF132">
        <f t="shared" si="34"/>
        <v>-3</v>
      </c>
      <c r="AG132">
        <f t="shared" si="35"/>
        <v>-6.6666666666666666E-2</v>
      </c>
    </row>
    <row r="133" spans="1:33">
      <c r="A133">
        <v>33</v>
      </c>
      <c r="B133">
        <v>43</v>
      </c>
      <c r="C133">
        <f t="shared" si="24"/>
        <v>-2</v>
      </c>
      <c r="D133">
        <f t="shared" si="25"/>
        <v>-4.4444444444444446E-2</v>
      </c>
      <c r="F133">
        <v>33</v>
      </c>
      <c r="G133">
        <v>-4.4444444444444446E-2</v>
      </c>
      <c r="H133">
        <v>33</v>
      </c>
      <c r="I133">
        <v>0.11428571428571428</v>
      </c>
      <c r="J133">
        <v>33</v>
      </c>
      <c r="K133">
        <v>0.3888888888888889</v>
      </c>
      <c r="L133">
        <v>33</v>
      </c>
      <c r="M133">
        <v>-0.11627906976744186</v>
      </c>
      <c r="N133">
        <v>33</v>
      </c>
      <c r="O133">
        <v>0.11764705882352941</v>
      </c>
      <c r="P133">
        <v>33</v>
      </c>
      <c r="Q133">
        <v>0</v>
      </c>
      <c r="S133">
        <v>39</v>
      </c>
      <c r="T133">
        <f t="shared" si="26"/>
        <v>4</v>
      </c>
      <c r="U133">
        <f t="shared" si="27"/>
        <v>0.11428571428571428</v>
      </c>
      <c r="V133">
        <v>50</v>
      </c>
      <c r="W133">
        <f t="shared" si="28"/>
        <v>14</v>
      </c>
      <c r="X133">
        <f t="shared" si="29"/>
        <v>0.3888888888888889</v>
      </c>
      <c r="Y133">
        <v>38</v>
      </c>
      <c r="Z133">
        <f t="shared" si="30"/>
        <v>-5</v>
      </c>
      <c r="AA133">
        <f t="shared" si="31"/>
        <v>-0.11627906976744186</v>
      </c>
      <c r="AB133">
        <v>38</v>
      </c>
      <c r="AC133">
        <f t="shared" si="32"/>
        <v>4</v>
      </c>
      <c r="AD133">
        <f t="shared" si="33"/>
        <v>0.11764705882352941</v>
      </c>
      <c r="AE133">
        <v>45</v>
      </c>
      <c r="AF133">
        <f t="shared" si="34"/>
        <v>0</v>
      </c>
      <c r="AG133">
        <f t="shared" si="35"/>
        <v>0</v>
      </c>
    </row>
    <row r="134" spans="1:33">
      <c r="A134">
        <v>33.25</v>
      </c>
      <c r="B134">
        <v>61</v>
      </c>
      <c r="C134">
        <f t="shared" si="24"/>
        <v>16</v>
      </c>
      <c r="D134">
        <f t="shared" si="25"/>
        <v>0.35555555555555557</v>
      </c>
      <c r="F134">
        <v>33.25</v>
      </c>
      <c r="G134">
        <v>0.35555555555555557</v>
      </c>
      <c r="H134">
        <v>33.25</v>
      </c>
      <c r="I134">
        <v>0.11428571428571428</v>
      </c>
      <c r="J134">
        <v>33.25</v>
      </c>
      <c r="K134">
        <v>0.44444444444444442</v>
      </c>
      <c r="L134">
        <v>33.25</v>
      </c>
      <c r="M134">
        <v>-2.3255813953488372E-2</v>
      </c>
      <c r="N134">
        <v>33.25</v>
      </c>
      <c r="O134">
        <v>0.11764705882352941</v>
      </c>
      <c r="P134">
        <v>33.25</v>
      </c>
      <c r="Q134">
        <v>-0.15555555555555556</v>
      </c>
      <c r="S134">
        <v>39</v>
      </c>
      <c r="T134">
        <f t="shared" si="26"/>
        <v>4</v>
      </c>
      <c r="U134">
        <f t="shared" si="27"/>
        <v>0.11428571428571428</v>
      </c>
      <c r="V134">
        <v>52</v>
      </c>
      <c r="W134">
        <f t="shared" si="28"/>
        <v>16</v>
      </c>
      <c r="X134">
        <f t="shared" si="29"/>
        <v>0.44444444444444442</v>
      </c>
      <c r="Y134">
        <v>42</v>
      </c>
      <c r="Z134">
        <f t="shared" si="30"/>
        <v>-1</v>
      </c>
      <c r="AA134">
        <f t="shared" si="31"/>
        <v>-2.3255813953488372E-2</v>
      </c>
      <c r="AB134">
        <v>38</v>
      </c>
      <c r="AC134">
        <f t="shared" si="32"/>
        <v>4</v>
      </c>
      <c r="AD134">
        <f t="shared" si="33"/>
        <v>0.11764705882352941</v>
      </c>
      <c r="AE134">
        <v>38</v>
      </c>
      <c r="AF134">
        <f t="shared" si="34"/>
        <v>-7</v>
      </c>
      <c r="AG134">
        <f t="shared" si="35"/>
        <v>-0.15555555555555556</v>
      </c>
    </row>
    <row r="135" spans="1:33">
      <c r="A135">
        <v>33.5</v>
      </c>
      <c r="B135">
        <v>52</v>
      </c>
      <c r="C135">
        <f t="shared" si="24"/>
        <v>7</v>
      </c>
      <c r="D135">
        <f t="shared" si="25"/>
        <v>0.15555555555555556</v>
      </c>
      <c r="F135">
        <v>33.5</v>
      </c>
      <c r="G135">
        <v>0.15555555555555556</v>
      </c>
      <c r="H135">
        <v>33.5</v>
      </c>
      <c r="I135">
        <v>-0.25714285714285712</v>
      </c>
      <c r="J135">
        <v>33.5</v>
      </c>
      <c r="K135">
        <v>0.30555555555555558</v>
      </c>
      <c r="L135">
        <v>33.5</v>
      </c>
      <c r="M135">
        <v>6.9767441860465115E-2</v>
      </c>
      <c r="N135">
        <v>33.5</v>
      </c>
      <c r="O135">
        <v>0.14705882352941177</v>
      </c>
      <c r="P135">
        <v>33.5</v>
      </c>
      <c r="Q135">
        <v>0</v>
      </c>
      <c r="S135">
        <v>26</v>
      </c>
      <c r="T135">
        <f t="shared" si="26"/>
        <v>-9</v>
      </c>
      <c r="U135">
        <f t="shared" si="27"/>
        <v>-0.25714285714285712</v>
      </c>
      <c r="V135">
        <v>47</v>
      </c>
      <c r="W135">
        <f t="shared" si="28"/>
        <v>11</v>
      </c>
      <c r="X135">
        <f t="shared" si="29"/>
        <v>0.30555555555555558</v>
      </c>
      <c r="Y135">
        <v>46</v>
      </c>
      <c r="Z135">
        <f t="shared" si="30"/>
        <v>3</v>
      </c>
      <c r="AA135">
        <f t="shared" si="31"/>
        <v>6.9767441860465115E-2</v>
      </c>
      <c r="AB135">
        <v>39</v>
      </c>
      <c r="AC135">
        <f t="shared" si="32"/>
        <v>5</v>
      </c>
      <c r="AD135">
        <f t="shared" si="33"/>
        <v>0.14705882352941177</v>
      </c>
      <c r="AE135">
        <v>45</v>
      </c>
      <c r="AF135">
        <f t="shared" si="34"/>
        <v>0</v>
      </c>
      <c r="AG135">
        <f t="shared" si="35"/>
        <v>0</v>
      </c>
    </row>
    <row r="136" spans="1:33">
      <c r="A136">
        <v>33.75</v>
      </c>
      <c r="B136">
        <v>46</v>
      </c>
      <c r="C136">
        <f t="shared" si="24"/>
        <v>1</v>
      </c>
      <c r="D136">
        <f t="shared" si="25"/>
        <v>2.2222222222222223E-2</v>
      </c>
      <c r="F136">
        <v>33.75</v>
      </c>
      <c r="G136">
        <v>2.2222222222222223E-2</v>
      </c>
      <c r="H136">
        <v>33.75</v>
      </c>
      <c r="I136">
        <v>-0.2</v>
      </c>
      <c r="J136">
        <v>33.75</v>
      </c>
      <c r="K136">
        <v>0.30555555555555558</v>
      </c>
      <c r="L136">
        <v>33.75</v>
      </c>
      <c r="M136">
        <v>0.11627906976744186</v>
      </c>
      <c r="N136">
        <v>33.75</v>
      </c>
      <c r="O136">
        <v>5.8823529411764705E-2</v>
      </c>
      <c r="P136">
        <v>33.75</v>
      </c>
      <c r="Q136">
        <v>-4.4444444444444446E-2</v>
      </c>
      <c r="S136">
        <v>28</v>
      </c>
      <c r="T136">
        <f t="shared" si="26"/>
        <v>-7</v>
      </c>
      <c r="U136">
        <f t="shared" si="27"/>
        <v>-0.2</v>
      </c>
      <c r="V136">
        <v>47</v>
      </c>
      <c r="W136">
        <f t="shared" si="28"/>
        <v>11</v>
      </c>
      <c r="X136">
        <f t="shared" si="29"/>
        <v>0.30555555555555558</v>
      </c>
      <c r="Y136">
        <v>48</v>
      </c>
      <c r="Z136">
        <f t="shared" si="30"/>
        <v>5</v>
      </c>
      <c r="AA136">
        <f t="shared" si="31"/>
        <v>0.11627906976744186</v>
      </c>
      <c r="AB136">
        <v>36</v>
      </c>
      <c r="AC136">
        <f t="shared" si="32"/>
        <v>2</v>
      </c>
      <c r="AD136">
        <f t="shared" si="33"/>
        <v>5.8823529411764705E-2</v>
      </c>
      <c r="AE136">
        <v>43</v>
      </c>
      <c r="AF136">
        <f t="shared" si="34"/>
        <v>-2</v>
      </c>
      <c r="AG136">
        <f t="shared" si="35"/>
        <v>-4.4444444444444446E-2</v>
      </c>
    </row>
    <row r="137" spans="1:33">
      <c r="A137">
        <v>34</v>
      </c>
      <c r="B137">
        <v>50</v>
      </c>
      <c r="C137">
        <f t="shared" si="24"/>
        <v>5</v>
      </c>
      <c r="D137">
        <f t="shared" si="25"/>
        <v>0.1111111111111111</v>
      </c>
      <c r="F137">
        <v>34</v>
      </c>
      <c r="G137">
        <v>0.1111111111111111</v>
      </c>
      <c r="H137">
        <v>34</v>
      </c>
      <c r="I137">
        <v>-2.8571428571428571E-2</v>
      </c>
      <c r="J137">
        <v>34</v>
      </c>
      <c r="K137">
        <v>0.3888888888888889</v>
      </c>
      <c r="L137">
        <v>34</v>
      </c>
      <c r="M137">
        <v>9.3023255813953487E-2</v>
      </c>
      <c r="N137">
        <v>34</v>
      </c>
      <c r="O137">
        <v>8.8235294117647065E-2</v>
      </c>
      <c r="P137">
        <v>34</v>
      </c>
      <c r="Q137">
        <v>2.2222222222222223E-2</v>
      </c>
      <c r="S137">
        <v>34</v>
      </c>
      <c r="T137">
        <f t="shared" si="26"/>
        <v>-1</v>
      </c>
      <c r="U137">
        <f t="shared" si="27"/>
        <v>-2.8571428571428571E-2</v>
      </c>
      <c r="V137">
        <v>50</v>
      </c>
      <c r="W137">
        <f t="shared" si="28"/>
        <v>14</v>
      </c>
      <c r="X137">
        <f t="shared" si="29"/>
        <v>0.3888888888888889</v>
      </c>
      <c r="Y137">
        <v>47</v>
      </c>
      <c r="Z137">
        <f t="shared" si="30"/>
        <v>4</v>
      </c>
      <c r="AA137">
        <f t="shared" si="31"/>
        <v>9.3023255813953487E-2</v>
      </c>
      <c r="AB137">
        <v>37</v>
      </c>
      <c r="AC137">
        <f t="shared" si="32"/>
        <v>3</v>
      </c>
      <c r="AD137">
        <f t="shared" si="33"/>
        <v>8.8235294117647065E-2</v>
      </c>
      <c r="AE137">
        <v>46</v>
      </c>
      <c r="AF137">
        <f t="shared" si="34"/>
        <v>1</v>
      </c>
      <c r="AG137">
        <f t="shared" si="35"/>
        <v>2.2222222222222223E-2</v>
      </c>
    </row>
    <row r="138" spans="1:33">
      <c r="A138">
        <v>34.25</v>
      </c>
      <c r="B138">
        <v>48</v>
      </c>
      <c r="C138">
        <f t="shared" si="24"/>
        <v>3</v>
      </c>
      <c r="D138">
        <f t="shared" si="25"/>
        <v>6.6666666666666666E-2</v>
      </c>
      <c r="F138">
        <v>34.25</v>
      </c>
      <c r="G138">
        <v>6.6666666666666666E-2</v>
      </c>
      <c r="H138">
        <v>34.25</v>
      </c>
      <c r="I138">
        <v>0.2</v>
      </c>
      <c r="J138">
        <v>34.25</v>
      </c>
      <c r="K138">
        <v>0.19444444444444445</v>
      </c>
      <c r="L138">
        <v>34.25</v>
      </c>
      <c r="M138">
        <v>0</v>
      </c>
      <c r="N138">
        <v>34.25</v>
      </c>
      <c r="O138">
        <v>5.8823529411764705E-2</v>
      </c>
      <c r="P138">
        <v>34.25</v>
      </c>
      <c r="Q138">
        <v>0</v>
      </c>
      <c r="S138">
        <v>42</v>
      </c>
      <c r="T138">
        <f t="shared" si="26"/>
        <v>7</v>
      </c>
      <c r="U138">
        <f t="shared" si="27"/>
        <v>0.2</v>
      </c>
      <c r="V138">
        <v>43</v>
      </c>
      <c r="W138">
        <f t="shared" si="28"/>
        <v>7</v>
      </c>
      <c r="X138">
        <f t="shared" si="29"/>
        <v>0.19444444444444445</v>
      </c>
      <c r="Y138">
        <v>43</v>
      </c>
      <c r="Z138">
        <f t="shared" si="30"/>
        <v>0</v>
      </c>
      <c r="AA138">
        <f t="shared" si="31"/>
        <v>0</v>
      </c>
      <c r="AB138">
        <v>36</v>
      </c>
      <c r="AC138">
        <f t="shared" si="32"/>
        <v>2</v>
      </c>
      <c r="AD138">
        <f t="shared" si="33"/>
        <v>5.8823529411764705E-2</v>
      </c>
      <c r="AE138">
        <v>45</v>
      </c>
      <c r="AF138">
        <f t="shared" si="34"/>
        <v>0</v>
      </c>
      <c r="AG138">
        <f t="shared" si="35"/>
        <v>0</v>
      </c>
    </row>
    <row r="139" spans="1:33">
      <c r="A139">
        <v>34.5</v>
      </c>
      <c r="B139">
        <v>51</v>
      </c>
      <c r="C139">
        <f t="shared" si="24"/>
        <v>6</v>
      </c>
      <c r="D139">
        <f t="shared" si="25"/>
        <v>0.13333333333333333</v>
      </c>
      <c r="F139">
        <v>34.5</v>
      </c>
      <c r="G139">
        <v>0.13333333333333333</v>
      </c>
      <c r="H139">
        <v>34.5</v>
      </c>
      <c r="I139">
        <v>2.8571428571428571E-2</v>
      </c>
      <c r="J139">
        <v>34.5</v>
      </c>
      <c r="K139">
        <v>0.3888888888888889</v>
      </c>
      <c r="L139">
        <v>34.5</v>
      </c>
      <c r="M139">
        <v>0</v>
      </c>
      <c r="N139">
        <v>34.5</v>
      </c>
      <c r="O139">
        <v>-2.9411764705882353E-2</v>
      </c>
      <c r="P139">
        <v>34.5</v>
      </c>
      <c r="Q139">
        <v>-4.4444444444444446E-2</v>
      </c>
      <c r="S139">
        <v>36</v>
      </c>
      <c r="T139">
        <f t="shared" si="26"/>
        <v>1</v>
      </c>
      <c r="U139">
        <f t="shared" si="27"/>
        <v>2.8571428571428571E-2</v>
      </c>
      <c r="V139">
        <v>50</v>
      </c>
      <c r="W139">
        <f t="shared" si="28"/>
        <v>14</v>
      </c>
      <c r="X139">
        <f t="shared" si="29"/>
        <v>0.3888888888888889</v>
      </c>
      <c r="Y139">
        <v>43</v>
      </c>
      <c r="Z139">
        <f t="shared" si="30"/>
        <v>0</v>
      </c>
      <c r="AA139">
        <f t="shared" si="31"/>
        <v>0</v>
      </c>
      <c r="AB139">
        <v>33</v>
      </c>
      <c r="AC139">
        <f t="shared" si="32"/>
        <v>-1</v>
      </c>
      <c r="AD139">
        <f t="shared" si="33"/>
        <v>-2.9411764705882353E-2</v>
      </c>
      <c r="AE139">
        <v>43</v>
      </c>
      <c r="AF139">
        <f t="shared" si="34"/>
        <v>-2</v>
      </c>
      <c r="AG139">
        <f t="shared" si="35"/>
        <v>-4.4444444444444446E-2</v>
      </c>
    </row>
    <row r="140" spans="1:33">
      <c r="A140">
        <v>34.75</v>
      </c>
      <c r="B140">
        <v>41</v>
      </c>
      <c r="C140">
        <f t="shared" si="24"/>
        <v>-4</v>
      </c>
      <c r="D140">
        <f t="shared" si="25"/>
        <v>-8.8888888888888892E-2</v>
      </c>
      <c r="F140">
        <v>34.75</v>
      </c>
      <c r="G140">
        <v>-8.8888888888888892E-2</v>
      </c>
      <c r="H140">
        <v>34.75</v>
      </c>
      <c r="I140">
        <v>-0.2857142857142857</v>
      </c>
      <c r="J140">
        <v>34.75</v>
      </c>
      <c r="K140">
        <v>0.3888888888888889</v>
      </c>
      <c r="L140">
        <v>34.75</v>
      </c>
      <c r="M140">
        <v>0.11627906976744186</v>
      </c>
      <c r="N140">
        <v>34.75</v>
      </c>
      <c r="O140">
        <v>0</v>
      </c>
      <c r="P140">
        <v>34.75</v>
      </c>
      <c r="Q140">
        <v>-0.13333333333333333</v>
      </c>
      <c r="S140">
        <v>25</v>
      </c>
      <c r="T140">
        <f t="shared" si="26"/>
        <v>-10</v>
      </c>
      <c r="U140">
        <f t="shared" si="27"/>
        <v>-0.2857142857142857</v>
      </c>
      <c r="V140">
        <v>50</v>
      </c>
      <c r="W140">
        <f t="shared" si="28"/>
        <v>14</v>
      </c>
      <c r="X140">
        <f t="shared" si="29"/>
        <v>0.3888888888888889</v>
      </c>
      <c r="Y140">
        <v>48</v>
      </c>
      <c r="Z140">
        <f t="shared" si="30"/>
        <v>5</v>
      </c>
      <c r="AA140">
        <f t="shared" si="31"/>
        <v>0.11627906976744186</v>
      </c>
      <c r="AB140">
        <v>34</v>
      </c>
      <c r="AC140">
        <f t="shared" si="32"/>
        <v>0</v>
      </c>
      <c r="AD140">
        <f t="shared" si="33"/>
        <v>0</v>
      </c>
      <c r="AE140">
        <v>39</v>
      </c>
      <c r="AF140">
        <f t="shared" si="34"/>
        <v>-6</v>
      </c>
      <c r="AG140">
        <f t="shared" si="35"/>
        <v>-0.13333333333333333</v>
      </c>
    </row>
    <row r="141" spans="1:33">
      <c r="A141">
        <v>35</v>
      </c>
      <c r="B141">
        <v>57</v>
      </c>
      <c r="C141">
        <f t="shared" si="24"/>
        <v>12</v>
      </c>
      <c r="D141">
        <f t="shared" si="25"/>
        <v>0.26666666666666666</v>
      </c>
      <c r="F141">
        <v>35</v>
      </c>
      <c r="G141">
        <v>0.26666666666666666</v>
      </c>
      <c r="H141">
        <v>35</v>
      </c>
      <c r="I141">
        <v>0.14285714285714285</v>
      </c>
      <c r="J141">
        <v>35</v>
      </c>
      <c r="K141">
        <v>0.47222222222222221</v>
      </c>
      <c r="L141">
        <v>35</v>
      </c>
      <c r="M141">
        <v>2.3255813953488372E-2</v>
      </c>
      <c r="N141">
        <v>35</v>
      </c>
      <c r="O141">
        <v>-5.8823529411764705E-2</v>
      </c>
      <c r="P141">
        <v>35</v>
      </c>
      <c r="Q141">
        <v>-6.6666666666666666E-2</v>
      </c>
      <c r="S141">
        <v>40</v>
      </c>
      <c r="T141">
        <f t="shared" si="26"/>
        <v>5</v>
      </c>
      <c r="U141">
        <f t="shared" si="27"/>
        <v>0.14285714285714285</v>
      </c>
      <c r="V141">
        <v>53</v>
      </c>
      <c r="W141">
        <f t="shared" si="28"/>
        <v>17</v>
      </c>
      <c r="X141">
        <f t="shared" si="29"/>
        <v>0.47222222222222221</v>
      </c>
      <c r="Y141">
        <v>44</v>
      </c>
      <c r="Z141">
        <f t="shared" si="30"/>
        <v>1</v>
      </c>
      <c r="AA141">
        <f t="shared" si="31"/>
        <v>2.3255813953488372E-2</v>
      </c>
      <c r="AB141">
        <v>32</v>
      </c>
      <c r="AC141">
        <f t="shared" si="32"/>
        <v>-2</v>
      </c>
      <c r="AD141">
        <f t="shared" si="33"/>
        <v>-5.8823529411764705E-2</v>
      </c>
      <c r="AE141">
        <v>42</v>
      </c>
      <c r="AF141">
        <f t="shared" si="34"/>
        <v>-3</v>
      </c>
      <c r="AG141">
        <f t="shared" si="35"/>
        <v>-6.6666666666666666E-2</v>
      </c>
    </row>
    <row r="142" spans="1:33">
      <c r="A142">
        <v>35.25</v>
      </c>
      <c r="B142">
        <v>45</v>
      </c>
      <c r="C142">
        <f t="shared" si="24"/>
        <v>0</v>
      </c>
      <c r="D142">
        <f t="shared" si="25"/>
        <v>0</v>
      </c>
      <c r="F142">
        <v>35.25</v>
      </c>
      <c r="G142">
        <v>0</v>
      </c>
      <c r="H142">
        <v>35.25</v>
      </c>
      <c r="I142">
        <v>-2.8571428571428571E-2</v>
      </c>
      <c r="J142">
        <v>35.25</v>
      </c>
      <c r="K142">
        <v>0.3611111111111111</v>
      </c>
      <c r="L142">
        <v>35.25</v>
      </c>
      <c r="M142">
        <v>-0.11627906976744186</v>
      </c>
      <c r="N142">
        <v>35.25</v>
      </c>
      <c r="O142">
        <v>2.9411764705882353E-2</v>
      </c>
      <c r="P142">
        <v>35.25</v>
      </c>
      <c r="Q142">
        <v>0</v>
      </c>
      <c r="S142">
        <v>34</v>
      </c>
      <c r="T142">
        <f t="shared" si="26"/>
        <v>-1</v>
      </c>
      <c r="U142">
        <f t="shared" si="27"/>
        <v>-2.8571428571428571E-2</v>
      </c>
      <c r="V142">
        <v>49</v>
      </c>
      <c r="W142">
        <f t="shared" si="28"/>
        <v>13</v>
      </c>
      <c r="X142">
        <f t="shared" si="29"/>
        <v>0.3611111111111111</v>
      </c>
      <c r="Y142">
        <v>38</v>
      </c>
      <c r="Z142">
        <f t="shared" si="30"/>
        <v>-5</v>
      </c>
      <c r="AA142">
        <f t="shared" si="31"/>
        <v>-0.11627906976744186</v>
      </c>
      <c r="AB142">
        <v>35</v>
      </c>
      <c r="AC142">
        <f t="shared" si="32"/>
        <v>1</v>
      </c>
      <c r="AD142">
        <f t="shared" si="33"/>
        <v>2.9411764705882353E-2</v>
      </c>
      <c r="AE142">
        <v>45</v>
      </c>
      <c r="AF142">
        <f t="shared" si="34"/>
        <v>0</v>
      </c>
      <c r="AG142">
        <f t="shared" si="35"/>
        <v>0</v>
      </c>
    </row>
    <row r="143" spans="1:33">
      <c r="A143">
        <v>35.5</v>
      </c>
      <c r="B143">
        <v>48</v>
      </c>
      <c r="C143">
        <f t="shared" si="24"/>
        <v>3</v>
      </c>
      <c r="D143">
        <f t="shared" si="25"/>
        <v>6.6666666666666666E-2</v>
      </c>
      <c r="F143">
        <v>35.5</v>
      </c>
      <c r="G143">
        <v>6.6666666666666666E-2</v>
      </c>
      <c r="H143">
        <v>35.5</v>
      </c>
      <c r="I143">
        <v>5.7142857142857141E-2</v>
      </c>
      <c r="J143">
        <v>35.5</v>
      </c>
      <c r="K143">
        <v>0.5</v>
      </c>
      <c r="L143">
        <v>35.5</v>
      </c>
      <c r="M143">
        <v>-6.9767441860465115E-2</v>
      </c>
      <c r="N143">
        <v>35.5</v>
      </c>
      <c r="O143">
        <v>8.8235294117647065E-2</v>
      </c>
      <c r="P143">
        <v>35.5</v>
      </c>
      <c r="Q143">
        <v>-2.2222222222222223E-2</v>
      </c>
      <c r="S143">
        <v>37</v>
      </c>
      <c r="T143">
        <f t="shared" si="26"/>
        <v>2</v>
      </c>
      <c r="U143">
        <f t="shared" si="27"/>
        <v>5.7142857142857141E-2</v>
      </c>
      <c r="V143">
        <v>54</v>
      </c>
      <c r="W143">
        <f t="shared" si="28"/>
        <v>18</v>
      </c>
      <c r="X143">
        <f t="shared" si="29"/>
        <v>0.5</v>
      </c>
      <c r="Y143">
        <v>40</v>
      </c>
      <c r="Z143">
        <f t="shared" si="30"/>
        <v>-3</v>
      </c>
      <c r="AA143">
        <f t="shared" si="31"/>
        <v>-6.9767441860465115E-2</v>
      </c>
      <c r="AB143">
        <v>37</v>
      </c>
      <c r="AC143">
        <f t="shared" si="32"/>
        <v>3</v>
      </c>
      <c r="AD143">
        <f t="shared" si="33"/>
        <v>8.8235294117647065E-2</v>
      </c>
      <c r="AE143">
        <v>44</v>
      </c>
      <c r="AF143">
        <f t="shared" si="34"/>
        <v>-1</v>
      </c>
      <c r="AG143">
        <f t="shared" si="35"/>
        <v>-2.2222222222222223E-2</v>
      </c>
    </row>
    <row r="144" spans="1:33">
      <c r="A144">
        <v>35.75</v>
      </c>
      <c r="B144">
        <v>44</v>
      </c>
      <c r="C144">
        <f t="shared" si="24"/>
        <v>-1</v>
      </c>
      <c r="D144">
        <f t="shared" si="25"/>
        <v>-2.2222222222222223E-2</v>
      </c>
      <c r="F144">
        <v>35.75</v>
      </c>
      <c r="G144">
        <v>-2.2222222222222223E-2</v>
      </c>
      <c r="H144">
        <v>35.75</v>
      </c>
      <c r="I144">
        <v>8.5714285714285715E-2</v>
      </c>
      <c r="J144">
        <v>35.75</v>
      </c>
      <c r="K144">
        <v>0.3888888888888889</v>
      </c>
      <c r="L144">
        <v>35.75</v>
      </c>
      <c r="M144">
        <v>-2.3255813953488372E-2</v>
      </c>
      <c r="N144">
        <v>35.75</v>
      </c>
      <c r="O144">
        <v>5.8823529411764705E-2</v>
      </c>
      <c r="P144">
        <v>35.75</v>
      </c>
      <c r="Q144">
        <v>-6.6666666666666666E-2</v>
      </c>
      <c r="S144">
        <v>38</v>
      </c>
      <c r="T144">
        <f t="shared" si="26"/>
        <v>3</v>
      </c>
      <c r="U144">
        <f t="shared" si="27"/>
        <v>8.5714285714285715E-2</v>
      </c>
      <c r="V144">
        <v>50</v>
      </c>
      <c r="W144">
        <f t="shared" si="28"/>
        <v>14</v>
      </c>
      <c r="X144">
        <f t="shared" si="29"/>
        <v>0.3888888888888889</v>
      </c>
      <c r="Y144">
        <v>42</v>
      </c>
      <c r="Z144">
        <f t="shared" si="30"/>
        <v>-1</v>
      </c>
      <c r="AA144">
        <f t="shared" si="31"/>
        <v>-2.3255813953488372E-2</v>
      </c>
      <c r="AB144">
        <v>36</v>
      </c>
      <c r="AC144">
        <f t="shared" si="32"/>
        <v>2</v>
      </c>
      <c r="AD144">
        <f t="shared" si="33"/>
        <v>5.8823529411764705E-2</v>
      </c>
      <c r="AE144">
        <v>42</v>
      </c>
      <c r="AF144">
        <f t="shared" si="34"/>
        <v>-3</v>
      </c>
      <c r="AG144">
        <f t="shared" si="35"/>
        <v>-6.6666666666666666E-2</v>
      </c>
    </row>
    <row r="145" spans="1:33">
      <c r="A145">
        <v>36</v>
      </c>
      <c r="B145">
        <v>51</v>
      </c>
      <c r="C145">
        <f t="shared" si="24"/>
        <v>6</v>
      </c>
      <c r="D145">
        <f t="shared" si="25"/>
        <v>0.13333333333333333</v>
      </c>
      <c r="F145">
        <v>36</v>
      </c>
      <c r="G145">
        <v>0.13333333333333333</v>
      </c>
      <c r="H145">
        <v>36</v>
      </c>
      <c r="I145">
        <v>5.7142857142857141E-2</v>
      </c>
      <c r="J145">
        <v>36</v>
      </c>
      <c r="K145">
        <v>0.3611111111111111</v>
      </c>
      <c r="L145">
        <v>36</v>
      </c>
      <c r="M145">
        <v>2.3255813953488372E-2</v>
      </c>
      <c r="N145">
        <v>36</v>
      </c>
      <c r="O145">
        <v>0</v>
      </c>
      <c r="P145">
        <v>36</v>
      </c>
      <c r="Q145">
        <v>-8.8888888888888892E-2</v>
      </c>
      <c r="S145">
        <v>37</v>
      </c>
      <c r="T145">
        <f t="shared" si="26"/>
        <v>2</v>
      </c>
      <c r="U145">
        <f t="shared" si="27"/>
        <v>5.7142857142857141E-2</v>
      </c>
      <c r="V145">
        <v>49</v>
      </c>
      <c r="W145">
        <f t="shared" si="28"/>
        <v>13</v>
      </c>
      <c r="X145">
        <f t="shared" si="29"/>
        <v>0.3611111111111111</v>
      </c>
      <c r="Y145">
        <v>44</v>
      </c>
      <c r="Z145">
        <f t="shared" si="30"/>
        <v>1</v>
      </c>
      <c r="AA145">
        <f t="shared" si="31"/>
        <v>2.3255813953488372E-2</v>
      </c>
      <c r="AB145">
        <v>34</v>
      </c>
      <c r="AC145">
        <f t="shared" si="32"/>
        <v>0</v>
      </c>
      <c r="AD145">
        <f t="shared" si="33"/>
        <v>0</v>
      </c>
      <c r="AE145">
        <v>41</v>
      </c>
      <c r="AF145">
        <f t="shared" si="34"/>
        <v>-4</v>
      </c>
      <c r="AG145">
        <f t="shared" si="35"/>
        <v>-8.8888888888888892E-2</v>
      </c>
    </row>
    <row r="146" spans="1:33">
      <c r="A146">
        <v>36.25</v>
      </c>
      <c r="B146">
        <v>37</v>
      </c>
      <c r="C146">
        <f t="shared" si="24"/>
        <v>-8</v>
      </c>
      <c r="D146">
        <f t="shared" si="25"/>
        <v>-0.17777777777777778</v>
      </c>
      <c r="F146">
        <v>36.25</v>
      </c>
      <c r="G146">
        <v>-0.17777777777777778</v>
      </c>
      <c r="H146">
        <v>36.25</v>
      </c>
      <c r="I146">
        <v>-0.11428571428571428</v>
      </c>
      <c r="J146">
        <v>36.25</v>
      </c>
      <c r="K146">
        <v>0.44444444444444442</v>
      </c>
      <c r="L146">
        <v>36.25</v>
      </c>
      <c r="M146">
        <v>-0.11627906976744186</v>
      </c>
      <c r="N146">
        <v>36.25</v>
      </c>
      <c r="O146">
        <v>8.8235294117647065E-2</v>
      </c>
      <c r="P146">
        <v>36.25</v>
      </c>
      <c r="Q146">
        <v>-4.4444444444444446E-2</v>
      </c>
      <c r="S146">
        <v>31</v>
      </c>
      <c r="T146">
        <f t="shared" si="26"/>
        <v>-4</v>
      </c>
      <c r="U146">
        <f t="shared" si="27"/>
        <v>-0.11428571428571428</v>
      </c>
      <c r="V146">
        <v>52</v>
      </c>
      <c r="W146">
        <f t="shared" si="28"/>
        <v>16</v>
      </c>
      <c r="X146">
        <f t="shared" si="29"/>
        <v>0.44444444444444442</v>
      </c>
      <c r="Y146">
        <v>38</v>
      </c>
      <c r="Z146">
        <f t="shared" si="30"/>
        <v>-5</v>
      </c>
      <c r="AA146">
        <f t="shared" si="31"/>
        <v>-0.11627906976744186</v>
      </c>
      <c r="AB146">
        <v>37</v>
      </c>
      <c r="AC146">
        <f t="shared" si="32"/>
        <v>3</v>
      </c>
      <c r="AD146">
        <f t="shared" si="33"/>
        <v>8.8235294117647065E-2</v>
      </c>
      <c r="AE146">
        <v>43</v>
      </c>
      <c r="AF146">
        <f t="shared" si="34"/>
        <v>-2</v>
      </c>
      <c r="AG146">
        <f t="shared" si="35"/>
        <v>-4.4444444444444446E-2</v>
      </c>
    </row>
    <row r="147" spans="1:33">
      <c r="A147">
        <v>36.5</v>
      </c>
      <c r="B147">
        <v>37</v>
      </c>
      <c r="C147">
        <f t="shared" si="24"/>
        <v>-8</v>
      </c>
      <c r="D147">
        <f t="shared" si="25"/>
        <v>-0.17777777777777778</v>
      </c>
      <c r="F147">
        <v>36.5</v>
      </c>
      <c r="G147">
        <v>-0.17777777777777778</v>
      </c>
      <c r="H147">
        <v>36.5</v>
      </c>
      <c r="I147">
        <v>-0.4</v>
      </c>
      <c r="J147">
        <v>36.5</v>
      </c>
      <c r="K147">
        <v>0.30555555555555558</v>
      </c>
      <c r="L147">
        <v>36.5</v>
      </c>
      <c r="M147">
        <v>-4.6511627906976744E-2</v>
      </c>
      <c r="N147">
        <v>36.5</v>
      </c>
      <c r="O147">
        <v>0</v>
      </c>
      <c r="P147">
        <v>36.5</v>
      </c>
      <c r="Q147">
        <v>-2.2222222222222223E-2</v>
      </c>
      <c r="S147">
        <v>21</v>
      </c>
      <c r="T147">
        <f t="shared" si="26"/>
        <v>-14</v>
      </c>
      <c r="U147">
        <f t="shared" si="27"/>
        <v>-0.4</v>
      </c>
      <c r="V147">
        <v>47</v>
      </c>
      <c r="W147">
        <f t="shared" si="28"/>
        <v>11</v>
      </c>
      <c r="X147">
        <f t="shared" si="29"/>
        <v>0.30555555555555558</v>
      </c>
      <c r="Y147">
        <v>41</v>
      </c>
      <c r="Z147">
        <f t="shared" si="30"/>
        <v>-2</v>
      </c>
      <c r="AA147">
        <f t="shared" si="31"/>
        <v>-4.6511627906976744E-2</v>
      </c>
      <c r="AB147">
        <v>34</v>
      </c>
      <c r="AC147">
        <f t="shared" si="32"/>
        <v>0</v>
      </c>
      <c r="AD147">
        <f t="shared" si="33"/>
        <v>0</v>
      </c>
      <c r="AE147">
        <v>44</v>
      </c>
      <c r="AF147">
        <f t="shared" si="34"/>
        <v>-1</v>
      </c>
      <c r="AG147">
        <f t="shared" si="35"/>
        <v>-2.2222222222222223E-2</v>
      </c>
    </row>
    <row r="148" spans="1:33">
      <c r="A148">
        <v>36.75</v>
      </c>
      <c r="B148">
        <v>51</v>
      </c>
      <c r="C148">
        <f t="shared" si="24"/>
        <v>6</v>
      </c>
      <c r="D148">
        <f t="shared" si="25"/>
        <v>0.13333333333333333</v>
      </c>
      <c r="F148">
        <v>36.75</v>
      </c>
      <c r="G148">
        <v>0.13333333333333333</v>
      </c>
      <c r="H148">
        <v>36.75</v>
      </c>
      <c r="I148">
        <v>8.5714285714285715E-2</v>
      </c>
      <c r="J148">
        <v>36.75</v>
      </c>
      <c r="K148">
        <v>0.27777777777777779</v>
      </c>
      <c r="L148">
        <v>36.75</v>
      </c>
      <c r="M148">
        <v>2.3255813953488372E-2</v>
      </c>
      <c r="N148">
        <v>36.75</v>
      </c>
      <c r="O148">
        <v>8.8235294117647065E-2</v>
      </c>
      <c r="P148">
        <v>36.75</v>
      </c>
      <c r="Q148">
        <v>-4.4444444444444446E-2</v>
      </c>
      <c r="S148">
        <v>38</v>
      </c>
      <c r="T148">
        <f t="shared" si="26"/>
        <v>3</v>
      </c>
      <c r="U148">
        <f t="shared" si="27"/>
        <v>8.5714285714285715E-2</v>
      </c>
      <c r="V148">
        <v>46</v>
      </c>
      <c r="W148">
        <f t="shared" si="28"/>
        <v>10</v>
      </c>
      <c r="X148">
        <f t="shared" si="29"/>
        <v>0.27777777777777779</v>
      </c>
      <c r="Y148">
        <v>44</v>
      </c>
      <c r="Z148">
        <f t="shared" si="30"/>
        <v>1</v>
      </c>
      <c r="AA148">
        <f t="shared" si="31"/>
        <v>2.3255813953488372E-2</v>
      </c>
      <c r="AB148">
        <v>37</v>
      </c>
      <c r="AC148">
        <f t="shared" si="32"/>
        <v>3</v>
      </c>
      <c r="AD148">
        <f t="shared" si="33"/>
        <v>8.8235294117647065E-2</v>
      </c>
      <c r="AE148">
        <v>43</v>
      </c>
      <c r="AF148">
        <f t="shared" si="34"/>
        <v>-2</v>
      </c>
      <c r="AG148">
        <f t="shared" si="35"/>
        <v>-4.4444444444444446E-2</v>
      </c>
    </row>
    <row r="149" spans="1:33">
      <c r="A149">
        <v>37</v>
      </c>
      <c r="B149">
        <v>42</v>
      </c>
      <c r="C149">
        <f t="shared" si="24"/>
        <v>-3</v>
      </c>
      <c r="D149">
        <f t="shared" si="25"/>
        <v>-6.6666666666666666E-2</v>
      </c>
      <c r="F149">
        <v>37</v>
      </c>
      <c r="G149">
        <v>-6.6666666666666666E-2</v>
      </c>
      <c r="H149">
        <v>37</v>
      </c>
      <c r="I149">
        <v>-0.2857142857142857</v>
      </c>
      <c r="J149">
        <v>37</v>
      </c>
      <c r="K149">
        <v>0.52777777777777779</v>
      </c>
      <c r="L149">
        <v>37</v>
      </c>
      <c r="M149">
        <v>-9.3023255813953487E-2</v>
      </c>
      <c r="N149">
        <v>37</v>
      </c>
      <c r="O149">
        <v>5.8823529411764705E-2</v>
      </c>
      <c r="P149">
        <v>37</v>
      </c>
      <c r="Q149">
        <v>-4.4444444444444446E-2</v>
      </c>
      <c r="S149">
        <v>25</v>
      </c>
      <c r="T149">
        <f t="shared" si="26"/>
        <v>-10</v>
      </c>
      <c r="U149">
        <f t="shared" si="27"/>
        <v>-0.2857142857142857</v>
      </c>
      <c r="V149">
        <v>55</v>
      </c>
      <c r="W149">
        <f t="shared" si="28"/>
        <v>19</v>
      </c>
      <c r="X149">
        <f t="shared" si="29"/>
        <v>0.52777777777777779</v>
      </c>
      <c r="Y149">
        <v>39</v>
      </c>
      <c r="Z149">
        <f t="shared" si="30"/>
        <v>-4</v>
      </c>
      <c r="AA149">
        <f t="shared" si="31"/>
        <v>-9.3023255813953487E-2</v>
      </c>
      <c r="AB149">
        <v>36</v>
      </c>
      <c r="AC149">
        <f t="shared" si="32"/>
        <v>2</v>
      </c>
      <c r="AD149">
        <f t="shared" si="33"/>
        <v>5.8823529411764705E-2</v>
      </c>
      <c r="AE149">
        <v>43</v>
      </c>
      <c r="AF149">
        <f t="shared" si="34"/>
        <v>-2</v>
      </c>
      <c r="AG149">
        <f t="shared" si="35"/>
        <v>-4.4444444444444446E-2</v>
      </c>
    </row>
    <row r="150" spans="1:33">
      <c r="A150">
        <v>37.25</v>
      </c>
      <c r="B150">
        <v>40</v>
      </c>
      <c r="C150">
        <f t="shared" si="24"/>
        <v>-5</v>
      </c>
      <c r="D150">
        <f t="shared" si="25"/>
        <v>-0.1111111111111111</v>
      </c>
      <c r="F150">
        <v>37.25</v>
      </c>
      <c r="G150">
        <v>-0.1111111111111111</v>
      </c>
      <c r="H150">
        <v>37.25</v>
      </c>
      <c r="I150">
        <v>-0.31428571428571428</v>
      </c>
      <c r="J150">
        <v>37.25</v>
      </c>
      <c r="K150">
        <v>0.1388888888888889</v>
      </c>
      <c r="L150">
        <v>37.25</v>
      </c>
      <c r="M150">
        <v>-2.3255813953488372E-2</v>
      </c>
      <c r="N150">
        <v>37.25</v>
      </c>
      <c r="O150">
        <v>5.8823529411764705E-2</v>
      </c>
      <c r="P150">
        <v>37.25</v>
      </c>
      <c r="Q150">
        <v>-8.8888888888888892E-2</v>
      </c>
      <c r="S150">
        <v>24</v>
      </c>
      <c r="T150">
        <f t="shared" si="26"/>
        <v>-11</v>
      </c>
      <c r="U150">
        <f t="shared" si="27"/>
        <v>-0.31428571428571428</v>
      </c>
      <c r="V150">
        <v>41</v>
      </c>
      <c r="W150">
        <f t="shared" si="28"/>
        <v>5</v>
      </c>
      <c r="X150">
        <f t="shared" si="29"/>
        <v>0.1388888888888889</v>
      </c>
      <c r="Y150">
        <v>42</v>
      </c>
      <c r="Z150">
        <f t="shared" si="30"/>
        <v>-1</v>
      </c>
      <c r="AA150">
        <f t="shared" si="31"/>
        <v>-2.3255813953488372E-2</v>
      </c>
      <c r="AB150">
        <v>36</v>
      </c>
      <c r="AC150">
        <f t="shared" si="32"/>
        <v>2</v>
      </c>
      <c r="AD150">
        <f t="shared" si="33"/>
        <v>5.8823529411764705E-2</v>
      </c>
      <c r="AE150">
        <v>41</v>
      </c>
      <c r="AF150">
        <f t="shared" si="34"/>
        <v>-4</v>
      </c>
      <c r="AG150">
        <f t="shared" si="35"/>
        <v>-8.8888888888888892E-2</v>
      </c>
    </row>
    <row r="151" spans="1:33">
      <c r="A151">
        <v>37.5</v>
      </c>
      <c r="B151">
        <v>44</v>
      </c>
      <c r="C151">
        <f t="shared" si="24"/>
        <v>-1</v>
      </c>
      <c r="D151">
        <f t="shared" si="25"/>
        <v>-2.2222222222222223E-2</v>
      </c>
      <c r="F151">
        <v>37.5</v>
      </c>
      <c r="G151">
        <v>-2.2222222222222223E-2</v>
      </c>
      <c r="H151">
        <v>37.5</v>
      </c>
      <c r="I151">
        <v>2.8571428571428571E-2</v>
      </c>
      <c r="J151">
        <v>37.5</v>
      </c>
      <c r="K151">
        <v>0.41666666666666669</v>
      </c>
      <c r="L151">
        <v>37.5</v>
      </c>
      <c r="M151">
        <v>-2.3255813953488372E-2</v>
      </c>
      <c r="N151">
        <v>37.5</v>
      </c>
      <c r="O151">
        <v>8.8235294117647065E-2</v>
      </c>
      <c r="P151">
        <v>37.5</v>
      </c>
      <c r="Q151">
        <v>-4.4444444444444446E-2</v>
      </c>
      <c r="S151">
        <v>36</v>
      </c>
      <c r="T151">
        <f t="shared" si="26"/>
        <v>1</v>
      </c>
      <c r="U151">
        <f t="shared" si="27"/>
        <v>2.8571428571428571E-2</v>
      </c>
      <c r="V151">
        <v>51</v>
      </c>
      <c r="W151">
        <f t="shared" si="28"/>
        <v>15</v>
      </c>
      <c r="X151">
        <f t="shared" si="29"/>
        <v>0.41666666666666669</v>
      </c>
      <c r="Y151">
        <v>42</v>
      </c>
      <c r="Z151">
        <f t="shared" si="30"/>
        <v>-1</v>
      </c>
      <c r="AA151">
        <f t="shared" si="31"/>
        <v>-2.3255813953488372E-2</v>
      </c>
      <c r="AB151">
        <v>37</v>
      </c>
      <c r="AC151">
        <f t="shared" si="32"/>
        <v>3</v>
      </c>
      <c r="AD151">
        <f t="shared" si="33"/>
        <v>8.8235294117647065E-2</v>
      </c>
      <c r="AE151">
        <v>43</v>
      </c>
      <c r="AF151">
        <f t="shared" si="34"/>
        <v>-2</v>
      </c>
      <c r="AG151">
        <f t="shared" si="35"/>
        <v>-4.4444444444444446E-2</v>
      </c>
    </row>
    <row r="152" spans="1:33">
      <c r="A152">
        <v>37.75</v>
      </c>
      <c r="B152">
        <v>50</v>
      </c>
      <c r="C152">
        <f t="shared" si="24"/>
        <v>5</v>
      </c>
      <c r="D152">
        <f t="shared" si="25"/>
        <v>0.1111111111111111</v>
      </c>
      <c r="F152">
        <v>37.75</v>
      </c>
      <c r="G152">
        <v>0.1111111111111111</v>
      </c>
      <c r="H152">
        <v>37.75</v>
      </c>
      <c r="I152">
        <v>-0.42857142857142855</v>
      </c>
      <c r="J152">
        <v>37.75</v>
      </c>
      <c r="K152">
        <v>0.44444444444444442</v>
      </c>
      <c r="L152">
        <v>37.75</v>
      </c>
      <c r="M152">
        <v>-6.9767441860465115E-2</v>
      </c>
      <c r="N152">
        <v>37.75</v>
      </c>
      <c r="O152">
        <v>5.8823529411764705E-2</v>
      </c>
      <c r="P152">
        <v>37.75</v>
      </c>
      <c r="Q152">
        <v>-2.2222222222222223E-2</v>
      </c>
      <c r="S152">
        <v>20</v>
      </c>
      <c r="T152">
        <f t="shared" si="26"/>
        <v>-15</v>
      </c>
      <c r="U152">
        <f t="shared" si="27"/>
        <v>-0.42857142857142855</v>
      </c>
      <c r="V152">
        <v>52</v>
      </c>
      <c r="W152">
        <f t="shared" si="28"/>
        <v>16</v>
      </c>
      <c r="X152">
        <f t="shared" si="29"/>
        <v>0.44444444444444442</v>
      </c>
      <c r="Y152">
        <v>40</v>
      </c>
      <c r="Z152">
        <f t="shared" si="30"/>
        <v>-3</v>
      </c>
      <c r="AA152">
        <f t="shared" si="31"/>
        <v>-6.9767441860465115E-2</v>
      </c>
      <c r="AB152">
        <v>36</v>
      </c>
      <c r="AC152">
        <f t="shared" si="32"/>
        <v>2</v>
      </c>
      <c r="AD152">
        <f t="shared" si="33"/>
        <v>5.8823529411764705E-2</v>
      </c>
      <c r="AE152">
        <v>44</v>
      </c>
      <c r="AF152">
        <f t="shared" si="34"/>
        <v>-1</v>
      </c>
      <c r="AG152">
        <f t="shared" si="35"/>
        <v>-2.2222222222222223E-2</v>
      </c>
    </row>
    <row r="153" spans="1:33">
      <c r="A153">
        <v>38</v>
      </c>
      <c r="B153">
        <v>46</v>
      </c>
      <c r="C153">
        <f t="shared" si="24"/>
        <v>1</v>
      </c>
      <c r="D153">
        <f t="shared" si="25"/>
        <v>2.2222222222222223E-2</v>
      </c>
      <c r="F153">
        <v>38</v>
      </c>
      <c r="G153">
        <v>2.2222222222222223E-2</v>
      </c>
      <c r="H153">
        <v>38</v>
      </c>
      <c r="I153">
        <v>-0.2857142857142857</v>
      </c>
      <c r="J153">
        <v>38</v>
      </c>
      <c r="K153">
        <v>0.47222222222222221</v>
      </c>
      <c r="L153">
        <v>38</v>
      </c>
      <c r="M153">
        <v>2.3255813953488372E-2</v>
      </c>
      <c r="N153">
        <v>38</v>
      </c>
      <c r="O153">
        <v>5.8823529411764705E-2</v>
      </c>
      <c r="P153">
        <v>38</v>
      </c>
      <c r="Q153">
        <v>-6.6666666666666666E-2</v>
      </c>
      <c r="S153">
        <v>25</v>
      </c>
      <c r="T153">
        <f t="shared" si="26"/>
        <v>-10</v>
      </c>
      <c r="U153">
        <f t="shared" si="27"/>
        <v>-0.2857142857142857</v>
      </c>
      <c r="V153">
        <v>53</v>
      </c>
      <c r="W153">
        <f t="shared" si="28"/>
        <v>17</v>
      </c>
      <c r="X153">
        <f t="shared" si="29"/>
        <v>0.47222222222222221</v>
      </c>
      <c r="Y153">
        <v>44</v>
      </c>
      <c r="Z153">
        <f t="shared" si="30"/>
        <v>1</v>
      </c>
      <c r="AA153">
        <f t="shared" si="31"/>
        <v>2.3255813953488372E-2</v>
      </c>
      <c r="AB153">
        <v>36</v>
      </c>
      <c r="AC153">
        <f t="shared" si="32"/>
        <v>2</v>
      </c>
      <c r="AD153">
        <f t="shared" si="33"/>
        <v>5.8823529411764705E-2</v>
      </c>
      <c r="AE153">
        <v>42</v>
      </c>
      <c r="AF153">
        <f t="shared" si="34"/>
        <v>-3</v>
      </c>
      <c r="AG153">
        <f t="shared" si="35"/>
        <v>-6.6666666666666666E-2</v>
      </c>
    </row>
    <row r="154" spans="1:33">
      <c r="A154">
        <v>38.25</v>
      </c>
      <c r="B154">
        <v>42</v>
      </c>
      <c r="C154">
        <f t="shared" si="24"/>
        <v>-3</v>
      </c>
      <c r="D154">
        <f t="shared" si="25"/>
        <v>-6.6666666666666666E-2</v>
      </c>
      <c r="F154">
        <v>38.25</v>
      </c>
      <c r="G154">
        <v>-6.6666666666666666E-2</v>
      </c>
      <c r="H154">
        <v>38.25</v>
      </c>
      <c r="I154">
        <v>-0.22857142857142856</v>
      </c>
      <c r="J154">
        <v>38.25</v>
      </c>
      <c r="K154">
        <v>0.30555555555555558</v>
      </c>
      <c r="L154">
        <v>38.25</v>
      </c>
      <c r="M154">
        <v>-0.11627906976744186</v>
      </c>
      <c r="N154">
        <v>38.25</v>
      </c>
      <c r="O154">
        <v>5.8823529411764705E-2</v>
      </c>
      <c r="P154">
        <v>38.25</v>
      </c>
      <c r="Q154">
        <v>-8.8888888888888892E-2</v>
      </c>
      <c r="S154">
        <v>27</v>
      </c>
      <c r="T154">
        <f t="shared" si="26"/>
        <v>-8</v>
      </c>
      <c r="U154">
        <f t="shared" si="27"/>
        <v>-0.22857142857142856</v>
      </c>
      <c r="V154">
        <v>47</v>
      </c>
      <c r="W154">
        <f t="shared" si="28"/>
        <v>11</v>
      </c>
      <c r="X154">
        <f t="shared" si="29"/>
        <v>0.30555555555555558</v>
      </c>
      <c r="Y154">
        <v>38</v>
      </c>
      <c r="Z154">
        <f t="shared" si="30"/>
        <v>-5</v>
      </c>
      <c r="AA154">
        <f t="shared" si="31"/>
        <v>-0.11627906976744186</v>
      </c>
      <c r="AB154">
        <v>36</v>
      </c>
      <c r="AC154">
        <f t="shared" si="32"/>
        <v>2</v>
      </c>
      <c r="AD154">
        <f t="shared" si="33"/>
        <v>5.8823529411764705E-2</v>
      </c>
      <c r="AE154">
        <v>41</v>
      </c>
      <c r="AF154">
        <f t="shared" si="34"/>
        <v>-4</v>
      </c>
      <c r="AG154">
        <f t="shared" si="35"/>
        <v>-8.8888888888888892E-2</v>
      </c>
    </row>
    <row r="155" spans="1:33">
      <c r="A155">
        <v>38.5</v>
      </c>
      <c r="B155">
        <v>45</v>
      </c>
      <c r="C155">
        <f t="shared" si="24"/>
        <v>0</v>
      </c>
      <c r="D155">
        <f t="shared" si="25"/>
        <v>0</v>
      </c>
      <c r="F155">
        <v>38.5</v>
      </c>
      <c r="G155">
        <v>0</v>
      </c>
      <c r="H155">
        <v>38.5</v>
      </c>
      <c r="I155">
        <v>-0.2857142857142857</v>
      </c>
      <c r="J155">
        <v>38.5</v>
      </c>
      <c r="K155">
        <v>0.30555555555555558</v>
      </c>
      <c r="L155">
        <v>38.5</v>
      </c>
      <c r="M155">
        <v>2.3255813953488372E-2</v>
      </c>
      <c r="N155">
        <v>38.5</v>
      </c>
      <c r="O155">
        <v>0</v>
      </c>
      <c r="P155">
        <v>38.5</v>
      </c>
      <c r="Q155">
        <v>-2.2222222222222223E-2</v>
      </c>
      <c r="S155">
        <v>25</v>
      </c>
      <c r="T155">
        <f t="shared" si="26"/>
        <v>-10</v>
      </c>
      <c r="U155">
        <f t="shared" si="27"/>
        <v>-0.2857142857142857</v>
      </c>
      <c r="V155">
        <v>47</v>
      </c>
      <c r="W155">
        <f t="shared" si="28"/>
        <v>11</v>
      </c>
      <c r="X155">
        <f t="shared" si="29"/>
        <v>0.30555555555555558</v>
      </c>
      <c r="Y155">
        <v>44</v>
      </c>
      <c r="Z155">
        <f t="shared" si="30"/>
        <v>1</v>
      </c>
      <c r="AA155">
        <f t="shared" si="31"/>
        <v>2.3255813953488372E-2</v>
      </c>
      <c r="AB155">
        <v>34</v>
      </c>
      <c r="AC155">
        <f t="shared" si="32"/>
        <v>0</v>
      </c>
      <c r="AD155">
        <f t="shared" si="33"/>
        <v>0</v>
      </c>
      <c r="AE155">
        <v>44</v>
      </c>
      <c r="AF155">
        <f t="shared" si="34"/>
        <v>-1</v>
      </c>
      <c r="AG155">
        <f t="shared" si="35"/>
        <v>-2.2222222222222223E-2</v>
      </c>
    </row>
    <row r="156" spans="1:33">
      <c r="A156">
        <v>38.75</v>
      </c>
      <c r="B156">
        <v>49</v>
      </c>
      <c r="C156">
        <f t="shared" si="24"/>
        <v>4</v>
      </c>
      <c r="D156">
        <f t="shared" si="25"/>
        <v>8.8888888888888892E-2</v>
      </c>
      <c r="F156">
        <v>38.75</v>
      </c>
      <c r="G156">
        <v>8.8888888888888892E-2</v>
      </c>
      <c r="H156">
        <v>38.75</v>
      </c>
      <c r="I156">
        <v>-0.2857142857142857</v>
      </c>
      <c r="J156">
        <v>38.75</v>
      </c>
      <c r="K156">
        <v>0.19444444444444445</v>
      </c>
      <c r="L156">
        <v>38.75</v>
      </c>
      <c r="M156">
        <v>-4.6511627906976744E-2</v>
      </c>
      <c r="N156">
        <v>38.75</v>
      </c>
      <c r="O156">
        <v>2.9411764705882353E-2</v>
      </c>
      <c r="P156">
        <v>38.75</v>
      </c>
      <c r="Q156">
        <v>-4.4444444444444446E-2</v>
      </c>
      <c r="S156">
        <v>25</v>
      </c>
      <c r="T156">
        <f t="shared" si="26"/>
        <v>-10</v>
      </c>
      <c r="U156">
        <f t="shared" si="27"/>
        <v>-0.2857142857142857</v>
      </c>
      <c r="V156">
        <v>43</v>
      </c>
      <c r="W156">
        <f t="shared" si="28"/>
        <v>7</v>
      </c>
      <c r="X156">
        <f t="shared" si="29"/>
        <v>0.19444444444444445</v>
      </c>
      <c r="Y156">
        <v>41</v>
      </c>
      <c r="Z156">
        <f t="shared" si="30"/>
        <v>-2</v>
      </c>
      <c r="AA156">
        <f t="shared" si="31"/>
        <v>-4.6511627906976744E-2</v>
      </c>
      <c r="AB156">
        <v>35</v>
      </c>
      <c r="AC156">
        <f t="shared" si="32"/>
        <v>1</v>
      </c>
      <c r="AD156">
        <f t="shared" si="33"/>
        <v>2.9411764705882353E-2</v>
      </c>
      <c r="AE156">
        <v>43</v>
      </c>
      <c r="AF156">
        <f t="shared" si="34"/>
        <v>-2</v>
      </c>
      <c r="AG156">
        <f t="shared" si="35"/>
        <v>-4.4444444444444446E-2</v>
      </c>
    </row>
    <row r="157" spans="1:33">
      <c r="A157">
        <v>39</v>
      </c>
      <c r="B157">
        <v>38</v>
      </c>
      <c r="C157">
        <f t="shared" si="24"/>
        <v>-7</v>
      </c>
      <c r="D157">
        <f t="shared" si="25"/>
        <v>-0.15555555555555556</v>
      </c>
      <c r="F157">
        <v>39</v>
      </c>
      <c r="G157">
        <v>-0.15555555555555556</v>
      </c>
      <c r="H157">
        <v>39</v>
      </c>
      <c r="I157">
        <v>-8.5714285714285715E-2</v>
      </c>
      <c r="J157">
        <v>39</v>
      </c>
      <c r="K157">
        <v>0.5</v>
      </c>
      <c r="L157">
        <v>39</v>
      </c>
      <c r="M157">
        <v>-9.3023255813953487E-2</v>
      </c>
      <c r="N157">
        <v>39</v>
      </c>
      <c r="O157">
        <v>5.8823529411764705E-2</v>
      </c>
      <c r="P157">
        <v>39</v>
      </c>
      <c r="Q157">
        <v>-0.1111111111111111</v>
      </c>
      <c r="S157">
        <v>32</v>
      </c>
      <c r="T157">
        <f t="shared" si="26"/>
        <v>-3</v>
      </c>
      <c r="U157">
        <f t="shared" si="27"/>
        <v>-8.5714285714285715E-2</v>
      </c>
      <c r="V157">
        <v>54</v>
      </c>
      <c r="W157">
        <f t="shared" si="28"/>
        <v>18</v>
      </c>
      <c r="X157">
        <f t="shared" si="29"/>
        <v>0.5</v>
      </c>
      <c r="Y157">
        <v>39</v>
      </c>
      <c r="Z157">
        <f t="shared" si="30"/>
        <v>-4</v>
      </c>
      <c r="AA157">
        <f t="shared" si="31"/>
        <v>-9.3023255813953487E-2</v>
      </c>
      <c r="AB157">
        <v>36</v>
      </c>
      <c r="AC157">
        <f t="shared" si="32"/>
        <v>2</v>
      </c>
      <c r="AD157">
        <f t="shared" si="33"/>
        <v>5.8823529411764705E-2</v>
      </c>
      <c r="AE157">
        <v>40</v>
      </c>
      <c r="AF157">
        <f t="shared" si="34"/>
        <v>-5</v>
      </c>
      <c r="AG157">
        <f t="shared" si="35"/>
        <v>-0.1111111111111111</v>
      </c>
    </row>
    <row r="158" spans="1:33">
      <c r="A158">
        <v>39.25</v>
      </c>
      <c r="B158">
        <v>42</v>
      </c>
      <c r="C158">
        <f t="shared" si="24"/>
        <v>-3</v>
      </c>
      <c r="D158">
        <f t="shared" si="25"/>
        <v>-6.6666666666666666E-2</v>
      </c>
      <c r="F158">
        <v>39.25</v>
      </c>
      <c r="G158">
        <v>-6.6666666666666666E-2</v>
      </c>
      <c r="H158">
        <v>39.25</v>
      </c>
      <c r="I158">
        <v>-0.31428571428571428</v>
      </c>
      <c r="J158">
        <v>39.25</v>
      </c>
      <c r="K158">
        <v>0.41666666666666669</v>
      </c>
      <c r="L158">
        <v>39.25</v>
      </c>
      <c r="M158">
        <v>-4.6511627906976744E-2</v>
      </c>
      <c r="N158">
        <v>39.25</v>
      </c>
      <c r="O158">
        <v>0</v>
      </c>
      <c r="P158">
        <v>39.25</v>
      </c>
      <c r="Q158">
        <v>-2.2222222222222223E-2</v>
      </c>
      <c r="S158">
        <v>24</v>
      </c>
      <c r="T158">
        <f t="shared" si="26"/>
        <v>-11</v>
      </c>
      <c r="U158">
        <f t="shared" si="27"/>
        <v>-0.31428571428571428</v>
      </c>
      <c r="V158">
        <v>51</v>
      </c>
      <c r="W158">
        <f t="shared" si="28"/>
        <v>15</v>
      </c>
      <c r="X158">
        <f t="shared" si="29"/>
        <v>0.41666666666666669</v>
      </c>
      <c r="Y158">
        <v>41</v>
      </c>
      <c r="Z158">
        <f t="shared" si="30"/>
        <v>-2</v>
      </c>
      <c r="AA158">
        <f t="shared" si="31"/>
        <v>-4.6511627906976744E-2</v>
      </c>
      <c r="AB158">
        <v>34</v>
      </c>
      <c r="AC158">
        <f t="shared" si="32"/>
        <v>0</v>
      </c>
      <c r="AD158">
        <f t="shared" si="33"/>
        <v>0</v>
      </c>
      <c r="AE158">
        <v>44</v>
      </c>
      <c r="AF158">
        <f t="shared" si="34"/>
        <v>-1</v>
      </c>
      <c r="AG158">
        <f t="shared" si="35"/>
        <v>-2.2222222222222223E-2</v>
      </c>
    </row>
    <row r="159" spans="1:33">
      <c r="A159">
        <v>39.5</v>
      </c>
      <c r="B159">
        <v>45</v>
      </c>
      <c r="C159">
        <f t="shared" si="24"/>
        <v>0</v>
      </c>
      <c r="D159">
        <f t="shared" si="25"/>
        <v>0</v>
      </c>
      <c r="F159">
        <v>39.5</v>
      </c>
      <c r="G159">
        <v>0</v>
      </c>
      <c r="H159">
        <v>39.5</v>
      </c>
      <c r="I159">
        <v>-0.34285714285714286</v>
      </c>
      <c r="J159">
        <v>39.5</v>
      </c>
      <c r="K159">
        <v>0.33333333333333331</v>
      </c>
      <c r="L159">
        <v>39.5</v>
      </c>
      <c r="M159">
        <v>-4.6511627906976744E-2</v>
      </c>
      <c r="N159">
        <v>39.5</v>
      </c>
      <c r="O159">
        <v>2.9411764705882353E-2</v>
      </c>
      <c r="P159">
        <v>39.5</v>
      </c>
      <c r="Q159">
        <v>-4.4444444444444446E-2</v>
      </c>
      <c r="S159">
        <v>23</v>
      </c>
      <c r="T159">
        <f t="shared" si="26"/>
        <v>-12</v>
      </c>
      <c r="U159">
        <f t="shared" si="27"/>
        <v>-0.34285714285714286</v>
      </c>
      <c r="V159">
        <v>48</v>
      </c>
      <c r="W159">
        <f t="shared" si="28"/>
        <v>12</v>
      </c>
      <c r="X159">
        <f t="shared" si="29"/>
        <v>0.33333333333333331</v>
      </c>
      <c r="Y159">
        <v>41</v>
      </c>
      <c r="Z159">
        <f t="shared" si="30"/>
        <v>-2</v>
      </c>
      <c r="AA159">
        <f t="shared" si="31"/>
        <v>-4.6511627906976744E-2</v>
      </c>
      <c r="AB159">
        <v>35</v>
      </c>
      <c r="AC159">
        <f t="shared" si="32"/>
        <v>1</v>
      </c>
      <c r="AD159">
        <f t="shared" si="33"/>
        <v>2.9411764705882353E-2</v>
      </c>
      <c r="AE159">
        <v>43</v>
      </c>
      <c r="AF159">
        <f t="shared" si="34"/>
        <v>-2</v>
      </c>
      <c r="AG159">
        <f t="shared" si="35"/>
        <v>-4.4444444444444446E-2</v>
      </c>
    </row>
    <row r="160" spans="1:33">
      <c r="A160">
        <v>39.75</v>
      </c>
      <c r="B160">
        <v>45</v>
      </c>
      <c r="C160">
        <f t="shared" si="24"/>
        <v>0</v>
      </c>
      <c r="D160">
        <f t="shared" si="25"/>
        <v>0</v>
      </c>
      <c r="F160">
        <v>39.75</v>
      </c>
      <c r="G160">
        <v>0</v>
      </c>
      <c r="H160">
        <v>39.75</v>
      </c>
      <c r="I160">
        <v>-8.5714285714285715E-2</v>
      </c>
      <c r="J160">
        <v>39.75</v>
      </c>
      <c r="K160">
        <v>0.33333333333333331</v>
      </c>
      <c r="L160">
        <v>39.75</v>
      </c>
      <c r="M160">
        <v>-6.9767441860465115E-2</v>
      </c>
      <c r="N160">
        <v>39.75</v>
      </c>
      <c r="O160">
        <v>5.8823529411764705E-2</v>
      </c>
      <c r="P160">
        <v>39.75</v>
      </c>
      <c r="Q160">
        <v>-4.4444444444444446E-2</v>
      </c>
      <c r="S160">
        <v>32</v>
      </c>
      <c r="T160">
        <f t="shared" si="26"/>
        <v>-3</v>
      </c>
      <c r="U160">
        <f t="shared" si="27"/>
        <v>-8.5714285714285715E-2</v>
      </c>
      <c r="V160">
        <v>48</v>
      </c>
      <c r="W160">
        <f t="shared" si="28"/>
        <v>12</v>
      </c>
      <c r="X160">
        <f t="shared" si="29"/>
        <v>0.33333333333333331</v>
      </c>
      <c r="Y160">
        <v>40</v>
      </c>
      <c r="Z160">
        <f t="shared" si="30"/>
        <v>-3</v>
      </c>
      <c r="AA160">
        <f t="shared" si="31"/>
        <v>-6.9767441860465115E-2</v>
      </c>
      <c r="AB160">
        <v>36</v>
      </c>
      <c r="AC160">
        <f t="shared" si="32"/>
        <v>2</v>
      </c>
      <c r="AD160">
        <f t="shared" si="33"/>
        <v>5.8823529411764705E-2</v>
      </c>
      <c r="AE160">
        <v>43</v>
      </c>
      <c r="AF160">
        <f t="shared" si="34"/>
        <v>-2</v>
      </c>
      <c r="AG160">
        <f t="shared" si="35"/>
        <v>-4.4444444444444446E-2</v>
      </c>
    </row>
    <row r="161" spans="1:33">
      <c r="A161">
        <v>40</v>
      </c>
      <c r="B161">
        <v>37</v>
      </c>
      <c r="C161">
        <f t="shared" si="24"/>
        <v>-8</v>
      </c>
      <c r="D161">
        <f t="shared" si="25"/>
        <v>-0.17777777777777778</v>
      </c>
      <c r="F161">
        <v>40</v>
      </c>
      <c r="G161">
        <v>-0.17777777777777778</v>
      </c>
      <c r="H161">
        <v>40</v>
      </c>
      <c r="I161">
        <v>-0.25714285714285712</v>
      </c>
      <c r="J161">
        <v>40</v>
      </c>
      <c r="K161">
        <v>2.7777777777777776E-2</v>
      </c>
      <c r="L161">
        <v>40</v>
      </c>
      <c r="M161">
        <v>-0.13953488372093023</v>
      </c>
      <c r="N161">
        <v>40</v>
      </c>
      <c r="O161">
        <v>5.8823529411764705E-2</v>
      </c>
      <c r="P161">
        <v>40</v>
      </c>
      <c r="Q161">
        <v>-2.2222222222222223E-2</v>
      </c>
      <c r="S161">
        <v>26</v>
      </c>
      <c r="T161">
        <f t="shared" si="26"/>
        <v>-9</v>
      </c>
      <c r="U161">
        <f t="shared" si="27"/>
        <v>-0.25714285714285712</v>
      </c>
      <c r="V161">
        <v>37</v>
      </c>
      <c r="W161">
        <f t="shared" si="28"/>
        <v>1</v>
      </c>
      <c r="X161">
        <f t="shared" si="29"/>
        <v>2.7777777777777776E-2</v>
      </c>
      <c r="Y161">
        <v>37</v>
      </c>
      <c r="Z161">
        <f t="shared" si="30"/>
        <v>-6</v>
      </c>
      <c r="AA161">
        <f t="shared" si="31"/>
        <v>-0.13953488372093023</v>
      </c>
      <c r="AB161">
        <v>36</v>
      </c>
      <c r="AC161">
        <f t="shared" si="32"/>
        <v>2</v>
      </c>
      <c r="AD161">
        <f t="shared" si="33"/>
        <v>5.8823529411764705E-2</v>
      </c>
      <c r="AE161">
        <v>44</v>
      </c>
      <c r="AF161">
        <f t="shared" si="34"/>
        <v>-1</v>
      </c>
      <c r="AG161">
        <f t="shared" si="35"/>
        <v>-2.2222222222222223E-2</v>
      </c>
    </row>
    <row r="162" spans="1:33">
      <c r="A162">
        <v>40.25</v>
      </c>
      <c r="B162">
        <v>49</v>
      </c>
      <c r="C162">
        <f t="shared" si="24"/>
        <v>4</v>
      </c>
      <c r="D162">
        <f t="shared" si="25"/>
        <v>8.8888888888888892E-2</v>
      </c>
      <c r="F162">
        <v>40.25</v>
      </c>
      <c r="G162">
        <v>8.8888888888888892E-2</v>
      </c>
      <c r="H162">
        <v>40.25</v>
      </c>
      <c r="I162">
        <v>2.8571428571428571E-2</v>
      </c>
      <c r="J162">
        <v>40.25</v>
      </c>
      <c r="K162">
        <v>0.44444444444444442</v>
      </c>
      <c r="L162">
        <v>40.25</v>
      </c>
      <c r="M162">
        <v>-4.6511627906976744E-2</v>
      </c>
      <c r="N162">
        <v>40.25</v>
      </c>
      <c r="O162">
        <v>-5.8823529411764705E-2</v>
      </c>
      <c r="P162">
        <v>40.25</v>
      </c>
      <c r="Q162">
        <v>-6.6666666666666666E-2</v>
      </c>
      <c r="S162">
        <v>36</v>
      </c>
      <c r="T162">
        <f t="shared" si="26"/>
        <v>1</v>
      </c>
      <c r="U162">
        <f t="shared" si="27"/>
        <v>2.8571428571428571E-2</v>
      </c>
      <c r="V162">
        <v>52</v>
      </c>
      <c r="W162">
        <f t="shared" si="28"/>
        <v>16</v>
      </c>
      <c r="X162">
        <f t="shared" si="29"/>
        <v>0.44444444444444442</v>
      </c>
      <c r="Y162">
        <v>41</v>
      </c>
      <c r="Z162">
        <f t="shared" si="30"/>
        <v>-2</v>
      </c>
      <c r="AA162">
        <f t="shared" si="31"/>
        <v>-4.6511627906976744E-2</v>
      </c>
      <c r="AB162">
        <v>32</v>
      </c>
      <c r="AC162">
        <f t="shared" si="32"/>
        <v>-2</v>
      </c>
      <c r="AD162">
        <f t="shared" si="33"/>
        <v>-5.8823529411764705E-2</v>
      </c>
      <c r="AE162">
        <v>42</v>
      </c>
      <c r="AF162">
        <f t="shared" si="34"/>
        <v>-3</v>
      </c>
      <c r="AG162">
        <f t="shared" si="35"/>
        <v>-6.6666666666666666E-2</v>
      </c>
    </row>
    <row r="163" spans="1:33">
      <c r="A163">
        <v>40.5</v>
      </c>
      <c r="B163">
        <v>56</v>
      </c>
      <c r="C163">
        <f t="shared" si="24"/>
        <v>11</v>
      </c>
      <c r="D163">
        <f t="shared" si="25"/>
        <v>0.24444444444444444</v>
      </c>
      <c r="F163">
        <v>40.5</v>
      </c>
      <c r="G163">
        <v>0.24444444444444444</v>
      </c>
      <c r="H163">
        <v>40.5</v>
      </c>
      <c r="I163">
        <v>-0.34285714285714286</v>
      </c>
      <c r="J163">
        <v>40.5</v>
      </c>
      <c r="K163">
        <v>0.33333333333333331</v>
      </c>
      <c r="L163">
        <v>40.5</v>
      </c>
      <c r="M163">
        <v>-6.9767441860465115E-2</v>
      </c>
      <c r="N163">
        <v>40.5</v>
      </c>
      <c r="O163">
        <v>8.8235294117647065E-2</v>
      </c>
      <c r="P163">
        <v>40.5</v>
      </c>
      <c r="Q163">
        <v>0</v>
      </c>
      <c r="S163">
        <v>23</v>
      </c>
      <c r="T163">
        <f t="shared" si="26"/>
        <v>-12</v>
      </c>
      <c r="U163">
        <f t="shared" si="27"/>
        <v>-0.34285714285714286</v>
      </c>
      <c r="V163">
        <v>48</v>
      </c>
      <c r="W163">
        <f t="shared" si="28"/>
        <v>12</v>
      </c>
      <c r="X163">
        <f t="shared" si="29"/>
        <v>0.33333333333333331</v>
      </c>
      <c r="Y163">
        <v>40</v>
      </c>
      <c r="Z163">
        <f t="shared" si="30"/>
        <v>-3</v>
      </c>
      <c r="AA163">
        <f t="shared" si="31"/>
        <v>-6.9767441860465115E-2</v>
      </c>
      <c r="AB163">
        <v>37</v>
      </c>
      <c r="AC163">
        <f t="shared" si="32"/>
        <v>3</v>
      </c>
      <c r="AD163">
        <f t="shared" si="33"/>
        <v>8.8235294117647065E-2</v>
      </c>
      <c r="AE163">
        <v>45</v>
      </c>
      <c r="AF163">
        <f t="shared" si="34"/>
        <v>0</v>
      </c>
      <c r="AG163">
        <f t="shared" si="35"/>
        <v>0</v>
      </c>
    </row>
    <row r="164" spans="1:33">
      <c r="A164">
        <v>40.75</v>
      </c>
      <c r="B164">
        <v>44</v>
      </c>
      <c r="C164">
        <f t="shared" si="24"/>
        <v>-1</v>
      </c>
      <c r="D164">
        <f t="shared" si="25"/>
        <v>-2.2222222222222223E-2</v>
      </c>
      <c r="F164">
        <v>40.75</v>
      </c>
      <c r="G164">
        <v>-2.2222222222222223E-2</v>
      </c>
      <c r="H164">
        <v>40.75</v>
      </c>
      <c r="I164">
        <v>-0.2857142857142857</v>
      </c>
      <c r="J164">
        <v>40.75</v>
      </c>
      <c r="K164">
        <v>0.30555555555555558</v>
      </c>
      <c r="L164">
        <v>40.75</v>
      </c>
      <c r="M164">
        <v>0</v>
      </c>
      <c r="N164">
        <v>40.75</v>
      </c>
      <c r="O164">
        <v>0</v>
      </c>
      <c r="P164">
        <v>40.75</v>
      </c>
      <c r="Q164">
        <v>-2.2222222222222223E-2</v>
      </c>
      <c r="S164">
        <v>25</v>
      </c>
      <c r="T164">
        <f t="shared" si="26"/>
        <v>-10</v>
      </c>
      <c r="U164">
        <f t="shared" si="27"/>
        <v>-0.2857142857142857</v>
      </c>
      <c r="V164">
        <v>47</v>
      </c>
      <c r="W164">
        <f t="shared" si="28"/>
        <v>11</v>
      </c>
      <c r="X164">
        <f t="shared" si="29"/>
        <v>0.30555555555555558</v>
      </c>
      <c r="Y164">
        <v>43</v>
      </c>
      <c r="Z164">
        <f t="shared" si="30"/>
        <v>0</v>
      </c>
      <c r="AA164">
        <f t="shared" si="31"/>
        <v>0</v>
      </c>
      <c r="AB164">
        <v>34</v>
      </c>
      <c r="AC164">
        <f t="shared" si="32"/>
        <v>0</v>
      </c>
      <c r="AD164">
        <f t="shared" si="33"/>
        <v>0</v>
      </c>
      <c r="AE164">
        <v>44</v>
      </c>
      <c r="AF164">
        <f t="shared" si="34"/>
        <v>-1</v>
      </c>
      <c r="AG164">
        <f t="shared" si="35"/>
        <v>-2.2222222222222223E-2</v>
      </c>
    </row>
    <row r="165" spans="1:33">
      <c r="A165">
        <v>41</v>
      </c>
      <c r="B165">
        <v>52</v>
      </c>
      <c r="C165">
        <f t="shared" si="24"/>
        <v>7</v>
      </c>
      <c r="D165">
        <f t="shared" si="25"/>
        <v>0.15555555555555556</v>
      </c>
      <c r="F165">
        <v>41</v>
      </c>
      <c r="G165">
        <v>0.15555555555555556</v>
      </c>
      <c r="H165">
        <v>41</v>
      </c>
      <c r="I165">
        <v>0</v>
      </c>
      <c r="J165">
        <v>41</v>
      </c>
      <c r="K165">
        <v>0.33333333333333331</v>
      </c>
      <c r="L165">
        <v>41</v>
      </c>
      <c r="M165">
        <v>-4.6511627906976744E-2</v>
      </c>
      <c r="N165">
        <v>41</v>
      </c>
      <c r="O165">
        <v>0</v>
      </c>
      <c r="P165">
        <v>41</v>
      </c>
      <c r="Q165">
        <v>4.4444444444444446E-2</v>
      </c>
      <c r="S165">
        <v>35</v>
      </c>
      <c r="T165">
        <f t="shared" si="26"/>
        <v>0</v>
      </c>
      <c r="U165">
        <f t="shared" si="27"/>
        <v>0</v>
      </c>
      <c r="V165">
        <v>48</v>
      </c>
      <c r="W165">
        <f t="shared" si="28"/>
        <v>12</v>
      </c>
      <c r="X165">
        <f t="shared" si="29"/>
        <v>0.33333333333333331</v>
      </c>
      <c r="Y165">
        <v>41</v>
      </c>
      <c r="Z165">
        <f t="shared" si="30"/>
        <v>-2</v>
      </c>
      <c r="AA165">
        <f t="shared" si="31"/>
        <v>-4.6511627906976744E-2</v>
      </c>
      <c r="AB165">
        <v>34</v>
      </c>
      <c r="AC165">
        <f t="shared" si="32"/>
        <v>0</v>
      </c>
      <c r="AD165">
        <f t="shared" si="33"/>
        <v>0</v>
      </c>
      <c r="AE165">
        <v>47</v>
      </c>
      <c r="AF165">
        <f t="shared" si="34"/>
        <v>2</v>
      </c>
      <c r="AG165">
        <f t="shared" si="35"/>
        <v>4.4444444444444446E-2</v>
      </c>
    </row>
    <row r="166" spans="1:33">
      <c r="A166">
        <v>41.25</v>
      </c>
      <c r="B166">
        <v>43</v>
      </c>
      <c r="C166">
        <f t="shared" si="24"/>
        <v>-2</v>
      </c>
      <c r="D166">
        <f t="shared" si="25"/>
        <v>-4.4444444444444446E-2</v>
      </c>
      <c r="F166">
        <v>41.25</v>
      </c>
      <c r="G166">
        <v>-4.4444444444444446E-2</v>
      </c>
      <c r="H166">
        <v>41.25</v>
      </c>
      <c r="I166">
        <v>-0.31428571428571428</v>
      </c>
      <c r="J166">
        <v>41.25</v>
      </c>
      <c r="K166">
        <v>0.27777777777777779</v>
      </c>
      <c r="L166">
        <v>41.25</v>
      </c>
      <c r="M166">
        <v>-0.2558139534883721</v>
      </c>
      <c r="N166">
        <v>41.25</v>
      </c>
      <c r="O166">
        <v>8.8235294117647065E-2</v>
      </c>
      <c r="P166">
        <v>41.25</v>
      </c>
      <c r="Q166">
        <v>-8.8888888888888892E-2</v>
      </c>
      <c r="S166">
        <v>24</v>
      </c>
      <c r="T166">
        <f t="shared" si="26"/>
        <v>-11</v>
      </c>
      <c r="U166">
        <f t="shared" si="27"/>
        <v>-0.31428571428571428</v>
      </c>
      <c r="V166">
        <v>46</v>
      </c>
      <c r="W166">
        <f t="shared" si="28"/>
        <v>10</v>
      </c>
      <c r="X166">
        <f t="shared" si="29"/>
        <v>0.27777777777777779</v>
      </c>
      <c r="Y166">
        <v>32</v>
      </c>
      <c r="Z166">
        <f t="shared" si="30"/>
        <v>-11</v>
      </c>
      <c r="AA166">
        <f t="shared" si="31"/>
        <v>-0.2558139534883721</v>
      </c>
      <c r="AB166">
        <v>37</v>
      </c>
      <c r="AC166">
        <f t="shared" si="32"/>
        <v>3</v>
      </c>
      <c r="AD166">
        <f t="shared" si="33"/>
        <v>8.8235294117647065E-2</v>
      </c>
      <c r="AE166">
        <v>41</v>
      </c>
      <c r="AF166">
        <f t="shared" si="34"/>
        <v>-4</v>
      </c>
      <c r="AG166">
        <f t="shared" si="35"/>
        <v>-8.8888888888888892E-2</v>
      </c>
    </row>
    <row r="167" spans="1:33">
      <c r="A167">
        <v>41.5</v>
      </c>
      <c r="B167">
        <v>44</v>
      </c>
      <c r="C167">
        <f t="shared" si="24"/>
        <v>-1</v>
      </c>
      <c r="D167">
        <f t="shared" si="25"/>
        <v>-2.2222222222222223E-2</v>
      </c>
      <c r="F167">
        <v>41.5</v>
      </c>
      <c r="G167">
        <v>-2.2222222222222223E-2</v>
      </c>
      <c r="H167">
        <v>41.5</v>
      </c>
      <c r="I167">
        <v>-0.31428571428571428</v>
      </c>
      <c r="J167">
        <v>41.5</v>
      </c>
      <c r="K167">
        <v>0.19444444444444445</v>
      </c>
      <c r="L167">
        <v>41.5</v>
      </c>
      <c r="M167">
        <v>0</v>
      </c>
      <c r="N167">
        <v>41.5</v>
      </c>
      <c r="O167">
        <v>-2.9411764705882353E-2</v>
      </c>
      <c r="P167">
        <v>41.5</v>
      </c>
      <c r="Q167">
        <v>2.2222222222222223E-2</v>
      </c>
      <c r="S167">
        <v>24</v>
      </c>
      <c r="T167">
        <f t="shared" si="26"/>
        <v>-11</v>
      </c>
      <c r="U167">
        <f t="shared" si="27"/>
        <v>-0.31428571428571428</v>
      </c>
      <c r="V167">
        <v>43</v>
      </c>
      <c r="W167">
        <f t="shared" si="28"/>
        <v>7</v>
      </c>
      <c r="X167">
        <f t="shared" si="29"/>
        <v>0.19444444444444445</v>
      </c>
      <c r="Y167">
        <v>43</v>
      </c>
      <c r="Z167">
        <f t="shared" si="30"/>
        <v>0</v>
      </c>
      <c r="AA167">
        <f t="shared" si="31"/>
        <v>0</v>
      </c>
      <c r="AB167">
        <v>33</v>
      </c>
      <c r="AC167">
        <f t="shared" si="32"/>
        <v>-1</v>
      </c>
      <c r="AD167">
        <f t="shared" si="33"/>
        <v>-2.9411764705882353E-2</v>
      </c>
      <c r="AE167">
        <v>46</v>
      </c>
      <c r="AF167">
        <f t="shared" si="34"/>
        <v>1</v>
      </c>
      <c r="AG167">
        <f t="shared" si="35"/>
        <v>2.2222222222222223E-2</v>
      </c>
    </row>
    <row r="168" spans="1:33">
      <c r="A168">
        <v>41.75</v>
      </c>
      <c r="B168">
        <v>56</v>
      </c>
      <c r="C168">
        <f t="shared" si="24"/>
        <v>11</v>
      </c>
      <c r="D168">
        <f t="shared" si="25"/>
        <v>0.24444444444444444</v>
      </c>
      <c r="F168">
        <v>41.75</v>
      </c>
      <c r="G168">
        <v>0.24444444444444444</v>
      </c>
      <c r="H168">
        <v>41.75</v>
      </c>
      <c r="I168">
        <v>-0.14285714285714285</v>
      </c>
      <c r="J168">
        <v>41.75</v>
      </c>
      <c r="K168">
        <v>0.3888888888888889</v>
      </c>
      <c r="L168">
        <v>41.75</v>
      </c>
      <c r="M168">
        <v>0</v>
      </c>
      <c r="N168">
        <v>41.75</v>
      </c>
      <c r="O168">
        <v>2.9411764705882353E-2</v>
      </c>
      <c r="P168">
        <v>41.75</v>
      </c>
      <c r="Q168">
        <v>-6.6666666666666666E-2</v>
      </c>
      <c r="S168">
        <v>30</v>
      </c>
      <c r="T168">
        <f t="shared" si="26"/>
        <v>-5</v>
      </c>
      <c r="U168">
        <f t="shared" si="27"/>
        <v>-0.14285714285714285</v>
      </c>
      <c r="V168">
        <v>50</v>
      </c>
      <c r="W168">
        <f t="shared" si="28"/>
        <v>14</v>
      </c>
      <c r="X168">
        <f t="shared" si="29"/>
        <v>0.3888888888888889</v>
      </c>
      <c r="Y168">
        <v>43</v>
      </c>
      <c r="Z168">
        <f t="shared" si="30"/>
        <v>0</v>
      </c>
      <c r="AA168">
        <f t="shared" si="31"/>
        <v>0</v>
      </c>
      <c r="AB168">
        <v>35</v>
      </c>
      <c r="AC168">
        <f t="shared" si="32"/>
        <v>1</v>
      </c>
      <c r="AD168">
        <f t="shared" si="33"/>
        <v>2.9411764705882353E-2</v>
      </c>
      <c r="AE168">
        <v>42</v>
      </c>
      <c r="AF168">
        <f t="shared" si="34"/>
        <v>-3</v>
      </c>
      <c r="AG168">
        <f t="shared" si="35"/>
        <v>-6.6666666666666666E-2</v>
      </c>
    </row>
    <row r="169" spans="1:33">
      <c r="A169">
        <v>42</v>
      </c>
      <c r="B169">
        <v>43</v>
      </c>
      <c r="C169">
        <f t="shared" si="24"/>
        <v>-2</v>
      </c>
      <c r="D169">
        <f t="shared" si="25"/>
        <v>-4.4444444444444446E-2</v>
      </c>
      <c r="F169">
        <v>42</v>
      </c>
      <c r="G169">
        <v>-4.4444444444444446E-2</v>
      </c>
      <c r="H169">
        <v>42</v>
      </c>
      <c r="I169">
        <v>-0.22857142857142856</v>
      </c>
      <c r="J169">
        <v>42</v>
      </c>
      <c r="K169">
        <v>0.19444444444444445</v>
      </c>
      <c r="L169">
        <v>42</v>
      </c>
      <c r="M169">
        <v>2.3255813953488372E-2</v>
      </c>
      <c r="N169">
        <v>42</v>
      </c>
      <c r="O169">
        <v>0</v>
      </c>
      <c r="P169">
        <v>42</v>
      </c>
      <c r="Q169">
        <v>-2.2222222222222223E-2</v>
      </c>
      <c r="S169">
        <v>27</v>
      </c>
      <c r="T169">
        <f t="shared" si="26"/>
        <v>-8</v>
      </c>
      <c r="U169">
        <f t="shared" si="27"/>
        <v>-0.22857142857142856</v>
      </c>
      <c r="V169">
        <v>43</v>
      </c>
      <c r="W169">
        <f t="shared" si="28"/>
        <v>7</v>
      </c>
      <c r="X169">
        <f t="shared" si="29"/>
        <v>0.19444444444444445</v>
      </c>
      <c r="Y169">
        <v>44</v>
      </c>
      <c r="Z169">
        <f t="shared" si="30"/>
        <v>1</v>
      </c>
      <c r="AA169">
        <f t="shared" si="31"/>
        <v>2.3255813953488372E-2</v>
      </c>
      <c r="AB169">
        <v>34</v>
      </c>
      <c r="AC169">
        <f t="shared" si="32"/>
        <v>0</v>
      </c>
      <c r="AD169">
        <f t="shared" si="33"/>
        <v>0</v>
      </c>
      <c r="AE169">
        <v>44</v>
      </c>
      <c r="AF169">
        <f t="shared" si="34"/>
        <v>-1</v>
      </c>
      <c r="AG169">
        <f t="shared" si="35"/>
        <v>-2.2222222222222223E-2</v>
      </c>
    </row>
    <row r="170" spans="1:33">
      <c r="A170">
        <v>42.25</v>
      </c>
      <c r="B170">
        <v>42</v>
      </c>
      <c r="C170">
        <f t="shared" si="24"/>
        <v>-3</v>
      </c>
      <c r="D170">
        <f t="shared" si="25"/>
        <v>-6.6666666666666666E-2</v>
      </c>
      <c r="F170">
        <v>42.25</v>
      </c>
      <c r="G170">
        <v>-6.6666666666666666E-2</v>
      </c>
      <c r="H170">
        <v>42.25</v>
      </c>
      <c r="I170">
        <v>-0.11428571428571428</v>
      </c>
      <c r="J170">
        <v>42.25</v>
      </c>
      <c r="K170">
        <v>0.44444444444444442</v>
      </c>
      <c r="L170">
        <v>42.25</v>
      </c>
      <c r="M170">
        <v>2.3255813953488372E-2</v>
      </c>
      <c r="N170">
        <v>42.25</v>
      </c>
      <c r="O170">
        <v>-5.8823529411764705E-2</v>
      </c>
      <c r="P170">
        <v>42.25</v>
      </c>
      <c r="Q170">
        <v>0</v>
      </c>
      <c r="S170">
        <v>31</v>
      </c>
      <c r="T170">
        <f t="shared" si="26"/>
        <v>-4</v>
      </c>
      <c r="U170">
        <f t="shared" si="27"/>
        <v>-0.11428571428571428</v>
      </c>
      <c r="V170">
        <v>52</v>
      </c>
      <c r="W170">
        <f t="shared" si="28"/>
        <v>16</v>
      </c>
      <c r="X170">
        <f t="shared" si="29"/>
        <v>0.44444444444444442</v>
      </c>
      <c r="Y170">
        <v>44</v>
      </c>
      <c r="Z170">
        <f t="shared" si="30"/>
        <v>1</v>
      </c>
      <c r="AA170">
        <f t="shared" si="31"/>
        <v>2.3255813953488372E-2</v>
      </c>
      <c r="AB170">
        <v>32</v>
      </c>
      <c r="AC170">
        <f t="shared" si="32"/>
        <v>-2</v>
      </c>
      <c r="AD170">
        <f t="shared" si="33"/>
        <v>-5.8823529411764705E-2</v>
      </c>
      <c r="AE170">
        <v>45</v>
      </c>
      <c r="AF170">
        <f t="shared" si="34"/>
        <v>0</v>
      </c>
      <c r="AG170">
        <f t="shared" si="35"/>
        <v>0</v>
      </c>
    </row>
    <row r="171" spans="1:33">
      <c r="A171">
        <v>42.5</v>
      </c>
      <c r="B171">
        <v>36</v>
      </c>
      <c r="C171">
        <f t="shared" si="24"/>
        <v>-9</v>
      </c>
      <c r="D171">
        <f t="shared" si="25"/>
        <v>-0.2</v>
      </c>
      <c r="F171">
        <v>42.5</v>
      </c>
      <c r="G171">
        <v>-0.2</v>
      </c>
      <c r="H171">
        <v>42.5</v>
      </c>
      <c r="I171">
        <v>-0.25714285714285712</v>
      </c>
      <c r="J171">
        <v>42.5</v>
      </c>
      <c r="K171">
        <v>0.16666666666666666</v>
      </c>
      <c r="L171">
        <v>42.5</v>
      </c>
      <c r="M171">
        <v>-0.18604651162790697</v>
      </c>
      <c r="N171">
        <v>42.5</v>
      </c>
      <c r="O171">
        <v>0.14705882352941177</v>
      </c>
      <c r="P171">
        <v>42.5</v>
      </c>
      <c r="Q171">
        <v>-8.8888888888888892E-2</v>
      </c>
      <c r="S171">
        <v>26</v>
      </c>
      <c r="T171">
        <f t="shared" si="26"/>
        <v>-9</v>
      </c>
      <c r="U171">
        <f t="shared" si="27"/>
        <v>-0.25714285714285712</v>
      </c>
      <c r="V171">
        <v>42</v>
      </c>
      <c r="W171">
        <f t="shared" si="28"/>
        <v>6</v>
      </c>
      <c r="X171">
        <f t="shared" si="29"/>
        <v>0.16666666666666666</v>
      </c>
      <c r="Y171">
        <v>35</v>
      </c>
      <c r="Z171">
        <f t="shared" si="30"/>
        <v>-8</v>
      </c>
      <c r="AA171">
        <f t="shared" si="31"/>
        <v>-0.18604651162790697</v>
      </c>
      <c r="AB171">
        <v>39</v>
      </c>
      <c r="AC171">
        <f t="shared" si="32"/>
        <v>5</v>
      </c>
      <c r="AD171">
        <f t="shared" si="33"/>
        <v>0.14705882352941177</v>
      </c>
      <c r="AE171">
        <v>41</v>
      </c>
      <c r="AF171">
        <f t="shared" si="34"/>
        <v>-4</v>
      </c>
      <c r="AG171">
        <f t="shared" si="35"/>
        <v>-8.8888888888888892E-2</v>
      </c>
    </row>
    <row r="172" spans="1:33">
      <c r="A172">
        <v>42.75</v>
      </c>
      <c r="B172">
        <v>41</v>
      </c>
      <c r="C172">
        <f t="shared" si="24"/>
        <v>-4</v>
      </c>
      <c r="D172">
        <f t="shared" si="25"/>
        <v>-8.8888888888888892E-2</v>
      </c>
      <c r="F172">
        <v>42.75</v>
      </c>
      <c r="G172">
        <v>-8.8888888888888892E-2</v>
      </c>
      <c r="H172">
        <v>42.75</v>
      </c>
      <c r="I172">
        <v>-0.37142857142857144</v>
      </c>
      <c r="J172">
        <v>42.75</v>
      </c>
      <c r="K172">
        <v>0.25</v>
      </c>
      <c r="L172">
        <v>42.75</v>
      </c>
      <c r="M172">
        <v>-0.13953488372093023</v>
      </c>
      <c r="N172">
        <v>42.75</v>
      </c>
      <c r="O172">
        <v>2.9411764705882353E-2</v>
      </c>
      <c r="P172">
        <v>42.75</v>
      </c>
      <c r="Q172">
        <v>2.2222222222222223E-2</v>
      </c>
      <c r="S172">
        <v>22</v>
      </c>
      <c r="T172">
        <f t="shared" si="26"/>
        <v>-13</v>
      </c>
      <c r="U172">
        <f t="shared" si="27"/>
        <v>-0.37142857142857144</v>
      </c>
      <c r="V172">
        <v>45</v>
      </c>
      <c r="W172">
        <f t="shared" si="28"/>
        <v>9</v>
      </c>
      <c r="X172">
        <f t="shared" si="29"/>
        <v>0.25</v>
      </c>
      <c r="Y172">
        <v>37</v>
      </c>
      <c r="Z172">
        <f t="shared" si="30"/>
        <v>-6</v>
      </c>
      <c r="AA172">
        <f t="shared" si="31"/>
        <v>-0.13953488372093023</v>
      </c>
      <c r="AB172">
        <v>35</v>
      </c>
      <c r="AC172">
        <f t="shared" si="32"/>
        <v>1</v>
      </c>
      <c r="AD172">
        <f t="shared" si="33"/>
        <v>2.9411764705882353E-2</v>
      </c>
      <c r="AE172">
        <v>46</v>
      </c>
      <c r="AF172">
        <f t="shared" si="34"/>
        <v>1</v>
      </c>
      <c r="AG172">
        <f t="shared" si="35"/>
        <v>2.2222222222222223E-2</v>
      </c>
    </row>
    <row r="173" spans="1:33">
      <c r="A173">
        <v>43</v>
      </c>
      <c r="B173">
        <v>40</v>
      </c>
      <c r="C173">
        <f t="shared" si="24"/>
        <v>-5</v>
      </c>
      <c r="D173">
        <f t="shared" si="25"/>
        <v>-0.1111111111111111</v>
      </c>
      <c r="F173">
        <v>43</v>
      </c>
      <c r="G173">
        <v>-0.1111111111111111</v>
      </c>
      <c r="H173">
        <v>43</v>
      </c>
      <c r="I173">
        <v>-0.37142857142857144</v>
      </c>
      <c r="J173">
        <v>43</v>
      </c>
      <c r="K173">
        <v>0.19444444444444445</v>
      </c>
      <c r="L173">
        <v>43</v>
      </c>
      <c r="M173">
        <v>4.6511627906976744E-2</v>
      </c>
      <c r="N173">
        <v>43</v>
      </c>
      <c r="O173">
        <v>0.14705882352941177</v>
      </c>
      <c r="P173">
        <v>43</v>
      </c>
      <c r="Q173">
        <v>-6.6666666666666666E-2</v>
      </c>
      <c r="S173">
        <v>22</v>
      </c>
      <c r="T173">
        <f t="shared" si="26"/>
        <v>-13</v>
      </c>
      <c r="U173">
        <f t="shared" si="27"/>
        <v>-0.37142857142857144</v>
      </c>
      <c r="V173">
        <v>43</v>
      </c>
      <c r="W173">
        <f t="shared" si="28"/>
        <v>7</v>
      </c>
      <c r="X173">
        <f t="shared" si="29"/>
        <v>0.19444444444444445</v>
      </c>
      <c r="Y173">
        <v>45</v>
      </c>
      <c r="Z173">
        <f t="shared" si="30"/>
        <v>2</v>
      </c>
      <c r="AA173">
        <f t="shared" si="31"/>
        <v>4.6511627906976744E-2</v>
      </c>
      <c r="AB173">
        <v>39</v>
      </c>
      <c r="AC173">
        <f t="shared" si="32"/>
        <v>5</v>
      </c>
      <c r="AD173">
        <f t="shared" si="33"/>
        <v>0.14705882352941177</v>
      </c>
      <c r="AE173">
        <v>42</v>
      </c>
      <c r="AF173">
        <f t="shared" si="34"/>
        <v>-3</v>
      </c>
      <c r="AG173">
        <f t="shared" si="35"/>
        <v>-6.6666666666666666E-2</v>
      </c>
    </row>
    <row r="174" spans="1:33">
      <c r="A174">
        <v>43.25</v>
      </c>
      <c r="B174">
        <v>51</v>
      </c>
      <c r="C174">
        <f t="shared" si="24"/>
        <v>6</v>
      </c>
      <c r="D174">
        <f t="shared" si="25"/>
        <v>0.13333333333333333</v>
      </c>
      <c r="F174">
        <v>43.25</v>
      </c>
      <c r="G174">
        <v>0.13333333333333333</v>
      </c>
      <c r="H174">
        <v>43.25</v>
      </c>
      <c r="I174">
        <v>-0.14285714285714285</v>
      </c>
      <c r="J174">
        <v>43.25</v>
      </c>
      <c r="K174">
        <v>0.47222222222222221</v>
      </c>
      <c r="L174">
        <v>43.25</v>
      </c>
      <c r="M174">
        <v>2.3255813953488372E-2</v>
      </c>
      <c r="N174">
        <v>43.25</v>
      </c>
      <c r="O174">
        <v>-2.9411764705882353E-2</v>
      </c>
      <c r="P174">
        <v>43.25</v>
      </c>
      <c r="Q174">
        <v>-0.1111111111111111</v>
      </c>
      <c r="S174">
        <v>30</v>
      </c>
      <c r="T174">
        <f t="shared" si="26"/>
        <v>-5</v>
      </c>
      <c r="U174">
        <f t="shared" si="27"/>
        <v>-0.14285714285714285</v>
      </c>
      <c r="V174">
        <v>53</v>
      </c>
      <c r="W174">
        <f t="shared" si="28"/>
        <v>17</v>
      </c>
      <c r="X174">
        <f t="shared" si="29"/>
        <v>0.47222222222222221</v>
      </c>
      <c r="Y174">
        <v>44</v>
      </c>
      <c r="Z174">
        <f t="shared" si="30"/>
        <v>1</v>
      </c>
      <c r="AA174">
        <f t="shared" si="31"/>
        <v>2.3255813953488372E-2</v>
      </c>
      <c r="AB174">
        <v>33</v>
      </c>
      <c r="AC174">
        <f t="shared" si="32"/>
        <v>-1</v>
      </c>
      <c r="AD174">
        <f t="shared" si="33"/>
        <v>-2.9411764705882353E-2</v>
      </c>
      <c r="AE174">
        <v>40</v>
      </c>
      <c r="AF174">
        <f t="shared" si="34"/>
        <v>-5</v>
      </c>
      <c r="AG174">
        <f t="shared" si="35"/>
        <v>-0.1111111111111111</v>
      </c>
    </row>
    <row r="175" spans="1:33">
      <c r="A175">
        <v>43.5</v>
      </c>
      <c r="B175">
        <v>47</v>
      </c>
      <c r="C175">
        <f t="shared" si="24"/>
        <v>2</v>
      </c>
      <c r="D175">
        <f t="shared" si="25"/>
        <v>4.4444444444444446E-2</v>
      </c>
      <c r="F175">
        <v>43.5</v>
      </c>
      <c r="G175">
        <v>4.4444444444444446E-2</v>
      </c>
      <c r="H175">
        <v>43.5</v>
      </c>
      <c r="I175">
        <v>-0.42857142857142855</v>
      </c>
      <c r="J175">
        <v>43.5</v>
      </c>
      <c r="K175">
        <v>0.3611111111111111</v>
      </c>
      <c r="L175">
        <v>43.5</v>
      </c>
      <c r="M175">
        <v>0</v>
      </c>
      <c r="N175">
        <v>43.5</v>
      </c>
      <c r="O175">
        <v>-8.8235294117647065E-2</v>
      </c>
      <c r="P175">
        <v>43.5</v>
      </c>
      <c r="Q175">
        <v>-2.2222222222222223E-2</v>
      </c>
      <c r="S175">
        <v>20</v>
      </c>
      <c r="T175">
        <f t="shared" si="26"/>
        <v>-15</v>
      </c>
      <c r="U175">
        <f t="shared" si="27"/>
        <v>-0.42857142857142855</v>
      </c>
      <c r="V175">
        <v>49</v>
      </c>
      <c r="W175">
        <f t="shared" si="28"/>
        <v>13</v>
      </c>
      <c r="X175">
        <f t="shared" si="29"/>
        <v>0.3611111111111111</v>
      </c>
      <c r="Y175">
        <v>43</v>
      </c>
      <c r="Z175">
        <f t="shared" si="30"/>
        <v>0</v>
      </c>
      <c r="AA175">
        <f t="shared" si="31"/>
        <v>0</v>
      </c>
      <c r="AB175">
        <v>31</v>
      </c>
      <c r="AC175">
        <f t="shared" si="32"/>
        <v>-3</v>
      </c>
      <c r="AD175">
        <f t="shared" si="33"/>
        <v>-8.8235294117647065E-2</v>
      </c>
      <c r="AE175">
        <v>44</v>
      </c>
      <c r="AF175">
        <f t="shared" si="34"/>
        <v>-1</v>
      </c>
      <c r="AG175">
        <f t="shared" si="35"/>
        <v>-2.2222222222222223E-2</v>
      </c>
    </row>
    <row r="176" spans="1:33">
      <c r="A176">
        <v>43.75</v>
      </c>
      <c r="B176">
        <v>49</v>
      </c>
      <c r="C176">
        <f t="shared" si="24"/>
        <v>4</v>
      </c>
      <c r="D176">
        <f t="shared" si="25"/>
        <v>8.8888888888888892E-2</v>
      </c>
      <c r="F176">
        <v>43.75</v>
      </c>
      <c r="G176">
        <v>8.8888888888888892E-2</v>
      </c>
      <c r="H176">
        <v>43.75</v>
      </c>
      <c r="I176">
        <v>-0.42857142857142855</v>
      </c>
      <c r="J176">
        <v>43.75</v>
      </c>
      <c r="K176">
        <v>0.30555555555555558</v>
      </c>
      <c r="L176">
        <v>43.75</v>
      </c>
      <c r="M176">
        <v>-4.6511627906976744E-2</v>
      </c>
      <c r="N176">
        <v>43.75</v>
      </c>
      <c r="O176">
        <v>0.17647058823529413</v>
      </c>
      <c r="P176">
        <v>43.75</v>
      </c>
      <c r="Q176">
        <v>-4.4444444444444446E-2</v>
      </c>
      <c r="S176">
        <v>20</v>
      </c>
      <c r="T176">
        <f t="shared" si="26"/>
        <v>-15</v>
      </c>
      <c r="U176">
        <f t="shared" si="27"/>
        <v>-0.42857142857142855</v>
      </c>
      <c r="V176">
        <v>47</v>
      </c>
      <c r="W176">
        <f t="shared" si="28"/>
        <v>11</v>
      </c>
      <c r="X176">
        <f t="shared" si="29"/>
        <v>0.30555555555555558</v>
      </c>
      <c r="Y176">
        <v>41</v>
      </c>
      <c r="Z176">
        <f t="shared" si="30"/>
        <v>-2</v>
      </c>
      <c r="AA176">
        <f t="shared" si="31"/>
        <v>-4.6511627906976744E-2</v>
      </c>
      <c r="AB176">
        <v>40</v>
      </c>
      <c r="AC176">
        <f t="shared" si="32"/>
        <v>6</v>
      </c>
      <c r="AD176">
        <f t="shared" si="33"/>
        <v>0.17647058823529413</v>
      </c>
      <c r="AE176">
        <v>43</v>
      </c>
      <c r="AF176">
        <f t="shared" si="34"/>
        <v>-2</v>
      </c>
      <c r="AG176">
        <f t="shared" si="35"/>
        <v>-4.4444444444444446E-2</v>
      </c>
    </row>
    <row r="177" spans="1:33">
      <c r="A177">
        <v>44</v>
      </c>
      <c r="B177">
        <v>42</v>
      </c>
      <c r="C177">
        <f t="shared" si="24"/>
        <v>-3</v>
      </c>
      <c r="D177">
        <f t="shared" si="25"/>
        <v>-6.6666666666666666E-2</v>
      </c>
      <c r="F177">
        <v>44</v>
      </c>
      <c r="G177">
        <v>-6.6666666666666666E-2</v>
      </c>
      <c r="H177">
        <v>44</v>
      </c>
      <c r="I177">
        <v>-0.51428571428571423</v>
      </c>
      <c r="J177">
        <v>44</v>
      </c>
      <c r="K177">
        <v>0.19444444444444445</v>
      </c>
      <c r="L177">
        <v>44</v>
      </c>
      <c r="M177">
        <v>-0.20930232558139536</v>
      </c>
      <c r="N177">
        <v>44</v>
      </c>
      <c r="O177">
        <v>0</v>
      </c>
      <c r="P177">
        <v>44</v>
      </c>
      <c r="Q177">
        <v>-8.8888888888888892E-2</v>
      </c>
      <c r="S177">
        <v>17</v>
      </c>
      <c r="T177">
        <f t="shared" si="26"/>
        <v>-18</v>
      </c>
      <c r="U177">
        <f t="shared" si="27"/>
        <v>-0.51428571428571423</v>
      </c>
      <c r="V177">
        <v>43</v>
      </c>
      <c r="W177">
        <f t="shared" si="28"/>
        <v>7</v>
      </c>
      <c r="X177">
        <f t="shared" si="29"/>
        <v>0.19444444444444445</v>
      </c>
      <c r="Y177">
        <v>34</v>
      </c>
      <c r="Z177">
        <f t="shared" si="30"/>
        <v>-9</v>
      </c>
      <c r="AA177">
        <f t="shared" si="31"/>
        <v>-0.20930232558139536</v>
      </c>
      <c r="AB177">
        <v>34</v>
      </c>
      <c r="AC177">
        <f t="shared" si="32"/>
        <v>0</v>
      </c>
      <c r="AD177">
        <f t="shared" si="33"/>
        <v>0</v>
      </c>
      <c r="AE177">
        <v>41</v>
      </c>
      <c r="AF177">
        <f t="shared" si="34"/>
        <v>-4</v>
      </c>
      <c r="AG177">
        <f t="shared" si="35"/>
        <v>-8.8888888888888892E-2</v>
      </c>
    </row>
    <row r="178" spans="1:33">
      <c r="A178">
        <v>44.25</v>
      </c>
      <c r="B178">
        <v>44</v>
      </c>
      <c r="C178">
        <f t="shared" si="24"/>
        <v>-1</v>
      </c>
      <c r="D178">
        <f t="shared" si="25"/>
        <v>-2.2222222222222223E-2</v>
      </c>
      <c r="F178">
        <v>44.25</v>
      </c>
      <c r="G178">
        <v>-2.2222222222222223E-2</v>
      </c>
      <c r="H178">
        <v>44.25</v>
      </c>
      <c r="I178">
        <v>-0.11428571428571428</v>
      </c>
      <c r="J178">
        <v>44.25</v>
      </c>
      <c r="K178">
        <v>0.16666666666666666</v>
      </c>
      <c r="L178">
        <v>44.25</v>
      </c>
      <c r="M178">
        <v>-9.3023255813953487E-2</v>
      </c>
      <c r="N178">
        <v>44.25</v>
      </c>
      <c r="O178">
        <v>5.8823529411764705E-2</v>
      </c>
      <c r="P178">
        <v>44.25</v>
      </c>
      <c r="Q178">
        <v>-2.2222222222222223E-2</v>
      </c>
      <c r="S178">
        <v>31</v>
      </c>
      <c r="T178">
        <f t="shared" si="26"/>
        <v>-4</v>
      </c>
      <c r="U178">
        <f t="shared" si="27"/>
        <v>-0.11428571428571428</v>
      </c>
      <c r="V178">
        <v>42</v>
      </c>
      <c r="W178">
        <f t="shared" si="28"/>
        <v>6</v>
      </c>
      <c r="X178">
        <f t="shared" si="29"/>
        <v>0.16666666666666666</v>
      </c>
      <c r="Y178">
        <v>39</v>
      </c>
      <c r="Z178">
        <f t="shared" si="30"/>
        <v>-4</v>
      </c>
      <c r="AA178">
        <f t="shared" si="31"/>
        <v>-9.3023255813953487E-2</v>
      </c>
      <c r="AB178">
        <v>36</v>
      </c>
      <c r="AC178">
        <f t="shared" si="32"/>
        <v>2</v>
      </c>
      <c r="AD178">
        <f t="shared" si="33"/>
        <v>5.8823529411764705E-2</v>
      </c>
      <c r="AE178">
        <v>44</v>
      </c>
      <c r="AF178">
        <f t="shared" si="34"/>
        <v>-1</v>
      </c>
      <c r="AG178">
        <f t="shared" si="35"/>
        <v>-2.2222222222222223E-2</v>
      </c>
    </row>
    <row r="179" spans="1:33">
      <c r="A179">
        <v>44.5</v>
      </c>
      <c r="B179">
        <v>33</v>
      </c>
      <c r="C179">
        <f t="shared" si="24"/>
        <v>-12</v>
      </c>
      <c r="D179">
        <f t="shared" si="25"/>
        <v>-0.26666666666666666</v>
      </c>
      <c r="F179">
        <v>44.5</v>
      </c>
      <c r="G179">
        <v>-0.26666666666666666</v>
      </c>
      <c r="H179">
        <v>44.5</v>
      </c>
      <c r="I179">
        <v>-0.48571428571428571</v>
      </c>
      <c r="J179">
        <v>44.5</v>
      </c>
      <c r="K179">
        <v>0.27777777777777779</v>
      </c>
      <c r="L179">
        <v>44.5</v>
      </c>
      <c r="M179">
        <v>-0.20930232558139536</v>
      </c>
      <c r="N179">
        <v>44.5</v>
      </c>
      <c r="O179">
        <v>0.17647058823529413</v>
      </c>
      <c r="P179">
        <v>44.5</v>
      </c>
      <c r="Q179">
        <v>-0.15555555555555556</v>
      </c>
      <c r="S179">
        <v>18</v>
      </c>
      <c r="T179">
        <f t="shared" si="26"/>
        <v>-17</v>
      </c>
      <c r="U179">
        <f t="shared" si="27"/>
        <v>-0.48571428571428571</v>
      </c>
      <c r="V179">
        <v>46</v>
      </c>
      <c r="W179">
        <f t="shared" si="28"/>
        <v>10</v>
      </c>
      <c r="X179">
        <f t="shared" si="29"/>
        <v>0.27777777777777779</v>
      </c>
      <c r="Y179">
        <v>34</v>
      </c>
      <c r="Z179">
        <f t="shared" si="30"/>
        <v>-9</v>
      </c>
      <c r="AA179">
        <f t="shared" si="31"/>
        <v>-0.20930232558139536</v>
      </c>
      <c r="AB179">
        <v>40</v>
      </c>
      <c r="AC179">
        <f t="shared" si="32"/>
        <v>6</v>
      </c>
      <c r="AD179">
        <f t="shared" si="33"/>
        <v>0.17647058823529413</v>
      </c>
      <c r="AE179">
        <v>38</v>
      </c>
      <c r="AF179">
        <f t="shared" si="34"/>
        <v>-7</v>
      </c>
      <c r="AG179">
        <f t="shared" si="35"/>
        <v>-0.15555555555555556</v>
      </c>
    </row>
    <row r="180" spans="1:33">
      <c r="A180">
        <v>44.75</v>
      </c>
      <c r="B180">
        <v>37</v>
      </c>
      <c r="C180">
        <f t="shared" si="24"/>
        <v>-8</v>
      </c>
      <c r="D180">
        <f t="shared" si="25"/>
        <v>-0.17777777777777778</v>
      </c>
      <c r="F180">
        <v>44.75</v>
      </c>
      <c r="G180">
        <v>-0.17777777777777778</v>
      </c>
      <c r="H180">
        <v>44.75</v>
      </c>
      <c r="I180">
        <v>-0.22857142857142856</v>
      </c>
      <c r="J180">
        <v>44.75</v>
      </c>
      <c r="K180">
        <v>0.16666666666666666</v>
      </c>
      <c r="L180">
        <v>44.75</v>
      </c>
      <c r="M180">
        <v>-6.9767441860465115E-2</v>
      </c>
      <c r="N180">
        <v>44.75</v>
      </c>
      <c r="O180">
        <v>2.9411764705882353E-2</v>
      </c>
      <c r="P180">
        <v>44.75</v>
      </c>
      <c r="Q180">
        <v>-2.2222222222222223E-2</v>
      </c>
      <c r="S180">
        <v>27</v>
      </c>
      <c r="T180">
        <f t="shared" si="26"/>
        <v>-8</v>
      </c>
      <c r="U180">
        <f t="shared" si="27"/>
        <v>-0.22857142857142856</v>
      </c>
      <c r="V180">
        <v>42</v>
      </c>
      <c r="W180">
        <f t="shared" si="28"/>
        <v>6</v>
      </c>
      <c r="X180">
        <f t="shared" si="29"/>
        <v>0.16666666666666666</v>
      </c>
      <c r="Y180">
        <v>40</v>
      </c>
      <c r="Z180">
        <f t="shared" si="30"/>
        <v>-3</v>
      </c>
      <c r="AA180">
        <f t="shared" si="31"/>
        <v>-6.9767441860465115E-2</v>
      </c>
      <c r="AB180">
        <v>35</v>
      </c>
      <c r="AC180">
        <f t="shared" si="32"/>
        <v>1</v>
      </c>
      <c r="AD180">
        <f t="shared" si="33"/>
        <v>2.9411764705882353E-2</v>
      </c>
      <c r="AE180">
        <v>44</v>
      </c>
      <c r="AF180">
        <f t="shared" si="34"/>
        <v>-1</v>
      </c>
      <c r="AG180">
        <f t="shared" si="35"/>
        <v>-2.2222222222222223E-2</v>
      </c>
    </row>
    <row r="181" spans="1:33">
      <c r="A181">
        <v>45</v>
      </c>
      <c r="B181">
        <v>47</v>
      </c>
      <c r="C181">
        <f t="shared" si="24"/>
        <v>2</v>
      </c>
      <c r="D181">
        <f t="shared" si="25"/>
        <v>4.4444444444444446E-2</v>
      </c>
      <c r="F181">
        <v>45</v>
      </c>
      <c r="G181">
        <v>4.4444444444444446E-2</v>
      </c>
      <c r="H181">
        <v>45</v>
      </c>
      <c r="I181">
        <v>-5.7142857142857141E-2</v>
      </c>
      <c r="J181">
        <v>45</v>
      </c>
      <c r="K181">
        <v>0.27777777777777779</v>
      </c>
      <c r="L181">
        <v>45</v>
      </c>
      <c r="M181">
        <v>-0.13953488372093023</v>
      </c>
      <c r="N181">
        <v>45</v>
      </c>
      <c r="O181">
        <v>8.8235294117647065E-2</v>
      </c>
      <c r="P181">
        <v>45</v>
      </c>
      <c r="Q181">
        <v>-0.13333333333333333</v>
      </c>
      <c r="S181">
        <v>33</v>
      </c>
      <c r="T181">
        <f t="shared" si="26"/>
        <v>-2</v>
      </c>
      <c r="U181">
        <f t="shared" si="27"/>
        <v>-5.7142857142857141E-2</v>
      </c>
      <c r="V181">
        <v>46</v>
      </c>
      <c r="W181">
        <f t="shared" si="28"/>
        <v>10</v>
      </c>
      <c r="X181">
        <f t="shared" si="29"/>
        <v>0.27777777777777779</v>
      </c>
      <c r="Y181">
        <v>37</v>
      </c>
      <c r="Z181">
        <f t="shared" si="30"/>
        <v>-6</v>
      </c>
      <c r="AA181">
        <f t="shared" si="31"/>
        <v>-0.13953488372093023</v>
      </c>
      <c r="AB181">
        <v>37</v>
      </c>
      <c r="AC181">
        <f t="shared" si="32"/>
        <v>3</v>
      </c>
      <c r="AD181">
        <f t="shared" si="33"/>
        <v>8.8235294117647065E-2</v>
      </c>
      <c r="AE181">
        <v>39</v>
      </c>
      <c r="AF181">
        <f t="shared" si="34"/>
        <v>-6</v>
      </c>
      <c r="AG181">
        <f t="shared" si="35"/>
        <v>-0.13333333333333333</v>
      </c>
    </row>
    <row r="182" spans="1:33">
      <c r="A182">
        <v>45.25</v>
      </c>
      <c r="B182">
        <v>45</v>
      </c>
      <c r="C182">
        <f t="shared" si="24"/>
        <v>0</v>
      </c>
      <c r="D182">
        <f t="shared" si="25"/>
        <v>0</v>
      </c>
      <c r="F182">
        <v>45.25</v>
      </c>
      <c r="G182">
        <v>0</v>
      </c>
      <c r="H182">
        <v>45.25</v>
      </c>
      <c r="I182">
        <v>-0.11428571428571428</v>
      </c>
      <c r="J182">
        <v>45.25</v>
      </c>
      <c r="K182">
        <v>0.27777777777777779</v>
      </c>
      <c r="L182">
        <v>45.25</v>
      </c>
      <c r="M182">
        <v>-2.3255813953488372E-2</v>
      </c>
      <c r="N182">
        <v>45.25</v>
      </c>
      <c r="O182">
        <v>5.8823529411764705E-2</v>
      </c>
      <c r="P182">
        <v>45.25</v>
      </c>
      <c r="Q182">
        <v>-8.8888888888888892E-2</v>
      </c>
      <c r="S182">
        <v>31</v>
      </c>
      <c r="T182">
        <f t="shared" si="26"/>
        <v>-4</v>
      </c>
      <c r="U182">
        <f t="shared" si="27"/>
        <v>-0.11428571428571428</v>
      </c>
      <c r="V182">
        <v>46</v>
      </c>
      <c r="W182">
        <f t="shared" si="28"/>
        <v>10</v>
      </c>
      <c r="X182">
        <f t="shared" si="29"/>
        <v>0.27777777777777779</v>
      </c>
      <c r="Y182">
        <v>42</v>
      </c>
      <c r="Z182">
        <f t="shared" si="30"/>
        <v>-1</v>
      </c>
      <c r="AA182">
        <f t="shared" si="31"/>
        <v>-2.3255813953488372E-2</v>
      </c>
      <c r="AB182">
        <v>36</v>
      </c>
      <c r="AC182">
        <f t="shared" si="32"/>
        <v>2</v>
      </c>
      <c r="AD182">
        <f t="shared" si="33"/>
        <v>5.8823529411764705E-2</v>
      </c>
      <c r="AE182">
        <v>41</v>
      </c>
      <c r="AF182">
        <f t="shared" si="34"/>
        <v>-4</v>
      </c>
      <c r="AG182">
        <f t="shared" si="35"/>
        <v>-8.8888888888888892E-2</v>
      </c>
    </row>
    <row r="183" spans="1:33">
      <c r="A183">
        <v>45.5</v>
      </c>
      <c r="B183">
        <v>44</v>
      </c>
      <c r="C183">
        <f t="shared" si="24"/>
        <v>-1</v>
      </c>
      <c r="D183">
        <f t="shared" si="25"/>
        <v>-2.2222222222222223E-2</v>
      </c>
      <c r="F183">
        <v>45.5</v>
      </c>
      <c r="G183">
        <v>-2.2222222222222223E-2</v>
      </c>
      <c r="H183">
        <v>45.5</v>
      </c>
      <c r="I183">
        <v>-0.25714285714285712</v>
      </c>
      <c r="J183">
        <v>45.5</v>
      </c>
      <c r="K183">
        <v>0.16666666666666666</v>
      </c>
      <c r="L183">
        <v>45.5</v>
      </c>
      <c r="M183">
        <v>-6.9767441860465115E-2</v>
      </c>
      <c r="N183">
        <v>45.5</v>
      </c>
      <c r="O183">
        <v>5.8823529411764705E-2</v>
      </c>
      <c r="P183">
        <v>45.5</v>
      </c>
      <c r="Q183">
        <v>-2.2222222222222223E-2</v>
      </c>
      <c r="S183">
        <v>26</v>
      </c>
      <c r="T183">
        <f t="shared" si="26"/>
        <v>-9</v>
      </c>
      <c r="U183">
        <f t="shared" si="27"/>
        <v>-0.25714285714285712</v>
      </c>
      <c r="V183">
        <v>42</v>
      </c>
      <c r="W183">
        <f t="shared" si="28"/>
        <v>6</v>
      </c>
      <c r="X183">
        <f t="shared" si="29"/>
        <v>0.16666666666666666</v>
      </c>
      <c r="Y183">
        <v>40</v>
      </c>
      <c r="Z183">
        <f t="shared" si="30"/>
        <v>-3</v>
      </c>
      <c r="AA183">
        <f t="shared" si="31"/>
        <v>-6.9767441860465115E-2</v>
      </c>
      <c r="AB183">
        <v>36</v>
      </c>
      <c r="AC183">
        <f t="shared" si="32"/>
        <v>2</v>
      </c>
      <c r="AD183">
        <f t="shared" si="33"/>
        <v>5.8823529411764705E-2</v>
      </c>
      <c r="AE183">
        <v>44</v>
      </c>
      <c r="AF183">
        <f t="shared" si="34"/>
        <v>-1</v>
      </c>
      <c r="AG183">
        <f t="shared" si="35"/>
        <v>-2.2222222222222223E-2</v>
      </c>
    </row>
    <row r="184" spans="1:33">
      <c r="A184">
        <v>45.75</v>
      </c>
      <c r="B184">
        <v>37</v>
      </c>
      <c r="C184">
        <f t="shared" si="24"/>
        <v>-8</v>
      </c>
      <c r="D184">
        <f t="shared" si="25"/>
        <v>-0.17777777777777778</v>
      </c>
      <c r="F184">
        <v>45.75</v>
      </c>
      <c r="G184">
        <v>-0.17777777777777778</v>
      </c>
      <c r="H184">
        <v>45.75</v>
      </c>
      <c r="I184">
        <v>-0.2</v>
      </c>
      <c r="J184">
        <v>45.75</v>
      </c>
      <c r="K184">
        <v>0.25</v>
      </c>
      <c r="L184">
        <v>45.75</v>
      </c>
      <c r="M184">
        <v>-0.18604651162790697</v>
      </c>
      <c r="N184">
        <v>45.75</v>
      </c>
      <c r="O184">
        <v>5.8823529411764705E-2</v>
      </c>
      <c r="P184">
        <v>45.75</v>
      </c>
      <c r="Q184">
        <v>-2.2222222222222223E-2</v>
      </c>
      <c r="S184">
        <v>28</v>
      </c>
      <c r="T184">
        <f t="shared" si="26"/>
        <v>-7</v>
      </c>
      <c r="U184">
        <f t="shared" si="27"/>
        <v>-0.2</v>
      </c>
      <c r="V184">
        <v>45</v>
      </c>
      <c r="W184">
        <f t="shared" si="28"/>
        <v>9</v>
      </c>
      <c r="X184">
        <f t="shared" si="29"/>
        <v>0.25</v>
      </c>
      <c r="Y184">
        <v>35</v>
      </c>
      <c r="Z184">
        <f t="shared" si="30"/>
        <v>-8</v>
      </c>
      <c r="AA184">
        <f t="shared" si="31"/>
        <v>-0.18604651162790697</v>
      </c>
      <c r="AB184">
        <v>36</v>
      </c>
      <c r="AC184">
        <f t="shared" si="32"/>
        <v>2</v>
      </c>
      <c r="AD184">
        <f t="shared" si="33"/>
        <v>5.8823529411764705E-2</v>
      </c>
      <c r="AE184">
        <v>44</v>
      </c>
      <c r="AF184">
        <f t="shared" si="34"/>
        <v>-1</v>
      </c>
      <c r="AG184">
        <f t="shared" si="35"/>
        <v>-2.2222222222222223E-2</v>
      </c>
    </row>
    <row r="185" spans="1:33">
      <c r="A185">
        <v>46</v>
      </c>
      <c r="B185">
        <v>44</v>
      </c>
      <c r="C185">
        <f t="shared" si="24"/>
        <v>-1</v>
      </c>
      <c r="D185">
        <f t="shared" si="25"/>
        <v>-2.2222222222222223E-2</v>
      </c>
      <c r="F185">
        <v>46</v>
      </c>
      <c r="G185">
        <v>-2.2222222222222223E-2</v>
      </c>
      <c r="H185">
        <v>46</v>
      </c>
      <c r="I185">
        <v>-0.2857142857142857</v>
      </c>
      <c r="J185">
        <v>46</v>
      </c>
      <c r="K185">
        <v>0.25</v>
      </c>
      <c r="L185">
        <v>46</v>
      </c>
      <c r="M185">
        <v>-6.9767441860465115E-2</v>
      </c>
      <c r="N185">
        <v>46</v>
      </c>
      <c r="O185">
        <v>-5.8823529411764705E-2</v>
      </c>
      <c r="P185">
        <v>46</v>
      </c>
      <c r="Q185">
        <v>-8.8888888888888892E-2</v>
      </c>
      <c r="S185">
        <v>25</v>
      </c>
      <c r="T185">
        <f t="shared" si="26"/>
        <v>-10</v>
      </c>
      <c r="U185">
        <f t="shared" si="27"/>
        <v>-0.2857142857142857</v>
      </c>
      <c r="V185">
        <v>45</v>
      </c>
      <c r="W185">
        <f t="shared" si="28"/>
        <v>9</v>
      </c>
      <c r="X185">
        <f t="shared" si="29"/>
        <v>0.25</v>
      </c>
      <c r="Y185">
        <v>40</v>
      </c>
      <c r="Z185">
        <f t="shared" si="30"/>
        <v>-3</v>
      </c>
      <c r="AA185">
        <f t="shared" si="31"/>
        <v>-6.9767441860465115E-2</v>
      </c>
      <c r="AB185">
        <v>32</v>
      </c>
      <c r="AC185">
        <f t="shared" si="32"/>
        <v>-2</v>
      </c>
      <c r="AD185">
        <f t="shared" si="33"/>
        <v>-5.8823529411764705E-2</v>
      </c>
      <c r="AE185">
        <v>41</v>
      </c>
      <c r="AF185">
        <f t="shared" si="34"/>
        <v>-4</v>
      </c>
      <c r="AG185">
        <f t="shared" si="35"/>
        <v>-8.8888888888888892E-2</v>
      </c>
    </row>
    <row r="186" spans="1:33">
      <c r="A186">
        <v>46.25</v>
      </c>
      <c r="B186">
        <v>41</v>
      </c>
      <c r="C186">
        <f t="shared" si="24"/>
        <v>-4</v>
      </c>
      <c r="D186">
        <f t="shared" si="25"/>
        <v>-8.8888888888888892E-2</v>
      </c>
      <c r="F186">
        <v>46.25</v>
      </c>
      <c r="G186">
        <v>-8.8888888888888892E-2</v>
      </c>
      <c r="H186">
        <v>46.25</v>
      </c>
      <c r="I186">
        <v>-0.25714285714285712</v>
      </c>
      <c r="J186">
        <v>46.25</v>
      </c>
      <c r="K186">
        <v>0.3611111111111111</v>
      </c>
      <c r="L186">
        <v>46.25</v>
      </c>
      <c r="M186">
        <v>-4.6511627906976744E-2</v>
      </c>
      <c r="N186">
        <v>46.25</v>
      </c>
      <c r="O186">
        <v>-2.9411764705882353E-2</v>
      </c>
      <c r="P186">
        <v>46.25</v>
      </c>
      <c r="Q186">
        <v>-4.4444444444444446E-2</v>
      </c>
      <c r="S186">
        <v>26</v>
      </c>
      <c r="T186">
        <f t="shared" si="26"/>
        <v>-9</v>
      </c>
      <c r="U186">
        <f t="shared" si="27"/>
        <v>-0.25714285714285712</v>
      </c>
      <c r="V186">
        <v>49</v>
      </c>
      <c r="W186">
        <f t="shared" si="28"/>
        <v>13</v>
      </c>
      <c r="X186">
        <f t="shared" si="29"/>
        <v>0.3611111111111111</v>
      </c>
      <c r="Y186">
        <v>41</v>
      </c>
      <c r="Z186">
        <f t="shared" si="30"/>
        <v>-2</v>
      </c>
      <c r="AA186">
        <f t="shared" si="31"/>
        <v>-4.6511627906976744E-2</v>
      </c>
      <c r="AB186">
        <v>33</v>
      </c>
      <c r="AC186">
        <f t="shared" si="32"/>
        <v>-1</v>
      </c>
      <c r="AD186">
        <f t="shared" si="33"/>
        <v>-2.9411764705882353E-2</v>
      </c>
      <c r="AE186">
        <v>43</v>
      </c>
      <c r="AF186">
        <f t="shared" si="34"/>
        <v>-2</v>
      </c>
      <c r="AG186">
        <f t="shared" si="35"/>
        <v>-4.4444444444444446E-2</v>
      </c>
    </row>
    <row r="187" spans="1:33">
      <c r="A187">
        <v>46.5</v>
      </c>
      <c r="B187">
        <v>44</v>
      </c>
      <c r="C187">
        <f t="shared" si="24"/>
        <v>-1</v>
      </c>
      <c r="D187">
        <f t="shared" si="25"/>
        <v>-2.2222222222222223E-2</v>
      </c>
      <c r="F187">
        <v>46.5</v>
      </c>
      <c r="G187">
        <v>-2.2222222222222223E-2</v>
      </c>
      <c r="H187">
        <v>46.5</v>
      </c>
      <c r="I187">
        <v>-0.34285714285714286</v>
      </c>
      <c r="J187">
        <v>46.5</v>
      </c>
      <c r="K187">
        <v>0.22222222222222221</v>
      </c>
      <c r="L187">
        <v>46.5</v>
      </c>
      <c r="M187">
        <v>-9.3023255813953487E-2</v>
      </c>
      <c r="N187">
        <v>46.5</v>
      </c>
      <c r="O187">
        <v>-5.8823529411764705E-2</v>
      </c>
      <c r="P187">
        <v>46.5</v>
      </c>
      <c r="Q187">
        <v>-6.6666666666666666E-2</v>
      </c>
      <c r="S187">
        <v>23</v>
      </c>
      <c r="T187">
        <f t="shared" si="26"/>
        <v>-12</v>
      </c>
      <c r="U187">
        <f t="shared" si="27"/>
        <v>-0.34285714285714286</v>
      </c>
      <c r="V187">
        <v>44</v>
      </c>
      <c r="W187">
        <f t="shared" si="28"/>
        <v>8</v>
      </c>
      <c r="X187">
        <f t="shared" si="29"/>
        <v>0.22222222222222221</v>
      </c>
      <c r="Y187">
        <v>39</v>
      </c>
      <c r="Z187">
        <f t="shared" si="30"/>
        <v>-4</v>
      </c>
      <c r="AA187">
        <f t="shared" si="31"/>
        <v>-9.3023255813953487E-2</v>
      </c>
      <c r="AB187">
        <v>32</v>
      </c>
      <c r="AC187">
        <f t="shared" si="32"/>
        <v>-2</v>
      </c>
      <c r="AD187">
        <f t="shared" si="33"/>
        <v>-5.8823529411764705E-2</v>
      </c>
      <c r="AE187">
        <v>42</v>
      </c>
      <c r="AF187">
        <f t="shared" si="34"/>
        <v>-3</v>
      </c>
      <c r="AG187">
        <f t="shared" si="35"/>
        <v>-6.6666666666666666E-2</v>
      </c>
    </row>
    <row r="188" spans="1:33">
      <c r="A188">
        <v>46.75</v>
      </c>
      <c r="B188">
        <v>41</v>
      </c>
      <c r="C188">
        <f t="shared" si="24"/>
        <v>-4</v>
      </c>
      <c r="D188">
        <f t="shared" si="25"/>
        <v>-8.8888888888888892E-2</v>
      </c>
      <c r="F188">
        <v>46.75</v>
      </c>
      <c r="G188">
        <v>-8.8888888888888892E-2</v>
      </c>
      <c r="H188">
        <v>46.75</v>
      </c>
      <c r="I188">
        <v>-0.34285714285714286</v>
      </c>
      <c r="J188">
        <v>46.75</v>
      </c>
      <c r="K188">
        <v>0.19444444444444445</v>
      </c>
      <c r="L188">
        <v>46.75</v>
      </c>
      <c r="M188">
        <v>6.9767441860465115E-2</v>
      </c>
      <c r="N188">
        <v>46.75</v>
      </c>
      <c r="O188">
        <v>0</v>
      </c>
      <c r="P188">
        <v>46.75</v>
      </c>
      <c r="Q188">
        <v>-2.2222222222222223E-2</v>
      </c>
      <c r="S188">
        <v>23</v>
      </c>
      <c r="T188">
        <f t="shared" si="26"/>
        <v>-12</v>
      </c>
      <c r="U188">
        <f t="shared" si="27"/>
        <v>-0.34285714285714286</v>
      </c>
      <c r="V188">
        <v>43</v>
      </c>
      <c r="W188">
        <f t="shared" si="28"/>
        <v>7</v>
      </c>
      <c r="X188">
        <f t="shared" si="29"/>
        <v>0.19444444444444445</v>
      </c>
      <c r="Y188">
        <v>46</v>
      </c>
      <c r="Z188">
        <f t="shared" si="30"/>
        <v>3</v>
      </c>
      <c r="AA188">
        <f t="shared" si="31"/>
        <v>6.9767441860465115E-2</v>
      </c>
      <c r="AB188">
        <v>34</v>
      </c>
      <c r="AC188">
        <f t="shared" si="32"/>
        <v>0</v>
      </c>
      <c r="AD188">
        <f t="shared" si="33"/>
        <v>0</v>
      </c>
      <c r="AE188">
        <v>44</v>
      </c>
      <c r="AF188">
        <f t="shared" si="34"/>
        <v>-1</v>
      </c>
      <c r="AG188">
        <f t="shared" si="35"/>
        <v>-2.2222222222222223E-2</v>
      </c>
    </row>
    <row r="189" spans="1:33">
      <c r="A189">
        <v>47</v>
      </c>
      <c r="B189">
        <v>37</v>
      </c>
      <c r="C189">
        <f t="shared" si="24"/>
        <v>-8</v>
      </c>
      <c r="D189">
        <f t="shared" si="25"/>
        <v>-0.17777777777777778</v>
      </c>
      <c r="F189">
        <v>47</v>
      </c>
      <c r="G189">
        <v>-0.17777777777777778</v>
      </c>
      <c r="H189">
        <v>47</v>
      </c>
      <c r="I189">
        <v>-0.42857142857142855</v>
      </c>
      <c r="J189">
        <v>47</v>
      </c>
      <c r="K189">
        <v>0.1111111111111111</v>
      </c>
      <c r="L189">
        <v>47</v>
      </c>
      <c r="M189">
        <v>-2.3255813953488372E-2</v>
      </c>
      <c r="N189">
        <v>47</v>
      </c>
      <c r="O189">
        <v>2.9411764705882353E-2</v>
      </c>
      <c r="P189">
        <v>47</v>
      </c>
      <c r="Q189">
        <v>-6.6666666666666666E-2</v>
      </c>
      <c r="S189">
        <v>20</v>
      </c>
      <c r="T189">
        <f t="shared" si="26"/>
        <v>-15</v>
      </c>
      <c r="U189">
        <f t="shared" si="27"/>
        <v>-0.42857142857142855</v>
      </c>
      <c r="V189">
        <v>40</v>
      </c>
      <c r="W189">
        <f t="shared" si="28"/>
        <v>4</v>
      </c>
      <c r="X189">
        <f t="shared" si="29"/>
        <v>0.1111111111111111</v>
      </c>
      <c r="Y189">
        <v>42</v>
      </c>
      <c r="Z189">
        <f t="shared" si="30"/>
        <v>-1</v>
      </c>
      <c r="AA189">
        <f t="shared" si="31"/>
        <v>-2.3255813953488372E-2</v>
      </c>
      <c r="AB189">
        <v>35</v>
      </c>
      <c r="AC189">
        <f t="shared" si="32"/>
        <v>1</v>
      </c>
      <c r="AD189">
        <f t="shared" si="33"/>
        <v>2.9411764705882353E-2</v>
      </c>
      <c r="AE189">
        <v>42</v>
      </c>
      <c r="AF189">
        <f t="shared" si="34"/>
        <v>-3</v>
      </c>
      <c r="AG189">
        <f t="shared" si="35"/>
        <v>-6.6666666666666666E-2</v>
      </c>
    </row>
    <row r="190" spans="1:33">
      <c r="A190">
        <v>47.25</v>
      </c>
      <c r="B190">
        <v>37</v>
      </c>
      <c r="C190">
        <f t="shared" si="24"/>
        <v>-8</v>
      </c>
      <c r="D190">
        <f t="shared" si="25"/>
        <v>-0.17777777777777778</v>
      </c>
      <c r="F190">
        <v>47.25</v>
      </c>
      <c r="G190">
        <v>-0.17777777777777778</v>
      </c>
      <c r="H190">
        <v>47.25</v>
      </c>
      <c r="I190">
        <v>-0.31428571428571428</v>
      </c>
      <c r="J190">
        <v>47.25</v>
      </c>
      <c r="K190">
        <v>2.7777777777777776E-2</v>
      </c>
      <c r="L190">
        <v>47.25</v>
      </c>
      <c r="M190">
        <v>-9.3023255813953487E-2</v>
      </c>
      <c r="N190">
        <v>47.25</v>
      </c>
      <c r="O190">
        <v>2.9411764705882353E-2</v>
      </c>
      <c r="P190">
        <v>47.25</v>
      </c>
      <c r="Q190">
        <v>-4.4444444444444446E-2</v>
      </c>
      <c r="S190">
        <v>24</v>
      </c>
      <c r="T190">
        <f t="shared" si="26"/>
        <v>-11</v>
      </c>
      <c r="U190">
        <f t="shared" si="27"/>
        <v>-0.31428571428571428</v>
      </c>
      <c r="V190">
        <v>37</v>
      </c>
      <c r="W190">
        <f t="shared" si="28"/>
        <v>1</v>
      </c>
      <c r="X190">
        <f t="shared" si="29"/>
        <v>2.7777777777777776E-2</v>
      </c>
      <c r="Y190">
        <v>39</v>
      </c>
      <c r="Z190">
        <f t="shared" si="30"/>
        <v>-4</v>
      </c>
      <c r="AA190">
        <f t="shared" si="31"/>
        <v>-9.3023255813953487E-2</v>
      </c>
      <c r="AB190">
        <v>35</v>
      </c>
      <c r="AC190">
        <f t="shared" si="32"/>
        <v>1</v>
      </c>
      <c r="AD190">
        <f t="shared" si="33"/>
        <v>2.9411764705882353E-2</v>
      </c>
      <c r="AE190">
        <v>43</v>
      </c>
      <c r="AF190">
        <f t="shared" si="34"/>
        <v>-2</v>
      </c>
      <c r="AG190">
        <f t="shared" si="35"/>
        <v>-4.4444444444444446E-2</v>
      </c>
    </row>
    <row r="191" spans="1:33">
      <c r="A191">
        <v>47.5</v>
      </c>
      <c r="B191">
        <v>46</v>
      </c>
      <c r="C191">
        <f t="shared" si="24"/>
        <v>1</v>
      </c>
      <c r="D191">
        <f t="shared" si="25"/>
        <v>2.2222222222222223E-2</v>
      </c>
      <c r="F191">
        <v>47.5</v>
      </c>
      <c r="G191">
        <v>2.2222222222222223E-2</v>
      </c>
      <c r="H191">
        <v>47.5</v>
      </c>
      <c r="I191">
        <v>-0.37142857142857144</v>
      </c>
      <c r="J191">
        <v>47.5</v>
      </c>
      <c r="K191">
        <v>0.1111111111111111</v>
      </c>
      <c r="L191">
        <v>47.5</v>
      </c>
      <c r="M191">
        <v>0</v>
      </c>
      <c r="N191">
        <v>47.5</v>
      </c>
      <c r="O191">
        <v>0</v>
      </c>
      <c r="P191">
        <v>47.5</v>
      </c>
      <c r="Q191">
        <v>-4.4444444444444446E-2</v>
      </c>
      <c r="S191">
        <v>22</v>
      </c>
      <c r="T191">
        <f t="shared" si="26"/>
        <v>-13</v>
      </c>
      <c r="U191">
        <f t="shared" si="27"/>
        <v>-0.37142857142857144</v>
      </c>
      <c r="V191">
        <v>40</v>
      </c>
      <c r="W191">
        <f t="shared" si="28"/>
        <v>4</v>
      </c>
      <c r="X191">
        <f t="shared" si="29"/>
        <v>0.1111111111111111</v>
      </c>
      <c r="Y191">
        <v>43</v>
      </c>
      <c r="Z191">
        <f t="shared" si="30"/>
        <v>0</v>
      </c>
      <c r="AA191">
        <f t="shared" si="31"/>
        <v>0</v>
      </c>
      <c r="AB191">
        <v>34</v>
      </c>
      <c r="AC191">
        <f t="shared" si="32"/>
        <v>0</v>
      </c>
      <c r="AD191">
        <f t="shared" si="33"/>
        <v>0</v>
      </c>
      <c r="AE191">
        <v>43</v>
      </c>
      <c r="AF191">
        <f t="shared" si="34"/>
        <v>-2</v>
      </c>
      <c r="AG191">
        <f t="shared" si="35"/>
        <v>-4.4444444444444446E-2</v>
      </c>
    </row>
    <row r="192" spans="1:33">
      <c r="A192">
        <v>47.75</v>
      </c>
      <c r="B192">
        <v>38</v>
      </c>
      <c r="C192">
        <f t="shared" si="24"/>
        <v>-7</v>
      </c>
      <c r="D192">
        <f t="shared" si="25"/>
        <v>-0.15555555555555556</v>
      </c>
      <c r="F192">
        <v>47.75</v>
      </c>
      <c r="G192">
        <v>-0.15555555555555556</v>
      </c>
      <c r="H192">
        <v>47.75</v>
      </c>
      <c r="I192">
        <v>-0.22857142857142856</v>
      </c>
      <c r="J192">
        <v>47.75</v>
      </c>
      <c r="K192">
        <v>0.52777777777777779</v>
      </c>
      <c r="L192">
        <v>47.75</v>
      </c>
      <c r="M192">
        <v>-6.9767441860465115E-2</v>
      </c>
      <c r="N192">
        <v>47.75</v>
      </c>
      <c r="O192">
        <v>0</v>
      </c>
      <c r="P192">
        <v>47.75</v>
      </c>
      <c r="Q192">
        <v>-4.4444444444444446E-2</v>
      </c>
      <c r="S192">
        <v>27</v>
      </c>
      <c r="T192">
        <f t="shared" si="26"/>
        <v>-8</v>
      </c>
      <c r="U192">
        <f t="shared" si="27"/>
        <v>-0.22857142857142856</v>
      </c>
      <c r="V192">
        <v>55</v>
      </c>
      <c r="W192">
        <f t="shared" si="28"/>
        <v>19</v>
      </c>
      <c r="X192">
        <f t="shared" si="29"/>
        <v>0.52777777777777779</v>
      </c>
      <c r="Y192">
        <v>40</v>
      </c>
      <c r="Z192">
        <f t="shared" si="30"/>
        <v>-3</v>
      </c>
      <c r="AA192">
        <f t="shared" si="31"/>
        <v>-6.9767441860465115E-2</v>
      </c>
      <c r="AB192">
        <v>34</v>
      </c>
      <c r="AC192">
        <f t="shared" si="32"/>
        <v>0</v>
      </c>
      <c r="AD192">
        <f t="shared" si="33"/>
        <v>0</v>
      </c>
      <c r="AE192">
        <v>43</v>
      </c>
      <c r="AF192">
        <f t="shared" si="34"/>
        <v>-2</v>
      </c>
      <c r="AG192">
        <f t="shared" si="35"/>
        <v>-4.4444444444444446E-2</v>
      </c>
    </row>
    <row r="193" spans="1:33">
      <c r="A193">
        <v>48</v>
      </c>
      <c r="B193">
        <v>42</v>
      </c>
      <c r="C193">
        <f t="shared" si="24"/>
        <v>-3</v>
      </c>
      <c r="D193">
        <f t="shared" si="25"/>
        <v>-6.6666666666666666E-2</v>
      </c>
      <c r="F193">
        <v>48</v>
      </c>
      <c r="G193">
        <v>-6.6666666666666666E-2</v>
      </c>
      <c r="H193">
        <v>48</v>
      </c>
      <c r="I193">
        <v>-0.42857142857142855</v>
      </c>
      <c r="J193">
        <v>48</v>
      </c>
      <c r="K193">
        <v>0.33333333333333331</v>
      </c>
      <c r="L193">
        <v>48</v>
      </c>
      <c r="M193">
        <v>-2.3255813953488372E-2</v>
      </c>
      <c r="N193">
        <v>48</v>
      </c>
      <c r="O193">
        <v>2.9411764705882353E-2</v>
      </c>
      <c r="P193">
        <v>48</v>
      </c>
      <c r="Q193">
        <v>-4.4444444444444446E-2</v>
      </c>
      <c r="S193">
        <v>20</v>
      </c>
      <c r="T193">
        <f t="shared" si="26"/>
        <v>-15</v>
      </c>
      <c r="U193">
        <f t="shared" si="27"/>
        <v>-0.42857142857142855</v>
      </c>
      <c r="V193">
        <v>48</v>
      </c>
      <c r="W193">
        <f t="shared" si="28"/>
        <v>12</v>
      </c>
      <c r="X193">
        <f t="shared" si="29"/>
        <v>0.33333333333333331</v>
      </c>
      <c r="Y193">
        <v>42</v>
      </c>
      <c r="Z193">
        <f t="shared" si="30"/>
        <v>-1</v>
      </c>
      <c r="AA193">
        <f t="shared" si="31"/>
        <v>-2.3255813953488372E-2</v>
      </c>
      <c r="AB193">
        <v>35</v>
      </c>
      <c r="AC193">
        <f t="shared" si="32"/>
        <v>1</v>
      </c>
      <c r="AD193">
        <f t="shared" si="33"/>
        <v>2.9411764705882353E-2</v>
      </c>
      <c r="AE193">
        <v>43</v>
      </c>
      <c r="AF193">
        <f t="shared" si="34"/>
        <v>-2</v>
      </c>
      <c r="AG193">
        <f t="shared" si="35"/>
        <v>-4.4444444444444446E-2</v>
      </c>
    </row>
    <row r="194" spans="1:33">
      <c r="A194">
        <v>48.25</v>
      </c>
      <c r="B194">
        <v>38</v>
      </c>
      <c r="C194">
        <f t="shared" si="24"/>
        <v>-7</v>
      </c>
      <c r="D194">
        <f t="shared" si="25"/>
        <v>-0.15555555555555556</v>
      </c>
      <c r="F194">
        <v>48.25</v>
      </c>
      <c r="G194">
        <v>-0.15555555555555556</v>
      </c>
      <c r="H194">
        <v>48.25</v>
      </c>
      <c r="I194">
        <v>-0.54285714285714282</v>
      </c>
      <c r="J194">
        <v>48.25</v>
      </c>
      <c r="K194">
        <v>0.1388888888888889</v>
      </c>
      <c r="L194">
        <v>48.25</v>
      </c>
      <c r="M194">
        <v>-4.6511627906976744E-2</v>
      </c>
      <c r="N194">
        <v>48.25</v>
      </c>
      <c r="O194">
        <v>0</v>
      </c>
      <c r="P194">
        <v>48.25</v>
      </c>
      <c r="Q194">
        <v>-8.8888888888888892E-2</v>
      </c>
      <c r="S194">
        <v>16</v>
      </c>
      <c r="T194">
        <f t="shared" si="26"/>
        <v>-19</v>
      </c>
      <c r="U194">
        <f t="shared" si="27"/>
        <v>-0.54285714285714282</v>
      </c>
      <c r="V194">
        <v>41</v>
      </c>
      <c r="W194">
        <f t="shared" si="28"/>
        <v>5</v>
      </c>
      <c r="X194">
        <f t="shared" si="29"/>
        <v>0.1388888888888889</v>
      </c>
      <c r="Y194">
        <v>41</v>
      </c>
      <c r="Z194">
        <f t="shared" si="30"/>
        <v>-2</v>
      </c>
      <c r="AA194">
        <f t="shared" si="31"/>
        <v>-4.6511627906976744E-2</v>
      </c>
      <c r="AB194">
        <v>34</v>
      </c>
      <c r="AC194">
        <f t="shared" si="32"/>
        <v>0</v>
      </c>
      <c r="AD194">
        <f t="shared" si="33"/>
        <v>0</v>
      </c>
      <c r="AE194">
        <v>41</v>
      </c>
      <c r="AF194">
        <f t="shared" si="34"/>
        <v>-4</v>
      </c>
      <c r="AG194">
        <f t="shared" si="35"/>
        <v>-8.8888888888888892E-2</v>
      </c>
    </row>
    <row r="195" spans="1:33">
      <c r="A195">
        <v>48.5</v>
      </c>
      <c r="B195">
        <v>45</v>
      </c>
      <c r="C195">
        <f t="shared" ref="C195:C241" si="36">B195-45</f>
        <v>0</v>
      </c>
      <c r="D195">
        <f t="shared" ref="D195:D241" si="37">C195/45</f>
        <v>0</v>
      </c>
      <c r="F195">
        <v>48.5</v>
      </c>
      <c r="G195">
        <v>0</v>
      </c>
      <c r="H195">
        <v>48.5</v>
      </c>
      <c r="I195">
        <v>-0.22857142857142856</v>
      </c>
      <c r="J195">
        <v>48.5</v>
      </c>
      <c r="K195">
        <v>0.19444444444444445</v>
      </c>
      <c r="L195">
        <v>48.5</v>
      </c>
      <c r="M195">
        <v>-9.3023255813953487E-2</v>
      </c>
      <c r="N195">
        <v>48.5</v>
      </c>
      <c r="O195">
        <v>0.14705882352941177</v>
      </c>
      <c r="P195">
        <v>48.5</v>
      </c>
      <c r="Q195">
        <v>-2.2222222222222223E-2</v>
      </c>
      <c r="S195">
        <v>27</v>
      </c>
      <c r="T195">
        <f t="shared" ref="T195:T241" si="38">S195-35</f>
        <v>-8</v>
      </c>
      <c r="U195">
        <f t="shared" ref="U195:U241" si="39">T195/35</f>
        <v>-0.22857142857142856</v>
      </c>
      <c r="V195">
        <v>43</v>
      </c>
      <c r="W195">
        <f t="shared" ref="W195:W241" si="40">V195-36</f>
        <v>7</v>
      </c>
      <c r="X195">
        <f t="shared" ref="X195:X241" si="41">W195/36</f>
        <v>0.19444444444444445</v>
      </c>
      <c r="Y195">
        <v>39</v>
      </c>
      <c r="Z195">
        <f t="shared" ref="Z195:Z241" si="42">Y195-43</f>
        <v>-4</v>
      </c>
      <c r="AA195">
        <f t="shared" ref="AA195:AA241" si="43">Z195/43</f>
        <v>-9.3023255813953487E-2</v>
      </c>
      <c r="AB195">
        <v>39</v>
      </c>
      <c r="AC195">
        <f t="shared" ref="AC195:AC241" si="44">AB195-34</f>
        <v>5</v>
      </c>
      <c r="AD195">
        <f t="shared" ref="AD195:AD241" si="45">AC195/34</f>
        <v>0.14705882352941177</v>
      </c>
      <c r="AE195">
        <v>44</v>
      </c>
      <c r="AF195">
        <f t="shared" ref="AF195:AF241" si="46">AE195-45</f>
        <v>-1</v>
      </c>
      <c r="AG195">
        <f t="shared" ref="AG195:AG241" si="47">AF195/45</f>
        <v>-2.2222222222222223E-2</v>
      </c>
    </row>
    <row r="196" spans="1:33">
      <c r="A196">
        <v>48.75</v>
      </c>
      <c r="B196">
        <v>35</v>
      </c>
      <c r="C196">
        <f t="shared" si="36"/>
        <v>-10</v>
      </c>
      <c r="D196">
        <f t="shared" si="37"/>
        <v>-0.22222222222222221</v>
      </c>
      <c r="F196">
        <v>48.75</v>
      </c>
      <c r="G196">
        <v>-0.22222222222222221</v>
      </c>
      <c r="H196">
        <v>48.75</v>
      </c>
      <c r="I196">
        <v>2.8571428571428571E-2</v>
      </c>
      <c r="J196">
        <v>48.75</v>
      </c>
      <c r="K196">
        <v>8.3333333333333329E-2</v>
      </c>
      <c r="L196">
        <v>48.75</v>
      </c>
      <c r="M196">
        <v>-0.11627906976744186</v>
      </c>
      <c r="N196">
        <v>48.75</v>
      </c>
      <c r="O196">
        <v>-5.8823529411764705E-2</v>
      </c>
      <c r="P196">
        <v>48.75</v>
      </c>
      <c r="Q196">
        <v>-2.2222222222222223E-2</v>
      </c>
      <c r="S196">
        <v>36</v>
      </c>
      <c r="T196">
        <f t="shared" si="38"/>
        <v>1</v>
      </c>
      <c r="U196">
        <f t="shared" si="39"/>
        <v>2.8571428571428571E-2</v>
      </c>
      <c r="V196">
        <v>39</v>
      </c>
      <c r="W196">
        <f t="shared" si="40"/>
        <v>3</v>
      </c>
      <c r="X196">
        <f t="shared" si="41"/>
        <v>8.3333333333333329E-2</v>
      </c>
      <c r="Y196">
        <v>38</v>
      </c>
      <c r="Z196">
        <f t="shared" si="42"/>
        <v>-5</v>
      </c>
      <c r="AA196">
        <f t="shared" si="43"/>
        <v>-0.11627906976744186</v>
      </c>
      <c r="AB196">
        <v>32</v>
      </c>
      <c r="AC196">
        <f t="shared" si="44"/>
        <v>-2</v>
      </c>
      <c r="AD196">
        <f t="shared" si="45"/>
        <v>-5.8823529411764705E-2</v>
      </c>
      <c r="AE196">
        <v>44</v>
      </c>
      <c r="AF196">
        <f t="shared" si="46"/>
        <v>-1</v>
      </c>
      <c r="AG196">
        <f t="shared" si="47"/>
        <v>-2.2222222222222223E-2</v>
      </c>
    </row>
    <row r="197" spans="1:33">
      <c r="A197">
        <v>49</v>
      </c>
      <c r="B197">
        <v>41</v>
      </c>
      <c r="C197">
        <f t="shared" si="36"/>
        <v>-4</v>
      </c>
      <c r="D197">
        <f t="shared" si="37"/>
        <v>-8.8888888888888892E-2</v>
      </c>
      <c r="F197">
        <v>49</v>
      </c>
      <c r="G197">
        <v>-8.8888888888888892E-2</v>
      </c>
      <c r="H197">
        <v>49</v>
      </c>
      <c r="I197">
        <v>-0.68571428571428572</v>
      </c>
      <c r="J197">
        <v>49</v>
      </c>
      <c r="K197">
        <v>0.3611111111111111</v>
      </c>
      <c r="L197">
        <v>49</v>
      </c>
      <c r="M197">
        <v>-9.3023255813953487E-2</v>
      </c>
      <c r="N197">
        <v>49</v>
      </c>
      <c r="O197">
        <v>2.9411764705882353E-2</v>
      </c>
      <c r="P197">
        <v>49</v>
      </c>
      <c r="Q197">
        <v>-2.2222222222222223E-2</v>
      </c>
      <c r="S197">
        <v>11</v>
      </c>
      <c r="T197">
        <f t="shared" si="38"/>
        <v>-24</v>
      </c>
      <c r="U197">
        <f t="shared" si="39"/>
        <v>-0.68571428571428572</v>
      </c>
      <c r="V197">
        <v>49</v>
      </c>
      <c r="W197">
        <f t="shared" si="40"/>
        <v>13</v>
      </c>
      <c r="X197">
        <f t="shared" si="41"/>
        <v>0.3611111111111111</v>
      </c>
      <c r="Y197">
        <v>39</v>
      </c>
      <c r="Z197">
        <f t="shared" si="42"/>
        <v>-4</v>
      </c>
      <c r="AA197">
        <f t="shared" si="43"/>
        <v>-9.3023255813953487E-2</v>
      </c>
      <c r="AB197">
        <v>35</v>
      </c>
      <c r="AC197">
        <f t="shared" si="44"/>
        <v>1</v>
      </c>
      <c r="AD197">
        <f t="shared" si="45"/>
        <v>2.9411764705882353E-2</v>
      </c>
      <c r="AE197">
        <v>44</v>
      </c>
      <c r="AF197">
        <f t="shared" si="46"/>
        <v>-1</v>
      </c>
      <c r="AG197">
        <f t="shared" si="47"/>
        <v>-2.2222222222222223E-2</v>
      </c>
    </row>
    <row r="198" spans="1:33">
      <c r="A198">
        <v>49.25</v>
      </c>
      <c r="B198">
        <v>36</v>
      </c>
      <c r="C198">
        <f t="shared" si="36"/>
        <v>-9</v>
      </c>
      <c r="D198">
        <f t="shared" si="37"/>
        <v>-0.2</v>
      </c>
      <c r="F198">
        <v>49.25</v>
      </c>
      <c r="G198">
        <v>-0.2</v>
      </c>
      <c r="H198">
        <v>49.25</v>
      </c>
      <c r="I198">
        <v>-0.31428571428571428</v>
      </c>
      <c r="J198">
        <v>49.25</v>
      </c>
      <c r="K198">
        <v>0.22222222222222221</v>
      </c>
      <c r="L198">
        <v>49.25</v>
      </c>
      <c r="M198">
        <v>-6.9767441860465115E-2</v>
      </c>
      <c r="N198">
        <v>49.25</v>
      </c>
      <c r="O198">
        <v>-2.9411764705882353E-2</v>
      </c>
      <c r="P198">
        <v>49.25</v>
      </c>
      <c r="Q198">
        <v>-0.13333333333333333</v>
      </c>
      <c r="S198">
        <v>24</v>
      </c>
      <c r="T198">
        <f t="shared" si="38"/>
        <v>-11</v>
      </c>
      <c r="U198">
        <f t="shared" si="39"/>
        <v>-0.31428571428571428</v>
      </c>
      <c r="V198">
        <v>44</v>
      </c>
      <c r="W198">
        <f t="shared" si="40"/>
        <v>8</v>
      </c>
      <c r="X198">
        <f t="shared" si="41"/>
        <v>0.22222222222222221</v>
      </c>
      <c r="Y198">
        <v>40</v>
      </c>
      <c r="Z198">
        <f t="shared" si="42"/>
        <v>-3</v>
      </c>
      <c r="AA198">
        <f t="shared" si="43"/>
        <v>-6.9767441860465115E-2</v>
      </c>
      <c r="AB198">
        <v>33</v>
      </c>
      <c r="AC198">
        <f t="shared" si="44"/>
        <v>-1</v>
      </c>
      <c r="AD198">
        <f t="shared" si="45"/>
        <v>-2.9411764705882353E-2</v>
      </c>
      <c r="AE198">
        <v>39</v>
      </c>
      <c r="AF198">
        <f t="shared" si="46"/>
        <v>-6</v>
      </c>
      <c r="AG198">
        <f t="shared" si="47"/>
        <v>-0.13333333333333333</v>
      </c>
    </row>
    <row r="199" spans="1:33">
      <c r="A199">
        <v>49.5</v>
      </c>
      <c r="B199">
        <v>34</v>
      </c>
      <c r="C199">
        <f t="shared" si="36"/>
        <v>-11</v>
      </c>
      <c r="D199">
        <f t="shared" si="37"/>
        <v>-0.24444444444444444</v>
      </c>
      <c r="F199">
        <v>49.5</v>
      </c>
      <c r="G199">
        <v>-0.24444444444444444</v>
      </c>
      <c r="H199">
        <v>49.5</v>
      </c>
      <c r="I199">
        <v>-0.25714285714285712</v>
      </c>
      <c r="J199">
        <v>49.5</v>
      </c>
      <c r="K199">
        <v>0.16666666666666666</v>
      </c>
      <c r="L199">
        <v>49.5</v>
      </c>
      <c r="M199">
        <v>-0.16279069767441862</v>
      </c>
      <c r="N199">
        <v>49.5</v>
      </c>
      <c r="O199">
        <v>-0.11764705882352941</v>
      </c>
      <c r="P199">
        <v>49.5</v>
      </c>
      <c r="Q199">
        <v>-0.13333333333333333</v>
      </c>
      <c r="S199">
        <v>26</v>
      </c>
      <c r="T199">
        <f t="shared" si="38"/>
        <v>-9</v>
      </c>
      <c r="U199">
        <f t="shared" si="39"/>
        <v>-0.25714285714285712</v>
      </c>
      <c r="V199">
        <v>42</v>
      </c>
      <c r="W199">
        <f t="shared" si="40"/>
        <v>6</v>
      </c>
      <c r="X199">
        <f t="shared" si="41"/>
        <v>0.16666666666666666</v>
      </c>
      <c r="Y199">
        <v>36</v>
      </c>
      <c r="Z199">
        <f t="shared" si="42"/>
        <v>-7</v>
      </c>
      <c r="AA199">
        <f t="shared" si="43"/>
        <v>-0.16279069767441862</v>
      </c>
      <c r="AB199">
        <v>30</v>
      </c>
      <c r="AC199">
        <f t="shared" si="44"/>
        <v>-4</v>
      </c>
      <c r="AD199">
        <f t="shared" si="45"/>
        <v>-0.11764705882352941</v>
      </c>
      <c r="AE199">
        <v>39</v>
      </c>
      <c r="AF199">
        <f t="shared" si="46"/>
        <v>-6</v>
      </c>
      <c r="AG199">
        <f t="shared" si="47"/>
        <v>-0.13333333333333333</v>
      </c>
    </row>
    <row r="200" spans="1:33">
      <c r="A200">
        <v>49.75</v>
      </c>
      <c r="B200">
        <v>42</v>
      </c>
      <c r="C200">
        <f t="shared" si="36"/>
        <v>-3</v>
      </c>
      <c r="D200">
        <f t="shared" si="37"/>
        <v>-6.6666666666666666E-2</v>
      </c>
      <c r="F200">
        <v>49.75</v>
      </c>
      <c r="G200">
        <v>-6.6666666666666666E-2</v>
      </c>
      <c r="H200">
        <v>49.75</v>
      </c>
      <c r="I200">
        <v>-8.5714285714285715E-2</v>
      </c>
      <c r="J200">
        <v>49.75</v>
      </c>
      <c r="K200">
        <v>0.25</v>
      </c>
      <c r="L200">
        <v>49.75</v>
      </c>
      <c r="M200">
        <v>-0.11627906976744186</v>
      </c>
      <c r="N200">
        <v>49.75</v>
      </c>
      <c r="O200">
        <v>-2.9411764705882353E-2</v>
      </c>
      <c r="P200">
        <v>49.75</v>
      </c>
      <c r="Q200">
        <v>-0.13333333333333333</v>
      </c>
      <c r="S200">
        <v>32</v>
      </c>
      <c r="T200">
        <f t="shared" si="38"/>
        <v>-3</v>
      </c>
      <c r="U200">
        <f t="shared" si="39"/>
        <v>-8.5714285714285715E-2</v>
      </c>
      <c r="V200">
        <v>45</v>
      </c>
      <c r="W200">
        <f t="shared" si="40"/>
        <v>9</v>
      </c>
      <c r="X200">
        <f t="shared" si="41"/>
        <v>0.25</v>
      </c>
      <c r="Y200">
        <v>38</v>
      </c>
      <c r="Z200">
        <f t="shared" si="42"/>
        <v>-5</v>
      </c>
      <c r="AA200">
        <f t="shared" si="43"/>
        <v>-0.11627906976744186</v>
      </c>
      <c r="AB200">
        <v>33</v>
      </c>
      <c r="AC200">
        <f t="shared" si="44"/>
        <v>-1</v>
      </c>
      <c r="AD200">
        <f t="shared" si="45"/>
        <v>-2.9411764705882353E-2</v>
      </c>
      <c r="AE200">
        <v>39</v>
      </c>
      <c r="AF200">
        <f t="shared" si="46"/>
        <v>-6</v>
      </c>
      <c r="AG200">
        <f t="shared" si="47"/>
        <v>-0.13333333333333333</v>
      </c>
    </row>
    <row r="201" spans="1:33">
      <c r="A201">
        <v>50</v>
      </c>
      <c r="B201">
        <v>44</v>
      </c>
      <c r="C201">
        <f t="shared" si="36"/>
        <v>-1</v>
      </c>
      <c r="D201">
        <f t="shared" si="37"/>
        <v>-2.2222222222222223E-2</v>
      </c>
      <c r="F201">
        <v>50</v>
      </c>
      <c r="G201">
        <v>-2.2222222222222223E-2</v>
      </c>
      <c r="H201">
        <v>50</v>
      </c>
      <c r="I201">
        <v>-0.65714285714285714</v>
      </c>
      <c r="J201">
        <v>50</v>
      </c>
      <c r="K201">
        <v>0.52777777777777779</v>
      </c>
      <c r="L201">
        <v>50</v>
      </c>
      <c r="M201">
        <v>0</v>
      </c>
      <c r="N201">
        <v>50</v>
      </c>
      <c r="O201">
        <v>8.8235294117647065E-2</v>
      </c>
      <c r="P201">
        <v>50</v>
      </c>
      <c r="Q201">
        <v>-2.2222222222222223E-2</v>
      </c>
      <c r="S201">
        <v>12</v>
      </c>
      <c r="T201">
        <f t="shared" si="38"/>
        <v>-23</v>
      </c>
      <c r="U201">
        <f t="shared" si="39"/>
        <v>-0.65714285714285714</v>
      </c>
      <c r="V201">
        <v>55</v>
      </c>
      <c r="W201">
        <f t="shared" si="40"/>
        <v>19</v>
      </c>
      <c r="X201">
        <f t="shared" si="41"/>
        <v>0.52777777777777779</v>
      </c>
      <c r="Y201">
        <v>43</v>
      </c>
      <c r="Z201">
        <f t="shared" si="42"/>
        <v>0</v>
      </c>
      <c r="AA201">
        <f t="shared" si="43"/>
        <v>0</v>
      </c>
      <c r="AB201">
        <v>37</v>
      </c>
      <c r="AC201">
        <f t="shared" si="44"/>
        <v>3</v>
      </c>
      <c r="AD201">
        <f t="shared" si="45"/>
        <v>8.8235294117647065E-2</v>
      </c>
      <c r="AE201">
        <v>44</v>
      </c>
      <c r="AF201">
        <f t="shared" si="46"/>
        <v>-1</v>
      </c>
      <c r="AG201">
        <f t="shared" si="47"/>
        <v>-2.2222222222222223E-2</v>
      </c>
    </row>
    <row r="202" spans="1:33">
      <c r="A202">
        <v>50.25</v>
      </c>
      <c r="B202">
        <v>38</v>
      </c>
      <c r="C202">
        <f t="shared" si="36"/>
        <v>-7</v>
      </c>
      <c r="D202">
        <f t="shared" si="37"/>
        <v>-0.15555555555555556</v>
      </c>
      <c r="F202">
        <v>50.25</v>
      </c>
      <c r="G202">
        <v>-0.15555555555555556</v>
      </c>
      <c r="H202">
        <v>50.25</v>
      </c>
      <c r="I202">
        <v>-0.45714285714285713</v>
      </c>
      <c r="J202">
        <v>50.25</v>
      </c>
      <c r="K202">
        <v>0.41666666666666669</v>
      </c>
      <c r="L202">
        <v>50.25</v>
      </c>
      <c r="M202">
        <v>-2.3255813953488372E-2</v>
      </c>
      <c r="N202">
        <v>50.25</v>
      </c>
      <c r="O202">
        <v>0</v>
      </c>
      <c r="P202">
        <v>50.25</v>
      </c>
      <c r="Q202">
        <v>4.4444444444444446E-2</v>
      </c>
      <c r="S202">
        <v>19</v>
      </c>
      <c r="T202">
        <f t="shared" si="38"/>
        <v>-16</v>
      </c>
      <c r="U202">
        <f t="shared" si="39"/>
        <v>-0.45714285714285713</v>
      </c>
      <c r="V202">
        <v>51</v>
      </c>
      <c r="W202">
        <f t="shared" si="40"/>
        <v>15</v>
      </c>
      <c r="X202">
        <f t="shared" si="41"/>
        <v>0.41666666666666669</v>
      </c>
      <c r="Y202">
        <v>42</v>
      </c>
      <c r="Z202">
        <f t="shared" si="42"/>
        <v>-1</v>
      </c>
      <c r="AA202">
        <f t="shared" si="43"/>
        <v>-2.3255813953488372E-2</v>
      </c>
      <c r="AB202">
        <v>34</v>
      </c>
      <c r="AC202">
        <f t="shared" si="44"/>
        <v>0</v>
      </c>
      <c r="AD202">
        <f t="shared" si="45"/>
        <v>0</v>
      </c>
      <c r="AE202">
        <v>47</v>
      </c>
      <c r="AF202">
        <f t="shared" si="46"/>
        <v>2</v>
      </c>
      <c r="AG202">
        <f t="shared" si="47"/>
        <v>4.4444444444444446E-2</v>
      </c>
    </row>
    <row r="203" spans="1:33">
      <c r="A203">
        <v>50.5</v>
      </c>
      <c r="B203">
        <v>41</v>
      </c>
      <c r="C203">
        <f t="shared" si="36"/>
        <v>-4</v>
      </c>
      <c r="D203">
        <f t="shared" si="37"/>
        <v>-8.8888888888888892E-2</v>
      </c>
      <c r="F203">
        <v>50.5</v>
      </c>
      <c r="G203">
        <v>-8.8888888888888892E-2</v>
      </c>
      <c r="H203">
        <v>50.5</v>
      </c>
      <c r="I203">
        <v>-0.4</v>
      </c>
      <c r="J203">
        <v>50.5</v>
      </c>
      <c r="K203">
        <v>0.3611111111111111</v>
      </c>
      <c r="L203">
        <v>50.5</v>
      </c>
      <c r="M203">
        <v>-2.3255813953488372E-2</v>
      </c>
      <c r="N203">
        <v>50.5</v>
      </c>
      <c r="O203">
        <v>5.8823529411764705E-2</v>
      </c>
      <c r="P203">
        <v>50.5</v>
      </c>
      <c r="Q203">
        <v>-2.2222222222222223E-2</v>
      </c>
      <c r="S203">
        <v>21</v>
      </c>
      <c r="T203">
        <f t="shared" si="38"/>
        <v>-14</v>
      </c>
      <c r="U203">
        <f t="shared" si="39"/>
        <v>-0.4</v>
      </c>
      <c r="V203">
        <v>49</v>
      </c>
      <c r="W203">
        <f t="shared" si="40"/>
        <v>13</v>
      </c>
      <c r="X203">
        <f t="shared" si="41"/>
        <v>0.3611111111111111</v>
      </c>
      <c r="Y203">
        <v>42</v>
      </c>
      <c r="Z203">
        <f t="shared" si="42"/>
        <v>-1</v>
      </c>
      <c r="AA203">
        <f t="shared" si="43"/>
        <v>-2.3255813953488372E-2</v>
      </c>
      <c r="AB203">
        <v>36</v>
      </c>
      <c r="AC203">
        <f t="shared" si="44"/>
        <v>2</v>
      </c>
      <c r="AD203">
        <f t="shared" si="45"/>
        <v>5.8823529411764705E-2</v>
      </c>
      <c r="AE203">
        <v>44</v>
      </c>
      <c r="AF203">
        <f t="shared" si="46"/>
        <v>-1</v>
      </c>
      <c r="AG203">
        <f t="shared" si="47"/>
        <v>-2.2222222222222223E-2</v>
      </c>
    </row>
    <row r="204" spans="1:33">
      <c r="A204">
        <v>50.75</v>
      </c>
      <c r="B204">
        <v>37</v>
      </c>
      <c r="C204">
        <f t="shared" si="36"/>
        <v>-8</v>
      </c>
      <c r="D204">
        <f t="shared" si="37"/>
        <v>-0.17777777777777778</v>
      </c>
      <c r="F204">
        <v>50.75</v>
      </c>
      <c r="G204">
        <v>-0.17777777777777778</v>
      </c>
      <c r="H204">
        <v>50.75</v>
      </c>
      <c r="I204">
        <v>-5.7142857142857141E-2</v>
      </c>
      <c r="J204">
        <v>50.75</v>
      </c>
      <c r="K204">
        <v>0.1111111111111111</v>
      </c>
      <c r="L204">
        <v>50.75</v>
      </c>
      <c r="M204">
        <v>-0.11627906976744186</v>
      </c>
      <c r="N204">
        <v>50.75</v>
      </c>
      <c r="O204">
        <v>0.14705882352941177</v>
      </c>
      <c r="P204">
        <v>50.75</v>
      </c>
      <c r="Q204">
        <v>2.2222222222222223E-2</v>
      </c>
      <c r="S204">
        <v>33</v>
      </c>
      <c r="T204">
        <f t="shared" si="38"/>
        <v>-2</v>
      </c>
      <c r="U204">
        <f t="shared" si="39"/>
        <v>-5.7142857142857141E-2</v>
      </c>
      <c r="V204">
        <v>40</v>
      </c>
      <c r="W204">
        <f t="shared" si="40"/>
        <v>4</v>
      </c>
      <c r="X204">
        <f t="shared" si="41"/>
        <v>0.1111111111111111</v>
      </c>
      <c r="Y204">
        <v>38</v>
      </c>
      <c r="Z204">
        <f t="shared" si="42"/>
        <v>-5</v>
      </c>
      <c r="AA204">
        <f t="shared" si="43"/>
        <v>-0.11627906976744186</v>
      </c>
      <c r="AB204">
        <v>39</v>
      </c>
      <c r="AC204">
        <f t="shared" si="44"/>
        <v>5</v>
      </c>
      <c r="AD204">
        <f t="shared" si="45"/>
        <v>0.14705882352941177</v>
      </c>
      <c r="AE204">
        <v>46</v>
      </c>
      <c r="AF204">
        <f t="shared" si="46"/>
        <v>1</v>
      </c>
      <c r="AG204">
        <f t="shared" si="47"/>
        <v>2.2222222222222223E-2</v>
      </c>
    </row>
    <row r="205" spans="1:33">
      <c r="A205">
        <v>51</v>
      </c>
      <c r="B205">
        <v>33</v>
      </c>
      <c r="C205">
        <f t="shared" si="36"/>
        <v>-12</v>
      </c>
      <c r="D205">
        <f t="shared" si="37"/>
        <v>-0.26666666666666666</v>
      </c>
      <c r="F205">
        <v>51</v>
      </c>
      <c r="G205">
        <v>-0.26666666666666666</v>
      </c>
      <c r="H205">
        <v>51</v>
      </c>
      <c r="I205">
        <v>-0.54285714285714282</v>
      </c>
      <c r="J205">
        <v>51</v>
      </c>
      <c r="K205">
        <v>0.22222222222222221</v>
      </c>
      <c r="L205">
        <v>51</v>
      </c>
      <c r="M205">
        <v>-0.11627906976744186</v>
      </c>
      <c r="N205">
        <v>51</v>
      </c>
      <c r="O205">
        <v>2.9411764705882353E-2</v>
      </c>
      <c r="P205">
        <v>51</v>
      </c>
      <c r="Q205">
        <v>-8.8888888888888892E-2</v>
      </c>
      <c r="S205">
        <v>16</v>
      </c>
      <c r="T205">
        <f t="shared" si="38"/>
        <v>-19</v>
      </c>
      <c r="U205">
        <f t="shared" si="39"/>
        <v>-0.54285714285714282</v>
      </c>
      <c r="V205">
        <v>44</v>
      </c>
      <c r="W205">
        <f t="shared" si="40"/>
        <v>8</v>
      </c>
      <c r="X205">
        <f t="shared" si="41"/>
        <v>0.22222222222222221</v>
      </c>
      <c r="Y205">
        <v>38</v>
      </c>
      <c r="Z205">
        <f t="shared" si="42"/>
        <v>-5</v>
      </c>
      <c r="AA205">
        <f t="shared" si="43"/>
        <v>-0.11627906976744186</v>
      </c>
      <c r="AB205">
        <v>35</v>
      </c>
      <c r="AC205">
        <f t="shared" si="44"/>
        <v>1</v>
      </c>
      <c r="AD205">
        <f t="shared" si="45"/>
        <v>2.9411764705882353E-2</v>
      </c>
      <c r="AE205">
        <v>41</v>
      </c>
      <c r="AF205">
        <f t="shared" si="46"/>
        <v>-4</v>
      </c>
      <c r="AG205">
        <f t="shared" si="47"/>
        <v>-8.8888888888888892E-2</v>
      </c>
    </row>
    <row r="206" spans="1:33">
      <c r="A206">
        <v>51.25</v>
      </c>
      <c r="B206">
        <v>45</v>
      </c>
      <c r="C206">
        <f t="shared" si="36"/>
        <v>0</v>
      </c>
      <c r="D206">
        <f t="shared" si="37"/>
        <v>0</v>
      </c>
      <c r="F206">
        <v>51.25</v>
      </c>
      <c r="G206">
        <v>0</v>
      </c>
      <c r="H206">
        <v>51.25</v>
      </c>
      <c r="I206">
        <v>-0.11428571428571428</v>
      </c>
      <c r="J206">
        <v>51.25</v>
      </c>
      <c r="K206">
        <v>0.16666666666666666</v>
      </c>
      <c r="L206">
        <v>51.25</v>
      </c>
      <c r="M206">
        <v>-2.3255813953488372E-2</v>
      </c>
      <c r="N206">
        <v>51.25</v>
      </c>
      <c r="O206">
        <v>5.8823529411764705E-2</v>
      </c>
      <c r="P206">
        <v>51.25</v>
      </c>
      <c r="Q206">
        <v>-0.17777777777777778</v>
      </c>
      <c r="S206">
        <v>31</v>
      </c>
      <c r="T206">
        <f t="shared" si="38"/>
        <v>-4</v>
      </c>
      <c r="U206">
        <f t="shared" si="39"/>
        <v>-0.11428571428571428</v>
      </c>
      <c r="V206">
        <v>42</v>
      </c>
      <c r="W206">
        <f t="shared" si="40"/>
        <v>6</v>
      </c>
      <c r="X206">
        <f t="shared" si="41"/>
        <v>0.16666666666666666</v>
      </c>
      <c r="Y206">
        <v>42</v>
      </c>
      <c r="Z206">
        <f t="shared" si="42"/>
        <v>-1</v>
      </c>
      <c r="AA206">
        <f t="shared" si="43"/>
        <v>-2.3255813953488372E-2</v>
      </c>
      <c r="AB206">
        <v>36</v>
      </c>
      <c r="AC206">
        <f t="shared" si="44"/>
        <v>2</v>
      </c>
      <c r="AD206">
        <f t="shared" si="45"/>
        <v>5.8823529411764705E-2</v>
      </c>
      <c r="AE206">
        <v>37</v>
      </c>
      <c r="AF206">
        <f t="shared" si="46"/>
        <v>-8</v>
      </c>
      <c r="AG206">
        <f t="shared" si="47"/>
        <v>-0.17777777777777778</v>
      </c>
    </row>
    <row r="207" spans="1:33">
      <c r="A207">
        <v>51.5</v>
      </c>
      <c r="B207">
        <v>38</v>
      </c>
      <c r="C207">
        <f t="shared" si="36"/>
        <v>-7</v>
      </c>
      <c r="D207">
        <f t="shared" si="37"/>
        <v>-0.15555555555555556</v>
      </c>
      <c r="F207">
        <v>51.5</v>
      </c>
      <c r="G207">
        <v>-0.15555555555555556</v>
      </c>
      <c r="H207">
        <v>51.5</v>
      </c>
      <c r="I207">
        <v>-0.65714285714285714</v>
      </c>
      <c r="J207">
        <v>51.5</v>
      </c>
      <c r="K207">
        <v>0.16666666666666666</v>
      </c>
      <c r="L207">
        <v>51.5</v>
      </c>
      <c r="M207">
        <v>-4.6511627906976744E-2</v>
      </c>
      <c r="N207">
        <v>51.5</v>
      </c>
      <c r="O207">
        <v>2.9411764705882353E-2</v>
      </c>
      <c r="P207">
        <v>51.5</v>
      </c>
      <c r="Q207">
        <v>-4.4444444444444446E-2</v>
      </c>
      <c r="S207">
        <v>12</v>
      </c>
      <c r="T207">
        <f t="shared" si="38"/>
        <v>-23</v>
      </c>
      <c r="U207">
        <f t="shared" si="39"/>
        <v>-0.65714285714285714</v>
      </c>
      <c r="V207">
        <v>42</v>
      </c>
      <c r="W207">
        <f t="shared" si="40"/>
        <v>6</v>
      </c>
      <c r="X207">
        <f t="shared" si="41"/>
        <v>0.16666666666666666</v>
      </c>
      <c r="Y207">
        <v>41</v>
      </c>
      <c r="Z207">
        <f t="shared" si="42"/>
        <v>-2</v>
      </c>
      <c r="AA207">
        <f t="shared" si="43"/>
        <v>-4.6511627906976744E-2</v>
      </c>
      <c r="AB207">
        <v>35</v>
      </c>
      <c r="AC207">
        <f t="shared" si="44"/>
        <v>1</v>
      </c>
      <c r="AD207">
        <f t="shared" si="45"/>
        <v>2.9411764705882353E-2</v>
      </c>
      <c r="AE207">
        <v>43</v>
      </c>
      <c r="AF207">
        <f t="shared" si="46"/>
        <v>-2</v>
      </c>
      <c r="AG207">
        <f t="shared" si="47"/>
        <v>-4.4444444444444446E-2</v>
      </c>
    </row>
    <row r="208" spans="1:33">
      <c r="A208">
        <v>51.75</v>
      </c>
      <c r="B208">
        <v>37</v>
      </c>
      <c r="C208">
        <f t="shared" si="36"/>
        <v>-8</v>
      </c>
      <c r="D208">
        <f t="shared" si="37"/>
        <v>-0.17777777777777778</v>
      </c>
      <c r="F208">
        <v>51.75</v>
      </c>
      <c r="G208">
        <v>-0.17777777777777778</v>
      </c>
      <c r="H208">
        <v>51.75</v>
      </c>
      <c r="I208">
        <v>-0.37142857142857144</v>
      </c>
      <c r="J208">
        <v>51.75</v>
      </c>
      <c r="K208">
        <v>2.7777777777777776E-2</v>
      </c>
      <c r="L208">
        <v>51.75</v>
      </c>
      <c r="M208">
        <v>-0.11627906976744186</v>
      </c>
      <c r="N208">
        <v>51.75</v>
      </c>
      <c r="O208">
        <v>-2.9411764705882353E-2</v>
      </c>
      <c r="P208">
        <v>51.75</v>
      </c>
      <c r="Q208">
        <v>-2.2222222222222223E-2</v>
      </c>
      <c r="S208">
        <v>22</v>
      </c>
      <c r="T208">
        <f t="shared" si="38"/>
        <v>-13</v>
      </c>
      <c r="U208">
        <f t="shared" si="39"/>
        <v>-0.37142857142857144</v>
      </c>
      <c r="V208">
        <v>37</v>
      </c>
      <c r="W208">
        <f t="shared" si="40"/>
        <v>1</v>
      </c>
      <c r="X208">
        <f t="shared" si="41"/>
        <v>2.7777777777777776E-2</v>
      </c>
      <c r="Y208">
        <v>38</v>
      </c>
      <c r="Z208">
        <f t="shared" si="42"/>
        <v>-5</v>
      </c>
      <c r="AA208">
        <f t="shared" si="43"/>
        <v>-0.11627906976744186</v>
      </c>
      <c r="AB208">
        <v>33</v>
      </c>
      <c r="AC208">
        <f t="shared" si="44"/>
        <v>-1</v>
      </c>
      <c r="AD208">
        <f t="shared" si="45"/>
        <v>-2.9411764705882353E-2</v>
      </c>
      <c r="AE208">
        <v>44</v>
      </c>
      <c r="AF208">
        <f t="shared" si="46"/>
        <v>-1</v>
      </c>
      <c r="AG208">
        <f t="shared" si="47"/>
        <v>-2.2222222222222223E-2</v>
      </c>
    </row>
    <row r="209" spans="1:33">
      <c r="A209">
        <v>52</v>
      </c>
      <c r="B209">
        <v>48</v>
      </c>
      <c r="C209">
        <f t="shared" si="36"/>
        <v>3</v>
      </c>
      <c r="D209">
        <f t="shared" si="37"/>
        <v>6.6666666666666666E-2</v>
      </c>
      <c r="F209">
        <v>52</v>
      </c>
      <c r="G209">
        <v>6.6666666666666666E-2</v>
      </c>
      <c r="H209">
        <v>52</v>
      </c>
      <c r="I209">
        <v>-0.31428571428571428</v>
      </c>
      <c r="J209">
        <v>52</v>
      </c>
      <c r="K209">
        <v>5.5555555555555552E-2</v>
      </c>
      <c r="L209">
        <v>52</v>
      </c>
      <c r="M209">
        <v>-0.11627906976744186</v>
      </c>
      <c r="N209">
        <v>52</v>
      </c>
      <c r="O209">
        <v>8.8235294117647065E-2</v>
      </c>
      <c r="P209">
        <v>52</v>
      </c>
      <c r="Q209">
        <v>-4.4444444444444446E-2</v>
      </c>
      <c r="S209">
        <v>24</v>
      </c>
      <c r="T209">
        <f t="shared" si="38"/>
        <v>-11</v>
      </c>
      <c r="U209">
        <f t="shared" si="39"/>
        <v>-0.31428571428571428</v>
      </c>
      <c r="V209">
        <v>38</v>
      </c>
      <c r="W209">
        <f t="shared" si="40"/>
        <v>2</v>
      </c>
      <c r="X209">
        <f t="shared" si="41"/>
        <v>5.5555555555555552E-2</v>
      </c>
      <c r="Y209">
        <v>38</v>
      </c>
      <c r="Z209">
        <f t="shared" si="42"/>
        <v>-5</v>
      </c>
      <c r="AA209">
        <f t="shared" si="43"/>
        <v>-0.11627906976744186</v>
      </c>
      <c r="AB209">
        <v>37</v>
      </c>
      <c r="AC209">
        <f t="shared" si="44"/>
        <v>3</v>
      </c>
      <c r="AD209">
        <f t="shared" si="45"/>
        <v>8.8235294117647065E-2</v>
      </c>
      <c r="AE209">
        <v>43</v>
      </c>
      <c r="AF209">
        <f t="shared" si="46"/>
        <v>-2</v>
      </c>
      <c r="AG209">
        <f t="shared" si="47"/>
        <v>-4.4444444444444446E-2</v>
      </c>
    </row>
    <row r="210" spans="1:33">
      <c r="A210">
        <v>52.25</v>
      </c>
      <c r="B210">
        <v>38</v>
      </c>
      <c r="C210">
        <f t="shared" si="36"/>
        <v>-7</v>
      </c>
      <c r="D210">
        <f t="shared" si="37"/>
        <v>-0.15555555555555556</v>
      </c>
      <c r="F210">
        <v>52.25</v>
      </c>
      <c r="G210">
        <v>-0.15555555555555556</v>
      </c>
      <c r="H210">
        <v>52.25</v>
      </c>
      <c r="I210">
        <v>-0.6</v>
      </c>
      <c r="J210">
        <v>52.25</v>
      </c>
      <c r="K210">
        <v>0</v>
      </c>
      <c r="L210">
        <v>52.25</v>
      </c>
      <c r="M210">
        <v>-0.11627906976744186</v>
      </c>
      <c r="N210">
        <v>52.25</v>
      </c>
      <c r="O210">
        <v>-2.9411764705882353E-2</v>
      </c>
      <c r="P210">
        <v>52.25</v>
      </c>
      <c r="Q210">
        <v>-8.8888888888888892E-2</v>
      </c>
      <c r="S210">
        <v>14</v>
      </c>
      <c r="T210">
        <f t="shared" si="38"/>
        <v>-21</v>
      </c>
      <c r="U210">
        <f t="shared" si="39"/>
        <v>-0.6</v>
      </c>
      <c r="V210">
        <v>36</v>
      </c>
      <c r="W210">
        <f t="shared" si="40"/>
        <v>0</v>
      </c>
      <c r="X210">
        <f t="shared" si="41"/>
        <v>0</v>
      </c>
      <c r="Y210">
        <v>38</v>
      </c>
      <c r="Z210">
        <f t="shared" si="42"/>
        <v>-5</v>
      </c>
      <c r="AA210">
        <f t="shared" si="43"/>
        <v>-0.11627906976744186</v>
      </c>
      <c r="AB210">
        <v>33</v>
      </c>
      <c r="AC210">
        <f t="shared" si="44"/>
        <v>-1</v>
      </c>
      <c r="AD210">
        <f t="shared" si="45"/>
        <v>-2.9411764705882353E-2</v>
      </c>
      <c r="AE210">
        <v>41</v>
      </c>
      <c r="AF210">
        <f t="shared" si="46"/>
        <v>-4</v>
      </c>
      <c r="AG210">
        <f t="shared" si="47"/>
        <v>-8.8888888888888892E-2</v>
      </c>
    </row>
    <row r="211" spans="1:33">
      <c r="A211">
        <v>52.5</v>
      </c>
      <c r="B211">
        <v>47</v>
      </c>
      <c r="C211">
        <f t="shared" si="36"/>
        <v>2</v>
      </c>
      <c r="D211">
        <f t="shared" si="37"/>
        <v>4.4444444444444446E-2</v>
      </c>
      <c r="F211">
        <v>52.5</v>
      </c>
      <c r="G211">
        <v>4.4444444444444446E-2</v>
      </c>
      <c r="H211">
        <v>52.5</v>
      </c>
      <c r="I211">
        <v>-0.51428571428571423</v>
      </c>
      <c r="J211">
        <v>52.5</v>
      </c>
      <c r="K211">
        <v>0.16666666666666666</v>
      </c>
      <c r="L211">
        <v>52.5</v>
      </c>
      <c r="M211">
        <v>-9.3023255813953487E-2</v>
      </c>
      <c r="N211">
        <v>52.5</v>
      </c>
      <c r="O211">
        <v>-0.14705882352941177</v>
      </c>
      <c r="P211">
        <v>52.5</v>
      </c>
      <c r="Q211">
        <v>-0.13333333333333333</v>
      </c>
      <c r="S211">
        <v>17</v>
      </c>
      <c r="T211">
        <f t="shared" si="38"/>
        <v>-18</v>
      </c>
      <c r="U211">
        <f t="shared" si="39"/>
        <v>-0.51428571428571423</v>
      </c>
      <c r="V211">
        <v>42</v>
      </c>
      <c r="W211">
        <f t="shared" si="40"/>
        <v>6</v>
      </c>
      <c r="X211">
        <f t="shared" si="41"/>
        <v>0.16666666666666666</v>
      </c>
      <c r="Y211">
        <v>39</v>
      </c>
      <c r="Z211">
        <f t="shared" si="42"/>
        <v>-4</v>
      </c>
      <c r="AA211">
        <f t="shared" si="43"/>
        <v>-9.3023255813953487E-2</v>
      </c>
      <c r="AB211">
        <v>29</v>
      </c>
      <c r="AC211">
        <f t="shared" si="44"/>
        <v>-5</v>
      </c>
      <c r="AD211">
        <f t="shared" si="45"/>
        <v>-0.14705882352941177</v>
      </c>
      <c r="AE211">
        <v>39</v>
      </c>
      <c r="AF211">
        <f t="shared" si="46"/>
        <v>-6</v>
      </c>
      <c r="AG211">
        <f t="shared" si="47"/>
        <v>-0.13333333333333333</v>
      </c>
    </row>
    <row r="212" spans="1:33">
      <c r="A212">
        <v>52.75</v>
      </c>
      <c r="B212">
        <v>31</v>
      </c>
      <c r="C212">
        <f t="shared" si="36"/>
        <v>-14</v>
      </c>
      <c r="D212">
        <f t="shared" si="37"/>
        <v>-0.31111111111111112</v>
      </c>
      <c r="F212">
        <v>52.75</v>
      </c>
      <c r="G212">
        <v>-0.31111111111111112</v>
      </c>
      <c r="H212">
        <v>52.75</v>
      </c>
      <c r="I212">
        <v>-0.77142857142857146</v>
      </c>
      <c r="J212">
        <v>52.75</v>
      </c>
      <c r="K212">
        <v>-8.3333333333333329E-2</v>
      </c>
      <c r="L212">
        <v>52.75</v>
      </c>
      <c r="M212">
        <v>-0.16279069767441862</v>
      </c>
      <c r="N212">
        <v>52.75</v>
      </c>
      <c r="O212">
        <v>5.8823529411764705E-2</v>
      </c>
      <c r="P212">
        <v>52.75</v>
      </c>
      <c r="Q212">
        <v>-6.6666666666666666E-2</v>
      </c>
      <c r="S212">
        <v>8</v>
      </c>
      <c r="T212">
        <f t="shared" si="38"/>
        <v>-27</v>
      </c>
      <c r="U212">
        <f t="shared" si="39"/>
        <v>-0.77142857142857146</v>
      </c>
      <c r="V212">
        <v>33</v>
      </c>
      <c r="W212">
        <f t="shared" si="40"/>
        <v>-3</v>
      </c>
      <c r="X212">
        <f t="shared" si="41"/>
        <v>-8.3333333333333329E-2</v>
      </c>
      <c r="Y212">
        <v>36</v>
      </c>
      <c r="Z212">
        <f t="shared" si="42"/>
        <v>-7</v>
      </c>
      <c r="AA212">
        <f t="shared" si="43"/>
        <v>-0.16279069767441862</v>
      </c>
      <c r="AB212">
        <v>36</v>
      </c>
      <c r="AC212">
        <f t="shared" si="44"/>
        <v>2</v>
      </c>
      <c r="AD212">
        <f t="shared" si="45"/>
        <v>5.8823529411764705E-2</v>
      </c>
      <c r="AE212">
        <v>42</v>
      </c>
      <c r="AF212">
        <f t="shared" si="46"/>
        <v>-3</v>
      </c>
      <c r="AG212">
        <f t="shared" si="47"/>
        <v>-6.6666666666666666E-2</v>
      </c>
    </row>
    <row r="213" spans="1:33">
      <c r="A213">
        <v>53</v>
      </c>
      <c r="B213">
        <v>50</v>
      </c>
      <c r="C213">
        <f t="shared" si="36"/>
        <v>5</v>
      </c>
      <c r="D213">
        <f t="shared" si="37"/>
        <v>0.1111111111111111</v>
      </c>
      <c r="F213">
        <v>53</v>
      </c>
      <c r="G213">
        <v>0.1111111111111111</v>
      </c>
      <c r="H213">
        <v>53</v>
      </c>
      <c r="I213">
        <v>-0.48571428571428571</v>
      </c>
      <c r="J213">
        <v>53</v>
      </c>
      <c r="K213">
        <v>0.1111111111111111</v>
      </c>
      <c r="L213">
        <v>53</v>
      </c>
      <c r="M213">
        <v>-0.11627906976744186</v>
      </c>
      <c r="N213">
        <v>53</v>
      </c>
      <c r="O213">
        <v>-5.8823529411764705E-2</v>
      </c>
      <c r="P213">
        <v>53</v>
      </c>
      <c r="Q213">
        <v>0.1111111111111111</v>
      </c>
      <c r="S213">
        <v>18</v>
      </c>
      <c r="T213">
        <f t="shared" si="38"/>
        <v>-17</v>
      </c>
      <c r="U213">
        <f t="shared" si="39"/>
        <v>-0.48571428571428571</v>
      </c>
      <c r="V213">
        <v>40</v>
      </c>
      <c r="W213">
        <f t="shared" si="40"/>
        <v>4</v>
      </c>
      <c r="X213">
        <f t="shared" si="41"/>
        <v>0.1111111111111111</v>
      </c>
      <c r="Y213">
        <v>38</v>
      </c>
      <c r="Z213">
        <f t="shared" si="42"/>
        <v>-5</v>
      </c>
      <c r="AA213">
        <f t="shared" si="43"/>
        <v>-0.11627906976744186</v>
      </c>
      <c r="AB213">
        <v>32</v>
      </c>
      <c r="AC213">
        <f t="shared" si="44"/>
        <v>-2</v>
      </c>
      <c r="AD213">
        <f t="shared" si="45"/>
        <v>-5.8823529411764705E-2</v>
      </c>
      <c r="AE213">
        <v>50</v>
      </c>
      <c r="AF213">
        <f t="shared" si="46"/>
        <v>5</v>
      </c>
      <c r="AG213">
        <f t="shared" si="47"/>
        <v>0.1111111111111111</v>
      </c>
    </row>
    <row r="214" spans="1:33">
      <c r="A214">
        <v>53.25</v>
      </c>
      <c r="B214">
        <v>41</v>
      </c>
      <c r="C214">
        <f t="shared" si="36"/>
        <v>-4</v>
      </c>
      <c r="D214">
        <f t="shared" si="37"/>
        <v>-8.8888888888888892E-2</v>
      </c>
      <c r="F214">
        <v>53.25</v>
      </c>
      <c r="G214">
        <v>-8.8888888888888892E-2</v>
      </c>
      <c r="H214">
        <v>53.25</v>
      </c>
      <c r="I214">
        <v>-0.48571428571428571</v>
      </c>
      <c r="J214">
        <v>53.25</v>
      </c>
      <c r="K214">
        <v>8.3333333333333329E-2</v>
      </c>
      <c r="L214">
        <v>53.25</v>
      </c>
      <c r="M214">
        <v>-0.23255813953488372</v>
      </c>
      <c r="N214">
        <v>53.25</v>
      </c>
      <c r="O214">
        <v>0</v>
      </c>
      <c r="P214">
        <v>53.25</v>
      </c>
      <c r="Q214">
        <v>-4.4444444444444446E-2</v>
      </c>
      <c r="S214">
        <v>18</v>
      </c>
      <c r="T214">
        <f t="shared" si="38"/>
        <v>-17</v>
      </c>
      <c r="U214">
        <f t="shared" si="39"/>
        <v>-0.48571428571428571</v>
      </c>
      <c r="V214">
        <v>39</v>
      </c>
      <c r="W214">
        <f t="shared" si="40"/>
        <v>3</v>
      </c>
      <c r="X214">
        <f t="shared" si="41"/>
        <v>8.3333333333333329E-2</v>
      </c>
      <c r="Y214">
        <v>33</v>
      </c>
      <c r="Z214">
        <f t="shared" si="42"/>
        <v>-10</v>
      </c>
      <c r="AA214">
        <f t="shared" si="43"/>
        <v>-0.23255813953488372</v>
      </c>
      <c r="AB214">
        <v>34</v>
      </c>
      <c r="AC214">
        <f t="shared" si="44"/>
        <v>0</v>
      </c>
      <c r="AD214">
        <f t="shared" si="45"/>
        <v>0</v>
      </c>
      <c r="AE214">
        <v>43</v>
      </c>
      <c r="AF214">
        <f t="shared" si="46"/>
        <v>-2</v>
      </c>
      <c r="AG214">
        <f t="shared" si="47"/>
        <v>-4.4444444444444446E-2</v>
      </c>
    </row>
    <row r="215" spans="1:33">
      <c r="A215">
        <v>53.5</v>
      </c>
      <c r="B215">
        <v>44</v>
      </c>
      <c r="C215">
        <f t="shared" si="36"/>
        <v>-1</v>
      </c>
      <c r="D215">
        <f t="shared" si="37"/>
        <v>-2.2222222222222223E-2</v>
      </c>
      <c r="F215">
        <v>53.5</v>
      </c>
      <c r="G215">
        <v>-2.2222222222222223E-2</v>
      </c>
      <c r="H215">
        <v>53.5</v>
      </c>
      <c r="I215">
        <v>-0.6</v>
      </c>
      <c r="J215">
        <v>53.5</v>
      </c>
      <c r="K215">
        <v>0.19444444444444445</v>
      </c>
      <c r="L215">
        <v>53.5</v>
      </c>
      <c r="M215">
        <v>-0.16279069767441862</v>
      </c>
      <c r="N215">
        <v>53.5</v>
      </c>
      <c r="O215">
        <v>8.8235294117647065E-2</v>
      </c>
      <c r="P215">
        <v>53.5</v>
      </c>
      <c r="Q215">
        <v>-6.6666666666666666E-2</v>
      </c>
      <c r="S215">
        <v>14</v>
      </c>
      <c r="T215">
        <f t="shared" si="38"/>
        <v>-21</v>
      </c>
      <c r="U215">
        <f t="shared" si="39"/>
        <v>-0.6</v>
      </c>
      <c r="V215">
        <v>43</v>
      </c>
      <c r="W215">
        <f t="shared" si="40"/>
        <v>7</v>
      </c>
      <c r="X215">
        <f t="shared" si="41"/>
        <v>0.19444444444444445</v>
      </c>
      <c r="Y215">
        <v>36</v>
      </c>
      <c r="Z215">
        <f t="shared" si="42"/>
        <v>-7</v>
      </c>
      <c r="AA215">
        <f t="shared" si="43"/>
        <v>-0.16279069767441862</v>
      </c>
      <c r="AB215">
        <v>37</v>
      </c>
      <c r="AC215">
        <f t="shared" si="44"/>
        <v>3</v>
      </c>
      <c r="AD215">
        <f t="shared" si="45"/>
        <v>8.8235294117647065E-2</v>
      </c>
      <c r="AE215">
        <v>42</v>
      </c>
      <c r="AF215">
        <f t="shared" si="46"/>
        <v>-3</v>
      </c>
      <c r="AG215">
        <f t="shared" si="47"/>
        <v>-6.6666666666666666E-2</v>
      </c>
    </row>
    <row r="216" spans="1:33">
      <c r="A216">
        <v>53.75</v>
      </c>
      <c r="B216">
        <v>49</v>
      </c>
      <c r="C216">
        <f t="shared" si="36"/>
        <v>4</v>
      </c>
      <c r="D216">
        <f t="shared" si="37"/>
        <v>8.8888888888888892E-2</v>
      </c>
      <c r="F216">
        <v>53.75</v>
      </c>
      <c r="G216">
        <v>8.8888888888888892E-2</v>
      </c>
      <c r="H216">
        <v>53.75</v>
      </c>
      <c r="I216">
        <v>-0.74285714285714288</v>
      </c>
      <c r="J216">
        <v>53.75</v>
      </c>
      <c r="K216">
        <v>-0.1111111111111111</v>
      </c>
      <c r="L216">
        <v>53.75</v>
      </c>
      <c r="M216">
        <v>0</v>
      </c>
      <c r="N216">
        <v>53.75</v>
      </c>
      <c r="O216">
        <v>-2.9411764705882353E-2</v>
      </c>
      <c r="P216">
        <v>53.75</v>
      </c>
      <c r="Q216">
        <v>-4.4444444444444446E-2</v>
      </c>
      <c r="S216">
        <v>9</v>
      </c>
      <c r="T216">
        <f t="shared" si="38"/>
        <v>-26</v>
      </c>
      <c r="U216">
        <f t="shared" si="39"/>
        <v>-0.74285714285714288</v>
      </c>
      <c r="V216">
        <v>32</v>
      </c>
      <c r="W216">
        <f t="shared" si="40"/>
        <v>-4</v>
      </c>
      <c r="X216">
        <f t="shared" si="41"/>
        <v>-0.1111111111111111</v>
      </c>
      <c r="Y216">
        <v>43</v>
      </c>
      <c r="Z216">
        <f t="shared" si="42"/>
        <v>0</v>
      </c>
      <c r="AA216">
        <f t="shared" si="43"/>
        <v>0</v>
      </c>
      <c r="AB216">
        <v>33</v>
      </c>
      <c r="AC216">
        <f t="shared" si="44"/>
        <v>-1</v>
      </c>
      <c r="AD216">
        <f t="shared" si="45"/>
        <v>-2.9411764705882353E-2</v>
      </c>
      <c r="AE216">
        <v>43</v>
      </c>
      <c r="AF216">
        <f t="shared" si="46"/>
        <v>-2</v>
      </c>
      <c r="AG216">
        <f t="shared" si="47"/>
        <v>-4.4444444444444446E-2</v>
      </c>
    </row>
    <row r="217" spans="1:33">
      <c r="A217">
        <v>54</v>
      </c>
      <c r="B217">
        <v>48</v>
      </c>
      <c r="C217">
        <f t="shared" si="36"/>
        <v>3</v>
      </c>
      <c r="D217">
        <f t="shared" si="37"/>
        <v>6.6666666666666666E-2</v>
      </c>
      <c r="F217">
        <v>54</v>
      </c>
      <c r="G217">
        <v>6.6666666666666666E-2</v>
      </c>
      <c r="H217">
        <v>54</v>
      </c>
      <c r="I217">
        <v>-0.31428571428571428</v>
      </c>
      <c r="J217">
        <v>54</v>
      </c>
      <c r="K217">
        <v>-2.7777777777777776E-2</v>
      </c>
      <c r="L217">
        <v>54</v>
      </c>
      <c r="M217">
        <v>-4.6511627906976744E-2</v>
      </c>
      <c r="N217">
        <v>54</v>
      </c>
      <c r="O217">
        <v>0</v>
      </c>
      <c r="P217">
        <v>54</v>
      </c>
      <c r="Q217">
        <v>-0.13333333333333333</v>
      </c>
      <c r="S217">
        <v>24</v>
      </c>
      <c r="T217">
        <f t="shared" si="38"/>
        <v>-11</v>
      </c>
      <c r="U217">
        <f t="shared" si="39"/>
        <v>-0.31428571428571428</v>
      </c>
      <c r="V217">
        <v>35</v>
      </c>
      <c r="W217">
        <f t="shared" si="40"/>
        <v>-1</v>
      </c>
      <c r="X217">
        <f t="shared" si="41"/>
        <v>-2.7777777777777776E-2</v>
      </c>
      <c r="Y217">
        <v>41</v>
      </c>
      <c r="Z217">
        <f t="shared" si="42"/>
        <v>-2</v>
      </c>
      <c r="AA217">
        <f t="shared" si="43"/>
        <v>-4.6511627906976744E-2</v>
      </c>
      <c r="AB217">
        <v>34</v>
      </c>
      <c r="AC217">
        <f t="shared" si="44"/>
        <v>0</v>
      </c>
      <c r="AD217">
        <f t="shared" si="45"/>
        <v>0</v>
      </c>
      <c r="AE217">
        <v>39</v>
      </c>
      <c r="AF217">
        <f t="shared" si="46"/>
        <v>-6</v>
      </c>
      <c r="AG217">
        <f t="shared" si="47"/>
        <v>-0.13333333333333333</v>
      </c>
    </row>
    <row r="218" spans="1:33">
      <c r="A218">
        <v>54.25</v>
      </c>
      <c r="B218">
        <v>34</v>
      </c>
      <c r="C218">
        <f t="shared" si="36"/>
        <v>-11</v>
      </c>
      <c r="D218">
        <f t="shared" si="37"/>
        <v>-0.24444444444444444</v>
      </c>
      <c r="F218">
        <v>54.25</v>
      </c>
      <c r="G218">
        <v>-0.24444444444444444</v>
      </c>
      <c r="H218">
        <v>54.25</v>
      </c>
      <c r="I218">
        <v>-5.7142857142857141E-2</v>
      </c>
      <c r="J218">
        <v>54.25</v>
      </c>
      <c r="K218">
        <v>0.1111111111111111</v>
      </c>
      <c r="L218">
        <v>54.25</v>
      </c>
      <c r="M218">
        <v>-4.6511627906976744E-2</v>
      </c>
      <c r="N218">
        <v>54.25</v>
      </c>
      <c r="O218">
        <v>-5.8823529411764705E-2</v>
      </c>
      <c r="P218">
        <v>54.25</v>
      </c>
      <c r="Q218">
        <v>-0.13333333333333333</v>
      </c>
      <c r="S218">
        <v>33</v>
      </c>
      <c r="T218">
        <f t="shared" si="38"/>
        <v>-2</v>
      </c>
      <c r="U218">
        <f t="shared" si="39"/>
        <v>-5.7142857142857141E-2</v>
      </c>
      <c r="V218">
        <v>40</v>
      </c>
      <c r="W218">
        <f t="shared" si="40"/>
        <v>4</v>
      </c>
      <c r="X218">
        <f t="shared" si="41"/>
        <v>0.1111111111111111</v>
      </c>
      <c r="Y218">
        <v>41</v>
      </c>
      <c r="Z218">
        <f t="shared" si="42"/>
        <v>-2</v>
      </c>
      <c r="AA218">
        <f t="shared" si="43"/>
        <v>-4.6511627906976744E-2</v>
      </c>
      <c r="AB218">
        <v>32</v>
      </c>
      <c r="AC218">
        <f t="shared" si="44"/>
        <v>-2</v>
      </c>
      <c r="AD218">
        <f t="shared" si="45"/>
        <v>-5.8823529411764705E-2</v>
      </c>
      <c r="AE218">
        <v>39</v>
      </c>
      <c r="AF218">
        <f t="shared" si="46"/>
        <v>-6</v>
      </c>
      <c r="AG218">
        <f t="shared" si="47"/>
        <v>-0.13333333333333333</v>
      </c>
    </row>
    <row r="219" spans="1:33">
      <c r="A219">
        <v>54.5</v>
      </c>
      <c r="B219">
        <v>37</v>
      </c>
      <c r="C219">
        <f t="shared" si="36"/>
        <v>-8</v>
      </c>
      <c r="D219">
        <f t="shared" si="37"/>
        <v>-0.17777777777777778</v>
      </c>
      <c r="F219">
        <v>54.5</v>
      </c>
      <c r="G219">
        <v>-0.17777777777777778</v>
      </c>
      <c r="H219">
        <v>54.5</v>
      </c>
      <c r="I219">
        <v>-0.77142857142857146</v>
      </c>
      <c r="J219">
        <v>54.5</v>
      </c>
      <c r="K219">
        <v>0.16666666666666666</v>
      </c>
      <c r="L219">
        <v>54.5</v>
      </c>
      <c r="M219">
        <v>9.3023255813953487E-2</v>
      </c>
      <c r="N219">
        <v>54.5</v>
      </c>
      <c r="O219">
        <v>2.9411764705882353E-2</v>
      </c>
      <c r="P219">
        <v>54.5</v>
      </c>
      <c r="Q219">
        <v>-4.4444444444444446E-2</v>
      </c>
      <c r="S219">
        <v>8</v>
      </c>
      <c r="T219">
        <f t="shared" si="38"/>
        <v>-27</v>
      </c>
      <c r="U219">
        <f t="shared" si="39"/>
        <v>-0.77142857142857146</v>
      </c>
      <c r="V219">
        <v>42</v>
      </c>
      <c r="W219">
        <f t="shared" si="40"/>
        <v>6</v>
      </c>
      <c r="X219">
        <f t="shared" si="41"/>
        <v>0.16666666666666666</v>
      </c>
      <c r="Y219">
        <v>47</v>
      </c>
      <c r="Z219">
        <f t="shared" si="42"/>
        <v>4</v>
      </c>
      <c r="AA219">
        <f t="shared" si="43"/>
        <v>9.3023255813953487E-2</v>
      </c>
      <c r="AB219">
        <v>35</v>
      </c>
      <c r="AC219">
        <f t="shared" si="44"/>
        <v>1</v>
      </c>
      <c r="AD219">
        <f t="shared" si="45"/>
        <v>2.9411764705882353E-2</v>
      </c>
      <c r="AE219">
        <v>43</v>
      </c>
      <c r="AF219">
        <f t="shared" si="46"/>
        <v>-2</v>
      </c>
      <c r="AG219">
        <f t="shared" si="47"/>
        <v>-4.4444444444444446E-2</v>
      </c>
    </row>
    <row r="220" spans="1:33">
      <c r="A220">
        <v>54.75</v>
      </c>
      <c r="B220">
        <v>31</v>
      </c>
      <c r="C220">
        <f t="shared" si="36"/>
        <v>-14</v>
      </c>
      <c r="D220">
        <f t="shared" si="37"/>
        <v>-0.31111111111111112</v>
      </c>
      <c r="F220">
        <v>54.75</v>
      </c>
      <c r="G220">
        <v>-0.31111111111111112</v>
      </c>
      <c r="H220">
        <v>54.75</v>
      </c>
      <c r="I220">
        <v>-0.17142857142857143</v>
      </c>
      <c r="J220">
        <v>54.75</v>
      </c>
      <c r="K220">
        <v>2.7777777777777776E-2</v>
      </c>
      <c r="L220">
        <v>54.75</v>
      </c>
      <c r="M220">
        <v>-6.9767441860465115E-2</v>
      </c>
      <c r="N220">
        <v>54.75</v>
      </c>
      <c r="O220">
        <v>2.9411764705882353E-2</v>
      </c>
      <c r="P220">
        <v>54.75</v>
      </c>
      <c r="Q220">
        <v>-6.6666666666666666E-2</v>
      </c>
      <c r="S220">
        <v>29</v>
      </c>
      <c r="T220">
        <f t="shared" si="38"/>
        <v>-6</v>
      </c>
      <c r="U220">
        <f t="shared" si="39"/>
        <v>-0.17142857142857143</v>
      </c>
      <c r="V220">
        <v>37</v>
      </c>
      <c r="W220">
        <f t="shared" si="40"/>
        <v>1</v>
      </c>
      <c r="X220">
        <f t="shared" si="41"/>
        <v>2.7777777777777776E-2</v>
      </c>
      <c r="Y220">
        <v>40</v>
      </c>
      <c r="Z220">
        <f t="shared" si="42"/>
        <v>-3</v>
      </c>
      <c r="AA220">
        <f t="shared" si="43"/>
        <v>-6.9767441860465115E-2</v>
      </c>
      <c r="AB220">
        <v>35</v>
      </c>
      <c r="AC220">
        <f t="shared" si="44"/>
        <v>1</v>
      </c>
      <c r="AD220">
        <f t="shared" si="45"/>
        <v>2.9411764705882353E-2</v>
      </c>
      <c r="AE220">
        <v>42</v>
      </c>
      <c r="AF220">
        <f t="shared" si="46"/>
        <v>-3</v>
      </c>
      <c r="AG220">
        <f t="shared" si="47"/>
        <v>-6.6666666666666666E-2</v>
      </c>
    </row>
    <row r="221" spans="1:33">
      <c r="A221">
        <v>55</v>
      </c>
      <c r="B221">
        <v>37</v>
      </c>
      <c r="C221">
        <f t="shared" si="36"/>
        <v>-8</v>
      </c>
      <c r="D221">
        <f t="shared" si="37"/>
        <v>-0.17777777777777778</v>
      </c>
      <c r="F221">
        <v>55</v>
      </c>
      <c r="G221">
        <v>-0.17777777777777778</v>
      </c>
      <c r="H221">
        <v>55</v>
      </c>
      <c r="I221">
        <v>-0.25714285714285712</v>
      </c>
      <c r="J221">
        <v>55</v>
      </c>
      <c r="K221">
        <v>0.19444444444444445</v>
      </c>
      <c r="L221">
        <v>55</v>
      </c>
      <c r="M221">
        <v>2.3255813953488372E-2</v>
      </c>
      <c r="N221">
        <v>55</v>
      </c>
      <c r="O221">
        <v>0.11764705882352941</v>
      </c>
      <c r="P221">
        <v>55</v>
      </c>
      <c r="Q221">
        <v>-2.2222222222222223E-2</v>
      </c>
      <c r="S221">
        <v>26</v>
      </c>
      <c r="T221">
        <f t="shared" si="38"/>
        <v>-9</v>
      </c>
      <c r="U221">
        <f t="shared" si="39"/>
        <v>-0.25714285714285712</v>
      </c>
      <c r="V221">
        <v>43</v>
      </c>
      <c r="W221">
        <f t="shared" si="40"/>
        <v>7</v>
      </c>
      <c r="X221">
        <f t="shared" si="41"/>
        <v>0.19444444444444445</v>
      </c>
      <c r="Y221">
        <v>44</v>
      </c>
      <c r="Z221">
        <f t="shared" si="42"/>
        <v>1</v>
      </c>
      <c r="AA221">
        <f t="shared" si="43"/>
        <v>2.3255813953488372E-2</v>
      </c>
      <c r="AB221">
        <v>38</v>
      </c>
      <c r="AC221">
        <f t="shared" si="44"/>
        <v>4</v>
      </c>
      <c r="AD221">
        <f t="shared" si="45"/>
        <v>0.11764705882352941</v>
      </c>
      <c r="AE221">
        <v>44</v>
      </c>
      <c r="AF221">
        <f t="shared" si="46"/>
        <v>-1</v>
      </c>
      <c r="AG221">
        <f t="shared" si="47"/>
        <v>-2.2222222222222223E-2</v>
      </c>
    </row>
    <row r="222" spans="1:33">
      <c r="A222">
        <v>55.25</v>
      </c>
      <c r="B222">
        <v>33</v>
      </c>
      <c r="C222">
        <f t="shared" si="36"/>
        <v>-12</v>
      </c>
      <c r="D222">
        <f t="shared" si="37"/>
        <v>-0.26666666666666666</v>
      </c>
      <c r="F222">
        <v>55.25</v>
      </c>
      <c r="G222">
        <v>-0.26666666666666666</v>
      </c>
      <c r="H222">
        <v>55.25</v>
      </c>
      <c r="I222">
        <v>-0.22857142857142856</v>
      </c>
      <c r="J222">
        <v>55.25</v>
      </c>
      <c r="K222">
        <v>5.5555555555555552E-2</v>
      </c>
      <c r="L222">
        <v>55.25</v>
      </c>
      <c r="M222">
        <v>-0.16279069767441862</v>
      </c>
      <c r="N222">
        <v>55.25</v>
      </c>
      <c r="O222">
        <v>-2.9411764705882353E-2</v>
      </c>
      <c r="P222">
        <v>55.25</v>
      </c>
      <c r="Q222">
        <v>-2.2222222222222223E-2</v>
      </c>
      <c r="S222">
        <v>27</v>
      </c>
      <c r="T222">
        <f t="shared" si="38"/>
        <v>-8</v>
      </c>
      <c r="U222">
        <f t="shared" si="39"/>
        <v>-0.22857142857142856</v>
      </c>
      <c r="V222">
        <v>38</v>
      </c>
      <c r="W222">
        <f t="shared" si="40"/>
        <v>2</v>
      </c>
      <c r="X222">
        <f t="shared" si="41"/>
        <v>5.5555555555555552E-2</v>
      </c>
      <c r="Y222">
        <v>36</v>
      </c>
      <c r="Z222">
        <f t="shared" si="42"/>
        <v>-7</v>
      </c>
      <c r="AA222">
        <f t="shared" si="43"/>
        <v>-0.16279069767441862</v>
      </c>
      <c r="AB222">
        <v>33</v>
      </c>
      <c r="AC222">
        <f t="shared" si="44"/>
        <v>-1</v>
      </c>
      <c r="AD222">
        <f t="shared" si="45"/>
        <v>-2.9411764705882353E-2</v>
      </c>
      <c r="AE222">
        <v>44</v>
      </c>
      <c r="AF222">
        <f t="shared" si="46"/>
        <v>-1</v>
      </c>
      <c r="AG222">
        <f t="shared" si="47"/>
        <v>-2.2222222222222223E-2</v>
      </c>
    </row>
    <row r="223" spans="1:33">
      <c r="A223">
        <v>55.5</v>
      </c>
      <c r="B223">
        <v>48</v>
      </c>
      <c r="C223">
        <f t="shared" si="36"/>
        <v>3</v>
      </c>
      <c r="D223">
        <f t="shared" si="37"/>
        <v>6.6666666666666666E-2</v>
      </c>
      <c r="F223">
        <v>55.5</v>
      </c>
      <c r="G223">
        <v>6.6666666666666666E-2</v>
      </c>
      <c r="H223">
        <v>55.5</v>
      </c>
      <c r="I223">
        <v>-0.51428571428571423</v>
      </c>
      <c r="J223">
        <v>55.5</v>
      </c>
      <c r="K223">
        <v>-0.1388888888888889</v>
      </c>
      <c r="L223">
        <v>55.5</v>
      </c>
      <c r="M223">
        <v>-0.11627906976744186</v>
      </c>
      <c r="N223">
        <v>55.5</v>
      </c>
      <c r="O223">
        <v>2.9411764705882353E-2</v>
      </c>
      <c r="P223">
        <v>55.5</v>
      </c>
      <c r="Q223">
        <v>-2.2222222222222223E-2</v>
      </c>
      <c r="S223">
        <v>17</v>
      </c>
      <c r="T223">
        <f t="shared" si="38"/>
        <v>-18</v>
      </c>
      <c r="U223">
        <f t="shared" si="39"/>
        <v>-0.51428571428571423</v>
      </c>
      <c r="V223">
        <v>31</v>
      </c>
      <c r="W223">
        <f t="shared" si="40"/>
        <v>-5</v>
      </c>
      <c r="X223">
        <f t="shared" si="41"/>
        <v>-0.1388888888888889</v>
      </c>
      <c r="Y223">
        <v>38</v>
      </c>
      <c r="Z223">
        <f t="shared" si="42"/>
        <v>-5</v>
      </c>
      <c r="AA223">
        <f t="shared" si="43"/>
        <v>-0.11627906976744186</v>
      </c>
      <c r="AB223">
        <v>35</v>
      </c>
      <c r="AC223">
        <f t="shared" si="44"/>
        <v>1</v>
      </c>
      <c r="AD223">
        <f t="shared" si="45"/>
        <v>2.9411764705882353E-2</v>
      </c>
      <c r="AE223">
        <v>44</v>
      </c>
      <c r="AF223">
        <f t="shared" si="46"/>
        <v>-1</v>
      </c>
      <c r="AG223">
        <f t="shared" si="47"/>
        <v>-2.2222222222222223E-2</v>
      </c>
    </row>
    <row r="224" spans="1:33">
      <c r="A224">
        <v>55.75</v>
      </c>
      <c r="B224">
        <v>35</v>
      </c>
      <c r="C224">
        <f t="shared" si="36"/>
        <v>-10</v>
      </c>
      <c r="D224">
        <f t="shared" si="37"/>
        <v>-0.22222222222222221</v>
      </c>
      <c r="F224">
        <v>55.75</v>
      </c>
      <c r="G224">
        <v>-0.22222222222222221</v>
      </c>
      <c r="H224">
        <v>55.75</v>
      </c>
      <c r="I224">
        <v>-0.2857142857142857</v>
      </c>
      <c r="J224">
        <v>55.75</v>
      </c>
      <c r="K224">
        <v>5.5555555555555552E-2</v>
      </c>
      <c r="L224">
        <v>55.75</v>
      </c>
      <c r="M224">
        <v>0</v>
      </c>
      <c r="N224">
        <v>55.75</v>
      </c>
      <c r="O224">
        <v>-2.9411764705882353E-2</v>
      </c>
      <c r="P224">
        <v>55.75</v>
      </c>
      <c r="Q224">
        <v>0</v>
      </c>
      <c r="S224">
        <v>25</v>
      </c>
      <c r="T224">
        <f t="shared" si="38"/>
        <v>-10</v>
      </c>
      <c r="U224">
        <f t="shared" si="39"/>
        <v>-0.2857142857142857</v>
      </c>
      <c r="V224">
        <v>38</v>
      </c>
      <c r="W224">
        <f t="shared" si="40"/>
        <v>2</v>
      </c>
      <c r="X224">
        <f t="shared" si="41"/>
        <v>5.5555555555555552E-2</v>
      </c>
      <c r="Y224">
        <v>43</v>
      </c>
      <c r="Z224">
        <f t="shared" si="42"/>
        <v>0</v>
      </c>
      <c r="AA224">
        <f t="shared" si="43"/>
        <v>0</v>
      </c>
      <c r="AB224">
        <v>33</v>
      </c>
      <c r="AC224">
        <f t="shared" si="44"/>
        <v>-1</v>
      </c>
      <c r="AD224">
        <f t="shared" si="45"/>
        <v>-2.9411764705882353E-2</v>
      </c>
      <c r="AE224">
        <v>45</v>
      </c>
      <c r="AF224">
        <f t="shared" si="46"/>
        <v>0</v>
      </c>
      <c r="AG224">
        <f t="shared" si="47"/>
        <v>0</v>
      </c>
    </row>
    <row r="225" spans="1:33">
      <c r="A225">
        <v>56</v>
      </c>
      <c r="B225">
        <v>39</v>
      </c>
      <c r="C225">
        <f t="shared" si="36"/>
        <v>-6</v>
      </c>
      <c r="D225">
        <f t="shared" si="37"/>
        <v>-0.13333333333333333</v>
      </c>
      <c r="F225">
        <v>56</v>
      </c>
      <c r="G225">
        <v>-0.13333333333333333</v>
      </c>
      <c r="H225">
        <v>56</v>
      </c>
      <c r="I225">
        <v>-0.48571428571428571</v>
      </c>
      <c r="J225">
        <v>56</v>
      </c>
      <c r="K225">
        <v>-5.5555555555555552E-2</v>
      </c>
      <c r="L225">
        <v>56</v>
      </c>
      <c r="M225">
        <v>-0.11627906976744186</v>
      </c>
      <c r="N225">
        <v>56</v>
      </c>
      <c r="O225">
        <v>8.8235294117647065E-2</v>
      </c>
      <c r="P225">
        <v>56</v>
      </c>
      <c r="Q225">
        <v>-6.6666666666666666E-2</v>
      </c>
      <c r="S225">
        <v>18</v>
      </c>
      <c r="T225">
        <f t="shared" si="38"/>
        <v>-17</v>
      </c>
      <c r="U225">
        <f t="shared" si="39"/>
        <v>-0.48571428571428571</v>
      </c>
      <c r="V225">
        <v>34</v>
      </c>
      <c r="W225">
        <f t="shared" si="40"/>
        <v>-2</v>
      </c>
      <c r="X225">
        <f t="shared" si="41"/>
        <v>-5.5555555555555552E-2</v>
      </c>
      <c r="Y225">
        <v>38</v>
      </c>
      <c r="Z225">
        <f t="shared" si="42"/>
        <v>-5</v>
      </c>
      <c r="AA225">
        <f t="shared" si="43"/>
        <v>-0.11627906976744186</v>
      </c>
      <c r="AB225">
        <v>37</v>
      </c>
      <c r="AC225">
        <f t="shared" si="44"/>
        <v>3</v>
      </c>
      <c r="AD225">
        <f t="shared" si="45"/>
        <v>8.8235294117647065E-2</v>
      </c>
      <c r="AE225">
        <v>42</v>
      </c>
      <c r="AF225">
        <f t="shared" si="46"/>
        <v>-3</v>
      </c>
      <c r="AG225">
        <f t="shared" si="47"/>
        <v>-6.6666666666666666E-2</v>
      </c>
    </row>
    <row r="226" spans="1:33">
      <c r="A226">
        <v>56.25</v>
      </c>
      <c r="B226">
        <v>25</v>
      </c>
      <c r="C226">
        <f t="shared" si="36"/>
        <v>-20</v>
      </c>
      <c r="D226">
        <f t="shared" si="37"/>
        <v>-0.44444444444444442</v>
      </c>
      <c r="F226">
        <v>56.25</v>
      </c>
      <c r="G226">
        <v>-0.44444444444444442</v>
      </c>
      <c r="H226">
        <v>56.25</v>
      </c>
      <c r="I226">
        <v>-0.65714285714285714</v>
      </c>
      <c r="J226">
        <v>56.25</v>
      </c>
      <c r="K226">
        <v>5.5555555555555552E-2</v>
      </c>
      <c r="L226">
        <v>56.25</v>
      </c>
      <c r="M226">
        <v>-9.3023255813953487E-2</v>
      </c>
      <c r="N226">
        <v>56.25</v>
      </c>
      <c r="O226">
        <v>-8.8235294117647065E-2</v>
      </c>
      <c r="P226">
        <v>56.25</v>
      </c>
      <c r="Q226">
        <v>-8.8888888888888892E-2</v>
      </c>
      <c r="S226">
        <v>12</v>
      </c>
      <c r="T226">
        <f t="shared" si="38"/>
        <v>-23</v>
      </c>
      <c r="U226">
        <f t="shared" si="39"/>
        <v>-0.65714285714285714</v>
      </c>
      <c r="V226">
        <v>38</v>
      </c>
      <c r="W226">
        <f t="shared" si="40"/>
        <v>2</v>
      </c>
      <c r="X226">
        <f t="shared" si="41"/>
        <v>5.5555555555555552E-2</v>
      </c>
      <c r="Y226">
        <v>39</v>
      </c>
      <c r="Z226">
        <f t="shared" si="42"/>
        <v>-4</v>
      </c>
      <c r="AA226">
        <f t="shared" si="43"/>
        <v>-9.3023255813953487E-2</v>
      </c>
      <c r="AB226">
        <v>31</v>
      </c>
      <c r="AC226">
        <f t="shared" si="44"/>
        <v>-3</v>
      </c>
      <c r="AD226">
        <f t="shared" si="45"/>
        <v>-8.8235294117647065E-2</v>
      </c>
      <c r="AE226">
        <v>41</v>
      </c>
      <c r="AF226">
        <f t="shared" si="46"/>
        <v>-4</v>
      </c>
      <c r="AG226">
        <f t="shared" si="47"/>
        <v>-8.8888888888888892E-2</v>
      </c>
    </row>
    <row r="227" spans="1:33">
      <c r="A227">
        <v>56.5</v>
      </c>
      <c r="B227">
        <v>33</v>
      </c>
      <c r="C227">
        <f t="shared" si="36"/>
        <v>-12</v>
      </c>
      <c r="D227">
        <f t="shared" si="37"/>
        <v>-0.26666666666666666</v>
      </c>
      <c r="F227">
        <v>56.5</v>
      </c>
      <c r="G227">
        <v>-0.26666666666666666</v>
      </c>
      <c r="H227">
        <v>56.5</v>
      </c>
      <c r="I227">
        <v>-0.82857142857142863</v>
      </c>
      <c r="J227">
        <v>56.5</v>
      </c>
      <c r="K227">
        <v>0</v>
      </c>
      <c r="L227">
        <v>56.5</v>
      </c>
      <c r="M227">
        <v>-0.13953488372093023</v>
      </c>
      <c r="N227">
        <v>56.5</v>
      </c>
      <c r="O227">
        <v>-5.8823529411764705E-2</v>
      </c>
      <c r="P227">
        <v>56.5</v>
      </c>
      <c r="Q227">
        <v>-6.6666666666666666E-2</v>
      </c>
      <c r="S227">
        <v>6</v>
      </c>
      <c r="T227">
        <f t="shared" si="38"/>
        <v>-29</v>
      </c>
      <c r="U227">
        <f t="shared" si="39"/>
        <v>-0.82857142857142863</v>
      </c>
      <c r="V227">
        <v>36</v>
      </c>
      <c r="W227">
        <f t="shared" si="40"/>
        <v>0</v>
      </c>
      <c r="X227">
        <f t="shared" si="41"/>
        <v>0</v>
      </c>
      <c r="Y227">
        <v>37</v>
      </c>
      <c r="Z227">
        <f t="shared" si="42"/>
        <v>-6</v>
      </c>
      <c r="AA227">
        <f t="shared" si="43"/>
        <v>-0.13953488372093023</v>
      </c>
      <c r="AB227">
        <v>32</v>
      </c>
      <c r="AC227">
        <f t="shared" si="44"/>
        <v>-2</v>
      </c>
      <c r="AD227">
        <f t="shared" si="45"/>
        <v>-5.8823529411764705E-2</v>
      </c>
      <c r="AE227">
        <v>42</v>
      </c>
      <c r="AF227">
        <f t="shared" si="46"/>
        <v>-3</v>
      </c>
      <c r="AG227">
        <f t="shared" si="47"/>
        <v>-6.6666666666666666E-2</v>
      </c>
    </row>
    <row r="228" spans="1:33">
      <c r="A228">
        <v>56.75</v>
      </c>
      <c r="B228">
        <v>38</v>
      </c>
      <c r="C228">
        <f t="shared" si="36"/>
        <v>-7</v>
      </c>
      <c r="D228">
        <f t="shared" si="37"/>
        <v>-0.15555555555555556</v>
      </c>
      <c r="F228">
        <v>56.75</v>
      </c>
      <c r="G228">
        <v>-0.15555555555555556</v>
      </c>
      <c r="H228">
        <v>56.75</v>
      </c>
      <c r="I228">
        <v>-0.6</v>
      </c>
      <c r="J228">
        <v>56.75</v>
      </c>
      <c r="K228">
        <v>-2.7777777777777776E-2</v>
      </c>
      <c r="L228">
        <v>56.75</v>
      </c>
      <c r="M228">
        <v>-0.18604651162790697</v>
      </c>
      <c r="N228">
        <v>56.75</v>
      </c>
      <c r="O228">
        <v>-2.9411764705882353E-2</v>
      </c>
      <c r="P228">
        <v>56.75</v>
      </c>
      <c r="Q228">
        <v>-6.6666666666666666E-2</v>
      </c>
      <c r="S228">
        <v>14</v>
      </c>
      <c r="T228">
        <f t="shared" si="38"/>
        <v>-21</v>
      </c>
      <c r="U228">
        <f t="shared" si="39"/>
        <v>-0.6</v>
      </c>
      <c r="V228">
        <v>35</v>
      </c>
      <c r="W228">
        <f t="shared" si="40"/>
        <v>-1</v>
      </c>
      <c r="X228">
        <f t="shared" si="41"/>
        <v>-2.7777777777777776E-2</v>
      </c>
      <c r="Y228">
        <v>35</v>
      </c>
      <c r="Z228">
        <f t="shared" si="42"/>
        <v>-8</v>
      </c>
      <c r="AA228">
        <f t="shared" si="43"/>
        <v>-0.18604651162790697</v>
      </c>
      <c r="AB228">
        <v>33</v>
      </c>
      <c r="AC228">
        <f t="shared" si="44"/>
        <v>-1</v>
      </c>
      <c r="AD228">
        <f t="shared" si="45"/>
        <v>-2.9411764705882353E-2</v>
      </c>
      <c r="AE228">
        <v>42</v>
      </c>
      <c r="AF228">
        <f t="shared" si="46"/>
        <v>-3</v>
      </c>
      <c r="AG228">
        <f t="shared" si="47"/>
        <v>-6.6666666666666666E-2</v>
      </c>
    </row>
    <row r="229" spans="1:33">
      <c r="A229">
        <v>57</v>
      </c>
      <c r="B229">
        <v>42</v>
      </c>
      <c r="C229">
        <f t="shared" si="36"/>
        <v>-3</v>
      </c>
      <c r="D229">
        <f t="shared" si="37"/>
        <v>-6.6666666666666666E-2</v>
      </c>
      <c r="F229">
        <v>57</v>
      </c>
      <c r="G229">
        <v>-6.6666666666666666E-2</v>
      </c>
      <c r="H229">
        <v>57</v>
      </c>
      <c r="I229">
        <v>-0.31428571428571428</v>
      </c>
      <c r="J229">
        <v>57</v>
      </c>
      <c r="K229">
        <v>0.1111111111111111</v>
      </c>
      <c r="L229">
        <v>57</v>
      </c>
      <c r="M229">
        <v>-6.9767441860465115E-2</v>
      </c>
      <c r="N229">
        <v>57</v>
      </c>
      <c r="O229">
        <v>2.9411764705882353E-2</v>
      </c>
      <c r="P229">
        <v>57</v>
      </c>
      <c r="Q229">
        <v>-2.2222222222222223E-2</v>
      </c>
      <c r="S229">
        <v>24</v>
      </c>
      <c r="T229">
        <f t="shared" si="38"/>
        <v>-11</v>
      </c>
      <c r="U229">
        <f t="shared" si="39"/>
        <v>-0.31428571428571428</v>
      </c>
      <c r="V229">
        <v>40</v>
      </c>
      <c r="W229">
        <f t="shared" si="40"/>
        <v>4</v>
      </c>
      <c r="X229">
        <f t="shared" si="41"/>
        <v>0.1111111111111111</v>
      </c>
      <c r="Y229">
        <v>40</v>
      </c>
      <c r="Z229">
        <f t="shared" si="42"/>
        <v>-3</v>
      </c>
      <c r="AA229">
        <f t="shared" si="43"/>
        <v>-6.9767441860465115E-2</v>
      </c>
      <c r="AB229">
        <v>35</v>
      </c>
      <c r="AC229">
        <f t="shared" si="44"/>
        <v>1</v>
      </c>
      <c r="AD229">
        <f t="shared" si="45"/>
        <v>2.9411764705882353E-2</v>
      </c>
      <c r="AE229">
        <v>44</v>
      </c>
      <c r="AF229">
        <f t="shared" si="46"/>
        <v>-1</v>
      </c>
      <c r="AG229">
        <f t="shared" si="47"/>
        <v>-2.2222222222222223E-2</v>
      </c>
    </row>
    <row r="230" spans="1:33">
      <c r="A230">
        <v>57.25</v>
      </c>
      <c r="B230">
        <v>29</v>
      </c>
      <c r="C230">
        <f t="shared" si="36"/>
        <v>-16</v>
      </c>
      <c r="D230">
        <f t="shared" si="37"/>
        <v>-0.35555555555555557</v>
      </c>
      <c r="F230">
        <v>57.25</v>
      </c>
      <c r="G230">
        <v>-0.35555555555555557</v>
      </c>
      <c r="H230">
        <v>57.25</v>
      </c>
      <c r="I230">
        <v>-0.82857142857142863</v>
      </c>
      <c r="J230">
        <v>57.25</v>
      </c>
      <c r="K230">
        <v>0.1388888888888889</v>
      </c>
      <c r="L230">
        <v>57.25</v>
      </c>
      <c r="M230">
        <v>-0.16279069767441862</v>
      </c>
      <c r="N230">
        <v>57.25</v>
      </c>
      <c r="O230">
        <v>2.9411764705882353E-2</v>
      </c>
      <c r="P230">
        <v>57.25</v>
      </c>
      <c r="Q230">
        <v>-6.6666666666666666E-2</v>
      </c>
      <c r="S230">
        <v>6</v>
      </c>
      <c r="T230">
        <f t="shared" si="38"/>
        <v>-29</v>
      </c>
      <c r="U230">
        <f t="shared" si="39"/>
        <v>-0.82857142857142863</v>
      </c>
      <c r="V230">
        <v>41</v>
      </c>
      <c r="W230">
        <f t="shared" si="40"/>
        <v>5</v>
      </c>
      <c r="X230">
        <f t="shared" si="41"/>
        <v>0.1388888888888889</v>
      </c>
      <c r="Y230">
        <v>36</v>
      </c>
      <c r="Z230">
        <f t="shared" si="42"/>
        <v>-7</v>
      </c>
      <c r="AA230">
        <f t="shared" si="43"/>
        <v>-0.16279069767441862</v>
      </c>
      <c r="AB230">
        <v>35</v>
      </c>
      <c r="AC230">
        <f t="shared" si="44"/>
        <v>1</v>
      </c>
      <c r="AD230">
        <f t="shared" si="45"/>
        <v>2.9411764705882353E-2</v>
      </c>
      <c r="AE230">
        <v>42</v>
      </c>
      <c r="AF230">
        <f t="shared" si="46"/>
        <v>-3</v>
      </c>
      <c r="AG230">
        <f t="shared" si="47"/>
        <v>-6.6666666666666666E-2</v>
      </c>
    </row>
    <row r="231" spans="1:33">
      <c r="A231">
        <v>57.5</v>
      </c>
      <c r="B231">
        <v>39</v>
      </c>
      <c r="C231">
        <f t="shared" si="36"/>
        <v>-6</v>
      </c>
      <c r="D231">
        <f t="shared" si="37"/>
        <v>-0.13333333333333333</v>
      </c>
      <c r="F231">
        <v>57.5</v>
      </c>
      <c r="G231">
        <v>-0.13333333333333333</v>
      </c>
      <c r="H231">
        <v>57.5</v>
      </c>
      <c r="I231">
        <v>-0.65714285714285714</v>
      </c>
      <c r="J231">
        <v>57.5</v>
      </c>
      <c r="K231">
        <v>0.25</v>
      </c>
      <c r="L231">
        <v>57.5</v>
      </c>
      <c r="M231">
        <v>-6.9767441860465115E-2</v>
      </c>
      <c r="N231">
        <v>57.5</v>
      </c>
      <c r="O231">
        <v>0</v>
      </c>
      <c r="P231">
        <v>57.5</v>
      </c>
      <c r="Q231">
        <v>-6.6666666666666666E-2</v>
      </c>
      <c r="S231">
        <v>12</v>
      </c>
      <c r="T231">
        <f t="shared" si="38"/>
        <v>-23</v>
      </c>
      <c r="U231">
        <f t="shared" si="39"/>
        <v>-0.65714285714285714</v>
      </c>
      <c r="V231">
        <v>45</v>
      </c>
      <c r="W231">
        <f t="shared" si="40"/>
        <v>9</v>
      </c>
      <c r="X231">
        <f t="shared" si="41"/>
        <v>0.25</v>
      </c>
      <c r="Y231">
        <v>40</v>
      </c>
      <c r="Z231">
        <f t="shared" si="42"/>
        <v>-3</v>
      </c>
      <c r="AA231">
        <f t="shared" si="43"/>
        <v>-6.9767441860465115E-2</v>
      </c>
      <c r="AB231">
        <v>34</v>
      </c>
      <c r="AC231">
        <f t="shared" si="44"/>
        <v>0</v>
      </c>
      <c r="AD231">
        <f t="shared" si="45"/>
        <v>0</v>
      </c>
      <c r="AE231">
        <v>42</v>
      </c>
      <c r="AF231">
        <f t="shared" si="46"/>
        <v>-3</v>
      </c>
      <c r="AG231">
        <f t="shared" si="47"/>
        <v>-6.6666666666666666E-2</v>
      </c>
    </row>
    <row r="232" spans="1:33">
      <c r="A232">
        <v>57.75</v>
      </c>
      <c r="B232">
        <v>45</v>
      </c>
      <c r="C232">
        <f t="shared" si="36"/>
        <v>0</v>
      </c>
      <c r="D232">
        <f t="shared" si="37"/>
        <v>0</v>
      </c>
      <c r="F232">
        <v>57.75</v>
      </c>
      <c r="G232">
        <v>0</v>
      </c>
      <c r="H232">
        <v>57.75</v>
      </c>
      <c r="I232">
        <v>-0.48571428571428571</v>
      </c>
      <c r="J232">
        <v>57.75</v>
      </c>
      <c r="K232">
        <v>-5.5555555555555552E-2</v>
      </c>
      <c r="L232">
        <v>57.75</v>
      </c>
      <c r="M232">
        <v>-4.6511627906976744E-2</v>
      </c>
      <c r="N232">
        <v>57.75</v>
      </c>
      <c r="O232">
        <v>8.8235294117647065E-2</v>
      </c>
      <c r="P232">
        <v>57.75</v>
      </c>
      <c r="Q232">
        <v>-6.6666666666666666E-2</v>
      </c>
      <c r="S232">
        <v>18</v>
      </c>
      <c r="T232">
        <f t="shared" si="38"/>
        <v>-17</v>
      </c>
      <c r="U232">
        <f t="shared" si="39"/>
        <v>-0.48571428571428571</v>
      </c>
      <c r="V232">
        <v>34</v>
      </c>
      <c r="W232">
        <f t="shared" si="40"/>
        <v>-2</v>
      </c>
      <c r="X232">
        <f t="shared" si="41"/>
        <v>-5.5555555555555552E-2</v>
      </c>
      <c r="Y232">
        <v>41</v>
      </c>
      <c r="Z232">
        <f t="shared" si="42"/>
        <v>-2</v>
      </c>
      <c r="AA232">
        <f t="shared" si="43"/>
        <v>-4.6511627906976744E-2</v>
      </c>
      <c r="AB232">
        <v>37</v>
      </c>
      <c r="AC232">
        <f t="shared" si="44"/>
        <v>3</v>
      </c>
      <c r="AD232">
        <f t="shared" si="45"/>
        <v>8.8235294117647065E-2</v>
      </c>
      <c r="AE232">
        <v>42</v>
      </c>
      <c r="AF232">
        <f t="shared" si="46"/>
        <v>-3</v>
      </c>
      <c r="AG232">
        <f t="shared" si="47"/>
        <v>-6.6666666666666666E-2</v>
      </c>
    </row>
    <row r="233" spans="1:33">
      <c r="A233">
        <v>58</v>
      </c>
      <c r="B233">
        <v>35</v>
      </c>
      <c r="C233">
        <f t="shared" si="36"/>
        <v>-10</v>
      </c>
      <c r="D233">
        <f t="shared" si="37"/>
        <v>-0.22222222222222221</v>
      </c>
      <c r="F233">
        <v>58</v>
      </c>
      <c r="G233">
        <v>-0.22222222222222221</v>
      </c>
      <c r="H233">
        <v>58</v>
      </c>
      <c r="I233">
        <v>-0.74285714285714288</v>
      </c>
      <c r="J233">
        <v>58</v>
      </c>
      <c r="K233">
        <v>8.3333333333333329E-2</v>
      </c>
      <c r="L233">
        <v>58</v>
      </c>
      <c r="M233">
        <v>0</v>
      </c>
      <c r="N233">
        <v>58</v>
      </c>
      <c r="O233">
        <v>-2.9411764705882353E-2</v>
      </c>
      <c r="P233">
        <v>58</v>
      </c>
      <c r="Q233">
        <v>-8.8888888888888892E-2</v>
      </c>
      <c r="S233">
        <v>9</v>
      </c>
      <c r="T233">
        <f t="shared" si="38"/>
        <v>-26</v>
      </c>
      <c r="U233">
        <f t="shared" si="39"/>
        <v>-0.74285714285714288</v>
      </c>
      <c r="V233">
        <v>39</v>
      </c>
      <c r="W233">
        <f t="shared" si="40"/>
        <v>3</v>
      </c>
      <c r="X233">
        <f t="shared" si="41"/>
        <v>8.3333333333333329E-2</v>
      </c>
      <c r="Y233">
        <v>43</v>
      </c>
      <c r="Z233">
        <f t="shared" si="42"/>
        <v>0</v>
      </c>
      <c r="AA233">
        <f t="shared" si="43"/>
        <v>0</v>
      </c>
      <c r="AB233">
        <v>33</v>
      </c>
      <c r="AC233">
        <f t="shared" si="44"/>
        <v>-1</v>
      </c>
      <c r="AD233">
        <f t="shared" si="45"/>
        <v>-2.9411764705882353E-2</v>
      </c>
      <c r="AE233">
        <v>41</v>
      </c>
      <c r="AF233">
        <f t="shared" si="46"/>
        <v>-4</v>
      </c>
      <c r="AG233">
        <f t="shared" si="47"/>
        <v>-8.8888888888888892E-2</v>
      </c>
    </row>
    <row r="234" spans="1:33">
      <c r="A234">
        <v>58.25</v>
      </c>
      <c r="B234">
        <v>44</v>
      </c>
      <c r="C234">
        <f t="shared" si="36"/>
        <v>-1</v>
      </c>
      <c r="D234">
        <f t="shared" si="37"/>
        <v>-2.2222222222222223E-2</v>
      </c>
      <c r="F234">
        <v>58.25</v>
      </c>
      <c r="G234">
        <v>-2.2222222222222223E-2</v>
      </c>
      <c r="H234">
        <v>58.25</v>
      </c>
      <c r="I234">
        <v>-0.54285714285714282</v>
      </c>
      <c r="J234">
        <v>58.25</v>
      </c>
      <c r="K234">
        <v>-0.19444444444444445</v>
      </c>
      <c r="L234">
        <v>58.25</v>
      </c>
      <c r="M234">
        <v>-0.27906976744186046</v>
      </c>
      <c r="N234">
        <v>58.25</v>
      </c>
      <c r="O234">
        <v>5.8823529411764705E-2</v>
      </c>
      <c r="P234">
        <v>58.25</v>
      </c>
      <c r="Q234">
        <v>-4.4444444444444446E-2</v>
      </c>
      <c r="S234">
        <v>16</v>
      </c>
      <c r="T234">
        <f t="shared" si="38"/>
        <v>-19</v>
      </c>
      <c r="U234">
        <f t="shared" si="39"/>
        <v>-0.54285714285714282</v>
      </c>
      <c r="V234">
        <v>29</v>
      </c>
      <c r="W234">
        <f t="shared" si="40"/>
        <v>-7</v>
      </c>
      <c r="X234">
        <f t="shared" si="41"/>
        <v>-0.19444444444444445</v>
      </c>
      <c r="Y234">
        <v>31</v>
      </c>
      <c r="Z234">
        <f t="shared" si="42"/>
        <v>-12</v>
      </c>
      <c r="AA234">
        <f t="shared" si="43"/>
        <v>-0.27906976744186046</v>
      </c>
      <c r="AB234">
        <v>36</v>
      </c>
      <c r="AC234">
        <f t="shared" si="44"/>
        <v>2</v>
      </c>
      <c r="AD234">
        <f t="shared" si="45"/>
        <v>5.8823529411764705E-2</v>
      </c>
      <c r="AE234">
        <v>43</v>
      </c>
      <c r="AF234">
        <f t="shared" si="46"/>
        <v>-2</v>
      </c>
      <c r="AG234">
        <f t="shared" si="47"/>
        <v>-4.4444444444444446E-2</v>
      </c>
    </row>
    <row r="235" spans="1:33">
      <c r="A235">
        <v>58.5</v>
      </c>
      <c r="B235">
        <v>46</v>
      </c>
      <c r="C235">
        <f t="shared" si="36"/>
        <v>1</v>
      </c>
      <c r="D235">
        <f t="shared" si="37"/>
        <v>2.2222222222222223E-2</v>
      </c>
      <c r="F235">
        <v>58.5</v>
      </c>
      <c r="G235">
        <v>2.2222222222222223E-2</v>
      </c>
      <c r="H235">
        <v>58.5</v>
      </c>
      <c r="I235">
        <v>-0.62857142857142856</v>
      </c>
      <c r="J235">
        <v>58.5</v>
      </c>
      <c r="K235">
        <v>-2.7777777777777776E-2</v>
      </c>
      <c r="L235">
        <v>58.5</v>
      </c>
      <c r="M235">
        <v>-0.13953488372093023</v>
      </c>
      <c r="N235">
        <v>58.5</v>
      </c>
      <c r="O235">
        <v>5.8823529411764705E-2</v>
      </c>
      <c r="P235">
        <v>58.5</v>
      </c>
      <c r="Q235">
        <v>-0.13333333333333333</v>
      </c>
      <c r="S235">
        <v>13</v>
      </c>
      <c r="T235">
        <f t="shared" si="38"/>
        <v>-22</v>
      </c>
      <c r="U235">
        <f t="shared" si="39"/>
        <v>-0.62857142857142856</v>
      </c>
      <c r="V235">
        <v>35</v>
      </c>
      <c r="W235">
        <f t="shared" si="40"/>
        <v>-1</v>
      </c>
      <c r="X235">
        <f t="shared" si="41"/>
        <v>-2.7777777777777776E-2</v>
      </c>
      <c r="Y235">
        <v>37</v>
      </c>
      <c r="Z235">
        <f t="shared" si="42"/>
        <v>-6</v>
      </c>
      <c r="AA235">
        <f t="shared" si="43"/>
        <v>-0.13953488372093023</v>
      </c>
      <c r="AB235">
        <v>36</v>
      </c>
      <c r="AC235">
        <f t="shared" si="44"/>
        <v>2</v>
      </c>
      <c r="AD235">
        <f t="shared" si="45"/>
        <v>5.8823529411764705E-2</v>
      </c>
      <c r="AE235">
        <v>39</v>
      </c>
      <c r="AF235">
        <f t="shared" si="46"/>
        <v>-6</v>
      </c>
      <c r="AG235">
        <f t="shared" si="47"/>
        <v>-0.13333333333333333</v>
      </c>
    </row>
    <row r="236" spans="1:33">
      <c r="A236">
        <v>58.75</v>
      </c>
      <c r="B236">
        <v>38</v>
      </c>
      <c r="C236">
        <f t="shared" si="36"/>
        <v>-7</v>
      </c>
      <c r="D236">
        <f t="shared" si="37"/>
        <v>-0.15555555555555556</v>
      </c>
      <c r="F236">
        <v>58.75</v>
      </c>
      <c r="G236">
        <v>-0.15555555555555556</v>
      </c>
      <c r="H236">
        <v>58.75</v>
      </c>
      <c r="I236">
        <v>-0.37142857142857144</v>
      </c>
      <c r="J236">
        <v>58.75</v>
      </c>
      <c r="K236">
        <v>-0.16666666666666666</v>
      </c>
      <c r="L236">
        <v>58.75</v>
      </c>
      <c r="M236">
        <v>-4.6511627906976744E-2</v>
      </c>
      <c r="N236">
        <v>58.75</v>
      </c>
      <c r="O236">
        <v>-2.9411764705882353E-2</v>
      </c>
      <c r="P236">
        <v>58.75</v>
      </c>
      <c r="Q236">
        <v>-0.17777777777777778</v>
      </c>
      <c r="S236">
        <v>22</v>
      </c>
      <c r="T236">
        <f t="shared" si="38"/>
        <v>-13</v>
      </c>
      <c r="U236">
        <f t="shared" si="39"/>
        <v>-0.37142857142857144</v>
      </c>
      <c r="V236">
        <v>30</v>
      </c>
      <c r="W236">
        <f t="shared" si="40"/>
        <v>-6</v>
      </c>
      <c r="X236">
        <f t="shared" si="41"/>
        <v>-0.16666666666666666</v>
      </c>
      <c r="Y236">
        <v>41</v>
      </c>
      <c r="Z236">
        <f t="shared" si="42"/>
        <v>-2</v>
      </c>
      <c r="AA236">
        <f t="shared" si="43"/>
        <v>-4.6511627906976744E-2</v>
      </c>
      <c r="AB236">
        <v>33</v>
      </c>
      <c r="AC236">
        <f t="shared" si="44"/>
        <v>-1</v>
      </c>
      <c r="AD236">
        <f t="shared" si="45"/>
        <v>-2.9411764705882353E-2</v>
      </c>
      <c r="AE236">
        <v>37</v>
      </c>
      <c r="AF236">
        <f t="shared" si="46"/>
        <v>-8</v>
      </c>
      <c r="AG236">
        <f t="shared" si="47"/>
        <v>-0.17777777777777778</v>
      </c>
    </row>
    <row r="237" spans="1:33">
      <c r="A237">
        <v>59</v>
      </c>
      <c r="B237">
        <v>30</v>
      </c>
      <c r="C237">
        <f t="shared" si="36"/>
        <v>-15</v>
      </c>
      <c r="D237">
        <f t="shared" si="37"/>
        <v>-0.33333333333333331</v>
      </c>
      <c r="F237">
        <v>59</v>
      </c>
      <c r="G237">
        <v>-0.33333333333333331</v>
      </c>
      <c r="H237">
        <v>59</v>
      </c>
      <c r="I237">
        <v>-0.45714285714285713</v>
      </c>
      <c r="J237">
        <v>59</v>
      </c>
      <c r="K237">
        <v>-0.30555555555555558</v>
      </c>
      <c r="L237">
        <v>59</v>
      </c>
      <c r="M237">
        <v>-0.18604651162790697</v>
      </c>
      <c r="N237">
        <v>59</v>
      </c>
      <c r="O237">
        <v>2.9411764705882353E-2</v>
      </c>
      <c r="P237">
        <v>59</v>
      </c>
      <c r="Q237">
        <v>-0.2</v>
      </c>
      <c r="S237">
        <v>19</v>
      </c>
      <c r="T237">
        <f t="shared" si="38"/>
        <v>-16</v>
      </c>
      <c r="U237">
        <f t="shared" si="39"/>
        <v>-0.45714285714285713</v>
      </c>
      <c r="V237">
        <v>25</v>
      </c>
      <c r="W237">
        <f t="shared" si="40"/>
        <v>-11</v>
      </c>
      <c r="X237">
        <f t="shared" si="41"/>
        <v>-0.30555555555555558</v>
      </c>
      <c r="Y237">
        <v>35</v>
      </c>
      <c r="Z237">
        <f t="shared" si="42"/>
        <v>-8</v>
      </c>
      <c r="AA237">
        <f t="shared" si="43"/>
        <v>-0.18604651162790697</v>
      </c>
      <c r="AB237">
        <v>35</v>
      </c>
      <c r="AC237">
        <f t="shared" si="44"/>
        <v>1</v>
      </c>
      <c r="AD237">
        <f t="shared" si="45"/>
        <v>2.9411764705882353E-2</v>
      </c>
      <c r="AE237">
        <v>36</v>
      </c>
      <c r="AF237">
        <f t="shared" si="46"/>
        <v>-9</v>
      </c>
      <c r="AG237">
        <f t="shared" si="47"/>
        <v>-0.2</v>
      </c>
    </row>
    <row r="238" spans="1:33">
      <c r="A238">
        <v>59.25</v>
      </c>
      <c r="B238">
        <v>38</v>
      </c>
      <c r="C238">
        <f t="shared" si="36"/>
        <v>-7</v>
      </c>
      <c r="D238">
        <f t="shared" si="37"/>
        <v>-0.15555555555555556</v>
      </c>
      <c r="F238">
        <v>59.25</v>
      </c>
      <c r="G238">
        <v>-0.15555555555555556</v>
      </c>
      <c r="H238">
        <v>59.25</v>
      </c>
      <c r="I238">
        <v>-0.5714285714285714</v>
      </c>
      <c r="J238">
        <v>59.25</v>
      </c>
      <c r="K238">
        <v>5.5555555555555552E-2</v>
      </c>
      <c r="L238">
        <v>59.25</v>
      </c>
      <c r="M238">
        <v>-0.2558139534883721</v>
      </c>
      <c r="N238">
        <v>59.25</v>
      </c>
      <c r="O238">
        <v>-5.8823529411764705E-2</v>
      </c>
      <c r="P238">
        <v>59.25</v>
      </c>
      <c r="Q238">
        <v>-8.8888888888888892E-2</v>
      </c>
      <c r="S238">
        <v>15</v>
      </c>
      <c r="T238">
        <f t="shared" si="38"/>
        <v>-20</v>
      </c>
      <c r="U238">
        <f t="shared" si="39"/>
        <v>-0.5714285714285714</v>
      </c>
      <c r="V238">
        <v>38</v>
      </c>
      <c r="W238">
        <f t="shared" si="40"/>
        <v>2</v>
      </c>
      <c r="X238">
        <f t="shared" si="41"/>
        <v>5.5555555555555552E-2</v>
      </c>
      <c r="Y238">
        <v>32</v>
      </c>
      <c r="Z238">
        <f t="shared" si="42"/>
        <v>-11</v>
      </c>
      <c r="AA238">
        <f t="shared" si="43"/>
        <v>-0.2558139534883721</v>
      </c>
      <c r="AB238">
        <v>32</v>
      </c>
      <c r="AC238">
        <f t="shared" si="44"/>
        <v>-2</v>
      </c>
      <c r="AD238">
        <f t="shared" si="45"/>
        <v>-5.8823529411764705E-2</v>
      </c>
      <c r="AE238">
        <v>41</v>
      </c>
      <c r="AF238">
        <f t="shared" si="46"/>
        <v>-4</v>
      </c>
      <c r="AG238">
        <f t="shared" si="47"/>
        <v>-8.8888888888888892E-2</v>
      </c>
    </row>
    <row r="239" spans="1:33">
      <c r="A239">
        <v>59.5</v>
      </c>
      <c r="B239">
        <v>30</v>
      </c>
      <c r="C239">
        <f t="shared" si="36"/>
        <v>-15</v>
      </c>
      <c r="D239">
        <f t="shared" si="37"/>
        <v>-0.33333333333333331</v>
      </c>
      <c r="F239">
        <v>59.5</v>
      </c>
      <c r="G239">
        <v>-0.33333333333333331</v>
      </c>
      <c r="H239">
        <v>59.5</v>
      </c>
      <c r="I239">
        <v>-0.68571428571428572</v>
      </c>
      <c r="J239">
        <v>59.5</v>
      </c>
      <c r="K239">
        <v>2.7777777777777776E-2</v>
      </c>
      <c r="L239">
        <v>59.5</v>
      </c>
      <c r="M239">
        <v>-6.9767441860465115E-2</v>
      </c>
      <c r="N239">
        <v>59.5</v>
      </c>
      <c r="O239">
        <v>5.8823529411764705E-2</v>
      </c>
      <c r="P239">
        <v>59.5</v>
      </c>
      <c r="Q239">
        <v>-0.1111111111111111</v>
      </c>
      <c r="S239">
        <v>11</v>
      </c>
      <c r="T239">
        <f t="shared" si="38"/>
        <v>-24</v>
      </c>
      <c r="U239">
        <f t="shared" si="39"/>
        <v>-0.68571428571428572</v>
      </c>
      <c r="V239">
        <v>37</v>
      </c>
      <c r="W239">
        <f t="shared" si="40"/>
        <v>1</v>
      </c>
      <c r="X239">
        <f t="shared" si="41"/>
        <v>2.7777777777777776E-2</v>
      </c>
      <c r="Y239">
        <v>40</v>
      </c>
      <c r="Z239">
        <f t="shared" si="42"/>
        <v>-3</v>
      </c>
      <c r="AA239">
        <f t="shared" si="43"/>
        <v>-6.9767441860465115E-2</v>
      </c>
      <c r="AB239">
        <v>36</v>
      </c>
      <c r="AC239">
        <f t="shared" si="44"/>
        <v>2</v>
      </c>
      <c r="AD239">
        <f t="shared" si="45"/>
        <v>5.8823529411764705E-2</v>
      </c>
      <c r="AE239">
        <v>40</v>
      </c>
      <c r="AF239">
        <f t="shared" si="46"/>
        <v>-5</v>
      </c>
      <c r="AG239">
        <f t="shared" si="47"/>
        <v>-0.1111111111111111</v>
      </c>
    </row>
    <row r="240" spans="1:33">
      <c r="A240">
        <v>59.75</v>
      </c>
      <c r="B240">
        <v>34</v>
      </c>
      <c r="C240">
        <f t="shared" si="36"/>
        <v>-11</v>
      </c>
      <c r="D240">
        <f t="shared" si="37"/>
        <v>-0.24444444444444444</v>
      </c>
      <c r="F240">
        <v>59.75</v>
      </c>
      <c r="G240">
        <v>-0.24444444444444444</v>
      </c>
      <c r="H240">
        <v>59.75</v>
      </c>
      <c r="I240">
        <v>-0.65714285714285714</v>
      </c>
      <c r="J240">
        <v>59.75</v>
      </c>
      <c r="K240">
        <v>-8.3333333333333329E-2</v>
      </c>
      <c r="L240">
        <v>59.75</v>
      </c>
      <c r="M240">
        <v>-0.11627906976744186</v>
      </c>
      <c r="N240">
        <v>59.75</v>
      </c>
      <c r="O240">
        <v>8.8235294117647065E-2</v>
      </c>
      <c r="P240">
        <v>59.75</v>
      </c>
      <c r="Q240">
        <v>2.2222222222222223E-2</v>
      </c>
      <c r="S240">
        <v>12</v>
      </c>
      <c r="T240">
        <f t="shared" si="38"/>
        <v>-23</v>
      </c>
      <c r="U240">
        <f t="shared" si="39"/>
        <v>-0.65714285714285714</v>
      </c>
      <c r="V240">
        <v>33</v>
      </c>
      <c r="W240">
        <f t="shared" si="40"/>
        <v>-3</v>
      </c>
      <c r="X240">
        <f t="shared" si="41"/>
        <v>-8.3333333333333329E-2</v>
      </c>
      <c r="Y240">
        <v>38</v>
      </c>
      <c r="Z240">
        <f t="shared" si="42"/>
        <v>-5</v>
      </c>
      <c r="AA240">
        <f t="shared" si="43"/>
        <v>-0.11627906976744186</v>
      </c>
      <c r="AB240">
        <v>37</v>
      </c>
      <c r="AC240">
        <f t="shared" si="44"/>
        <v>3</v>
      </c>
      <c r="AD240">
        <f t="shared" si="45"/>
        <v>8.8235294117647065E-2</v>
      </c>
      <c r="AE240">
        <v>46</v>
      </c>
      <c r="AF240">
        <f t="shared" si="46"/>
        <v>1</v>
      </c>
      <c r="AG240">
        <f t="shared" si="47"/>
        <v>2.2222222222222223E-2</v>
      </c>
    </row>
    <row r="241" spans="1:33">
      <c r="A241">
        <v>60</v>
      </c>
      <c r="B241">
        <v>39</v>
      </c>
      <c r="C241">
        <f t="shared" si="36"/>
        <v>-6</v>
      </c>
      <c r="D241">
        <f t="shared" si="37"/>
        <v>-0.13333333333333333</v>
      </c>
      <c r="F241">
        <v>60</v>
      </c>
      <c r="G241">
        <v>-0.13333333333333333</v>
      </c>
      <c r="H241">
        <v>60</v>
      </c>
      <c r="I241">
        <v>-0.77142857142857146</v>
      </c>
      <c r="J241">
        <v>60</v>
      </c>
      <c r="K241">
        <v>-2.7777777777777776E-2</v>
      </c>
      <c r="L241">
        <v>60</v>
      </c>
      <c r="M241">
        <v>-0.13953488372093023</v>
      </c>
      <c r="N241">
        <v>60</v>
      </c>
      <c r="O241">
        <v>5.8823529411764705E-2</v>
      </c>
      <c r="P241">
        <v>60</v>
      </c>
      <c r="Q241">
        <v>0</v>
      </c>
      <c r="S241">
        <v>8</v>
      </c>
      <c r="T241">
        <f t="shared" si="38"/>
        <v>-27</v>
      </c>
      <c r="U241">
        <f t="shared" si="39"/>
        <v>-0.77142857142857146</v>
      </c>
      <c r="V241">
        <v>35</v>
      </c>
      <c r="W241">
        <f t="shared" si="40"/>
        <v>-1</v>
      </c>
      <c r="X241">
        <f t="shared" si="41"/>
        <v>-2.7777777777777776E-2</v>
      </c>
      <c r="Y241">
        <v>37</v>
      </c>
      <c r="Z241">
        <f t="shared" si="42"/>
        <v>-6</v>
      </c>
      <c r="AA241">
        <f t="shared" si="43"/>
        <v>-0.13953488372093023</v>
      </c>
      <c r="AB241">
        <v>36</v>
      </c>
      <c r="AC241">
        <f t="shared" si="44"/>
        <v>2</v>
      </c>
      <c r="AD241">
        <f t="shared" si="45"/>
        <v>5.8823529411764705E-2</v>
      </c>
      <c r="AE241">
        <v>45</v>
      </c>
      <c r="AF241">
        <f t="shared" si="46"/>
        <v>0</v>
      </c>
      <c r="AG241">
        <f t="shared" si="47"/>
        <v>0</v>
      </c>
    </row>
  </sheetData>
  <phoneticPr fontId="18" type="noConversion"/>
  <pageMargins left="0.7" right="0.7" top="0.75" bottom="0.75" header="0.3" footer="0.3"/>
  <drawing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42"/>
  <sheetViews>
    <sheetView topLeftCell="D1" workbookViewId="0">
      <selection activeCell="O2" sqref="O2"/>
    </sheetView>
  </sheetViews>
  <sheetFormatPr baseColWidth="10" defaultRowHeight="15"/>
  <cols>
    <col min="12" max="12" width="10.83203125" style="1"/>
  </cols>
  <sheetData>
    <row r="1" spans="1:35">
      <c r="A1" t="s">
        <v>0</v>
      </c>
      <c r="B1" t="s">
        <v>5</v>
      </c>
      <c r="C1" t="s">
        <v>3</v>
      </c>
      <c r="D1" t="s">
        <v>5</v>
      </c>
      <c r="E1" t="s">
        <v>3</v>
      </c>
      <c r="F1" t="s">
        <v>7</v>
      </c>
      <c r="G1" t="s">
        <v>8</v>
      </c>
      <c r="H1" t="s">
        <v>10</v>
      </c>
      <c r="I1" t="s">
        <v>13</v>
      </c>
      <c r="J1" t="s">
        <v>14</v>
      </c>
      <c r="K1" t="s">
        <v>16</v>
      </c>
      <c r="L1" t="s">
        <v>19</v>
      </c>
      <c r="M1" t="s">
        <v>21</v>
      </c>
      <c r="N1" t="s">
        <v>23</v>
      </c>
      <c r="O1" t="s">
        <v>25</v>
      </c>
      <c r="Y1" t="s">
        <v>9</v>
      </c>
      <c r="Z1" t="s">
        <v>9</v>
      </c>
      <c r="AA1" t="s">
        <v>1</v>
      </c>
      <c r="AB1" t="s">
        <v>11</v>
      </c>
      <c r="AC1" t="s">
        <v>1</v>
      </c>
      <c r="AD1" t="s">
        <v>15</v>
      </c>
      <c r="AE1" t="s">
        <v>1</v>
      </c>
      <c r="AF1" t="s">
        <v>17</v>
      </c>
      <c r="AG1" t="s">
        <v>1</v>
      </c>
      <c r="AH1" t="s">
        <v>1</v>
      </c>
    </row>
    <row r="2" spans="1:35">
      <c r="A2">
        <v>0</v>
      </c>
      <c r="B2">
        <v>0.25</v>
      </c>
      <c r="C2">
        <v>60</v>
      </c>
      <c r="D2">
        <v>0.25</v>
      </c>
      <c r="E2">
        <f>C2-15</f>
        <v>45</v>
      </c>
      <c r="F2">
        <v>35</v>
      </c>
      <c r="G2">
        <v>36</v>
      </c>
      <c r="H2">
        <v>43</v>
      </c>
      <c r="I2">
        <v>34</v>
      </c>
      <c r="J2">
        <v>45</v>
      </c>
      <c r="K2">
        <v>35</v>
      </c>
      <c r="L2" s="1">
        <v>34</v>
      </c>
      <c r="M2">
        <v>30</v>
      </c>
      <c r="N2">
        <v>40</v>
      </c>
      <c r="O2">
        <v>27</v>
      </c>
      <c r="Y2">
        <v>22</v>
      </c>
      <c r="Z2">
        <f t="shared" ref="Z2:Z3" si="0">Y2+14</f>
        <v>36</v>
      </c>
      <c r="AA2">
        <v>77</v>
      </c>
      <c r="AB2">
        <f t="shared" ref="AB2:AB7" si="1">AA2-34</f>
        <v>43</v>
      </c>
      <c r="AC2">
        <v>51</v>
      </c>
      <c r="AD2">
        <f t="shared" ref="AD2:AD39" si="2">AC2-6</f>
        <v>45</v>
      </c>
      <c r="AE2">
        <v>52</v>
      </c>
      <c r="AF2">
        <f t="shared" ref="AF2:AF39" si="3">AE2-17</f>
        <v>35</v>
      </c>
      <c r="AG2">
        <v>88.5</v>
      </c>
      <c r="AH2">
        <v>49</v>
      </c>
      <c r="AI2">
        <f t="shared" ref="AI2:AI65" si="4">AH2-13</f>
        <v>36</v>
      </c>
    </row>
    <row r="3" spans="1:35">
      <c r="A3">
        <v>1</v>
      </c>
      <c r="B3">
        <v>0.5</v>
      </c>
      <c r="C3">
        <v>70</v>
      </c>
      <c r="D3">
        <v>0.5</v>
      </c>
      <c r="E3">
        <f t="shared" ref="E3:E66" si="5">C3-15</f>
        <v>55</v>
      </c>
      <c r="F3">
        <v>32</v>
      </c>
      <c r="G3">
        <v>36</v>
      </c>
      <c r="H3">
        <v>43</v>
      </c>
      <c r="I3">
        <v>31</v>
      </c>
      <c r="J3">
        <v>42</v>
      </c>
      <c r="K3">
        <v>35</v>
      </c>
      <c r="L3" s="1">
        <v>34</v>
      </c>
      <c r="M3">
        <v>26</v>
      </c>
      <c r="N3">
        <v>41</v>
      </c>
      <c r="O3">
        <v>23</v>
      </c>
      <c r="Y3">
        <v>22</v>
      </c>
      <c r="Z3">
        <f t="shared" si="0"/>
        <v>36</v>
      </c>
      <c r="AA3">
        <v>77</v>
      </c>
      <c r="AB3">
        <f t="shared" si="1"/>
        <v>43</v>
      </c>
      <c r="AC3">
        <v>48</v>
      </c>
      <c r="AD3">
        <f t="shared" si="2"/>
        <v>42</v>
      </c>
      <c r="AE3">
        <v>52</v>
      </c>
      <c r="AF3">
        <f t="shared" si="3"/>
        <v>35</v>
      </c>
      <c r="AG3">
        <v>91.991699999999994</v>
      </c>
      <c r="AH3">
        <v>48</v>
      </c>
      <c r="AI3">
        <f t="shared" si="4"/>
        <v>35</v>
      </c>
    </row>
    <row r="4" spans="1:35">
      <c r="A4">
        <v>2</v>
      </c>
      <c r="B4">
        <v>0.75</v>
      </c>
      <c r="C4">
        <v>57</v>
      </c>
      <c r="D4">
        <v>0.75</v>
      </c>
      <c r="E4">
        <f t="shared" si="5"/>
        <v>42</v>
      </c>
      <c r="F4">
        <v>38</v>
      </c>
      <c r="G4">
        <v>40</v>
      </c>
      <c r="H4">
        <v>42</v>
      </c>
      <c r="I4">
        <v>31</v>
      </c>
      <c r="J4">
        <v>42</v>
      </c>
      <c r="K4">
        <v>42</v>
      </c>
      <c r="L4" s="1">
        <v>34.458300000000001</v>
      </c>
      <c r="M4">
        <v>29</v>
      </c>
      <c r="N4">
        <v>37</v>
      </c>
      <c r="O4">
        <v>28</v>
      </c>
      <c r="Y4">
        <v>26</v>
      </c>
      <c r="Z4">
        <f t="shared" ref="Z4:Z13" si="6">Y4+14</f>
        <v>40</v>
      </c>
      <c r="AA4">
        <v>76</v>
      </c>
      <c r="AB4">
        <f t="shared" si="1"/>
        <v>42</v>
      </c>
      <c r="AC4">
        <v>48</v>
      </c>
      <c r="AD4">
        <f t="shared" si="2"/>
        <v>42</v>
      </c>
      <c r="AE4">
        <v>59</v>
      </c>
      <c r="AF4">
        <f t="shared" si="3"/>
        <v>42</v>
      </c>
      <c r="AG4">
        <v>89</v>
      </c>
      <c r="AH4">
        <v>48.041699999999999</v>
      </c>
      <c r="AI4">
        <f t="shared" si="4"/>
        <v>35.041699999999999</v>
      </c>
    </row>
    <row r="5" spans="1:35">
      <c r="A5">
        <v>3</v>
      </c>
      <c r="B5">
        <v>1</v>
      </c>
      <c r="C5">
        <v>62</v>
      </c>
      <c r="D5">
        <v>1</v>
      </c>
      <c r="E5">
        <f t="shared" si="5"/>
        <v>47</v>
      </c>
      <c r="F5">
        <v>32</v>
      </c>
      <c r="G5">
        <v>41</v>
      </c>
      <c r="H5">
        <v>45</v>
      </c>
      <c r="I5">
        <v>31</v>
      </c>
      <c r="J5">
        <v>44</v>
      </c>
      <c r="K5">
        <v>42</v>
      </c>
      <c r="L5" s="1">
        <v>30.95</v>
      </c>
      <c r="M5">
        <v>27</v>
      </c>
      <c r="N5">
        <v>36</v>
      </c>
      <c r="O5">
        <v>22</v>
      </c>
      <c r="Y5">
        <v>27</v>
      </c>
      <c r="Z5">
        <f t="shared" si="6"/>
        <v>41</v>
      </c>
      <c r="AA5">
        <v>79</v>
      </c>
      <c r="AB5">
        <f t="shared" si="1"/>
        <v>45</v>
      </c>
      <c r="AC5">
        <v>50</v>
      </c>
      <c r="AD5">
        <f t="shared" si="2"/>
        <v>44</v>
      </c>
      <c r="AE5">
        <v>59</v>
      </c>
      <c r="AF5">
        <f t="shared" si="3"/>
        <v>42</v>
      </c>
      <c r="AG5">
        <v>86.462500000000006</v>
      </c>
      <c r="AH5">
        <v>51</v>
      </c>
      <c r="AI5">
        <f t="shared" si="4"/>
        <v>38</v>
      </c>
    </row>
    <row r="6" spans="1:35">
      <c r="A6">
        <v>4</v>
      </c>
      <c r="B6">
        <v>1.25</v>
      </c>
      <c r="C6">
        <v>66</v>
      </c>
      <c r="D6">
        <v>1.25</v>
      </c>
      <c r="E6">
        <f t="shared" si="5"/>
        <v>51</v>
      </c>
      <c r="F6">
        <v>40</v>
      </c>
      <c r="G6">
        <v>36</v>
      </c>
      <c r="H6">
        <v>45</v>
      </c>
      <c r="I6">
        <v>33</v>
      </c>
      <c r="J6">
        <v>36</v>
      </c>
      <c r="K6">
        <v>38</v>
      </c>
      <c r="L6" s="1">
        <v>34.966700000000003</v>
      </c>
      <c r="M6">
        <v>28</v>
      </c>
      <c r="N6">
        <v>29</v>
      </c>
      <c r="O6">
        <v>25</v>
      </c>
      <c r="Y6">
        <v>22</v>
      </c>
      <c r="Z6">
        <f t="shared" si="6"/>
        <v>36</v>
      </c>
      <c r="AA6">
        <v>79</v>
      </c>
      <c r="AB6">
        <f t="shared" si="1"/>
        <v>45</v>
      </c>
      <c r="AC6">
        <v>42</v>
      </c>
      <c r="AD6">
        <f t="shared" si="2"/>
        <v>36</v>
      </c>
      <c r="AE6">
        <v>55</v>
      </c>
      <c r="AF6">
        <f t="shared" si="3"/>
        <v>38</v>
      </c>
      <c r="AG6">
        <v>92.583299999999994</v>
      </c>
      <c r="AH6">
        <v>51.95</v>
      </c>
      <c r="AI6">
        <f t="shared" si="4"/>
        <v>38.950000000000003</v>
      </c>
    </row>
    <row r="7" spans="1:35">
      <c r="A7">
        <v>5</v>
      </c>
      <c r="B7">
        <v>1.5</v>
      </c>
      <c r="C7">
        <v>70</v>
      </c>
      <c r="D7">
        <v>1.5</v>
      </c>
      <c r="E7">
        <f t="shared" si="5"/>
        <v>55</v>
      </c>
      <c r="F7">
        <v>41</v>
      </c>
      <c r="G7">
        <v>35</v>
      </c>
      <c r="H7">
        <v>45</v>
      </c>
      <c r="I7">
        <v>30</v>
      </c>
      <c r="J7">
        <v>42</v>
      </c>
      <c r="K7">
        <v>35</v>
      </c>
      <c r="L7" s="1">
        <v>33.395800000000001</v>
      </c>
      <c r="M7">
        <v>27</v>
      </c>
      <c r="N7">
        <v>39</v>
      </c>
      <c r="O7">
        <v>23</v>
      </c>
      <c r="Y7">
        <v>21</v>
      </c>
      <c r="Z7">
        <f t="shared" si="6"/>
        <v>35</v>
      </c>
      <c r="AA7">
        <v>79</v>
      </c>
      <c r="AB7">
        <f t="shared" si="1"/>
        <v>45</v>
      </c>
      <c r="AC7">
        <v>48</v>
      </c>
      <c r="AD7">
        <f t="shared" si="2"/>
        <v>42</v>
      </c>
      <c r="AE7">
        <v>52</v>
      </c>
      <c r="AF7">
        <f t="shared" si="3"/>
        <v>35</v>
      </c>
      <c r="AG7">
        <v>88.729200000000006</v>
      </c>
      <c r="AH7">
        <v>56.770800000000001</v>
      </c>
      <c r="AI7">
        <f t="shared" si="4"/>
        <v>43.770800000000001</v>
      </c>
    </row>
    <row r="8" spans="1:35">
      <c r="A8">
        <v>6</v>
      </c>
      <c r="B8">
        <v>1.75</v>
      </c>
      <c r="C8">
        <v>67</v>
      </c>
      <c r="D8">
        <v>1.75</v>
      </c>
      <c r="E8">
        <f t="shared" si="5"/>
        <v>52</v>
      </c>
      <c r="F8">
        <v>40</v>
      </c>
      <c r="G8">
        <v>30</v>
      </c>
      <c r="H8">
        <v>41</v>
      </c>
      <c r="I8">
        <v>32</v>
      </c>
      <c r="J8">
        <v>43</v>
      </c>
      <c r="K8">
        <v>41</v>
      </c>
      <c r="L8" s="1">
        <v>34.424999999999997</v>
      </c>
      <c r="M8">
        <v>30</v>
      </c>
      <c r="N8">
        <v>37</v>
      </c>
      <c r="O8">
        <v>28</v>
      </c>
      <c r="Y8">
        <v>16</v>
      </c>
      <c r="Z8">
        <f t="shared" si="6"/>
        <v>30</v>
      </c>
      <c r="AA8">
        <v>75</v>
      </c>
      <c r="AB8">
        <f t="shared" ref="AB8:AB39" si="7">AA8-34</f>
        <v>41</v>
      </c>
      <c r="AC8">
        <v>49</v>
      </c>
      <c r="AD8">
        <f t="shared" si="2"/>
        <v>43</v>
      </c>
      <c r="AE8">
        <v>58</v>
      </c>
      <c r="AF8">
        <f t="shared" si="3"/>
        <v>41</v>
      </c>
      <c r="AG8">
        <v>84.474999999999994</v>
      </c>
      <c r="AH8">
        <v>52.024999999999999</v>
      </c>
      <c r="AI8">
        <f t="shared" si="4"/>
        <v>39.024999999999999</v>
      </c>
    </row>
    <row r="9" spans="1:35">
      <c r="A9">
        <v>7</v>
      </c>
      <c r="B9">
        <v>2</v>
      </c>
      <c r="C9">
        <v>66</v>
      </c>
      <c r="D9">
        <v>2</v>
      </c>
      <c r="E9">
        <f t="shared" si="5"/>
        <v>51</v>
      </c>
      <c r="F9">
        <v>33</v>
      </c>
      <c r="G9">
        <v>37</v>
      </c>
      <c r="H9">
        <v>44</v>
      </c>
      <c r="I9">
        <v>30</v>
      </c>
      <c r="J9">
        <v>40</v>
      </c>
      <c r="K9">
        <v>39</v>
      </c>
      <c r="L9" s="1">
        <v>33.529200000000003</v>
      </c>
      <c r="M9">
        <v>31</v>
      </c>
      <c r="N9">
        <v>30</v>
      </c>
      <c r="O9">
        <v>27</v>
      </c>
      <c r="Y9">
        <v>23</v>
      </c>
      <c r="Z9">
        <f t="shared" si="6"/>
        <v>37</v>
      </c>
      <c r="AA9">
        <v>78</v>
      </c>
      <c r="AB9">
        <f t="shared" si="7"/>
        <v>44</v>
      </c>
      <c r="AC9">
        <v>46</v>
      </c>
      <c r="AD9">
        <f t="shared" si="2"/>
        <v>40</v>
      </c>
      <c r="AE9">
        <v>56</v>
      </c>
      <c r="AF9">
        <f t="shared" si="3"/>
        <v>39</v>
      </c>
      <c r="AG9">
        <v>90.058300000000003</v>
      </c>
      <c r="AH9">
        <v>51.029200000000003</v>
      </c>
      <c r="AI9">
        <f t="shared" si="4"/>
        <v>38.029200000000003</v>
      </c>
    </row>
    <row r="10" spans="1:35">
      <c r="A10">
        <v>8</v>
      </c>
      <c r="B10">
        <v>2.25</v>
      </c>
      <c r="C10">
        <v>65</v>
      </c>
      <c r="D10">
        <v>2.25</v>
      </c>
      <c r="E10">
        <f t="shared" si="5"/>
        <v>50</v>
      </c>
      <c r="F10">
        <v>46</v>
      </c>
      <c r="G10">
        <v>41</v>
      </c>
      <c r="H10">
        <v>41</v>
      </c>
      <c r="I10">
        <v>34</v>
      </c>
      <c r="J10">
        <v>42</v>
      </c>
      <c r="K10">
        <v>38</v>
      </c>
      <c r="L10" s="1">
        <v>31.7333</v>
      </c>
      <c r="M10">
        <v>34</v>
      </c>
      <c r="N10">
        <v>39</v>
      </c>
      <c r="O10">
        <v>25</v>
      </c>
      <c r="Y10">
        <v>27</v>
      </c>
      <c r="Z10">
        <f t="shared" si="6"/>
        <v>41</v>
      </c>
      <c r="AA10">
        <v>75</v>
      </c>
      <c r="AB10">
        <f t="shared" si="7"/>
        <v>41</v>
      </c>
      <c r="AC10">
        <v>48</v>
      </c>
      <c r="AD10">
        <f t="shared" si="2"/>
        <v>42</v>
      </c>
      <c r="AE10">
        <v>55</v>
      </c>
      <c r="AF10">
        <f t="shared" si="3"/>
        <v>38</v>
      </c>
      <c r="AG10">
        <v>87.933300000000003</v>
      </c>
      <c r="AH10">
        <v>49.7333</v>
      </c>
      <c r="AI10">
        <f t="shared" si="4"/>
        <v>36.7333</v>
      </c>
    </row>
    <row r="11" spans="1:35">
      <c r="A11">
        <v>9</v>
      </c>
      <c r="B11">
        <v>2.5</v>
      </c>
      <c r="C11">
        <v>66</v>
      </c>
      <c r="D11">
        <v>2.5</v>
      </c>
      <c r="E11">
        <f t="shared" si="5"/>
        <v>51</v>
      </c>
      <c r="F11">
        <v>40</v>
      </c>
      <c r="G11">
        <v>45</v>
      </c>
      <c r="H11">
        <v>46</v>
      </c>
      <c r="I11">
        <v>31</v>
      </c>
      <c r="J11">
        <v>44</v>
      </c>
      <c r="K11">
        <v>39</v>
      </c>
      <c r="L11" s="1">
        <v>32.387500000000003</v>
      </c>
      <c r="M11">
        <v>30</v>
      </c>
      <c r="N11">
        <v>39</v>
      </c>
      <c r="O11">
        <v>27</v>
      </c>
      <c r="Y11">
        <v>31</v>
      </c>
      <c r="Z11">
        <f t="shared" si="6"/>
        <v>45</v>
      </c>
      <c r="AA11">
        <v>80</v>
      </c>
      <c r="AB11">
        <f t="shared" si="7"/>
        <v>46</v>
      </c>
      <c r="AC11">
        <v>50</v>
      </c>
      <c r="AD11">
        <f t="shared" si="2"/>
        <v>44</v>
      </c>
      <c r="AE11">
        <v>56</v>
      </c>
      <c r="AF11">
        <f t="shared" si="3"/>
        <v>39</v>
      </c>
      <c r="AG11">
        <v>86.375</v>
      </c>
      <c r="AH11">
        <v>52.924999999999997</v>
      </c>
      <c r="AI11">
        <f t="shared" si="4"/>
        <v>39.924999999999997</v>
      </c>
    </row>
    <row r="12" spans="1:35">
      <c r="A12">
        <v>10</v>
      </c>
      <c r="B12">
        <v>2.75</v>
      </c>
      <c r="C12">
        <v>69</v>
      </c>
      <c r="D12">
        <v>2.75</v>
      </c>
      <c r="E12">
        <f t="shared" si="5"/>
        <v>54</v>
      </c>
      <c r="F12">
        <v>42</v>
      </c>
      <c r="G12">
        <v>35</v>
      </c>
      <c r="H12">
        <v>50</v>
      </c>
      <c r="I12">
        <v>30</v>
      </c>
      <c r="J12">
        <v>44</v>
      </c>
      <c r="K12">
        <v>39</v>
      </c>
      <c r="L12" s="1">
        <v>28.375</v>
      </c>
      <c r="M12">
        <v>35</v>
      </c>
      <c r="N12">
        <v>38</v>
      </c>
      <c r="O12">
        <v>24</v>
      </c>
      <c r="Y12">
        <v>21</v>
      </c>
      <c r="Z12">
        <f t="shared" si="6"/>
        <v>35</v>
      </c>
      <c r="AA12">
        <v>84</v>
      </c>
      <c r="AB12">
        <f t="shared" si="7"/>
        <v>50</v>
      </c>
      <c r="AC12">
        <v>50</v>
      </c>
      <c r="AD12">
        <f t="shared" si="2"/>
        <v>44</v>
      </c>
      <c r="AE12">
        <v>56</v>
      </c>
      <c r="AF12">
        <f t="shared" si="3"/>
        <v>39</v>
      </c>
      <c r="AG12">
        <v>85</v>
      </c>
      <c r="AH12">
        <v>52.125</v>
      </c>
      <c r="AI12">
        <f t="shared" si="4"/>
        <v>39.125</v>
      </c>
    </row>
    <row r="13" spans="1:35">
      <c r="A13">
        <v>11</v>
      </c>
      <c r="B13">
        <v>3</v>
      </c>
      <c r="C13">
        <v>57</v>
      </c>
      <c r="D13">
        <v>3</v>
      </c>
      <c r="E13">
        <f t="shared" si="5"/>
        <v>42</v>
      </c>
      <c r="F13">
        <v>35</v>
      </c>
      <c r="G13">
        <v>41</v>
      </c>
      <c r="H13">
        <v>47</v>
      </c>
      <c r="I13">
        <v>32</v>
      </c>
      <c r="J13">
        <v>41</v>
      </c>
      <c r="K13">
        <v>40</v>
      </c>
      <c r="L13" s="1">
        <v>29.908300000000001</v>
      </c>
      <c r="M13">
        <v>29</v>
      </c>
      <c r="N13">
        <v>44</v>
      </c>
      <c r="O13">
        <v>25</v>
      </c>
      <c r="Y13">
        <v>27</v>
      </c>
      <c r="Z13">
        <f t="shared" si="6"/>
        <v>41</v>
      </c>
      <c r="AA13">
        <v>81</v>
      </c>
      <c r="AB13">
        <f t="shared" si="7"/>
        <v>47</v>
      </c>
      <c r="AC13">
        <v>47</v>
      </c>
      <c r="AD13">
        <f t="shared" si="2"/>
        <v>41</v>
      </c>
      <c r="AE13">
        <v>57</v>
      </c>
      <c r="AF13">
        <f t="shared" si="3"/>
        <v>40</v>
      </c>
      <c r="AG13">
        <v>84.908299999999997</v>
      </c>
      <c r="AH13">
        <v>45.9542</v>
      </c>
      <c r="AI13">
        <f t="shared" si="4"/>
        <v>32.9542</v>
      </c>
    </row>
    <row r="14" spans="1:35">
      <c r="A14">
        <v>12</v>
      </c>
      <c r="B14">
        <v>3.25</v>
      </c>
      <c r="C14">
        <v>71</v>
      </c>
      <c r="D14">
        <v>3.25</v>
      </c>
      <c r="E14">
        <f t="shared" si="5"/>
        <v>56</v>
      </c>
      <c r="F14">
        <v>35</v>
      </c>
      <c r="G14">
        <v>32</v>
      </c>
      <c r="H14">
        <v>46</v>
      </c>
      <c r="I14">
        <v>33</v>
      </c>
      <c r="J14">
        <v>40</v>
      </c>
      <c r="K14">
        <v>38</v>
      </c>
      <c r="L14" s="1">
        <v>31.15</v>
      </c>
      <c r="M14">
        <v>22</v>
      </c>
      <c r="N14">
        <v>44</v>
      </c>
      <c r="O14">
        <v>23</v>
      </c>
      <c r="Y14">
        <v>18</v>
      </c>
      <c r="Z14">
        <f t="shared" ref="Z14:Z39" si="8">Y14+14</f>
        <v>32</v>
      </c>
      <c r="AA14">
        <v>80</v>
      </c>
      <c r="AB14">
        <f t="shared" si="7"/>
        <v>46</v>
      </c>
      <c r="AC14">
        <v>46</v>
      </c>
      <c r="AD14">
        <f t="shared" si="2"/>
        <v>40</v>
      </c>
      <c r="AE14">
        <v>55</v>
      </c>
      <c r="AF14">
        <f t="shared" si="3"/>
        <v>38</v>
      </c>
      <c r="AG14">
        <v>87.95</v>
      </c>
      <c r="AH14">
        <v>51.5</v>
      </c>
      <c r="AI14">
        <f t="shared" si="4"/>
        <v>38.5</v>
      </c>
    </row>
    <row r="15" spans="1:35">
      <c r="A15">
        <v>13</v>
      </c>
      <c r="B15">
        <v>3.5</v>
      </c>
      <c r="C15">
        <v>67</v>
      </c>
      <c r="D15">
        <v>3.5</v>
      </c>
      <c r="E15">
        <f t="shared" si="5"/>
        <v>52</v>
      </c>
      <c r="F15">
        <v>32</v>
      </c>
      <c r="G15">
        <v>33</v>
      </c>
      <c r="H15">
        <v>47</v>
      </c>
      <c r="I15">
        <v>31</v>
      </c>
      <c r="J15">
        <v>38</v>
      </c>
      <c r="K15">
        <v>42</v>
      </c>
      <c r="L15" s="1">
        <v>30.554200000000002</v>
      </c>
      <c r="M15">
        <v>28</v>
      </c>
      <c r="N15">
        <v>38</v>
      </c>
      <c r="O15">
        <v>25</v>
      </c>
      <c r="Y15">
        <v>19</v>
      </c>
      <c r="Z15">
        <f t="shared" si="8"/>
        <v>33</v>
      </c>
      <c r="AA15">
        <v>81</v>
      </c>
      <c r="AB15">
        <f t="shared" si="7"/>
        <v>47</v>
      </c>
      <c r="AC15">
        <v>44</v>
      </c>
      <c r="AD15">
        <f t="shared" si="2"/>
        <v>38</v>
      </c>
      <c r="AE15">
        <v>59</v>
      </c>
      <c r="AF15">
        <f t="shared" si="3"/>
        <v>42</v>
      </c>
      <c r="AG15">
        <v>88.2042</v>
      </c>
      <c r="AH15">
        <v>51.1083</v>
      </c>
      <c r="AI15">
        <f t="shared" si="4"/>
        <v>38.1083</v>
      </c>
    </row>
    <row r="16" spans="1:35">
      <c r="A16">
        <v>14</v>
      </c>
      <c r="B16">
        <v>3.75</v>
      </c>
      <c r="C16">
        <v>71</v>
      </c>
      <c r="D16">
        <v>3.75</v>
      </c>
      <c r="E16">
        <f t="shared" si="5"/>
        <v>56</v>
      </c>
      <c r="F16">
        <v>43</v>
      </c>
      <c r="G16">
        <v>36</v>
      </c>
      <c r="H16">
        <v>46</v>
      </c>
      <c r="I16">
        <v>31</v>
      </c>
      <c r="J16">
        <v>40</v>
      </c>
      <c r="K16">
        <v>38</v>
      </c>
      <c r="L16" s="1">
        <v>29.208300000000001</v>
      </c>
      <c r="M16">
        <v>26</v>
      </c>
      <c r="N16">
        <v>39</v>
      </c>
      <c r="O16">
        <v>26</v>
      </c>
      <c r="Y16">
        <v>22</v>
      </c>
      <c r="Z16">
        <f t="shared" si="8"/>
        <v>36</v>
      </c>
      <c r="AA16">
        <v>80</v>
      </c>
      <c r="AB16">
        <f t="shared" si="7"/>
        <v>46</v>
      </c>
      <c r="AC16">
        <v>46</v>
      </c>
      <c r="AD16">
        <f t="shared" si="2"/>
        <v>40</v>
      </c>
      <c r="AE16">
        <v>55</v>
      </c>
      <c r="AF16">
        <f t="shared" si="3"/>
        <v>38</v>
      </c>
      <c r="AG16">
        <v>88.674999999999997</v>
      </c>
      <c r="AH16">
        <v>50.408299999999997</v>
      </c>
      <c r="AI16">
        <f t="shared" si="4"/>
        <v>37.408299999999997</v>
      </c>
    </row>
    <row r="17" spans="1:35">
      <c r="A17">
        <v>15</v>
      </c>
      <c r="B17">
        <v>4</v>
      </c>
      <c r="C17">
        <v>71</v>
      </c>
      <c r="D17">
        <v>4</v>
      </c>
      <c r="E17">
        <f t="shared" si="5"/>
        <v>56</v>
      </c>
      <c r="F17">
        <v>37</v>
      </c>
      <c r="G17">
        <v>35</v>
      </c>
      <c r="H17">
        <v>38</v>
      </c>
      <c r="I17">
        <v>31</v>
      </c>
      <c r="J17">
        <v>42</v>
      </c>
      <c r="K17">
        <v>39</v>
      </c>
      <c r="L17" s="1">
        <v>28.4375</v>
      </c>
      <c r="M17">
        <v>30</v>
      </c>
      <c r="N17">
        <v>36</v>
      </c>
      <c r="O17">
        <v>27</v>
      </c>
      <c r="Y17">
        <v>21</v>
      </c>
      <c r="Z17">
        <f t="shared" si="8"/>
        <v>35</v>
      </c>
      <c r="AA17">
        <v>72</v>
      </c>
      <c r="AB17">
        <f t="shared" si="7"/>
        <v>38</v>
      </c>
      <c r="AC17">
        <v>48</v>
      </c>
      <c r="AD17">
        <f t="shared" si="2"/>
        <v>42</v>
      </c>
      <c r="AE17">
        <v>56</v>
      </c>
      <c r="AF17">
        <f t="shared" si="3"/>
        <v>39</v>
      </c>
      <c r="AG17">
        <v>89.25</v>
      </c>
      <c r="AH17">
        <v>48.25</v>
      </c>
      <c r="AI17">
        <f t="shared" si="4"/>
        <v>35.25</v>
      </c>
    </row>
    <row r="18" spans="1:35">
      <c r="A18">
        <v>16</v>
      </c>
      <c r="B18">
        <v>4.25</v>
      </c>
      <c r="C18">
        <v>58</v>
      </c>
      <c r="D18">
        <v>4.25</v>
      </c>
      <c r="E18">
        <f t="shared" si="5"/>
        <v>43</v>
      </c>
      <c r="F18">
        <v>39</v>
      </c>
      <c r="G18">
        <v>37</v>
      </c>
      <c r="H18">
        <v>43</v>
      </c>
      <c r="I18">
        <v>30</v>
      </c>
      <c r="J18">
        <v>40</v>
      </c>
      <c r="K18">
        <v>40</v>
      </c>
      <c r="L18" s="1">
        <v>30.3</v>
      </c>
      <c r="M18">
        <v>36</v>
      </c>
      <c r="N18">
        <v>41</v>
      </c>
      <c r="O18">
        <v>22</v>
      </c>
      <c r="Y18">
        <v>23</v>
      </c>
      <c r="Z18">
        <f t="shared" si="8"/>
        <v>37</v>
      </c>
      <c r="AA18">
        <v>77</v>
      </c>
      <c r="AB18">
        <f t="shared" si="7"/>
        <v>43</v>
      </c>
      <c r="AC18">
        <v>46</v>
      </c>
      <c r="AD18">
        <f t="shared" si="2"/>
        <v>40</v>
      </c>
      <c r="AE18">
        <v>57</v>
      </c>
      <c r="AF18">
        <f t="shared" si="3"/>
        <v>40</v>
      </c>
      <c r="AG18">
        <v>88.966700000000003</v>
      </c>
      <c r="AH18">
        <v>50.933300000000003</v>
      </c>
      <c r="AI18">
        <f t="shared" si="4"/>
        <v>37.933300000000003</v>
      </c>
    </row>
    <row r="19" spans="1:35">
      <c r="A19">
        <v>17</v>
      </c>
      <c r="B19">
        <v>4.5</v>
      </c>
      <c r="C19">
        <v>65</v>
      </c>
      <c r="D19">
        <v>4.5</v>
      </c>
      <c r="E19">
        <f t="shared" si="5"/>
        <v>50</v>
      </c>
      <c r="F19">
        <v>34</v>
      </c>
      <c r="G19">
        <v>45</v>
      </c>
      <c r="H19">
        <v>45</v>
      </c>
      <c r="I19">
        <v>31</v>
      </c>
      <c r="J19">
        <v>42</v>
      </c>
      <c r="K19">
        <v>41</v>
      </c>
      <c r="L19" s="1">
        <v>28.283300000000001</v>
      </c>
      <c r="M19">
        <v>24</v>
      </c>
      <c r="N19">
        <v>39</v>
      </c>
      <c r="O19">
        <v>20</v>
      </c>
      <c r="Y19">
        <v>31</v>
      </c>
      <c r="Z19">
        <f t="shared" si="8"/>
        <v>45</v>
      </c>
      <c r="AA19">
        <v>79</v>
      </c>
      <c r="AB19">
        <f t="shared" si="7"/>
        <v>45</v>
      </c>
      <c r="AC19">
        <v>48</v>
      </c>
      <c r="AD19">
        <f t="shared" si="2"/>
        <v>42</v>
      </c>
      <c r="AE19">
        <v>58</v>
      </c>
      <c r="AF19">
        <f t="shared" si="3"/>
        <v>41</v>
      </c>
      <c r="AG19">
        <v>93.995800000000003</v>
      </c>
      <c r="AH19">
        <v>49.070799999999998</v>
      </c>
      <c r="AI19">
        <f t="shared" si="4"/>
        <v>36.070799999999998</v>
      </c>
    </row>
    <row r="20" spans="1:35">
      <c r="A20">
        <v>18</v>
      </c>
      <c r="B20">
        <v>4.75</v>
      </c>
      <c r="C20">
        <v>67</v>
      </c>
      <c r="D20">
        <v>4.75</v>
      </c>
      <c r="E20">
        <f t="shared" si="5"/>
        <v>52</v>
      </c>
      <c r="F20">
        <v>55</v>
      </c>
      <c r="G20">
        <v>37</v>
      </c>
      <c r="H20">
        <v>40</v>
      </c>
      <c r="I20">
        <v>33</v>
      </c>
      <c r="J20">
        <v>46</v>
      </c>
      <c r="K20">
        <v>38</v>
      </c>
      <c r="L20" s="1">
        <v>27.574999999999999</v>
      </c>
      <c r="M20">
        <v>33</v>
      </c>
      <c r="N20">
        <v>41</v>
      </c>
      <c r="O20">
        <v>24</v>
      </c>
      <c r="Y20">
        <v>23</v>
      </c>
      <c r="Z20">
        <f t="shared" si="8"/>
        <v>37</v>
      </c>
      <c r="AA20">
        <v>74</v>
      </c>
      <c r="AB20">
        <f t="shared" si="7"/>
        <v>40</v>
      </c>
      <c r="AC20">
        <v>52</v>
      </c>
      <c r="AD20">
        <f t="shared" si="2"/>
        <v>46</v>
      </c>
      <c r="AE20">
        <v>55</v>
      </c>
      <c r="AF20">
        <f t="shared" si="3"/>
        <v>38</v>
      </c>
      <c r="AG20">
        <v>87.424999999999997</v>
      </c>
      <c r="AH20">
        <v>52.85</v>
      </c>
      <c r="AI20">
        <f t="shared" si="4"/>
        <v>39.85</v>
      </c>
    </row>
    <row r="21" spans="1:35">
      <c r="A21">
        <v>19</v>
      </c>
      <c r="B21">
        <v>5</v>
      </c>
      <c r="C21">
        <v>64</v>
      </c>
      <c r="D21">
        <v>5</v>
      </c>
      <c r="E21">
        <f t="shared" si="5"/>
        <v>49</v>
      </c>
      <c r="F21">
        <v>45</v>
      </c>
      <c r="G21">
        <v>31</v>
      </c>
      <c r="H21">
        <v>38</v>
      </c>
      <c r="I21">
        <v>32</v>
      </c>
      <c r="J21">
        <v>43</v>
      </c>
      <c r="K21">
        <v>41</v>
      </c>
      <c r="L21" s="1">
        <v>26.316700000000001</v>
      </c>
      <c r="M21">
        <v>28</v>
      </c>
      <c r="N21">
        <v>38</v>
      </c>
      <c r="O21">
        <v>22</v>
      </c>
      <c r="Y21">
        <v>17</v>
      </c>
      <c r="Z21">
        <f t="shared" si="8"/>
        <v>31</v>
      </c>
      <c r="AA21">
        <v>72</v>
      </c>
      <c r="AB21">
        <f t="shared" si="7"/>
        <v>38</v>
      </c>
      <c r="AC21">
        <v>49</v>
      </c>
      <c r="AD21">
        <f t="shared" si="2"/>
        <v>43</v>
      </c>
      <c r="AE21">
        <v>58</v>
      </c>
      <c r="AF21">
        <f t="shared" si="3"/>
        <v>41</v>
      </c>
      <c r="AG21">
        <v>90.4208</v>
      </c>
      <c r="AH21">
        <v>48.604199999999999</v>
      </c>
      <c r="AI21">
        <f t="shared" si="4"/>
        <v>35.604199999999999</v>
      </c>
    </row>
    <row r="22" spans="1:35">
      <c r="A22">
        <v>20</v>
      </c>
      <c r="B22">
        <v>5.25</v>
      </c>
      <c r="C22">
        <v>61</v>
      </c>
      <c r="D22">
        <v>5.25</v>
      </c>
      <c r="E22">
        <f t="shared" si="5"/>
        <v>46</v>
      </c>
      <c r="F22">
        <v>33</v>
      </c>
      <c r="G22">
        <v>37</v>
      </c>
      <c r="H22">
        <v>41</v>
      </c>
      <c r="I22">
        <v>35</v>
      </c>
      <c r="J22">
        <v>39</v>
      </c>
      <c r="K22">
        <v>45</v>
      </c>
      <c r="L22" s="1">
        <v>29.75</v>
      </c>
      <c r="M22">
        <v>38</v>
      </c>
      <c r="N22">
        <v>41</v>
      </c>
      <c r="O22">
        <v>23</v>
      </c>
      <c r="Y22">
        <v>23</v>
      </c>
      <c r="Z22">
        <f t="shared" si="8"/>
        <v>37</v>
      </c>
      <c r="AA22">
        <v>75</v>
      </c>
      <c r="AB22">
        <f t="shared" si="7"/>
        <v>41</v>
      </c>
      <c r="AC22">
        <v>45</v>
      </c>
      <c r="AD22">
        <f t="shared" si="2"/>
        <v>39</v>
      </c>
      <c r="AE22">
        <v>62</v>
      </c>
      <c r="AF22">
        <f t="shared" si="3"/>
        <v>45</v>
      </c>
      <c r="AG22">
        <v>92.833299999999994</v>
      </c>
      <c r="AH22">
        <v>54.25</v>
      </c>
      <c r="AI22">
        <f t="shared" si="4"/>
        <v>41.25</v>
      </c>
    </row>
    <row r="23" spans="1:35">
      <c r="A23">
        <v>21</v>
      </c>
      <c r="B23">
        <v>5.5</v>
      </c>
      <c r="C23">
        <v>73</v>
      </c>
      <c r="D23">
        <v>5.5</v>
      </c>
      <c r="E23">
        <f t="shared" si="5"/>
        <v>58</v>
      </c>
      <c r="F23">
        <v>26</v>
      </c>
      <c r="G23">
        <v>37</v>
      </c>
      <c r="H23">
        <v>44</v>
      </c>
      <c r="I23">
        <v>30</v>
      </c>
      <c r="J23">
        <v>40</v>
      </c>
      <c r="K23">
        <v>37</v>
      </c>
      <c r="L23" s="1">
        <v>31.65</v>
      </c>
      <c r="M23">
        <v>33</v>
      </c>
      <c r="N23">
        <v>36</v>
      </c>
      <c r="O23">
        <v>24</v>
      </c>
      <c r="Y23">
        <v>23</v>
      </c>
      <c r="Z23">
        <f t="shared" si="8"/>
        <v>37</v>
      </c>
      <c r="AA23">
        <v>78</v>
      </c>
      <c r="AB23">
        <f t="shared" si="7"/>
        <v>44</v>
      </c>
      <c r="AC23">
        <v>46</v>
      </c>
      <c r="AD23">
        <f t="shared" si="2"/>
        <v>40</v>
      </c>
      <c r="AE23">
        <v>54</v>
      </c>
      <c r="AF23">
        <f t="shared" si="3"/>
        <v>37</v>
      </c>
      <c r="AG23">
        <v>90.587500000000006</v>
      </c>
      <c r="AH23">
        <v>48</v>
      </c>
      <c r="AI23">
        <f t="shared" si="4"/>
        <v>35</v>
      </c>
    </row>
    <row r="24" spans="1:35">
      <c r="A24">
        <v>22</v>
      </c>
      <c r="B24">
        <v>5.75</v>
      </c>
      <c r="C24">
        <v>65</v>
      </c>
      <c r="D24">
        <v>5.75</v>
      </c>
      <c r="E24">
        <f t="shared" si="5"/>
        <v>50</v>
      </c>
      <c r="F24">
        <v>36</v>
      </c>
      <c r="G24">
        <v>41</v>
      </c>
      <c r="H24">
        <v>43</v>
      </c>
      <c r="I24">
        <v>34</v>
      </c>
      <c r="J24">
        <v>41</v>
      </c>
      <c r="K24">
        <v>45</v>
      </c>
      <c r="L24" s="1">
        <v>28.816700000000001</v>
      </c>
      <c r="M24">
        <v>22</v>
      </c>
      <c r="N24">
        <v>39</v>
      </c>
      <c r="O24">
        <v>26</v>
      </c>
      <c r="Y24">
        <v>27</v>
      </c>
      <c r="Z24">
        <f t="shared" si="8"/>
        <v>41</v>
      </c>
      <c r="AA24">
        <v>77</v>
      </c>
      <c r="AB24">
        <f t="shared" si="7"/>
        <v>43</v>
      </c>
      <c r="AC24">
        <v>47</v>
      </c>
      <c r="AD24">
        <f t="shared" si="2"/>
        <v>41</v>
      </c>
      <c r="AE24">
        <v>62</v>
      </c>
      <c r="AF24">
        <f t="shared" si="3"/>
        <v>45</v>
      </c>
      <c r="AG24">
        <v>89.916700000000006</v>
      </c>
      <c r="AH24">
        <v>47.825000000000003</v>
      </c>
      <c r="AI24">
        <f t="shared" si="4"/>
        <v>34.825000000000003</v>
      </c>
    </row>
    <row r="25" spans="1:35">
      <c r="A25">
        <v>23</v>
      </c>
      <c r="B25">
        <v>6</v>
      </c>
      <c r="C25">
        <v>70</v>
      </c>
      <c r="D25">
        <v>6</v>
      </c>
      <c r="E25">
        <f t="shared" si="5"/>
        <v>55</v>
      </c>
      <c r="F25">
        <v>35</v>
      </c>
      <c r="G25">
        <v>35</v>
      </c>
      <c r="H25">
        <v>41</v>
      </c>
      <c r="I25">
        <v>33</v>
      </c>
      <c r="J25">
        <v>40</v>
      </c>
      <c r="K25">
        <v>38</v>
      </c>
      <c r="L25" s="1">
        <v>26.191700000000001</v>
      </c>
      <c r="M25">
        <v>28</v>
      </c>
      <c r="N25">
        <v>40</v>
      </c>
      <c r="O25">
        <v>21</v>
      </c>
      <c r="Y25">
        <v>21</v>
      </c>
      <c r="Z25">
        <f t="shared" si="8"/>
        <v>35</v>
      </c>
      <c r="AA25">
        <v>75</v>
      </c>
      <c r="AB25">
        <f t="shared" si="7"/>
        <v>41</v>
      </c>
      <c r="AC25">
        <v>46</v>
      </c>
      <c r="AD25">
        <f t="shared" si="2"/>
        <v>40</v>
      </c>
      <c r="AE25">
        <v>55</v>
      </c>
      <c r="AF25">
        <f t="shared" si="3"/>
        <v>38</v>
      </c>
      <c r="AG25">
        <v>86.554199999999994</v>
      </c>
      <c r="AH25">
        <v>47.6708</v>
      </c>
      <c r="AI25">
        <f t="shared" si="4"/>
        <v>34.6708</v>
      </c>
    </row>
    <row r="26" spans="1:35">
      <c r="A26">
        <v>24</v>
      </c>
      <c r="B26">
        <v>6.25</v>
      </c>
      <c r="C26">
        <v>68</v>
      </c>
      <c r="D26">
        <v>6.25</v>
      </c>
      <c r="E26">
        <f t="shared" si="5"/>
        <v>53</v>
      </c>
      <c r="F26">
        <v>42</v>
      </c>
      <c r="G26">
        <v>38</v>
      </c>
      <c r="H26">
        <v>41</v>
      </c>
      <c r="I26">
        <v>34</v>
      </c>
      <c r="J26">
        <v>41</v>
      </c>
      <c r="K26">
        <v>40</v>
      </c>
      <c r="L26" s="1">
        <v>29.8</v>
      </c>
      <c r="M26">
        <v>30</v>
      </c>
      <c r="N26">
        <v>42</v>
      </c>
      <c r="O26">
        <v>25</v>
      </c>
      <c r="Y26">
        <v>24</v>
      </c>
      <c r="Z26">
        <f t="shared" si="8"/>
        <v>38</v>
      </c>
      <c r="AA26">
        <v>75</v>
      </c>
      <c r="AB26">
        <f t="shared" si="7"/>
        <v>41</v>
      </c>
      <c r="AC26">
        <v>47</v>
      </c>
      <c r="AD26">
        <f t="shared" si="2"/>
        <v>41</v>
      </c>
      <c r="AE26">
        <v>57</v>
      </c>
      <c r="AF26">
        <f t="shared" si="3"/>
        <v>40</v>
      </c>
      <c r="AG26">
        <v>91.6</v>
      </c>
      <c r="AH26">
        <v>48.4</v>
      </c>
      <c r="AI26">
        <f t="shared" si="4"/>
        <v>35.4</v>
      </c>
    </row>
    <row r="27" spans="1:35">
      <c r="A27">
        <v>25</v>
      </c>
      <c r="B27">
        <v>6.5</v>
      </c>
      <c r="C27">
        <v>56</v>
      </c>
      <c r="D27">
        <v>6.5</v>
      </c>
      <c r="E27">
        <f t="shared" si="5"/>
        <v>41</v>
      </c>
      <c r="F27">
        <v>34</v>
      </c>
      <c r="G27">
        <v>36</v>
      </c>
      <c r="H27">
        <v>40</v>
      </c>
      <c r="I27">
        <v>32</v>
      </c>
      <c r="J27">
        <v>41</v>
      </c>
      <c r="K27">
        <v>38</v>
      </c>
      <c r="L27" s="1">
        <v>29.395800000000001</v>
      </c>
      <c r="M27">
        <v>25</v>
      </c>
      <c r="N27">
        <v>44</v>
      </c>
      <c r="O27">
        <v>22</v>
      </c>
      <c r="Y27">
        <v>22</v>
      </c>
      <c r="Z27">
        <f t="shared" si="8"/>
        <v>36</v>
      </c>
      <c r="AA27">
        <v>74</v>
      </c>
      <c r="AB27">
        <f t="shared" si="7"/>
        <v>40</v>
      </c>
      <c r="AC27">
        <v>47</v>
      </c>
      <c r="AD27">
        <f t="shared" si="2"/>
        <v>41</v>
      </c>
      <c r="AE27">
        <v>55</v>
      </c>
      <c r="AF27">
        <f t="shared" si="3"/>
        <v>38</v>
      </c>
      <c r="AG27">
        <v>89.8125</v>
      </c>
      <c r="AH27">
        <v>56.75</v>
      </c>
      <c r="AI27">
        <f t="shared" si="4"/>
        <v>43.75</v>
      </c>
    </row>
    <row r="28" spans="1:35">
      <c r="A28">
        <v>26</v>
      </c>
      <c r="B28">
        <v>6.75</v>
      </c>
      <c r="C28">
        <v>59</v>
      </c>
      <c r="D28">
        <v>6.75</v>
      </c>
      <c r="E28">
        <f t="shared" si="5"/>
        <v>44</v>
      </c>
      <c r="F28">
        <v>29</v>
      </c>
      <c r="G28">
        <v>38</v>
      </c>
      <c r="H28">
        <v>41</v>
      </c>
      <c r="I28">
        <v>36</v>
      </c>
      <c r="J28">
        <v>44</v>
      </c>
      <c r="K28">
        <v>41</v>
      </c>
      <c r="L28" s="1">
        <v>28.216699999999999</v>
      </c>
      <c r="M28">
        <v>35</v>
      </c>
      <c r="N28">
        <v>36</v>
      </c>
      <c r="O28">
        <v>24</v>
      </c>
      <c r="Y28">
        <v>24</v>
      </c>
      <c r="Z28">
        <f t="shared" si="8"/>
        <v>38</v>
      </c>
      <c r="AA28">
        <v>75</v>
      </c>
      <c r="AB28">
        <f t="shared" si="7"/>
        <v>41</v>
      </c>
      <c r="AC28">
        <v>50</v>
      </c>
      <c r="AD28">
        <f t="shared" si="2"/>
        <v>44</v>
      </c>
      <c r="AE28">
        <v>58</v>
      </c>
      <c r="AF28">
        <f t="shared" si="3"/>
        <v>41</v>
      </c>
      <c r="AG28">
        <v>91.958299999999994</v>
      </c>
      <c r="AH28">
        <v>48.241700000000002</v>
      </c>
      <c r="AI28">
        <f t="shared" si="4"/>
        <v>35.241700000000002</v>
      </c>
    </row>
    <row r="29" spans="1:35">
      <c r="A29">
        <v>27</v>
      </c>
      <c r="B29">
        <v>7</v>
      </c>
      <c r="C29">
        <v>67</v>
      </c>
      <c r="D29">
        <v>7</v>
      </c>
      <c r="E29">
        <f t="shared" si="5"/>
        <v>52</v>
      </c>
      <c r="F29">
        <v>28</v>
      </c>
      <c r="G29">
        <v>37</v>
      </c>
      <c r="H29">
        <v>48</v>
      </c>
      <c r="I29">
        <v>30</v>
      </c>
      <c r="J29">
        <v>39</v>
      </c>
      <c r="K29">
        <v>41</v>
      </c>
      <c r="L29" s="1">
        <v>29.837499999999999</v>
      </c>
      <c r="M29">
        <v>29</v>
      </c>
      <c r="N29">
        <v>36</v>
      </c>
      <c r="O29">
        <v>24</v>
      </c>
      <c r="Y29">
        <v>23</v>
      </c>
      <c r="Z29">
        <f t="shared" si="8"/>
        <v>37</v>
      </c>
      <c r="AA29">
        <v>82</v>
      </c>
      <c r="AB29">
        <f t="shared" si="7"/>
        <v>48</v>
      </c>
      <c r="AC29">
        <v>45</v>
      </c>
      <c r="AD29">
        <f t="shared" si="2"/>
        <v>39</v>
      </c>
      <c r="AE29">
        <v>58</v>
      </c>
      <c r="AF29">
        <f t="shared" si="3"/>
        <v>41</v>
      </c>
      <c r="AG29">
        <v>91.0625</v>
      </c>
      <c r="AH29">
        <v>46.225000000000001</v>
      </c>
      <c r="AI29">
        <f t="shared" si="4"/>
        <v>33.225000000000001</v>
      </c>
    </row>
    <row r="30" spans="1:35">
      <c r="A30">
        <v>28</v>
      </c>
      <c r="B30">
        <v>7.25</v>
      </c>
      <c r="C30">
        <v>67</v>
      </c>
      <c r="D30">
        <v>7.25</v>
      </c>
      <c r="E30">
        <f t="shared" si="5"/>
        <v>52</v>
      </c>
      <c r="F30">
        <v>47</v>
      </c>
      <c r="G30">
        <v>32</v>
      </c>
      <c r="H30">
        <v>40</v>
      </c>
      <c r="I30">
        <v>31</v>
      </c>
      <c r="J30">
        <v>42</v>
      </c>
      <c r="K30">
        <v>42</v>
      </c>
      <c r="L30" s="1">
        <v>29.616700000000002</v>
      </c>
      <c r="M30">
        <v>35</v>
      </c>
      <c r="N30">
        <v>39</v>
      </c>
      <c r="O30">
        <v>25</v>
      </c>
      <c r="Y30">
        <v>18</v>
      </c>
      <c r="Z30">
        <f t="shared" si="8"/>
        <v>32</v>
      </c>
      <c r="AA30">
        <v>74</v>
      </c>
      <c r="AB30">
        <f t="shared" si="7"/>
        <v>40</v>
      </c>
      <c r="AC30">
        <v>48</v>
      </c>
      <c r="AD30">
        <f t="shared" si="2"/>
        <v>42</v>
      </c>
      <c r="AE30">
        <v>59</v>
      </c>
      <c r="AF30">
        <f t="shared" si="3"/>
        <v>42</v>
      </c>
      <c r="AG30">
        <v>87.7667</v>
      </c>
      <c r="AH30">
        <v>50.883299999999998</v>
      </c>
      <c r="AI30">
        <f t="shared" si="4"/>
        <v>37.883299999999998</v>
      </c>
    </row>
    <row r="31" spans="1:35">
      <c r="A31">
        <v>29</v>
      </c>
      <c r="B31">
        <v>7.5</v>
      </c>
      <c r="C31">
        <v>68</v>
      </c>
      <c r="D31">
        <v>7.5</v>
      </c>
      <c r="E31">
        <f t="shared" si="5"/>
        <v>53</v>
      </c>
      <c r="F31">
        <v>30</v>
      </c>
      <c r="G31">
        <v>40</v>
      </c>
      <c r="H31">
        <v>38</v>
      </c>
      <c r="I31">
        <v>31</v>
      </c>
      <c r="J31">
        <v>37</v>
      </c>
      <c r="K31">
        <v>39</v>
      </c>
      <c r="L31" s="1">
        <v>27</v>
      </c>
      <c r="M31">
        <v>30</v>
      </c>
      <c r="N31">
        <v>42</v>
      </c>
      <c r="O31">
        <v>24</v>
      </c>
      <c r="Y31">
        <v>26</v>
      </c>
      <c r="Z31">
        <f t="shared" si="8"/>
        <v>40</v>
      </c>
      <c r="AA31">
        <v>72</v>
      </c>
      <c r="AB31">
        <f t="shared" si="7"/>
        <v>38</v>
      </c>
      <c r="AC31">
        <v>43</v>
      </c>
      <c r="AD31">
        <f t="shared" si="2"/>
        <v>37</v>
      </c>
      <c r="AE31">
        <v>56</v>
      </c>
      <c r="AF31">
        <f t="shared" si="3"/>
        <v>39</v>
      </c>
      <c r="AG31">
        <v>86.137500000000003</v>
      </c>
      <c r="AH31">
        <v>51.637500000000003</v>
      </c>
      <c r="AI31">
        <f t="shared" si="4"/>
        <v>38.637500000000003</v>
      </c>
    </row>
    <row r="32" spans="1:35">
      <c r="A32">
        <v>30</v>
      </c>
      <c r="B32">
        <v>7.75</v>
      </c>
      <c r="C32">
        <v>55</v>
      </c>
      <c r="D32">
        <v>7.75</v>
      </c>
      <c r="E32">
        <f t="shared" si="5"/>
        <v>40</v>
      </c>
      <c r="F32">
        <v>33</v>
      </c>
      <c r="G32">
        <v>31</v>
      </c>
      <c r="H32">
        <v>45</v>
      </c>
      <c r="I32">
        <v>32</v>
      </c>
      <c r="J32">
        <v>42</v>
      </c>
      <c r="K32">
        <v>42</v>
      </c>
      <c r="L32" s="1">
        <v>27.375</v>
      </c>
      <c r="M32">
        <v>34</v>
      </c>
      <c r="N32">
        <v>36</v>
      </c>
      <c r="O32">
        <v>17</v>
      </c>
      <c r="Y32">
        <v>17</v>
      </c>
      <c r="Z32">
        <f t="shared" si="8"/>
        <v>31</v>
      </c>
      <c r="AA32">
        <v>79</v>
      </c>
      <c r="AB32">
        <f t="shared" si="7"/>
        <v>45</v>
      </c>
      <c r="AC32">
        <v>48</v>
      </c>
      <c r="AD32">
        <f t="shared" si="2"/>
        <v>42</v>
      </c>
      <c r="AE32">
        <v>59</v>
      </c>
      <c r="AF32">
        <f t="shared" si="3"/>
        <v>42</v>
      </c>
      <c r="AG32">
        <v>89.25</v>
      </c>
      <c r="AH32">
        <v>46.25</v>
      </c>
      <c r="AI32">
        <f t="shared" si="4"/>
        <v>33.25</v>
      </c>
    </row>
    <row r="33" spans="1:35">
      <c r="A33">
        <v>31</v>
      </c>
      <c r="B33">
        <v>8</v>
      </c>
      <c r="C33">
        <v>67</v>
      </c>
      <c r="D33">
        <v>8</v>
      </c>
      <c r="E33">
        <f t="shared" si="5"/>
        <v>52</v>
      </c>
      <c r="F33">
        <v>30</v>
      </c>
      <c r="G33">
        <v>44</v>
      </c>
      <c r="H33">
        <v>43</v>
      </c>
      <c r="I33">
        <v>31</v>
      </c>
      <c r="J33">
        <v>40</v>
      </c>
      <c r="K33">
        <v>38</v>
      </c>
      <c r="L33" s="1">
        <v>29</v>
      </c>
      <c r="M33">
        <v>30</v>
      </c>
      <c r="N33">
        <v>37</v>
      </c>
      <c r="O33">
        <v>24</v>
      </c>
      <c r="Y33">
        <v>30</v>
      </c>
      <c r="Z33">
        <f t="shared" si="8"/>
        <v>44</v>
      </c>
      <c r="AA33">
        <v>77</v>
      </c>
      <c r="AB33">
        <f t="shared" si="7"/>
        <v>43</v>
      </c>
      <c r="AC33">
        <v>46</v>
      </c>
      <c r="AD33">
        <f t="shared" si="2"/>
        <v>40</v>
      </c>
      <c r="AE33">
        <v>55</v>
      </c>
      <c r="AF33">
        <f t="shared" si="3"/>
        <v>38</v>
      </c>
      <c r="AG33">
        <v>92.112499999999997</v>
      </c>
      <c r="AH33">
        <v>45.258299999999998</v>
      </c>
      <c r="AI33">
        <f t="shared" si="4"/>
        <v>32.258299999999998</v>
      </c>
    </row>
    <row r="34" spans="1:35">
      <c r="A34">
        <v>32</v>
      </c>
      <c r="B34">
        <v>8.25</v>
      </c>
      <c r="C34">
        <v>65</v>
      </c>
      <c r="D34">
        <v>8.25</v>
      </c>
      <c r="E34">
        <f t="shared" si="5"/>
        <v>50</v>
      </c>
      <c r="F34">
        <v>30</v>
      </c>
      <c r="G34">
        <v>32</v>
      </c>
      <c r="H34">
        <v>45</v>
      </c>
      <c r="I34">
        <v>32</v>
      </c>
      <c r="J34">
        <v>43</v>
      </c>
      <c r="K34">
        <v>39</v>
      </c>
      <c r="L34" s="1">
        <v>27.833300000000001</v>
      </c>
      <c r="M34">
        <v>26</v>
      </c>
      <c r="N34">
        <v>42</v>
      </c>
      <c r="O34">
        <v>29</v>
      </c>
      <c r="Y34">
        <v>18</v>
      </c>
      <c r="Z34">
        <f t="shared" si="8"/>
        <v>32</v>
      </c>
      <c r="AA34">
        <v>79</v>
      </c>
      <c r="AB34">
        <f t="shared" si="7"/>
        <v>45</v>
      </c>
      <c r="AC34">
        <v>49</v>
      </c>
      <c r="AD34">
        <f t="shared" si="2"/>
        <v>43</v>
      </c>
      <c r="AE34">
        <v>56</v>
      </c>
      <c r="AF34">
        <f t="shared" si="3"/>
        <v>39</v>
      </c>
      <c r="AG34">
        <v>87.7333</v>
      </c>
      <c r="AH34">
        <v>48.533299999999997</v>
      </c>
      <c r="AI34">
        <f t="shared" si="4"/>
        <v>35.533299999999997</v>
      </c>
    </row>
    <row r="35" spans="1:35">
      <c r="A35">
        <v>33</v>
      </c>
      <c r="B35">
        <v>8.5</v>
      </c>
      <c r="C35">
        <v>62</v>
      </c>
      <c r="D35">
        <v>8.5</v>
      </c>
      <c r="E35">
        <f t="shared" si="5"/>
        <v>47</v>
      </c>
      <c r="F35">
        <v>39</v>
      </c>
      <c r="G35">
        <v>42</v>
      </c>
      <c r="H35">
        <v>44</v>
      </c>
      <c r="I35">
        <v>30</v>
      </c>
      <c r="J35">
        <v>40</v>
      </c>
      <c r="K35">
        <v>46</v>
      </c>
      <c r="L35" s="1">
        <v>27.55</v>
      </c>
      <c r="M35">
        <v>27</v>
      </c>
      <c r="N35">
        <v>41</v>
      </c>
      <c r="O35">
        <v>24</v>
      </c>
      <c r="Y35">
        <v>28</v>
      </c>
      <c r="Z35">
        <f t="shared" si="8"/>
        <v>42</v>
      </c>
      <c r="AA35">
        <v>78</v>
      </c>
      <c r="AB35">
        <f t="shared" si="7"/>
        <v>44</v>
      </c>
      <c r="AC35">
        <v>46</v>
      </c>
      <c r="AD35">
        <f t="shared" si="2"/>
        <v>40</v>
      </c>
      <c r="AE35">
        <v>63</v>
      </c>
      <c r="AF35">
        <f t="shared" si="3"/>
        <v>46</v>
      </c>
      <c r="AG35">
        <v>87.087500000000006</v>
      </c>
      <c r="AH35">
        <v>51.45</v>
      </c>
      <c r="AI35">
        <f t="shared" si="4"/>
        <v>38.450000000000003</v>
      </c>
    </row>
    <row r="36" spans="1:35">
      <c r="A36">
        <v>34</v>
      </c>
      <c r="B36">
        <v>8.75</v>
      </c>
      <c r="C36">
        <v>65</v>
      </c>
      <c r="D36">
        <v>8.75</v>
      </c>
      <c r="E36">
        <f t="shared" si="5"/>
        <v>50</v>
      </c>
      <c r="F36">
        <v>26</v>
      </c>
      <c r="G36">
        <v>37</v>
      </c>
      <c r="H36">
        <v>42</v>
      </c>
      <c r="I36">
        <v>32</v>
      </c>
      <c r="J36">
        <v>41</v>
      </c>
      <c r="K36">
        <v>39</v>
      </c>
      <c r="L36" s="1">
        <v>27.716699999999999</v>
      </c>
      <c r="M36">
        <v>30</v>
      </c>
      <c r="N36">
        <v>40</v>
      </c>
      <c r="O36">
        <v>24</v>
      </c>
      <c r="Y36">
        <v>23</v>
      </c>
      <c r="Z36">
        <f t="shared" si="8"/>
        <v>37</v>
      </c>
      <c r="AA36">
        <v>76</v>
      </c>
      <c r="AB36">
        <f t="shared" si="7"/>
        <v>42</v>
      </c>
      <c r="AC36">
        <v>47</v>
      </c>
      <c r="AD36">
        <f t="shared" si="2"/>
        <v>41</v>
      </c>
      <c r="AE36">
        <v>56</v>
      </c>
      <c r="AF36">
        <f t="shared" si="3"/>
        <v>39</v>
      </c>
      <c r="AG36">
        <v>88.85</v>
      </c>
      <c r="AH36">
        <v>45.708300000000001</v>
      </c>
      <c r="AI36">
        <f t="shared" si="4"/>
        <v>32.708300000000001</v>
      </c>
    </row>
    <row r="37" spans="1:35">
      <c r="A37">
        <v>35</v>
      </c>
      <c r="B37">
        <v>9</v>
      </c>
      <c r="C37">
        <v>56</v>
      </c>
      <c r="D37">
        <v>9</v>
      </c>
      <c r="E37">
        <f t="shared" si="5"/>
        <v>41</v>
      </c>
      <c r="F37">
        <v>30</v>
      </c>
      <c r="G37">
        <v>39</v>
      </c>
      <c r="H37">
        <v>46</v>
      </c>
      <c r="I37">
        <v>31</v>
      </c>
      <c r="J37">
        <v>46</v>
      </c>
      <c r="K37">
        <v>39</v>
      </c>
      <c r="L37" s="1">
        <v>26.645800000000001</v>
      </c>
      <c r="M37">
        <v>31</v>
      </c>
      <c r="N37">
        <v>38</v>
      </c>
      <c r="O37">
        <v>24</v>
      </c>
      <c r="Y37">
        <v>25</v>
      </c>
      <c r="Z37">
        <f t="shared" si="8"/>
        <v>39</v>
      </c>
      <c r="AA37">
        <v>80</v>
      </c>
      <c r="AB37">
        <f t="shared" si="7"/>
        <v>46</v>
      </c>
      <c r="AC37">
        <v>52</v>
      </c>
      <c r="AD37">
        <f t="shared" si="2"/>
        <v>46</v>
      </c>
      <c r="AE37">
        <v>56</v>
      </c>
      <c r="AF37">
        <f t="shared" si="3"/>
        <v>39</v>
      </c>
      <c r="AG37">
        <v>93.0625</v>
      </c>
      <c r="AH37">
        <v>49.854199999999999</v>
      </c>
      <c r="AI37">
        <f t="shared" si="4"/>
        <v>36.854199999999999</v>
      </c>
    </row>
    <row r="38" spans="1:35">
      <c r="A38">
        <v>36</v>
      </c>
      <c r="B38">
        <v>9.25</v>
      </c>
      <c r="C38">
        <v>69</v>
      </c>
      <c r="D38">
        <v>9.25</v>
      </c>
      <c r="E38">
        <f t="shared" si="5"/>
        <v>54</v>
      </c>
      <c r="F38">
        <v>36</v>
      </c>
      <c r="G38">
        <v>37</v>
      </c>
      <c r="H38">
        <v>42</v>
      </c>
      <c r="I38">
        <v>34</v>
      </c>
      <c r="J38">
        <v>39</v>
      </c>
      <c r="K38">
        <v>39</v>
      </c>
      <c r="L38" s="1">
        <v>30</v>
      </c>
      <c r="M38">
        <v>29</v>
      </c>
      <c r="N38">
        <v>38</v>
      </c>
      <c r="O38">
        <v>27</v>
      </c>
      <c r="Y38">
        <v>23</v>
      </c>
      <c r="Z38">
        <f t="shared" si="8"/>
        <v>37</v>
      </c>
      <c r="AA38">
        <v>76</v>
      </c>
      <c r="AB38">
        <f t="shared" si="7"/>
        <v>42</v>
      </c>
      <c r="AC38">
        <v>45</v>
      </c>
      <c r="AD38">
        <f t="shared" si="2"/>
        <v>39</v>
      </c>
      <c r="AE38">
        <v>56</v>
      </c>
      <c r="AF38">
        <f t="shared" si="3"/>
        <v>39</v>
      </c>
      <c r="AG38">
        <v>90.45</v>
      </c>
      <c r="AH38">
        <v>44.45</v>
      </c>
      <c r="AI38">
        <f t="shared" si="4"/>
        <v>31.450000000000003</v>
      </c>
    </row>
    <row r="39" spans="1:35">
      <c r="A39">
        <v>37</v>
      </c>
      <c r="B39">
        <v>9.5</v>
      </c>
      <c r="C39">
        <v>65</v>
      </c>
      <c r="D39">
        <v>9.5</v>
      </c>
      <c r="E39">
        <f t="shared" si="5"/>
        <v>50</v>
      </c>
      <c r="F39">
        <v>28</v>
      </c>
      <c r="G39">
        <v>35</v>
      </c>
      <c r="H39">
        <v>37</v>
      </c>
      <c r="I39">
        <v>33</v>
      </c>
      <c r="J39">
        <v>39</v>
      </c>
      <c r="K39">
        <v>37</v>
      </c>
      <c r="L39" s="1">
        <v>29.691700000000001</v>
      </c>
      <c r="M39">
        <v>27</v>
      </c>
      <c r="N39">
        <v>39</v>
      </c>
      <c r="O39">
        <v>21</v>
      </c>
      <c r="Y39">
        <v>21</v>
      </c>
      <c r="Z39">
        <f t="shared" si="8"/>
        <v>35</v>
      </c>
      <c r="AA39">
        <v>71</v>
      </c>
      <c r="AB39">
        <f t="shared" si="7"/>
        <v>37</v>
      </c>
      <c r="AC39">
        <v>45</v>
      </c>
      <c r="AD39">
        <f t="shared" si="2"/>
        <v>39</v>
      </c>
      <c r="AE39">
        <v>54</v>
      </c>
      <c r="AF39">
        <f t="shared" si="3"/>
        <v>37</v>
      </c>
      <c r="AG39">
        <v>85.691699999999997</v>
      </c>
      <c r="AH39">
        <v>49.0792</v>
      </c>
      <c r="AI39">
        <f t="shared" si="4"/>
        <v>36.0792</v>
      </c>
    </row>
    <row r="40" spans="1:35">
      <c r="A40">
        <v>38</v>
      </c>
      <c r="B40">
        <v>9.75</v>
      </c>
      <c r="C40">
        <v>54</v>
      </c>
      <c r="D40">
        <v>9.75</v>
      </c>
      <c r="E40">
        <f t="shared" si="5"/>
        <v>39</v>
      </c>
      <c r="F40">
        <v>40</v>
      </c>
      <c r="G40">
        <v>40</v>
      </c>
      <c r="H40">
        <v>40</v>
      </c>
      <c r="I40">
        <v>33</v>
      </c>
      <c r="J40">
        <v>40</v>
      </c>
      <c r="K40">
        <v>40</v>
      </c>
      <c r="L40" s="1">
        <v>26.341699999999999</v>
      </c>
      <c r="M40">
        <v>27</v>
      </c>
      <c r="N40">
        <v>35</v>
      </c>
      <c r="O40">
        <v>25</v>
      </c>
      <c r="Y40">
        <v>26</v>
      </c>
      <c r="Z40">
        <f>Y40+14</f>
        <v>40</v>
      </c>
      <c r="AA40">
        <v>74</v>
      </c>
      <c r="AB40">
        <f>AA40-34</f>
        <v>40</v>
      </c>
      <c r="AC40">
        <v>46</v>
      </c>
      <c r="AD40">
        <f>AC40-6</f>
        <v>40</v>
      </c>
      <c r="AE40">
        <v>57</v>
      </c>
      <c r="AF40">
        <f>AE40-17</f>
        <v>40</v>
      </c>
      <c r="AG40">
        <v>88.2667</v>
      </c>
      <c r="AH40">
        <v>53.575000000000003</v>
      </c>
      <c r="AI40">
        <f>AH40-13</f>
        <v>40.575000000000003</v>
      </c>
    </row>
    <row r="41" spans="1:35">
      <c r="A41">
        <v>39</v>
      </c>
      <c r="B41">
        <v>10</v>
      </c>
      <c r="C41">
        <v>67</v>
      </c>
      <c r="D41">
        <v>10</v>
      </c>
      <c r="E41">
        <f t="shared" si="5"/>
        <v>52</v>
      </c>
      <c r="F41">
        <v>29</v>
      </c>
      <c r="G41">
        <v>41</v>
      </c>
      <c r="H41">
        <v>43</v>
      </c>
      <c r="I41">
        <v>32</v>
      </c>
      <c r="J41">
        <v>42</v>
      </c>
      <c r="K41">
        <v>38</v>
      </c>
      <c r="L41" s="1">
        <v>26.337499999999999</v>
      </c>
      <c r="M41">
        <v>32</v>
      </c>
      <c r="N41">
        <v>41</v>
      </c>
      <c r="O41">
        <v>26</v>
      </c>
      <c r="Y41">
        <v>27</v>
      </c>
      <c r="Z41">
        <f t="shared" ref="Z41:Z104" si="9">Y41+14</f>
        <v>41</v>
      </c>
      <c r="AA41">
        <v>77</v>
      </c>
      <c r="AB41">
        <f t="shared" ref="AB41:AB104" si="10">AA41-34</f>
        <v>43</v>
      </c>
      <c r="AC41">
        <v>48</v>
      </c>
      <c r="AD41">
        <f t="shared" ref="AD41:AD104" si="11">AC41-6</f>
        <v>42</v>
      </c>
      <c r="AE41">
        <v>55</v>
      </c>
      <c r="AF41">
        <f t="shared" ref="AF41:AF104" si="12">AE41-17</f>
        <v>38</v>
      </c>
      <c r="AG41">
        <v>87.35</v>
      </c>
      <c r="AH41">
        <v>41.674999999999997</v>
      </c>
      <c r="AI41">
        <f t="shared" si="4"/>
        <v>28.674999999999997</v>
      </c>
    </row>
    <row r="42" spans="1:35">
      <c r="A42">
        <v>40</v>
      </c>
      <c r="B42">
        <v>10.25</v>
      </c>
      <c r="C42">
        <v>63</v>
      </c>
      <c r="D42">
        <v>10.25</v>
      </c>
      <c r="E42">
        <f t="shared" si="5"/>
        <v>48</v>
      </c>
      <c r="F42">
        <v>28</v>
      </c>
      <c r="G42">
        <v>45</v>
      </c>
      <c r="H42">
        <v>36</v>
      </c>
      <c r="I42">
        <v>34</v>
      </c>
      <c r="J42">
        <v>43</v>
      </c>
      <c r="K42">
        <v>39</v>
      </c>
      <c r="L42" s="1">
        <v>29.333300000000001</v>
      </c>
      <c r="M42">
        <v>24</v>
      </c>
      <c r="N42">
        <v>38</v>
      </c>
      <c r="O42">
        <v>30</v>
      </c>
      <c r="Y42">
        <v>31</v>
      </c>
      <c r="Z42">
        <f t="shared" si="9"/>
        <v>45</v>
      </c>
      <c r="AA42">
        <v>70</v>
      </c>
      <c r="AB42">
        <f t="shared" si="10"/>
        <v>36</v>
      </c>
      <c r="AC42">
        <v>49</v>
      </c>
      <c r="AD42">
        <f t="shared" si="11"/>
        <v>43</v>
      </c>
      <c r="AE42">
        <v>56</v>
      </c>
      <c r="AF42">
        <f t="shared" si="12"/>
        <v>39</v>
      </c>
      <c r="AG42">
        <v>93</v>
      </c>
      <c r="AH42">
        <v>48.666699999999999</v>
      </c>
      <c r="AI42">
        <f t="shared" si="4"/>
        <v>35.666699999999999</v>
      </c>
    </row>
    <row r="43" spans="1:35">
      <c r="A43">
        <v>41</v>
      </c>
      <c r="B43">
        <v>10.5</v>
      </c>
      <c r="C43">
        <v>52</v>
      </c>
      <c r="D43">
        <v>10.5</v>
      </c>
      <c r="E43">
        <f t="shared" si="5"/>
        <v>37</v>
      </c>
      <c r="F43">
        <v>35</v>
      </c>
      <c r="G43">
        <v>36</v>
      </c>
      <c r="H43">
        <v>43</v>
      </c>
      <c r="I43">
        <v>32</v>
      </c>
      <c r="J43">
        <v>43</v>
      </c>
      <c r="K43">
        <v>38</v>
      </c>
      <c r="L43" s="1">
        <v>27.683299999999999</v>
      </c>
      <c r="M43">
        <v>30</v>
      </c>
      <c r="N43">
        <v>40</v>
      </c>
      <c r="O43">
        <v>27</v>
      </c>
      <c r="Y43">
        <v>22</v>
      </c>
      <c r="Z43">
        <f t="shared" si="9"/>
        <v>36</v>
      </c>
      <c r="AA43">
        <v>77</v>
      </c>
      <c r="AB43">
        <f t="shared" si="10"/>
        <v>43</v>
      </c>
      <c r="AC43">
        <v>49</v>
      </c>
      <c r="AD43">
        <f t="shared" si="11"/>
        <v>43</v>
      </c>
      <c r="AE43">
        <v>55</v>
      </c>
      <c r="AF43">
        <f t="shared" si="12"/>
        <v>38</v>
      </c>
      <c r="AG43">
        <v>88</v>
      </c>
      <c r="AH43">
        <v>54.658299999999997</v>
      </c>
      <c r="AI43">
        <f t="shared" si="4"/>
        <v>41.658299999999997</v>
      </c>
    </row>
    <row r="44" spans="1:35">
      <c r="A44">
        <v>42</v>
      </c>
      <c r="B44">
        <v>10.75</v>
      </c>
      <c r="C44">
        <v>54</v>
      </c>
      <c r="D44">
        <v>10.75</v>
      </c>
      <c r="E44">
        <f t="shared" si="5"/>
        <v>39</v>
      </c>
      <c r="F44">
        <v>30</v>
      </c>
      <c r="G44">
        <v>34</v>
      </c>
      <c r="H44">
        <v>41</v>
      </c>
      <c r="I44">
        <v>34</v>
      </c>
      <c r="J44">
        <v>41</v>
      </c>
      <c r="K44">
        <v>38</v>
      </c>
      <c r="L44" s="1">
        <v>27.324999999999999</v>
      </c>
      <c r="M44">
        <v>40</v>
      </c>
      <c r="N44">
        <v>41</v>
      </c>
      <c r="O44">
        <v>29</v>
      </c>
      <c r="Y44">
        <v>20</v>
      </c>
      <c r="Z44">
        <f t="shared" si="9"/>
        <v>34</v>
      </c>
      <c r="AA44">
        <v>75</v>
      </c>
      <c r="AB44">
        <f t="shared" si="10"/>
        <v>41</v>
      </c>
      <c r="AC44">
        <v>47</v>
      </c>
      <c r="AD44">
        <f t="shared" si="11"/>
        <v>41</v>
      </c>
      <c r="AE44">
        <v>55</v>
      </c>
      <c r="AF44">
        <f t="shared" si="12"/>
        <v>38</v>
      </c>
      <c r="AG44">
        <v>89.05</v>
      </c>
      <c r="AH44">
        <v>51.125</v>
      </c>
      <c r="AI44">
        <f t="shared" si="4"/>
        <v>38.125</v>
      </c>
    </row>
    <row r="45" spans="1:35">
      <c r="A45">
        <v>43</v>
      </c>
      <c r="B45">
        <v>11</v>
      </c>
      <c r="C45">
        <v>69</v>
      </c>
      <c r="D45">
        <v>11</v>
      </c>
      <c r="E45">
        <f t="shared" si="5"/>
        <v>54</v>
      </c>
      <c r="F45">
        <v>49</v>
      </c>
      <c r="G45">
        <v>42</v>
      </c>
      <c r="H45">
        <v>46</v>
      </c>
      <c r="I45">
        <v>33</v>
      </c>
      <c r="J45">
        <v>43</v>
      </c>
      <c r="K45">
        <v>35</v>
      </c>
      <c r="L45" s="1">
        <v>24.962499999999999</v>
      </c>
      <c r="M45">
        <v>47</v>
      </c>
      <c r="N45">
        <v>49</v>
      </c>
      <c r="O45">
        <v>36</v>
      </c>
      <c r="Y45">
        <v>28</v>
      </c>
      <c r="Z45">
        <f t="shared" si="9"/>
        <v>42</v>
      </c>
      <c r="AA45">
        <v>80</v>
      </c>
      <c r="AB45">
        <f t="shared" si="10"/>
        <v>46</v>
      </c>
      <c r="AC45">
        <v>49</v>
      </c>
      <c r="AD45">
        <f t="shared" si="11"/>
        <v>43</v>
      </c>
      <c r="AE45">
        <v>52</v>
      </c>
      <c r="AF45">
        <f t="shared" si="12"/>
        <v>35</v>
      </c>
      <c r="AG45">
        <v>95.283299999999997</v>
      </c>
      <c r="AH45">
        <v>72.716700000000003</v>
      </c>
      <c r="AI45">
        <f t="shared" si="4"/>
        <v>59.716700000000003</v>
      </c>
    </row>
    <row r="46" spans="1:35">
      <c r="A46">
        <v>44</v>
      </c>
      <c r="B46">
        <v>11.25</v>
      </c>
      <c r="C46">
        <v>90</v>
      </c>
      <c r="D46">
        <v>11.25</v>
      </c>
      <c r="E46">
        <f t="shared" si="5"/>
        <v>75</v>
      </c>
      <c r="F46">
        <v>62</v>
      </c>
      <c r="G46">
        <v>58</v>
      </c>
      <c r="H46">
        <v>50</v>
      </c>
      <c r="I46">
        <v>37</v>
      </c>
      <c r="J46">
        <v>42</v>
      </c>
      <c r="K46">
        <v>45</v>
      </c>
      <c r="L46" s="1">
        <v>33.633299999999998</v>
      </c>
      <c r="M46">
        <v>44</v>
      </c>
      <c r="N46">
        <v>48</v>
      </c>
      <c r="O46">
        <v>44</v>
      </c>
      <c r="Y46">
        <v>44</v>
      </c>
      <c r="Z46">
        <f t="shared" si="9"/>
        <v>58</v>
      </c>
      <c r="AA46">
        <v>84</v>
      </c>
      <c r="AB46">
        <f t="shared" si="10"/>
        <v>50</v>
      </c>
      <c r="AC46">
        <v>48</v>
      </c>
      <c r="AD46">
        <f t="shared" si="11"/>
        <v>42</v>
      </c>
      <c r="AE46">
        <v>62</v>
      </c>
      <c r="AF46">
        <f t="shared" si="12"/>
        <v>45</v>
      </c>
      <c r="AG46">
        <v>90.8</v>
      </c>
      <c r="AH46">
        <v>78.45</v>
      </c>
      <c r="AI46">
        <f t="shared" si="4"/>
        <v>65.45</v>
      </c>
    </row>
    <row r="47" spans="1:35">
      <c r="A47">
        <v>45</v>
      </c>
      <c r="B47">
        <v>11.5</v>
      </c>
      <c r="C47">
        <v>93</v>
      </c>
      <c r="D47">
        <v>11.5</v>
      </c>
      <c r="E47">
        <f t="shared" si="5"/>
        <v>78</v>
      </c>
      <c r="F47">
        <v>80</v>
      </c>
      <c r="G47">
        <v>61</v>
      </c>
      <c r="H47">
        <v>49</v>
      </c>
      <c r="I47">
        <v>39</v>
      </c>
      <c r="J47">
        <v>46</v>
      </c>
      <c r="K47">
        <v>50</v>
      </c>
      <c r="L47" s="1">
        <v>40.375</v>
      </c>
      <c r="M47">
        <v>52</v>
      </c>
      <c r="N47">
        <v>54</v>
      </c>
      <c r="O47">
        <v>35</v>
      </c>
      <c r="Y47">
        <v>47</v>
      </c>
      <c r="Z47">
        <f t="shared" si="9"/>
        <v>61</v>
      </c>
      <c r="AA47">
        <v>83</v>
      </c>
      <c r="AB47">
        <f t="shared" si="10"/>
        <v>49</v>
      </c>
      <c r="AC47">
        <v>52</v>
      </c>
      <c r="AD47">
        <f t="shared" si="11"/>
        <v>46</v>
      </c>
      <c r="AE47">
        <v>67</v>
      </c>
      <c r="AF47">
        <f t="shared" si="12"/>
        <v>50</v>
      </c>
      <c r="AG47">
        <v>100.625</v>
      </c>
      <c r="AH47">
        <v>79.25</v>
      </c>
      <c r="AI47">
        <f t="shared" si="4"/>
        <v>66.25</v>
      </c>
    </row>
    <row r="48" spans="1:35">
      <c r="A48">
        <v>46</v>
      </c>
      <c r="B48">
        <v>11.75</v>
      </c>
      <c r="C48">
        <v>89</v>
      </c>
      <c r="D48">
        <v>11.75</v>
      </c>
      <c r="E48">
        <f t="shared" si="5"/>
        <v>74</v>
      </c>
      <c r="F48">
        <v>68</v>
      </c>
      <c r="G48">
        <v>60</v>
      </c>
      <c r="H48">
        <v>47</v>
      </c>
      <c r="I48">
        <v>38</v>
      </c>
      <c r="J48">
        <v>47</v>
      </c>
      <c r="K48">
        <v>47</v>
      </c>
      <c r="L48" s="1">
        <v>40.383299999999998</v>
      </c>
      <c r="M48">
        <v>48</v>
      </c>
      <c r="N48">
        <v>47</v>
      </c>
      <c r="O48">
        <v>40</v>
      </c>
      <c r="Y48">
        <v>46</v>
      </c>
      <c r="Z48">
        <f t="shared" si="9"/>
        <v>60</v>
      </c>
      <c r="AA48">
        <v>81</v>
      </c>
      <c r="AB48">
        <f t="shared" si="10"/>
        <v>47</v>
      </c>
      <c r="AC48">
        <v>53</v>
      </c>
      <c r="AD48">
        <f t="shared" si="11"/>
        <v>47</v>
      </c>
      <c r="AE48">
        <v>64</v>
      </c>
      <c r="AF48">
        <f t="shared" si="12"/>
        <v>47</v>
      </c>
      <c r="AG48">
        <v>99.691699999999997</v>
      </c>
      <c r="AH48">
        <v>72.533299999999997</v>
      </c>
      <c r="AI48">
        <f t="shared" si="4"/>
        <v>59.533299999999997</v>
      </c>
    </row>
    <row r="49" spans="1:35">
      <c r="A49">
        <v>47</v>
      </c>
      <c r="B49">
        <v>12</v>
      </c>
      <c r="C49">
        <v>103</v>
      </c>
      <c r="D49">
        <v>12</v>
      </c>
      <c r="E49">
        <f t="shared" si="5"/>
        <v>88</v>
      </c>
      <c r="F49">
        <v>63</v>
      </c>
      <c r="G49">
        <v>60</v>
      </c>
      <c r="H49">
        <v>53</v>
      </c>
      <c r="I49">
        <v>43</v>
      </c>
      <c r="J49">
        <v>45</v>
      </c>
      <c r="K49">
        <v>49</v>
      </c>
      <c r="L49" s="1">
        <v>36.695799999999998</v>
      </c>
      <c r="M49">
        <v>59</v>
      </c>
      <c r="N49">
        <v>53</v>
      </c>
      <c r="O49">
        <v>40</v>
      </c>
      <c r="Y49">
        <v>46</v>
      </c>
      <c r="Z49">
        <f t="shared" si="9"/>
        <v>60</v>
      </c>
      <c r="AA49">
        <v>87</v>
      </c>
      <c r="AB49">
        <f t="shared" si="10"/>
        <v>53</v>
      </c>
      <c r="AC49">
        <v>51</v>
      </c>
      <c r="AD49">
        <f t="shared" si="11"/>
        <v>45</v>
      </c>
      <c r="AE49">
        <v>66</v>
      </c>
      <c r="AF49">
        <f t="shared" si="12"/>
        <v>49</v>
      </c>
      <c r="AG49">
        <v>97.783299999999997</v>
      </c>
      <c r="AH49">
        <v>83.412499999999994</v>
      </c>
      <c r="AI49">
        <f t="shared" si="4"/>
        <v>70.412499999999994</v>
      </c>
    </row>
    <row r="50" spans="1:35">
      <c r="A50">
        <v>48</v>
      </c>
      <c r="B50">
        <v>12.25</v>
      </c>
      <c r="C50">
        <v>106</v>
      </c>
      <c r="D50">
        <v>12.25</v>
      </c>
      <c r="E50">
        <f t="shared" si="5"/>
        <v>91</v>
      </c>
      <c r="F50">
        <v>73</v>
      </c>
      <c r="G50">
        <v>62</v>
      </c>
      <c r="H50">
        <v>60</v>
      </c>
      <c r="I50">
        <v>43</v>
      </c>
      <c r="J50">
        <v>44</v>
      </c>
      <c r="K50">
        <v>46</v>
      </c>
      <c r="L50" s="1">
        <v>35.200000000000003</v>
      </c>
      <c r="M50">
        <v>50</v>
      </c>
      <c r="N50">
        <v>53</v>
      </c>
      <c r="O50">
        <v>38</v>
      </c>
      <c r="Y50">
        <v>48</v>
      </c>
      <c r="Z50">
        <f t="shared" si="9"/>
        <v>62</v>
      </c>
      <c r="AA50">
        <v>94</v>
      </c>
      <c r="AB50">
        <f t="shared" si="10"/>
        <v>60</v>
      </c>
      <c r="AC50">
        <v>50</v>
      </c>
      <c r="AD50">
        <f t="shared" si="11"/>
        <v>44</v>
      </c>
      <c r="AE50">
        <v>63</v>
      </c>
      <c r="AF50">
        <f t="shared" si="12"/>
        <v>46</v>
      </c>
      <c r="AG50">
        <v>107.6</v>
      </c>
      <c r="AH50">
        <v>83.8</v>
      </c>
      <c r="AI50">
        <f t="shared" si="4"/>
        <v>70.8</v>
      </c>
    </row>
    <row r="51" spans="1:35">
      <c r="A51">
        <v>49</v>
      </c>
      <c r="B51">
        <v>12.5</v>
      </c>
      <c r="C51">
        <v>113</v>
      </c>
      <c r="D51">
        <v>12.5</v>
      </c>
      <c r="E51">
        <f t="shared" si="5"/>
        <v>98</v>
      </c>
      <c r="F51">
        <v>67</v>
      </c>
      <c r="G51">
        <v>63</v>
      </c>
      <c r="H51">
        <v>48</v>
      </c>
      <c r="I51">
        <v>43</v>
      </c>
      <c r="J51">
        <v>46</v>
      </c>
      <c r="K51">
        <v>48</v>
      </c>
      <c r="L51" s="1">
        <v>39.479199999999999</v>
      </c>
      <c r="M51">
        <v>53</v>
      </c>
      <c r="N51">
        <v>49</v>
      </c>
      <c r="O51">
        <v>34</v>
      </c>
      <c r="Y51">
        <v>49</v>
      </c>
      <c r="Z51">
        <f t="shared" si="9"/>
        <v>63</v>
      </c>
      <c r="AA51">
        <v>82</v>
      </c>
      <c r="AB51">
        <f t="shared" si="10"/>
        <v>48</v>
      </c>
      <c r="AC51">
        <v>52</v>
      </c>
      <c r="AD51">
        <f t="shared" si="11"/>
        <v>46</v>
      </c>
      <c r="AE51">
        <v>65</v>
      </c>
      <c r="AF51">
        <f t="shared" si="12"/>
        <v>48</v>
      </c>
      <c r="AG51">
        <v>99.591700000000003</v>
      </c>
      <c r="AH51">
        <v>82.979200000000006</v>
      </c>
      <c r="AI51">
        <f t="shared" si="4"/>
        <v>69.979200000000006</v>
      </c>
    </row>
    <row r="52" spans="1:35">
      <c r="A52">
        <v>50</v>
      </c>
      <c r="B52">
        <v>12.75</v>
      </c>
      <c r="C52">
        <v>97</v>
      </c>
      <c r="D52">
        <v>12.75</v>
      </c>
      <c r="E52">
        <f t="shared" si="5"/>
        <v>82</v>
      </c>
      <c r="F52">
        <v>76</v>
      </c>
      <c r="G52">
        <v>69</v>
      </c>
      <c r="H52">
        <v>54</v>
      </c>
      <c r="I52">
        <v>39</v>
      </c>
      <c r="J52">
        <v>42</v>
      </c>
      <c r="K52">
        <v>49</v>
      </c>
      <c r="L52" s="1">
        <v>37.458300000000001</v>
      </c>
      <c r="M52">
        <v>56</v>
      </c>
      <c r="N52">
        <v>49</v>
      </c>
      <c r="O52">
        <v>32</v>
      </c>
      <c r="Y52">
        <v>55</v>
      </c>
      <c r="Z52">
        <f t="shared" si="9"/>
        <v>69</v>
      </c>
      <c r="AA52">
        <v>88</v>
      </c>
      <c r="AB52">
        <f t="shared" si="10"/>
        <v>54</v>
      </c>
      <c r="AC52">
        <v>48</v>
      </c>
      <c r="AD52">
        <f t="shared" si="11"/>
        <v>42</v>
      </c>
      <c r="AE52">
        <v>66</v>
      </c>
      <c r="AF52">
        <f t="shared" si="12"/>
        <v>49</v>
      </c>
      <c r="AG52">
        <v>101.875</v>
      </c>
      <c r="AH52">
        <v>78.208299999999994</v>
      </c>
      <c r="AI52">
        <f t="shared" si="4"/>
        <v>65.208299999999994</v>
      </c>
    </row>
    <row r="53" spans="1:35">
      <c r="A53">
        <v>51</v>
      </c>
      <c r="B53">
        <v>13</v>
      </c>
      <c r="C53">
        <v>96</v>
      </c>
      <c r="D53">
        <v>13</v>
      </c>
      <c r="E53">
        <f t="shared" si="5"/>
        <v>81</v>
      </c>
      <c r="F53">
        <v>74</v>
      </c>
      <c r="G53">
        <v>61</v>
      </c>
      <c r="H53">
        <v>51</v>
      </c>
      <c r="I53">
        <v>42</v>
      </c>
      <c r="J53">
        <v>47</v>
      </c>
      <c r="K53">
        <v>48</v>
      </c>
      <c r="L53" s="1">
        <v>39.287500000000001</v>
      </c>
      <c r="M53">
        <v>62</v>
      </c>
      <c r="N53">
        <v>51</v>
      </c>
      <c r="O53">
        <v>41</v>
      </c>
      <c r="Y53">
        <v>47</v>
      </c>
      <c r="Z53">
        <f t="shared" si="9"/>
        <v>61</v>
      </c>
      <c r="AA53">
        <v>85</v>
      </c>
      <c r="AB53">
        <f t="shared" si="10"/>
        <v>51</v>
      </c>
      <c r="AC53">
        <v>53</v>
      </c>
      <c r="AD53">
        <f t="shared" si="11"/>
        <v>47</v>
      </c>
      <c r="AE53">
        <v>65</v>
      </c>
      <c r="AF53">
        <f t="shared" si="12"/>
        <v>48</v>
      </c>
      <c r="AG53">
        <v>100</v>
      </c>
      <c r="AH53">
        <v>77.512500000000003</v>
      </c>
      <c r="AI53">
        <f t="shared" si="4"/>
        <v>64.512500000000003</v>
      </c>
    </row>
    <row r="54" spans="1:35">
      <c r="A54">
        <v>52</v>
      </c>
      <c r="B54">
        <v>13.25</v>
      </c>
      <c r="C54">
        <v>91</v>
      </c>
      <c r="D54">
        <v>13.25</v>
      </c>
      <c r="E54">
        <f t="shared" si="5"/>
        <v>76</v>
      </c>
      <c r="F54">
        <v>62</v>
      </c>
      <c r="G54">
        <v>67</v>
      </c>
      <c r="H54">
        <v>59</v>
      </c>
      <c r="I54">
        <v>41</v>
      </c>
      <c r="J54">
        <v>42</v>
      </c>
      <c r="K54">
        <v>51</v>
      </c>
      <c r="L54" s="1">
        <v>39.566699999999997</v>
      </c>
      <c r="M54">
        <v>64</v>
      </c>
      <c r="N54">
        <v>53</v>
      </c>
      <c r="O54">
        <v>36</v>
      </c>
      <c r="Y54">
        <v>53</v>
      </c>
      <c r="Z54">
        <f t="shared" si="9"/>
        <v>67</v>
      </c>
      <c r="AA54">
        <v>93</v>
      </c>
      <c r="AB54">
        <f t="shared" si="10"/>
        <v>59</v>
      </c>
      <c r="AC54">
        <v>48</v>
      </c>
      <c r="AD54">
        <f t="shared" si="11"/>
        <v>42</v>
      </c>
      <c r="AE54">
        <v>68</v>
      </c>
      <c r="AF54">
        <f t="shared" si="12"/>
        <v>51</v>
      </c>
      <c r="AG54">
        <v>97.583299999999994</v>
      </c>
      <c r="AH54">
        <v>84</v>
      </c>
      <c r="AI54">
        <f t="shared" si="4"/>
        <v>71</v>
      </c>
    </row>
    <row r="55" spans="1:35">
      <c r="A55">
        <v>53</v>
      </c>
      <c r="B55">
        <v>13.5</v>
      </c>
      <c r="C55">
        <v>102</v>
      </c>
      <c r="D55">
        <v>13.5</v>
      </c>
      <c r="E55">
        <f t="shared" si="5"/>
        <v>87</v>
      </c>
      <c r="F55">
        <v>70</v>
      </c>
      <c r="G55">
        <v>63</v>
      </c>
      <c r="H55">
        <v>54</v>
      </c>
      <c r="I55">
        <v>41</v>
      </c>
      <c r="J55">
        <v>42</v>
      </c>
      <c r="K55">
        <v>48</v>
      </c>
      <c r="L55" s="1">
        <v>42.325000000000003</v>
      </c>
      <c r="M55">
        <v>56</v>
      </c>
      <c r="N55">
        <v>49</v>
      </c>
      <c r="O55">
        <v>42</v>
      </c>
      <c r="Y55">
        <v>49</v>
      </c>
      <c r="Z55">
        <f t="shared" si="9"/>
        <v>63</v>
      </c>
      <c r="AA55">
        <v>88</v>
      </c>
      <c r="AB55">
        <f t="shared" si="10"/>
        <v>54</v>
      </c>
      <c r="AC55">
        <v>48</v>
      </c>
      <c r="AD55">
        <f t="shared" si="11"/>
        <v>42</v>
      </c>
      <c r="AE55">
        <v>65</v>
      </c>
      <c r="AF55">
        <f t="shared" si="12"/>
        <v>48</v>
      </c>
      <c r="AG55">
        <v>99.883300000000006</v>
      </c>
      <c r="AH55">
        <v>76.883300000000006</v>
      </c>
      <c r="AI55">
        <f t="shared" si="4"/>
        <v>63.883300000000006</v>
      </c>
    </row>
    <row r="56" spans="1:35">
      <c r="A56">
        <v>54</v>
      </c>
      <c r="B56">
        <v>13.75</v>
      </c>
      <c r="C56">
        <v>88</v>
      </c>
      <c r="D56">
        <v>13.75</v>
      </c>
      <c r="E56">
        <f t="shared" si="5"/>
        <v>73</v>
      </c>
      <c r="F56">
        <v>70</v>
      </c>
      <c r="G56">
        <v>63</v>
      </c>
      <c r="H56">
        <v>48</v>
      </c>
      <c r="I56">
        <v>38</v>
      </c>
      <c r="J56">
        <v>44</v>
      </c>
      <c r="K56">
        <v>49</v>
      </c>
      <c r="L56" s="1">
        <v>41.174999999999997</v>
      </c>
      <c r="M56">
        <v>56</v>
      </c>
      <c r="N56">
        <v>48</v>
      </c>
      <c r="O56">
        <v>35</v>
      </c>
      <c r="Y56">
        <v>49</v>
      </c>
      <c r="Z56">
        <f t="shared" si="9"/>
        <v>63</v>
      </c>
      <c r="AA56">
        <v>82</v>
      </c>
      <c r="AB56">
        <f t="shared" si="10"/>
        <v>48</v>
      </c>
      <c r="AC56">
        <v>50</v>
      </c>
      <c r="AD56">
        <f t="shared" si="11"/>
        <v>44</v>
      </c>
      <c r="AE56">
        <v>66</v>
      </c>
      <c r="AF56">
        <f t="shared" si="12"/>
        <v>49</v>
      </c>
      <c r="AG56">
        <v>100.27500000000001</v>
      </c>
      <c r="AH56">
        <v>72.900000000000006</v>
      </c>
      <c r="AI56">
        <f t="shared" si="4"/>
        <v>59.900000000000006</v>
      </c>
    </row>
    <row r="57" spans="1:35">
      <c r="A57">
        <v>55</v>
      </c>
      <c r="B57">
        <v>14</v>
      </c>
      <c r="C57">
        <v>89</v>
      </c>
      <c r="D57">
        <v>14</v>
      </c>
      <c r="E57">
        <f t="shared" si="5"/>
        <v>74</v>
      </c>
      <c r="F57">
        <v>64</v>
      </c>
      <c r="G57">
        <v>55</v>
      </c>
      <c r="H57">
        <v>54</v>
      </c>
      <c r="I57">
        <v>42</v>
      </c>
      <c r="J57">
        <v>47</v>
      </c>
      <c r="K57">
        <v>48</v>
      </c>
      <c r="L57" s="1">
        <v>37.354199999999999</v>
      </c>
      <c r="M57">
        <v>55</v>
      </c>
      <c r="N57">
        <v>46</v>
      </c>
      <c r="O57">
        <v>38</v>
      </c>
      <c r="Y57">
        <v>41</v>
      </c>
      <c r="Z57">
        <f t="shared" si="9"/>
        <v>55</v>
      </c>
      <c r="AA57">
        <v>88</v>
      </c>
      <c r="AB57">
        <f t="shared" si="10"/>
        <v>54</v>
      </c>
      <c r="AC57">
        <v>53</v>
      </c>
      <c r="AD57">
        <f t="shared" si="11"/>
        <v>47</v>
      </c>
      <c r="AE57">
        <v>65</v>
      </c>
      <c r="AF57">
        <f t="shared" si="12"/>
        <v>48</v>
      </c>
      <c r="AG57">
        <v>101.47920000000001</v>
      </c>
      <c r="AH57">
        <v>76.083299999999994</v>
      </c>
      <c r="AI57">
        <f t="shared" si="4"/>
        <v>63.083299999999994</v>
      </c>
    </row>
    <row r="58" spans="1:35">
      <c r="A58">
        <v>56</v>
      </c>
      <c r="B58">
        <v>14.25</v>
      </c>
      <c r="C58">
        <v>96</v>
      </c>
      <c r="D58">
        <v>14.25</v>
      </c>
      <c r="E58">
        <f t="shared" si="5"/>
        <v>81</v>
      </c>
      <c r="F58">
        <v>64</v>
      </c>
      <c r="G58">
        <v>54</v>
      </c>
      <c r="H58">
        <v>47</v>
      </c>
      <c r="I58">
        <v>39</v>
      </c>
      <c r="J58">
        <v>45</v>
      </c>
      <c r="K58">
        <v>50</v>
      </c>
      <c r="L58" s="1">
        <v>39.333300000000001</v>
      </c>
      <c r="M58">
        <v>60</v>
      </c>
      <c r="N58">
        <v>47</v>
      </c>
      <c r="O58">
        <v>33</v>
      </c>
      <c r="Y58">
        <v>40</v>
      </c>
      <c r="Z58">
        <f t="shared" si="9"/>
        <v>54</v>
      </c>
      <c r="AA58">
        <v>81</v>
      </c>
      <c r="AB58">
        <f t="shared" si="10"/>
        <v>47</v>
      </c>
      <c r="AC58">
        <v>51</v>
      </c>
      <c r="AD58">
        <f t="shared" si="11"/>
        <v>45</v>
      </c>
      <c r="AE58">
        <v>67</v>
      </c>
      <c r="AF58">
        <f t="shared" si="12"/>
        <v>50</v>
      </c>
      <c r="AG58">
        <v>95.933300000000003</v>
      </c>
      <c r="AH58">
        <v>77.400000000000006</v>
      </c>
      <c r="AI58">
        <f t="shared" si="4"/>
        <v>64.400000000000006</v>
      </c>
    </row>
    <row r="59" spans="1:35">
      <c r="A59">
        <v>57</v>
      </c>
      <c r="B59">
        <v>14.5</v>
      </c>
      <c r="C59">
        <v>87</v>
      </c>
      <c r="D59">
        <v>14.5</v>
      </c>
      <c r="E59">
        <f t="shared" si="5"/>
        <v>72</v>
      </c>
      <c r="F59">
        <v>69</v>
      </c>
      <c r="G59">
        <v>62</v>
      </c>
      <c r="H59">
        <v>48</v>
      </c>
      <c r="I59">
        <v>41</v>
      </c>
      <c r="J59">
        <v>46</v>
      </c>
      <c r="K59">
        <v>43</v>
      </c>
      <c r="L59" s="1">
        <v>37.524999999999999</v>
      </c>
      <c r="M59">
        <v>46</v>
      </c>
      <c r="N59">
        <v>53</v>
      </c>
      <c r="O59">
        <v>39</v>
      </c>
      <c r="Y59">
        <v>48</v>
      </c>
      <c r="Z59">
        <f t="shared" si="9"/>
        <v>62</v>
      </c>
      <c r="AA59">
        <v>82</v>
      </c>
      <c r="AB59">
        <f t="shared" si="10"/>
        <v>48</v>
      </c>
      <c r="AC59">
        <v>52</v>
      </c>
      <c r="AD59">
        <f t="shared" si="11"/>
        <v>46</v>
      </c>
      <c r="AE59">
        <v>60</v>
      </c>
      <c r="AF59">
        <f t="shared" si="12"/>
        <v>43</v>
      </c>
      <c r="AG59">
        <v>99.0625</v>
      </c>
      <c r="AH59">
        <v>78.237499999999997</v>
      </c>
      <c r="AI59">
        <f t="shared" si="4"/>
        <v>65.237499999999997</v>
      </c>
    </row>
    <row r="60" spans="1:35">
      <c r="A60">
        <v>58</v>
      </c>
      <c r="B60">
        <v>14.75</v>
      </c>
      <c r="C60">
        <v>90</v>
      </c>
      <c r="D60">
        <v>14.75</v>
      </c>
      <c r="E60">
        <f t="shared" si="5"/>
        <v>75</v>
      </c>
      <c r="F60">
        <v>65</v>
      </c>
      <c r="G60">
        <v>65</v>
      </c>
      <c r="H60">
        <v>54</v>
      </c>
      <c r="I60">
        <v>41</v>
      </c>
      <c r="J60">
        <v>46</v>
      </c>
      <c r="K60">
        <v>52</v>
      </c>
      <c r="L60" s="1">
        <v>36</v>
      </c>
      <c r="M60">
        <v>52</v>
      </c>
      <c r="N60">
        <v>48</v>
      </c>
      <c r="O60">
        <v>38</v>
      </c>
      <c r="Y60">
        <v>51</v>
      </c>
      <c r="Z60">
        <f t="shared" si="9"/>
        <v>65</v>
      </c>
      <c r="AA60">
        <v>88</v>
      </c>
      <c r="AB60">
        <f t="shared" si="10"/>
        <v>54</v>
      </c>
      <c r="AC60">
        <v>52</v>
      </c>
      <c r="AD60">
        <f t="shared" si="11"/>
        <v>46</v>
      </c>
      <c r="AE60">
        <v>69</v>
      </c>
      <c r="AF60">
        <f t="shared" si="12"/>
        <v>52</v>
      </c>
      <c r="AG60">
        <v>104.22499999999999</v>
      </c>
      <c r="AH60">
        <v>72.275000000000006</v>
      </c>
      <c r="AI60">
        <f t="shared" si="4"/>
        <v>59.275000000000006</v>
      </c>
    </row>
    <row r="61" spans="1:35">
      <c r="A61">
        <v>59</v>
      </c>
      <c r="B61">
        <v>15</v>
      </c>
      <c r="C61">
        <v>85</v>
      </c>
      <c r="D61">
        <v>15</v>
      </c>
      <c r="E61">
        <f t="shared" si="5"/>
        <v>70</v>
      </c>
      <c r="F61">
        <v>52</v>
      </c>
      <c r="G61">
        <v>59</v>
      </c>
      <c r="H61">
        <v>49</v>
      </c>
      <c r="I61">
        <v>41</v>
      </c>
      <c r="J61">
        <v>50</v>
      </c>
      <c r="K61">
        <v>45</v>
      </c>
      <c r="L61" s="1">
        <v>38.745800000000003</v>
      </c>
      <c r="M61">
        <v>53</v>
      </c>
      <c r="N61">
        <v>48</v>
      </c>
      <c r="O61">
        <v>35</v>
      </c>
      <c r="Y61">
        <v>45</v>
      </c>
      <c r="Z61">
        <f t="shared" si="9"/>
        <v>59</v>
      </c>
      <c r="AA61">
        <v>83</v>
      </c>
      <c r="AB61">
        <f t="shared" si="10"/>
        <v>49</v>
      </c>
      <c r="AC61">
        <v>56</v>
      </c>
      <c r="AD61">
        <f t="shared" si="11"/>
        <v>50</v>
      </c>
      <c r="AE61">
        <v>62</v>
      </c>
      <c r="AF61">
        <f t="shared" si="12"/>
        <v>45</v>
      </c>
      <c r="AG61">
        <v>96.254199999999997</v>
      </c>
      <c r="AH61">
        <v>82.2958</v>
      </c>
      <c r="AI61">
        <f t="shared" si="4"/>
        <v>69.2958</v>
      </c>
    </row>
    <row r="62" spans="1:35">
      <c r="A62">
        <v>60</v>
      </c>
      <c r="B62">
        <v>15.25</v>
      </c>
      <c r="C62">
        <v>83</v>
      </c>
      <c r="D62">
        <v>15.25</v>
      </c>
      <c r="E62">
        <f t="shared" si="5"/>
        <v>68</v>
      </c>
      <c r="F62">
        <v>61</v>
      </c>
      <c r="G62">
        <v>61</v>
      </c>
      <c r="H62">
        <v>54</v>
      </c>
      <c r="I62">
        <v>40</v>
      </c>
      <c r="J62">
        <v>46</v>
      </c>
      <c r="K62">
        <v>49</v>
      </c>
      <c r="L62" s="1">
        <v>35.5</v>
      </c>
      <c r="M62">
        <v>61</v>
      </c>
      <c r="N62">
        <v>57</v>
      </c>
      <c r="O62">
        <v>40</v>
      </c>
      <c r="Y62">
        <v>47</v>
      </c>
      <c r="Z62">
        <f t="shared" si="9"/>
        <v>61</v>
      </c>
      <c r="AA62">
        <v>88</v>
      </c>
      <c r="AB62">
        <f t="shared" si="10"/>
        <v>54</v>
      </c>
      <c r="AC62">
        <v>52</v>
      </c>
      <c r="AD62">
        <f t="shared" si="11"/>
        <v>46</v>
      </c>
      <c r="AE62">
        <v>66</v>
      </c>
      <c r="AF62">
        <f t="shared" si="12"/>
        <v>49</v>
      </c>
      <c r="AG62">
        <v>98</v>
      </c>
      <c r="AH62">
        <v>81.25</v>
      </c>
      <c r="AI62">
        <f t="shared" si="4"/>
        <v>68.25</v>
      </c>
    </row>
    <row r="63" spans="1:35">
      <c r="A63">
        <v>61</v>
      </c>
      <c r="B63">
        <v>15.5</v>
      </c>
      <c r="C63">
        <v>88</v>
      </c>
      <c r="D63">
        <v>15.5</v>
      </c>
      <c r="E63">
        <f t="shared" si="5"/>
        <v>73</v>
      </c>
      <c r="F63">
        <v>60</v>
      </c>
      <c r="G63">
        <v>55</v>
      </c>
      <c r="H63">
        <v>48</v>
      </c>
      <c r="I63">
        <v>41</v>
      </c>
      <c r="J63">
        <v>47</v>
      </c>
      <c r="K63">
        <v>52</v>
      </c>
      <c r="L63" s="1">
        <v>40.491700000000002</v>
      </c>
      <c r="M63">
        <v>56</v>
      </c>
      <c r="N63">
        <v>53</v>
      </c>
      <c r="O63">
        <v>37</v>
      </c>
      <c r="Y63">
        <v>41</v>
      </c>
      <c r="Z63">
        <f t="shared" si="9"/>
        <v>55</v>
      </c>
      <c r="AA63">
        <v>82</v>
      </c>
      <c r="AB63">
        <f t="shared" si="10"/>
        <v>48</v>
      </c>
      <c r="AC63">
        <v>53</v>
      </c>
      <c r="AD63">
        <f t="shared" si="11"/>
        <v>47</v>
      </c>
      <c r="AE63">
        <v>69</v>
      </c>
      <c r="AF63">
        <f t="shared" si="12"/>
        <v>52</v>
      </c>
      <c r="AG63">
        <v>94.754199999999997</v>
      </c>
      <c r="AH63">
        <v>75.254199999999997</v>
      </c>
      <c r="AI63">
        <f t="shared" si="4"/>
        <v>62.254199999999997</v>
      </c>
    </row>
    <row r="64" spans="1:35">
      <c r="A64">
        <v>62</v>
      </c>
      <c r="B64">
        <v>15.75</v>
      </c>
      <c r="C64">
        <v>83</v>
      </c>
      <c r="D64">
        <v>15.75</v>
      </c>
      <c r="E64">
        <f t="shared" si="5"/>
        <v>68</v>
      </c>
      <c r="F64">
        <v>63</v>
      </c>
      <c r="G64">
        <v>59</v>
      </c>
      <c r="H64">
        <v>48</v>
      </c>
      <c r="I64">
        <v>39</v>
      </c>
      <c r="J64">
        <v>43</v>
      </c>
      <c r="K64">
        <v>44</v>
      </c>
      <c r="L64" s="1">
        <v>38</v>
      </c>
      <c r="M64">
        <v>54</v>
      </c>
      <c r="N64">
        <v>54</v>
      </c>
      <c r="O64">
        <v>37</v>
      </c>
      <c r="Y64">
        <v>45</v>
      </c>
      <c r="Z64">
        <f t="shared" si="9"/>
        <v>59</v>
      </c>
      <c r="AA64">
        <v>82</v>
      </c>
      <c r="AB64">
        <f t="shared" si="10"/>
        <v>48</v>
      </c>
      <c r="AC64">
        <v>49</v>
      </c>
      <c r="AD64">
        <f t="shared" si="11"/>
        <v>43</v>
      </c>
      <c r="AE64">
        <v>61</v>
      </c>
      <c r="AF64">
        <f t="shared" si="12"/>
        <v>44</v>
      </c>
      <c r="AG64">
        <v>98.583299999999994</v>
      </c>
      <c r="AH64">
        <v>77.5167</v>
      </c>
      <c r="AI64">
        <f t="shared" si="4"/>
        <v>64.5167</v>
      </c>
    </row>
    <row r="65" spans="1:35">
      <c r="A65">
        <v>63</v>
      </c>
      <c r="B65">
        <v>16</v>
      </c>
      <c r="C65">
        <v>95</v>
      </c>
      <c r="D65">
        <v>16</v>
      </c>
      <c r="E65">
        <f t="shared" si="5"/>
        <v>80</v>
      </c>
      <c r="F65">
        <v>61</v>
      </c>
      <c r="G65">
        <v>58</v>
      </c>
      <c r="H65">
        <v>46</v>
      </c>
      <c r="I65">
        <v>39</v>
      </c>
      <c r="J65">
        <v>47</v>
      </c>
      <c r="K65">
        <v>46</v>
      </c>
      <c r="L65" s="1">
        <v>35.137500000000003</v>
      </c>
      <c r="M65">
        <v>54</v>
      </c>
      <c r="N65">
        <v>44</v>
      </c>
      <c r="O65">
        <v>34</v>
      </c>
      <c r="Y65">
        <v>44</v>
      </c>
      <c r="Z65">
        <f t="shared" si="9"/>
        <v>58</v>
      </c>
      <c r="AA65">
        <v>80</v>
      </c>
      <c r="AB65">
        <f t="shared" si="10"/>
        <v>46</v>
      </c>
      <c r="AC65">
        <v>53</v>
      </c>
      <c r="AD65">
        <f t="shared" si="11"/>
        <v>47</v>
      </c>
      <c r="AE65">
        <v>63</v>
      </c>
      <c r="AF65">
        <f t="shared" si="12"/>
        <v>46</v>
      </c>
      <c r="AG65">
        <v>99.525000000000006</v>
      </c>
      <c r="AH65">
        <v>79.6875</v>
      </c>
      <c r="AI65">
        <f t="shared" si="4"/>
        <v>66.6875</v>
      </c>
    </row>
    <row r="66" spans="1:35">
      <c r="A66">
        <v>64</v>
      </c>
      <c r="B66">
        <v>16.25</v>
      </c>
      <c r="C66">
        <v>79</v>
      </c>
      <c r="D66">
        <v>16.25</v>
      </c>
      <c r="E66">
        <f t="shared" si="5"/>
        <v>64</v>
      </c>
      <c r="F66">
        <v>64</v>
      </c>
      <c r="G66">
        <v>58</v>
      </c>
      <c r="H66">
        <v>45</v>
      </c>
      <c r="I66">
        <v>40</v>
      </c>
      <c r="J66">
        <v>46</v>
      </c>
      <c r="K66">
        <v>47</v>
      </c>
      <c r="L66" s="1">
        <v>36.466700000000003</v>
      </c>
      <c r="M66">
        <v>49</v>
      </c>
      <c r="N66">
        <v>49</v>
      </c>
      <c r="O66">
        <v>41</v>
      </c>
      <c r="Y66">
        <v>44</v>
      </c>
      <c r="Z66">
        <f t="shared" si="9"/>
        <v>58</v>
      </c>
      <c r="AA66">
        <v>79</v>
      </c>
      <c r="AB66">
        <f t="shared" si="10"/>
        <v>45</v>
      </c>
      <c r="AC66">
        <v>52</v>
      </c>
      <c r="AD66">
        <f t="shared" si="11"/>
        <v>46</v>
      </c>
      <c r="AE66">
        <v>64</v>
      </c>
      <c r="AF66">
        <f t="shared" si="12"/>
        <v>47</v>
      </c>
      <c r="AG66">
        <v>98.066699999999997</v>
      </c>
      <c r="AH66">
        <v>75.7333</v>
      </c>
      <c r="AI66">
        <f t="shared" ref="AI66:AI129" si="13">AH66-13</f>
        <v>62.7333</v>
      </c>
    </row>
    <row r="67" spans="1:35">
      <c r="A67">
        <v>65</v>
      </c>
      <c r="B67">
        <v>16.5</v>
      </c>
      <c r="C67">
        <v>89</v>
      </c>
      <c r="D67">
        <v>16.5</v>
      </c>
      <c r="E67">
        <f t="shared" ref="E67:E130" si="14">C67-15</f>
        <v>74</v>
      </c>
      <c r="F67">
        <v>59</v>
      </c>
      <c r="G67">
        <v>68</v>
      </c>
      <c r="H67">
        <v>48</v>
      </c>
      <c r="I67">
        <v>38</v>
      </c>
      <c r="J67">
        <v>46</v>
      </c>
      <c r="K67">
        <v>46</v>
      </c>
      <c r="L67" s="1">
        <v>32.6875</v>
      </c>
      <c r="M67">
        <v>47</v>
      </c>
      <c r="N67">
        <v>48</v>
      </c>
      <c r="O67">
        <v>38</v>
      </c>
      <c r="Y67">
        <v>54</v>
      </c>
      <c r="Z67">
        <f t="shared" si="9"/>
        <v>68</v>
      </c>
      <c r="AA67">
        <v>82</v>
      </c>
      <c r="AB67">
        <f t="shared" si="10"/>
        <v>48</v>
      </c>
      <c r="AC67">
        <v>52</v>
      </c>
      <c r="AD67">
        <f t="shared" si="11"/>
        <v>46</v>
      </c>
      <c r="AE67">
        <v>63</v>
      </c>
      <c r="AF67">
        <f t="shared" si="12"/>
        <v>46</v>
      </c>
      <c r="AG67">
        <v>95.770799999999994</v>
      </c>
      <c r="AH67">
        <v>80.458299999999994</v>
      </c>
      <c r="AI67">
        <f t="shared" si="13"/>
        <v>67.458299999999994</v>
      </c>
    </row>
    <row r="68" spans="1:35">
      <c r="A68">
        <v>66</v>
      </c>
      <c r="B68">
        <v>16.75</v>
      </c>
      <c r="C68">
        <v>92</v>
      </c>
      <c r="D68">
        <v>16.75</v>
      </c>
      <c r="E68">
        <f t="shared" si="14"/>
        <v>77</v>
      </c>
      <c r="F68">
        <v>55</v>
      </c>
      <c r="G68">
        <v>52</v>
      </c>
      <c r="H68">
        <v>48</v>
      </c>
      <c r="I68">
        <v>39</v>
      </c>
      <c r="J68">
        <v>46</v>
      </c>
      <c r="K68">
        <v>54</v>
      </c>
      <c r="L68" s="1">
        <v>34.799999999999997</v>
      </c>
      <c r="M68">
        <v>50</v>
      </c>
      <c r="N68">
        <v>48</v>
      </c>
      <c r="O68">
        <v>33</v>
      </c>
      <c r="Y68">
        <v>38</v>
      </c>
      <c r="Z68">
        <f t="shared" si="9"/>
        <v>52</v>
      </c>
      <c r="AA68">
        <v>82</v>
      </c>
      <c r="AB68">
        <f t="shared" si="10"/>
        <v>48</v>
      </c>
      <c r="AC68">
        <v>52</v>
      </c>
      <c r="AD68">
        <f t="shared" si="11"/>
        <v>46</v>
      </c>
      <c r="AE68">
        <v>71</v>
      </c>
      <c r="AF68">
        <f t="shared" si="12"/>
        <v>54</v>
      </c>
      <c r="AG68">
        <v>99.575000000000003</v>
      </c>
      <c r="AH68">
        <v>67.849999999999994</v>
      </c>
      <c r="AI68">
        <f t="shared" si="13"/>
        <v>54.849999999999994</v>
      </c>
    </row>
    <row r="69" spans="1:35">
      <c r="A69">
        <v>67</v>
      </c>
      <c r="B69">
        <v>17</v>
      </c>
      <c r="C69">
        <v>92</v>
      </c>
      <c r="D69">
        <v>17</v>
      </c>
      <c r="E69">
        <f t="shared" si="14"/>
        <v>77</v>
      </c>
      <c r="F69">
        <v>54</v>
      </c>
      <c r="G69">
        <v>56</v>
      </c>
      <c r="H69">
        <v>49</v>
      </c>
      <c r="I69">
        <v>41</v>
      </c>
      <c r="J69">
        <v>45</v>
      </c>
      <c r="K69">
        <v>50</v>
      </c>
      <c r="L69" s="1">
        <v>39.116700000000002</v>
      </c>
      <c r="M69">
        <v>54</v>
      </c>
      <c r="N69">
        <v>56</v>
      </c>
      <c r="O69">
        <v>36</v>
      </c>
      <c r="Y69">
        <v>42</v>
      </c>
      <c r="Z69">
        <f t="shared" si="9"/>
        <v>56</v>
      </c>
      <c r="AA69">
        <v>83</v>
      </c>
      <c r="AB69">
        <f t="shared" si="10"/>
        <v>49</v>
      </c>
      <c r="AC69">
        <v>51</v>
      </c>
      <c r="AD69">
        <f t="shared" si="11"/>
        <v>45</v>
      </c>
      <c r="AE69">
        <v>67</v>
      </c>
      <c r="AF69">
        <f t="shared" si="12"/>
        <v>50</v>
      </c>
      <c r="AG69">
        <v>100.33750000000001</v>
      </c>
      <c r="AH69">
        <v>75.208299999999994</v>
      </c>
      <c r="AI69">
        <f t="shared" si="13"/>
        <v>62.208299999999994</v>
      </c>
    </row>
    <row r="70" spans="1:35">
      <c r="A70">
        <v>68</v>
      </c>
      <c r="B70">
        <v>17.25</v>
      </c>
      <c r="C70">
        <v>82</v>
      </c>
      <c r="D70">
        <v>17.25</v>
      </c>
      <c r="E70">
        <f t="shared" si="14"/>
        <v>67</v>
      </c>
      <c r="F70">
        <v>50</v>
      </c>
      <c r="G70">
        <v>51</v>
      </c>
      <c r="H70">
        <v>45</v>
      </c>
      <c r="I70">
        <v>42</v>
      </c>
      <c r="J70">
        <v>45</v>
      </c>
      <c r="K70">
        <v>48</v>
      </c>
      <c r="L70" s="1">
        <v>34</v>
      </c>
      <c r="M70">
        <v>52</v>
      </c>
      <c r="N70">
        <v>52</v>
      </c>
      <c r="O70">
        <v>36</v>
      </c>
      <c r="Y70">
        <v>37</v>
      </c>
      <c r="Z70">
        <f t="shared" si="9"/>
        <v>51</v>
      </c>
      <c r="AA70">
        <v>79</v>
      </c>
      <c r="AB70">
        <f t="shared" si="10"/>
        <v>45</v>
      </c>
      <c r="AC70">
        <v>51</v>
      </c>
      <c r="AD70">
        <f t="shared" si="11"/>
        <v>45</v>
      </c>
      <c r="AE70">
        <v>65</v>
      </c>
      <c r="AF70">
        <f t="shared" si="12"/>
        <v>48</v>
      </c>
      <c r="AG70">
        <v>96.783299999999997</v>
      </c>
      <c r="AH70">
        <v>73.283299999999997</v>
      </c>
      <c r="AI70">
        <f t="shared" si="13"/>
        <v>60.283299999999997</v>
      </c>
    </row>
    <row r="71" spans="1:35">
      <c r="A71">
        <v>69</v>
      </c>
      <c r="B71">
        <v>17.5</v>
      </c>
      <c r="C71">
        <v>80</v>
      </c>
      <c r="D71">
        <v>17.5</v>
      </c>
      <c r="E71">
        <f t="shared" si="14"/>
        <v>65</v>
      </c>
      <c r="F71">
        <v>67</v>
      </c>
      <c r="G71">
        <v>55</v>
      </c>
      <c r="H71">
        <v>48</v>
      </c>
      <c r="I71">
        <v>43</v>
      </c>
      <c r="J71">
        <v>43</v>
      </c>
      <c r="K71">
        <v>46</v>
      </c>
      <c r="L71" s="1">
        <v>37.787500000000001</v>
      </c>
      <c r="M71">
        <v>55</v>
      </c>
      <c r="N71">
        <v>46</v>
      </c>
      <c r="O71">
        <v>38</v>
      </c>
      <c r="Y71">
        <v>41</v>
      </c>
      <c r="Z71">
        <f t="shared" si="9"/>
        <v>55</v>
      </c>
      <c r="AA71">
        <v>82</v>
      </c>
      <c r="AB71">
        <f t="shared" si="10"/>
        <v>48</v>
      </c>
      <c r="AC71">
        <v>49</v>
      </c>
      <c r="AD71">
        <f t="shared" si="11"/>
        <v>43</v>
      </c>
      <c r="AE71">
        <v>63</v>
      </c>
      <c r="AF71">
        <f t="shared" si="12"/>
        <v>46</v>
      </c>
      <c r="AG71">
        <v>101.875</v>
      </c>
      <c r="AH71">
        <v>70.987499999999997</v>
      </c>
      <c r="AI71">
        <f t="shared" si="13"/>
        <v>57.987499999999997</v>
      </c>
    </row>
    <row r="72" spans="1:35">
      <c r="A72">
        <v>70</v>
      </c>
      <c r="B72">
        <v>17.75</v>
      </c>
      <c r="C72">
        <v>83</v>
      </c>
      <c r="D72">
        <v>17.75</v>
      </c>
      <c r="E72">
        <f t="shared" si="14"/>
        <v>68</v>
      </c>
      <c r="F72">
        <v>58</v>
      </c>
      <c r="G72">
        <v>56</v>
      </c>
      <c r="H72">
        <v>50</v>
      </c>
      <c r="I72">
        <v>41</v>
      </c>
      <c r="J72">
        <v>43</v>
      </c>
      <c r="K72">
        <v>50</v>
      </c>
      <c r="L72" s="1">
        <v>34</v>
      </c>
      <c r="M72">
        <v>56</v>
      </c>
      <c r="N72">
        <v>45</v>
      </c>
      <c r="O72">
        <v>33</v>
      </c>
      <c r="Y72">
        <v>42</v>
      </c>
      <c r="Z72">
        <f t="shared" si="9"/>
        <v>56</v>
      </c>
      <c r="AA72">
        <v>84</v>
      </c>
      <c r="AB72">
        <f t="shared" si="10"/>
        <v>50</v>
      </c>
      <c r="AC72">
        <v>49</v>
      </c>
      <c r="AD72">
        <f t="shared" si="11"/>
        <v>43</v>
      </c>
      <c r="AE72">
        <v>67</v>
      </c>
      <c r="AF72">
        <f t="shared" si="12"/>
        <v>50</v>
      </c>
      <c r="AG72">
        <v>95</v>
      </c>
      <c r="AH72">
        <v>72.583299999999994</v>
      </c>
      <c r="AI72">
        <f t="shared" si="13"/>
        <v>59.583299999999994</v>
      </c>
    </row>
    <row r="73" spans="1:35">
      <c r="A73">
        <v>71</v>
      </c>
      <c r="B73">
        <v>18</v>
      </c>
      <c r="C73">
        <v>84</v>
      </c>
      <c r="D73">
        <v>18</v>
      </c>
      <c r="E73">
        <f t="shared" si="14"/>
        <v>69</v>
      </c>
      <c r="F73">
        <v>62</v>
      </c>
      <c r="G73">
        <v>52</v>
      </c>
      <c r="H73">
        <v>47</v>
      </c>
      <c r="I73">
        <v>36</v>
      </c>
      <c r="J73">
        <v>50</v>
      </c>
      <c r="K73">
        <v>47</v>
      </c>
      <c r="L73" s="1">
        <v>35.2042</v>
      </c>
      <c r="M73">
        <v>52</v>
      </c>
      <c r="N73">
        <v>46</v>
      </c>
      <c r="O73">
        <v>34</v>
      </c>
      <c r="Y73">
        <v>38</v>
      </c>
      <c r="Z73">
        <f t="shared" si="9"/>
        <v>52</v>
      </c>
      <c r="AA73">
        <v>81</v>
      </c>
      <c r="AB73">
        <f t="shared" si="10"/>
        <v>47</v>
      </c>
      <c r="AC73">
        <v>56</v>
      </c>
      <c r="AD73">
        <f t="shared" si="11"/>
        <v>50</v>
      </c>
      <c r="AE73">
        <v>64</v>
      </c>
      <c r="AF73">
        <f t="shared" si="12"/>
        <v>47</v>
      </c>
      <c r="AG73">
        <v>99.979200000000006</v>
      </c>
      <c r="AH73">
        <v>77.183300000000003</v>
      </c>
      <c r="AI73">
        <f t="shared" si="13"/>
        <v>64.183300000000003</v>
      </c>
    </row>
    <row r="74" spans="1:35">
      <c r="A74">
        <v>72</v>
      </c>
      <c r="B74">
        <v>18.25</v>
      </c>
      <c r="C74">
        <v>93</v>
      </c>
      <c r="D74">
        <v>18.25</v>
      </c>
      <c r="E74">
        <f t="shared" si="14"/>
        <v>78</v>
      </c>
      <c r="F74">
        <v>62</v>
      </c>
      <c r="G74">
        <v>58</v>
      </c>
      <c r="H74">
        <v>49</v>
      </c>
      <c r="I74">
        <v>39</v>
      </c>
      <c r="J74">
        <v>43</v>
      </c>
      <c r="K74">
        <v>51</v>
      </c>
      <c r="L74" s="1">
        <v>36.799999999999997</v>
      </c>
      <c r="M74">
        <v>53</v>
      </c>
      <c r="N74">
        <v>43</v>
      </c>
      <c r="O74">
        <v>35</v>
      </c>
      <c r="Y74">
        <v>44</v>
      </c>
      <c r="Z74">
        <f t="shared" si="9"/>
        <v>58</v>
      </c>
      <c r="AA74">
        <v>83</v>
      </c>
      <c r="AB74">
        <f t="shared" si="10"/>
        <v>49</v>
      </c>
      <c r="AC74">
        <v>49</v>
      </c>
      <c r="AD74">
        <f t="shared" si="11"/>
        <v>43</v>
      </c>
      <c r="AE74">
        <v>68</v>
      </c>
      <c r="AF74">
        <f t="shared" si="12"/>
        <v>51</v>
      </c>
      <c r="AG74">
        <v>95.6</v>
      </c>
      <c r="AH74">
        <v>73.400000000000006</v>
      </c>
      <c r="AI74">
        <f t="shared" si="13"/>
        <v>60.400000000000006</v>
      </c>
    </row>
    <row r="75" spans="1:35">
      <c r="A75">
        <v>73</v>
      </c>
      <c r="B75">
        <v>18.5</v>
      </c>
      <c r="C75">
        <v>83</v>
      </c>
      <c r="D75">
        <v>18.5</v>
      </c>
      <c r="E75">
        <f t="shared" si="14"/>
        <v>68</v>
      </c>
      <c r="F75">
        <v>55</v>
      </c>
      <c r="G75">
        <v>53</v>
      </c>
      <c r="H75">
        <v>44</v>
      </c>
      <c r="I75">
        <v>38</v>
      </c>
      <c r="J75">
        <v>45</v>
      </c>
      <c r="K75">
        <v>42</v>
      </c>
      <c r="L75" s="1">
        <v>38.412500000000001</v>
      </c>
      <c r="M75">
        <v>52</v>
      </c>
      <c r="N75">
        <v>44</v>
      </c>
      <c r="O75">
        <v>30</v>
      </c>
      <c r="Y75">
        <v>39</v>
      </c>
      <c r="Z75">
        <f t="shared" si="9"/>
        <v>53</v>
      </c>
      <c r="AA75">
        <v>78</v>
      </c>
      <c r="AB75">
        <f t="shared" si="10"/>
        <v>44</v>
      </c>
      <c r="AC75">
        <v>51</v>
      </c>
      <c r="AD75">
        <f t="shared" si="11"/>
        <v>45</v>
      </c>
      <c r="AE75">
        <v>59</v>
      </c>
      <c r="AF75">
        <f t="shared" si="12"/>
        <v>42</v>
      </c>
      <c r="AG75">
        <v>97.979200000000006</v>
      </c>
      <c r="AH75">
        <v>70.304199999999994</v>
      </c>
      <c r="AI75">
        <f t="shared" si="13"/>
        <v>57.304199999999994</v>
      </c>
    </row>
    <row r="76" spans="1:35">
      <c r="A76">
        <v>74</v>
      </c>
      <c r="B76">
        <v>18.75</v>
      </c>
      <c r="C76">
        <v>81</v>
      </c>
      <c r="D76">
        <v>18.75</v>
      </c>
      <c r="E76">
        <f t="shared" si="14"/>
        <v>66</v>
      </c>
      <c r="F76">
        <v>51</v>
      </c>
      <c r="G76">
        <v>48</v>
      </c>
      <c r="H76">
        <v>42</v>
      </c>
      <c r="I76">
        <v>38</v>
      </c>
      <c r="J76">
        <v>43</v>
      </c>
      <c r="K76">
        <v>46</v>
      </c>
      <c r="L76" s="1">
        <v>39.700000000000003</v>
      </c>
      <c r="M76">
        <v>51</v>
      </c>
      <c r="N76">
        <v>48</v>
      </c>
      <c r="O76">
        <v>34</v>
      </c>
      <c r="Y76">
        <v>34</v>
      </c>
      <c r="Z76">
        <f t="shared" si="9"/>
        <v>48</v>
      </c>
      <c r="AA76">
        <v>76</v>
      </c>
      <c r="AB76">
        <f t="shared" si="10"/>
        <v>42</v>
      </c>
      <c r="AC76">
        <v>49</v>
      </c>
      <c r="AD76">
        <f t="shared" si="11"/>
        <v>43</v>
      </c>
      <c r="AE76">
        <v>63</v>
      </c>
      <c r="AF76">
        <f t="shared" si="12"/>
        <v>46</v>
      </c>
      <c r="AG76">
        <v>100.7</v>
      </c>
      <c r="AH76">
        <v>71</v>
      </c>
      <c r="AI76">
        <f t="shared" si="13"/>
        <v>58</v>
      </c>
    </row>
    <row r="77" spans="1:35">
      <c r="A77">
        <v>75</v>
      </c>
      <c r="B77">
        <v>19</v>
      </c>
      <c r="C77">
        <v>78</v>
      </c>
      <c r="D77">
        <v>19</v>
      </c>
      <c r="E77">
        <f t="shared" si="14"/>
        <v>63</v>
      </c>
      <c r="F77">
        <v>49</v>
      </c>
      <c r="G77">
        <v>53</v>
      </c>
      <c r="H77">
        <v>41</v>
      </c>
      <c r="I77">
        <v>43</v>
      </c>
      <c r="J77">
        <v>44</v>
      </c>
      <c r="K77">
        <v>50</v>
      </c>
      <c r="L77" s="1">
        <v>32.75</v>
      </c>
      <c r="M77">
        <v>48</v>
      </c>
      <c r="N77">
        <v>53</v>
      </c>
      <c r="O77">
        <v>33</v>
      </c>
      <c r="Y77">
        <v>39</v>
      </c>
      <c r="Z77">
        <f t="shared" si="9"/>
        <v>53</v>
      </c>
      <c r="AA77">
        <v>75</v>
      </c>
      <c r="AB77">
        <f t="shared" si="10"/>
        <v>41</v>
      </c>
      <c r="AC77">
        <v>50</v>
      </c>
      <c r="AD77">
        <f t="shared" si="11"/>
        <v>44</v>
      </c>
      <c r="AE77">
        <v>67</v>
      </c>
      <c r="AF77">
        <f t="shared" si="12"/>
        <v>50</v>
      </c>
      <c r="AG77">
        <v>97.0625</v>
      </c>
      <c r="AH77">
        <v>70</v>
      </c>
      <c r="AI77">
        <f t="shared" si="13"/>
        <v>57</v>
      </c>
    </row>
    <row r="78" spans="1:35">
      <c r="A78">
        <v>76</v>
      </c>
      <c r="B78">
        <v>19.25</v>
      </c>
      <c r="C78">
        <v>74</v>
      </c>
      <c r="D78">
        <v>19.25</v>
      </c>
      <c r="E78">
        <f t="shared" si="14"/>
        <v>59</v>
      </c>
      <c r="F78">
        <v>52</v>
      </c>
      <c r="G78">
        <v>48</v>
      </c>
      <c r="H78">
        <v>48</v>
      </c>
      <c r="I78">
        <v>38</v>
      </c>
      <c r="J78">
        <v>46</v>
      </c>
      <c r="K78">
        <v>46</v>
      </c>
      <c r="L78" s="1">
        <v>36.366700000000002</v>
      </c>
      <c r="M78">
        <v>52</v>
      </c>
      <c r="N78">
        <v>43</v>
      </c>
      <c r="O78">
        <v>30</v>
      </c>
      <c r="Y78">
        <v>34</v>
      </c>
      <c r="Z78">
        <f t="shared" si="9"/>
        <v>48</v>
      </c>
      <c r="AA78">
        <v>82</v>
      </c>
      <c r="AB78">
        <f t="shared" si="10"/>
        <v>48</v>
      </c>
      <c r="AC78">
        <v>52</v>
      </c>
      <c r="AD78">
        <f t="shared" si="11"/>
        <v>46</v>
      </c>
      <c r="AE78">
        <v>63</v>
      </c>
      <c r="AF78">
        <f t="shared" si="12"/>
        <v>46</v>
      </c>
      <c r="AG78">
        <v>94.0167</v>
      </c>
      <c r="AH78">
        <v>78.25</v>
      </c>
      <c r="AI78">
        <f t="shared" si="13"/>
        <v>65.25</v>
      </c>
    </row>
    <row r="79" spans="1:35">
      <c r="A79">
        <v>77</v>
      </c>
      <c r="B79">
        <v>19.5</v>
      </c>
      <c r="C79">
        <v>76</v>
      </c>
      <c r="D79">
        <v>19.5</v>
      </c>
      <c r="E79">
        <f t="shared" si="14"/>
        <v>61</v>
      </c>
      <c r="F79">
        <v>62</v>
      </c>
      <c r="G79">
        <v>59</v>
      </c>
      <c r="H79">
        <v>44</v>
      </c>
      <c r="I79">
        <v>42</v>
      </c>
      <c r="J79">
        <v>47</v>
      </c>
      <c r="K79">
        <v>49</v>
      </c>
      <c r="L79" s="1">
        <v>41.283299999999997</v>
      </c>
      <c r="M79">
        <v>56</v>
      </c>
      <c r="N79">
        <v>44</v>
      </c>
      <c r="O79">
        <v>32</v>
      </c>
      <c r="Y79">
        <v>45</v>
      </c>
      <c r="Z79">
        <f t="shared" si="9"/>
        <v>59</v>
      </c>
      <c r="AA79">
        <v>78</v>
      </c>
      <c r="AB79">
        <f t="shared" si="10"/>
        <v>44</v>
      </c>
      <c r="AC79">
        <v>53</v>
      </c>
      <c r="AD79">
        <f t="shared" si="11"/>
        <v>47</v>
      </c>
      <c r="AE79">
        <v>66</v>
      </c>
      <c r="AF79">
        <f t="shared" si="12"/>
        <v>49</v>
      </c>
      <c r="AG79">
        <v>104.10420000000001</v>
      </c>
      <c r="AH79">
        <v>69.849999999999994</v>
      </c>
      <c r="AI79">
        <f t="shared" si="13"/>
        <v>56.849999999999994</v>
      </c>
    </row>
    <row r="80" spans="1:35">
      <c r="A80">
        <v>78</v>
      </c>
      <c r="B80">
        <v>19.75</v>
      </c>
      <c r="C80">
        <v>82</v>
      </c>
      <c r="D80">
        <v>19.75</v>
      </c>
      <c r="E80">
        <f t="shared" si="14"/>
        <v>67</v>
      </c>
      <c r="F80">
        <v>55</v>
      </c>
      <c r="G80">
        <v>58</v>
      </c>
      <c r="H80">
        <v>51</v>
      </c>
      <c r="I80">
        <v>39</v>
      </c>
      <c r="J80">
        <v>44</v>
      </c>
      <c r="K80">
        <v>50</v>
      </c>
      <c r="L80" s="1">
        <v>34.174999999999997</v>
      </c>
      <c r="M80">
        <v>51</v>
      </c>
      <c r="N80">
        <v>44</v>
      </c>
      <c r="O80">
        <v>35</v>
      </c>
      <c r="Y80">
        <v>44</v>
      </c>
      <c r="Z80">
        <f t="shared" si="9"/>
        <v>58</v>
      </c>
      <c r="AA80">
        <v>85</v>
      </c>
      <c r="AB80">
        <f t="shared" si="10"/>
        <v>51</v>
      </c>
      <c r="AC80">
        <v>50</v>
      </c>
      <c r="AD80">
        <f t="shared" si="11"/>
        <v>44</v>
      </c>
      <c r="AE80">
        <v>67</v>
      </c>
      <c r="AF80">
        <f t="shared" si="12"/>
        <v>50</v>
      </c>
      <c r="AG80">
        <v>91.825000000000003</v>
      </c>
      <c r="AH80">
        <v>82.35</v>
      </c>
      <c r="AI80">
        <f t="shared" si="13"/>
        <v>69.349999999999994</v>
      </c>
    </row>
    <row r="81" spans="1:35">
      <c r="A81">
        <v>79</v>
      </c>
      <c r="B81">
        <v>20</v>
      </c>
      <c r="C81">
        <v>80</v>
      </c>
      <c r="D81">
        <v>20</v>
      </c>
      <c r="E81">
        <f t="shared" si="14"/>
        <v>65</v>
      </c>
      <c r="F81">
        <v>37</v>
      </c>
      <c r="G81">
        <v>59</v>
      </c>
      <c r="H81">
        <v>45</v>
      </c>
      <c r="I81">
        <v>39</v>
      </c>
      <c r="J81">
        <v>43</v>
      </c>
      <c r="K81">
        <v>47</v>
      </c>
      <c r="L81" s="1">
        <v>34.1708</v>
      </c>
      <c r="M81">
        <v>54</v>
      </c>
      <c r="N81">
        <v>46</v>
      </c>
      <c r="O81">
        <v>28</v>
      </c>
      <c r="Y81">
        <v>45</v>
      </c>
      <c r="Z81">
        <f t="shared" si="9"/>
        <v>59</v>
      </c>
      <c r="AA81">
        <v>79</v>
      </c>
      <c r="AB81">
        <f t="shared" si="10"/>
        <v>45</v>
      </c>
      <c r="AC81">
        <v>49</v>
      </c>
      <c r="AD81">
        <f t="shared" si="11"/>
        <v>43</v>
      </c>
      <c r="AE81">
        <v>64</v>
      </c>
      <c r="AF81">
        <f t="shared" si="12"/>
        <v>47</v>
      </c>
      <c r="AG81">
        <v>91.1708</v>
      </c>
      <c r="AH81">
        <v>71.316699999999997</v>
      </c>
      <c r="AI81">
        <f t="shared" si="13"/>
        <v>58.316699999999997</v>
      </c>
    </row>
    <row r="82" spans="1:35">
      <c r="A82">
        <v>80</v>
      </c>
      <c r="B82">
        <v>20.25</v>
      </c>
      <c r="C82">
        <v>87</v>
      </c>
      <c r="D82">
        <v>20.25</v>
      </c>
      <c r="E82">
        <f t="shared" si="14"/>
        <v>72</v>
      </c>
      <c r="F82">
        <v>61</v>
      </c>
      <c r="G82">
        <v>58</v>
      </c>
      <c r="H82">
        <v>48</v>
      </c>
      <c r="I82">
        <v>39</v>
      </c>
      <c r="J82">
        <v>43</v>
      </c>
      <c r="K82">
        <v>47</v>
      </c>
      <c r="L82" s="1">
        <v>35</v>
      </c>
      <c r="M82">
        <v>44</v>
      </c>
      <c r="N82">
        <v>45</v>
      </c>
      <c r="O82">
        <v>31</v>
      </c>
      <c r="Y82">
        <v>44</v>
      </c>
      <c r="Z82">
        <f t="shared" si="9"/>
        <v>58</v>
      </c>
      <c r="AA82">
        <v>82</v>
      </c>
      <c r="AB82">
        <f t="shared" si="10"/>
        <v>48</v>
      </c>
      <c r="AC82">
        <v>49</v>
      </c>
      <c r="AD82">
        <f t="shared" si="11"/>
        <v>43</v>
      </c>
      <c r="AE82">
        <v>64</v>
      </c>
      <c r="AF82">
        <f t="shared" si="12"/>
        <v>47</v>
      </c>
      <c r="AG82">
        <v>100</v>
      </c>
      <c r="AH82">
        <v>76.333299999999994</v>
      </c>
      <c r="AI82">
        <f t="shared" si="13"/>
        <v>63.333299999999994</v>
      </c>
    </row>
    <row r="83" spans="1:35">
      <c r="A83">
        <v>81</v>
      </c>
      <c r="B83">
        <v>20.5</v>
      </c>
      <c r="C83">
        <v>72</v>
      </c>
      <c r="D83">
        <v>20.5</v>
      </c>
      <c r="E83">
        <f t="shared" si="14"/>
        <v>57</v>
      </c>
      <c r="F83">
        <v>53</v>
      </c>
      <c r="G83">
        <v>56</v>
      </c>
      <c r="H83">
        <v>37</v>
      </c>
      <c r="I83">
        <v>39</v>
      </c>
      <c r="J83">
        <v>43</v>
      </c>
      <c r="K83">
        <v>53</v>
      </c>
      <c r="L83" s="1">
        <v>33.837499999999999</v>
      </c>
      <c r="M83">
        <v>49</v>
      </c>
      <c r="N83">
        <v>45</v>
      </c>
      <c r="O83">
        <v>29</v>
      </c>
      <c r="Y83">
        <v>42</v>
      </c>
      <c r="Z83">
        <f t="shared" si="9"/>
        <v>56</v>
      </c>
      <c r="AA83">
        <v>71</v>
      </c>
      <c r="AB83">
        <f t="shared" si="10"/>
        <v>37</v>
      </c>
      <c r="AC83">
        <v>49</v>
      </c>
      <c r="AD83">
        <f t="shared" si="11"/>
        <v>43</v>
      </c>
      <c r="AE83">
        <v>70</v>
      </c>
      <c r="AF83">
        <f t="shared" si="12"/>
        <v>53</v>
      </c>
      <c r="AG83">
        <v>96.974999999999994</v>
      </c>
      <c r="AH83">
        <v>74.95</v>
      </c>
      <c r="AI83">
        <f t="shared" si="13"/>
        <v>61.95</v>
      </c>
    </row>
    <row r="84" spans="1:35">
      <c r="A84">
        <v>82</v>
      </c>
      <c r="B84">
        <v>20.75</v>
      </c>
      <c r="C84">
        <v>73</v>
      </c>
      <c r="D84">
        <v>20.75</v>
      </c>
      <c r="E84">
        <f t="shared" si="14"/>
        <v>58</v>
      </c>
      <c r="F84">
        <v>55</v>
      </c>
      <c r="G84">
        <v>50</v>
      </c>
      <c r="H84">
        <v>41</v>
      </c>
      <c r="I84">
        <v>41</v>
      </c>
      <c r="J84">
        <v>45</v>
      </c>
      <c r="K84">
        <v>46</v>
      </c>
      <c r="L84" s="1">
        <v>33.158299999999997</v>
      </c>
      <c r="M84">
        <v>56</v>
      </c>
      <c r="N84">
        <v>45</v>
      </c>
      <c r="O84">
        <v>33</v>
      </c>
      <c r="Y84">
        <v>36</v>
      </c>
      <c r="Z84">
        <f t="shared" si="9"/>
        <v>50</v>
      </c>
      <c r="AA84">
        <v>75</v>
      </c>
      <c r="AB84">
        <f t="shared" si="10"/>
        <v>41</v>
      </c>
      <c r="AC84">
        <v>51</v>
      </c>
      <c r="AD84">
        <f t="shared" si="11"/>
        <v>45</v>
      </c>
      <c r="AE84">
        <v>63</v>
      </c>
      <c r="AF84">
        <f t="shared" si="12"/>
        <v>46</v>
      </c>
      <c r="AG84">
        <v>98.208299999999994</v>
      </c>
      <c r="AH84">
        <v>69.2667</v>
      </c>
      <c r="AI84">
        <f t="shared" si="13"/>
        <v>56.2667</v>
      </c>
    </row>
    <row r="85" spans="1:35">
      <c r="A85">
        <v>83</v>
      </c>
      <c r="B85">
        <v>21</v>
      </c>
      <c r="C85">
        <v>79</v>
      </c>
      <c r="D85">
        <v>21</v>
      </c>
      <c r="E85">
        <f t="shared" si="14"/>
        <v>64</v>
      </c>
      <c r="F85">
        <v>52</v>
      </c>
      <c r="G85">
        <v>51</v>
      </c>
      <c r="H85">
        <v>45</v>
      </c>
      <c r="I85">
        <v>39</v>
      </c>
      <c r="J85">
        <v>46</v>
      </c>
      <c r="K85">
        <v>49</v>
      </c>
      <c r="L85" s="1">
        <v>36</v>
      </c>
      <c r="M85">
        <v>57</v>
      </c>
      <c r="N85">
        <v>41</v>
      </c>
      <c r="O85">
        <v>35</v>
      </c>
      <c r="Y85">
        <v>37</v>
      </c>
      <c r="Z85">
        <f t="shared" si="9"/>
        <v>51</v>
      </c>
      <c r="AA85">
        <v>79</v>
      </c>
      <c r="AB85">
        <f t="shared" si="10"/>
        <v>45</v>
      </c>
      <c r="AC85">
        <v>52</v>
      </c>
      <c r="AD85">
        <f t="shared" si="11"/>
        <v>46</v>
      </c>
      <c r="AE85">
        <v>66</v>
      </c>
      <c r="AF85">
        <f t="shared" si="12"/>
        <v>49</v>
      </c>
      <c r="AG85">
        <v>98.691699999999997</v>
      </c>
      <c r="AH85">
        <v>76.5792</v>
      </c>
      <c r="AI85">
        <f t="shared" si="13"/>
        <v>63.5792</v>
      </c>
    </row>
    <row r="86" spans="1:35">
      <c r="A86">
        <v>84</v>
      </c>
      <c r="B86">
        <v>21.25</v>
      </c>
      <c r="C86">
        <v>77</v>
      </c>
      <c r="D86">
        <v>21.25</v>
      </c>
      <c r="E86">
        <f t="shared" si="14"/>
        <v>62</v>
      </c>
      <c r="F86">
        <v>50</v>
      </c>
      <c r="G86">
        <v>59</v>
      </c>
      <c r="H86">
        <v>42</v>
      </c>
      <c r="I86">
        <v>42</v>
      </c>
      <c r="J86">
        <v>44</v>
      </c>
      <c r="K86">
        <v>49</v>
      </c>
      <c r="L86" s="1">
        <v>32.450000000000003</v>
      </c>
      <c r="M86">
        <v>52</v>
      </c>
      <c r="N86">
        <v>48</v>
      </c>
      <c r="O86">
        <v>35</v>
      </c>
      <c r="Y86">
        <v>45</v>
      </c>
      <c r="Z86">
        <f t="shared" si="9"/>
        <v>59</v>
      </c>
      <c r="AA86">
        <v>76</v>
      </c>
      <c r="AB86">
        <f t="shared" si="10"/>
        <v>42</v>
      </c>
      <c r="AC86">
        <v>50</v>
      </c>
      <c r="AD86">
        <f t="shared" si="11"/>
        <v>44</v>
      </c>
      <c r="AE86">
        <v>66</v>
      </c>
      <c r="AF86">
        <f t="shared" si="12"/>
        <v>49</v>
      </c>
      <c r="AG86">
        <v>99.15</v>
      </c>
      <c r="AH86">
        <v>70.599999999999994</v>
      </c>
      <c r="AI86">
        <f t="shared" si="13"/>
        <v>57.599999999999994</v>
      </c>
    </row>
    <row r="87" spans="1:35">
      <c r="A87">
        <v>85</v>
      </c>
      <c r="B87">
        <v>21.5</v>
      </c>
      <c r="C87">
        <v>73</v>
      </c>
      <c r="D87">
        <v>21.5</v>
      </c>
      <c r="E87">
        <f t="shared" si="14"/>
        <v>58</v>
      </c>
      <c r="F87">
        <v>59</v>
      </c>
      <c r="G87">
        <v>57</v>
      </c>
      <c r="H87">
        <v>44</v>
      </c>
      <c r="I87">
        <v>39</v>
      </c>
      <c r="J87">
        <v>45</v>
      </c>
      <c r="K87">
        <v>46</v>
      </c>
      <c r="L87" s="1">
        <v>36.708300000000001</v>
      </c>
      <c r="M87">
        <v>47</v>
      </c>
      <c r="N87">
        <v>48</v>
      </c>
      <c r="O87">
        <v>34</v>
      </c>
      <c r="Y87">
        <v>43</v>
      </c>
      <c r="Z87">
        <f t="shared" si="9"/>
        <v>57</v>
      </c>
      <c r="AA87">
        <v>78</v>
      </c>
      <c r="AB87">
        <f t="shared" si="10"/>
        <v>44</v>
      </c>
      <c r="AC87">
        <v>51</v>
      </c>
      <c r="AD87">
        <f t="shared" si="11"/>
        <v>45</v>
      </c>
      <c r="AE87">
        <v>63</v>
      </c>
      <c r="AF87">
        <f t="shared" si="12"/>
        <v>46</v>
      </c>
      <c r="AG87">
        <v>94.145799999999994</v>
      </c>
      <c r="AH87">
        <v>71.8125</v>
      </c>
      <c r="AI87">
        <f t="shared" si="13"/>
        <v>58.8125</v>
      </c>
    </row>
    <row r="88" spans="1:35">
      <c r="A88">
        <v>86</v>
      </c>
      <c r="B88">
        <v>21.75</v>
      </c>
      <c r="C88">
        <v>81</v>
      </c>
      <c r="D88">
        <v>21.75</v>
      </c>
      <c r="E88">
        <f t="shared" si="14"/>
        <v>66</v>
      </c>
      <c r="F88">
        <v>52</v>
      </c>
      <c r="G88">
        <v>53</v>
      </c>
      <c r="H88">
        <v>47</v>
      </c>
      <c r="I88">
        <v>40</v>
      </c>
      <c r="J88">
        <v>46</v>
      </c>
      <c r="K88">
        <v>56</v>
      </c>
      <c r="L88" s="1">
        <v>33.566699999999997</v>
      </c>
      <c r="M88">
        <v>59</v>
      </c>
      <c r="N88">
        <v>42</v>
      </c>
      <c r="O88">
        <v>32</v>
      </c>
      <c r="Y88">
        <v>39</v>
      </c>
      <c r="Z88">
        <f t="shared" si="9"/>
        <v>53</v>
      </c>
      <c r="AA88">
        <v>81</v>
      </c>
      <c r="AB88">
        <f t="shared" si="10"/>
        <v>47</v>
      </c>
      <c r="AC88">
        <v>52</v>
      </c>
      <c r="AD88">
        <f t="shared" si="11"/>
        <v>46</v>
      </c>
      <c r="AE88">
        <v>73</v>
      </c>
      <c r="AF88">
        <f t="shared" si="12"/>
        <v>56</v>
      </c>
      <c r="AG88">
        <v>98</v>
      </c>
      <c r="AH88">
        <v>74.924999999999997</v>
      </c>
      <c r="AI88">
        <f t="shared" si="13"/>
        <v>61.924999999999997</v>
      </c>
    </row>
    <row r="89" spans="1:35">
      <c r="A89">
        <v>87</v>
      </c>
      <c r="B89">
        <v>22</v>
      </c>
      <c r="C89">
        <v>72</v>
      </c>
      <c r="D89">
        <v>22</v>
      </c>
      <c r="E89">
        <f t="shared" si="14"/>
        <v>57</v>
      </c>
      <c r="F89">
        <v>63</v>
      </c>
      <c r="G89">
        <v>59</v>
      </c>
      <c r="H89">
        <v>41</v>
      </c>
      <c r="I89">
        <v>34</v>
      </c>
      <c r="J89">
        <v>42</v>
      </c>
      <c r="K89">
        <v>49</v>
      </c>
      <c r="L89" s="1">
        <v>34.862499999999997</v>
      </c>
      <c r="M89">
        <v>51</v>
      </c>
      <c r="N89">
        <v>57</v>
      </c>
      <c r="O89">
        <v>29</v>
      </c>
      <c r="Y89">
        <v>45</v>
      </c>
      <c r="Z89">
        <f t="shared" si="9"/>
        <v>59</v>
      </c>
      <c r="AA89">
        <v>75</v>
      </c>
      <c r="AB89">
        <f t="shared" si="10"/>
        <v>41</v>
      </c>
      <c r="AC89">
        <v>48</v>
      </c>
      <c r="AD89">
        <f t="shared" si="11"/>
        <v>42</v>
      </c>
      <c r="AE89">
        <v>66</v>
      </c>
      <c r="AF89">
        <f t="shared" si="12"/>
        <v>49</v>
      </c>
      <c r="AG89">
        <v>98.45</v>
      </c>
      <c r="AH89">
        <v>67.087500000000006</v>
      </c>
      <c r="AI89">
        <f t="shared" si="13"/>
        <v>54.087500000000006</v>
      </c>
    </row>
    <row r="90" spans="1:35">
      <c r="A90">
        <v>88</v>
      </c>
      <c r="B90">
        <v>22.25</v>
      </c>
      <c r="C90">
        <v>81</v>
      </c>
      <c r="D90">
        <v>22.25</v>
      </c>
      <c r="E90">
        <f t="shared" si="14"/>
        <v>66</v>
      </c>
      <c r="F90">
        <v>67</v>
      </c>
      <c r="G90">
        <v>58</v>
      </c>
      <c r="H90">
        <v>42</v>
      </c>
      <c r="I90">
        <v>39</v>
      </c>
      <c r="J90">
        <v>46</v>
      </c>
      <c r="K90">
        <v>53</v>
      </c>
      <c r="L90" s="1">
        <v>32.2667</v>
      </c>
      <c r="M90">
        <v>57</v>
      </c>
      <c r="N90">
        <v>52</v>
      </c>
      <c r="O90">
        <v>36</v>
      </c>
      <c r="Y90">
        <v>44</v>
      </c>
      <c r="Z90">
        <f t="shared" si="9"/>
        <v>58</v>
      </c>
      <c r="AA90">
        <v>76</v>
      </c>
      <c r="AB90">
        <f t="shared" si="10"/>
        <v>42</v>
      </c>
      <c r="AC90">
        <v>52</v>
      </c>
      <c r="AD90">
        <f t="shared" si="11"/>
        <v>46</v>
      </c>
      <c r="AE90">
        <v>70</v>
      </c>
      <c r="AF90">
        <f t="shared" si="12"/>
        <v>53</v>
      </c>
      <c r="AG90">
        <v>97.866699999999994</v>
      </c>
      <c r="AH90">
        <v>74.099999999999994</v>
      </c>
      <c r="AI90">
        <f t="shared" si="13"/>
        <v>61.099999999999994</v>
      </c>
    </row>
    <row r="91" spans="1:35">
      <c r="A91">
        <v>89</v>
      </c>
      <c r="B91">
        <v>22.5</v>
      </c>
      <c r="C91">
        <v>90</v>
      </c>
      <c r="D91">
        <v>22.5</v>
      </c>
      <c r="E91">
        <f t="shared" si="14"/>
        <v>75</v>
      </c>
      <c r="F91">
        <v>50</v>
      </c>
      <c r="G91">
        <v>51</v>
      </c>
      <c r="H91">
        <v>41</v>
      </c>
      <c r="I91">
        <v>39</v>
      </c>
      <c r="J91">
        <v>44</v>
      </c>
      <c r="K91">
        <v>51</v>
      </c>
      <c r="L91" s="1">
        <v>35.354199999999999</v>
      </c>
      <c r="M91">
        <v>50</v>
      </c>
      <c r="N91">
        <v>43</v>
      </c>
      <c r="O91">
        <v>34</v>
      </c>
      <c r="Y91">
        <v>37</v>
      </c>
      <c r="Z91">
        <f t="shared" si="9"/>
        <v>51</v>
      </c>
      <c r="AA91">
        <v>75</v>
      </c>
      <c r="AB91">
        <f t="shared" si="10"/>
        <v>41</v>
      </c>
      <c r="AC91">
        <v>50</v>
      </c>
      <c r="AD91">
        <f t="shared" si="11"/>
        <v>44</v>
      </c>
      <c r="AE91">
        <v>68</v>
      </c>
      <c r="AF91">
        <f t="shared" si="12"/>
        <v>51</v>
      </c>
      <c r="AG91">
        <v>95.095799999999997</v>
      </c>
      <c r="AH91">
        <v>74.775000000000006</v>
      </c>
      <c r="AI91">
        <f t="shared" si="13"/>
        <v>61.775000000000006</v>
      </c>
    </row>
    <row r="92" spans="1:35">
      <c r="A92">
        <v>90</v>
      </c>
      <c r="B92">
        <v>22.75</v>
      </c>
      <c r="C92">
        <v>84</v>
      </c>
      <c r="D92">
        <v>22.75</v>
      </c>
      <c r="E92">
        <f t="shared" si="14"/>
        <v>69</v>
      </c>
      <c r="F92">
        <v>51</v>
      </c>
      <c r="G92">
        <v>54</v>
      </c>
      <c r="H92">
        <v>44</v>
      </c>
      <c r="I92">
        <v>41</v>
      </c>
      <c r="J92">
        <v>48</v>
      </c>
      <c r="K92">
        <v>50</v>
      </c>
      <c r="L92" s="1">
        <v>34</v>
      </c>
      <c r="M92">
        <v>52</v>
      </c>
      <c r="N92">
        <v>46</v>
      </c>
      <c r="O92">
        <v>31</v>
      </c>
      <c r="Y92">
        <v>40</v>
      </c>
      <c r="Z92">
        <f t="shared" si="9"/>
        <v>54</v>
      </c>
      <c r="AA92">
        <v>78</v>
      </c>
      <c r="AB92">
        <f t="shared" si="10"/>
        <v>44</v>
      </c>
      <c r="AC92">
        <v>54</v>
      </c>
      <c r="AD92">
        <f t="shared" si="11"/>
        <v>48</v>
      </c>
      <c r="AE92">
        <v>67</v>
      </c>
      <c r="AF92">
        <f t="shared" si="12"/>
        <v>50</v>
      </c>
      <c r="AG92">
        <v>95.375</v>
      </c>
      <c r="AH92">
        <v>73.25</v>
      </c>
      <c r="AI92">
        <f t="shared" si="13"/>
        <v>60.25</v>
      </c>
    </row>
    <row r="93" spans="1:35">
      <c r="A93">
        <v>91</v>
      </c>
      <c r="B93">
        <v>23</v>
      </c>
      <c r="C93">
        <v>71</v>
      </c>
      <c r="D93">
        <v>23</v>
      </c>
      <c r="E93">
        <f t="shared" si="14"/>
        <v>56</v>
      </c>
      <c r="F93">
        <v>38</v>
      </c>
      <c r="G93">
        <v>48</v>
      </c>
      <c r="H93">
        <v>43</v>
      </c>
      <c r="I93">
        <v>39</v>
      </c>
      <c r="J93">
        <v>45</v>
      </c>
      <c r="K93">
        <v>47</v>
      </c>
      <c r="L93" s="1">
        <v>41.758299999999998</v>
      </c>
      <c r="M93">
        <v>60</v>
      </c>
      <c r="N93">
        <v>48</v>
      </c>
      <c r="O93">
        <v>35</v>
      </c>
      <c r="Y93">
        <v>34</v>
      </c>
      <c r="Z93">
        <f t="shared" si="9"/>
        <v>48</v>
      </c>
      <c r="AA93">
        <v>77</v>
      </c>
      <c r="AB93">
        <f t="shared" si="10"/>
        <v>43</v>
      </c>
      <c r="AC93">
        <v>51</v>
      </c>
      <c r="AD93">
        <f t="shared" si="11"/>
        <v>45</v>
      </c>
      <c r="AE93">
        <v>64</v>
      </c>
      <c r="AF93">
        <f t="shared" si="12"/>
        <v>47</v>
      </c>
      <c r="AG93">
        <v>98.758300000000006</v>
      </c>
      <c r="AH93">
        <v>64.758300000000006</v>
      </c>
      <c r="AI93">
        <f t="shared" si="13"/>
        <v>51.758300000000006</v>
      </c>
    </row>
    <row r="94" spans="1:35">
      <c r="A94">
        <v>92</v>
      </c>
      <c r="B94">
        <v>23.25</v>
      </c>
      <c r="C94">
        <v>77</v>
      </c>
      <c r="D94">
        <v>23.25</v>
      </c>
      <c r="E94">
        <f t="shared" si="14"/>
        <v>62</v>
      </c>
      <c r="F94">
        <v>40</v>
      </c>
      <c r="G94">
        <v>46</v>
      </c>
      <c r="H94">
        <v>47</v>
      </c>
      <c r="I94">
        <v>38</v>
      </c>
      <c r="J94">
        <v>46</v>
      </c>
      <c r="K94">
        <v>46</v>
      </c>
      <c r="L94" s="1">
        <v>32.883299999999998</v>
      </c>
      <c r="M94">
        <v>55</v>
      </c>
      <c r="N94">
        <v>40</v>
      </c>
      <c r="O94">
        <v>31</v>
      </c>
      <c r="Y94">
        <v>32</v>
      </c>
      <c r="Z94">
        <f t="shared" si="9"/>
        <v>46</v>
      </c>
      <c r="AA94">
        <v>81</v>
      </c>
      <c r="AB94">
        <f t="shared" si="10"/>
        <v>47</v>
      </c>
      <c r="AC94">
        <v>52</v>
      </c>
      <c r="AD94">
        <f t="shared" si="11"/>
        <v>46</v>
      </c>
      <c r="AE94">
        <v>63</v>
      </c>
      <c r="AF94">
        <f t="shared" si="12"/>
        <v>46</v>
      </c>
      <c r="AG94">
        <v>96.3</v>
      </c>
      <c r="AH94">
        <v>71.150000000000006</v>
      </c>
      <c r="AI94">
        <f t="shared" si="13"/>
        <v>58.150000000000006</v>
      </c>
    </row>
    <row r="95" spans="1:35">
      <c r="A95">
        <v>93</v>
      </c>
      <c r="B95">
        <v>23.5</v>
      </c>
      <c r="C95">
        <v>75</v>
      </c>
      <c r="D95">
        <v>23.5</v>
      </c>
      <c r="E95">
        <f t="shared" si="14"/>
        <v>60</v>
      </c>
      <c r="F95">
        <v>48</v>
      </c>
      <c r="G95">
        <v>52</v>
      </c>
      <c r="H95">
        <v>48</v>
      </c>
      <c r="I95">
        <v>36</v>
      </c>
      <c r="J95">
        <v>44</v>
      </c>
      <c r="K95">
        <v>44</v>
      </c>
      <c r="L95" s="1">
        <v>33.887500000000003</v>
      </c>
      <c r="M95">
        <v>50</v>
      </c>
      <c r="N95">
        <v>52</v>
      </c>
      <c r="O95">
        <v>32</v>
      </c>
      <c r="Y95">
        <v>38</v>
      </c>
      <c r="Z95">
        <f t="shared" si="9"/>
        <v>52</v>
      </c>
      <c r="AA95">
        <v>82</v>
      </c>
      <c r="AB95">
        <f t="shared" si="10"/>
        <v>48</v>
      </c>
      <c r="AC95">
        <v>50</v>
      </c>
      <c r="AD95">
        <f t="shared" si="11"/>
        <v>44</v>
      </c>
      <c r="AE95">
        <v>61</v>
      </c>
      <c r="AF95">
        <f t="shared" si="12"/>
        <v>44</v>
      </c>
      <c r="AG95">
        <v>91.5625</v>
      </c>
      <c r="AH95">
        <v>70.674999999999997</v>
      </c>
      <c r="AI95">
        <f t="shared" si="13"/>
        <v>57.674999999999997</v>
      </c>
    </row>
    <row r="96" spans="1:35">
      <c r="A96">
        <v>94</v>
      </c>
      <c r="B96">
        <v>23.75</v>
      </c>
      <c r="C96">
        <v>71</v>
      </c>
      <c r="D96">
        <v>23.75</v>
      </c>
      <c r="E96">
        <f t="shared" si="14"/>
        <v>56</v>
      </c>
      <c r="F96">
        <v>52</v>
      </c>
      <c r="G96">
        <v>51</v>
      </c>
      <c r="H96">
        <v>46</v>
      </c>
      <c r="I96">
        <v>38</v>
      </c>
      <c r="J96">
        <v>50</v>
      </c>
      <c r="K96">
        <v>48</v>
      </c>
      <c r="L96" s="1">
        <v>36.458300000000001</v>
      </c>
      <c r="M96">
        <v>50</v>
      </c>
      <c r="N96">
        <v>49</v>
      </c>
      <c r="O96">
        <v>33</v>
      </c>
      <c r="Y96">
        <v>37</v>
      </c>
      <c r="Z96">
        <f t="shared" si="9"/>
        <v>51</v>
      </c>
      <c r="AA96">
        <v>80</v>
      </c>
      <c r="AB96">
        <f t="shared" si="10"/>
        <v>46</v>
      </c>
      <c r="AC96">
        <v>56</v>
      </c>
      <c r="AD96">
        <f t="shared" si="11"/>
        <v>50</v>
      </c>
      <c r="AE96">
        <v>65</v>
      </c>
      <c r="AF96">
        <f t="shared" si="12"/>
        <v>48</v>
      </c>
      <c r="AG96">
        <v>94.783299999999997</v>
      </c>
      <c r="AH96">
        <v>69.3917</v>
      </c>
      <c r="AI96">
        <f t="shared" si="13"/>
        <v>56.3917</v>
      </c>
    </row>
    <row r="97" spans="1:35">
      <c r="A97">
        <v>95</v>
      </c>
      <c r="B97">
        <v>24</v>
      </c>
      <c r="C97">
        <v>77</v>
      </c>
      <c r="D97">
        <v>24</v>
      </c>
      <c r="E97">
        <f t="shared" si="14"/>
        <v>62</v>
      </c>
      <c r="F97">
        <v>43</v>
      </c>
      <c r="G97">
        <v>55</v>
      </c>
      <c r="H97">
        <v>46</v>
      </c>
      <c r="I97">
        <v>41</v>
      </c>
      <c r="J97">
        <v>45</v>
      </c>
      <c r="K97">
        <v>49</v>
      </c>
      <c r="L97" s="1">
        <v>31.833300000000001</v>
      </c>
      <c r="M97">
        <v>53</v>
      </c>
      <c r="N97">
        <v>48</v>
      </c>
      <c r="O97">
        <v>32</v>
      </c>
      <c r="Y97">
        <v>41</v>
      </c>
      <c r="Z97">
        <f t="shared" si="9"/>
        <v>55</v>
      </c>
      <c r="AA97">
        <v>80</v>
      </c>
      <c r="AB97">
        <f t="shared" si="10"/>
        <v>46</v>
      </c>
      <c r="AC97">
        <v>51</v>
      </c>
      <c r="AD97">
        <f t="shared" si="11"/>
        <v>45</v>
      </c>
      <c r="AE97">
        <v>66</v>
      </c>
      <c r="AF97">
        <f t="shared" si="12"/>
        <v>49</v>
      </c>
      <c r="AG97">
        <v>91.041700000000006</v>
      </c>
      <c r="AH97">
        <v>76.25</v>
      </c>
      <c r="AI97">
        <f t="shared" si="13"/>
        <v>63.25</v>
      </c>
    </row>
    <row r="98" spans="1:35">
      <c r="A98">
        <v>96</v>
      </c>
      <c r="B98">
        <v>24.25</v>
      </c>
      <c r="C98">
        <v>77</v>
      </c>
      <c r="D98">
        <v>24.25</v>
      </c>
      <c r="E98">
        <f t="shared" si="14"/>
        <v>62</v>
      </c>
      <c r="F98">
        <v>55</v>
      </c>
      <c r="G98">
        <v>48</v>
      </c>
      <c r="H98">
        <v>40</v>
      </c>
      <c r="I98">
        <v>39</v>
      </c>
      <c r="J98">
        <v>46</v>
      </c>
      <c r="K98">
        <v>50</v>
      </c>
      <c r="L98" s="1">
        <v>36.1</v>
      </c>
      <c r="M98">
        <v>42</v>
      </c>
      <c r="N98">
        <v>45</v>
      </c>
      <c r="O98">
        <v>32</v>
      </c>
      <c r="Y98">
        <v>34</v>
      </c>
      <c r="Z98">
        <f t="shared" si="9"/>
        <v>48</v>
      </c>
      <c r="AA98">
        <v>74</v>
      </c>
      <c r="AB98">
        <f t="shared" si="10"/>
        <v>40</v>
      </c>
      <c r="AC98">
        <v>52</v>
      </c>
      <c r="AD98">
        <f t="shared" si="11"/>
        <v>46</v>
      </c>
      <c r="AE98">
        <v>67</v>
      </c>
      <c r="AF98">
        <f t="shared" si="12"/>
        <v>50</v>
      </c>
      <c r="AG98">
        <v>98.7</v>
      </c>
      <c r="AH98">
        <v>73.2</v>
      </c>
      <c r="AI98">
        <f t="shared" si="13"/>
        <v>60.2</v>
      </c>
    </row>
    <row r="99" spans="1:35">
      <c r="A99">
        <v>97</v>
      </c>
      <c r="B99">
        <v>24.5</v>
      </c>
      <c r="C99">
        <v>75</v>
      </c>
      <c r="D99">
        <v>24.5</v>
      </c>
      <c r="E99">
        <f t="shared" si="14"/>
        <v>60</v>
      </c>
      <c r="F99">
        <v>42</v>
      </c>
      <c r="G99">
        <v>43</v>
      </c>
      <c r="H99">
        <v>40</v>
      </c>
      <c r="I99">
        <v>37</v>
      </c>
      <c r="J99">
        <v>44</v>
      </c>
      <c r="K99">
        <v>47</v>
      </c>
      <c r="L99" s="1">
        <v>35.616700000000002</v>
      </c>
      <c r="M99">
        <v>53</v>
      </c>
      <c r="N99">
        <v>40</v>
      </c>
      <c r="O99">
        <v>37</v>
      </c>
      <c r="Y99">
        <v>29</v>
      </c>
      <c r="Z99">
        <f t="shared" si="9"/>
        <v>43</v>
      </c>
      <c r="AA99">
        <v>74</v>
      </c>
      <c r="AB99">
        <f t="shared" si="10"/>
        <v>40</v>
      </c>
      <c r="AC99">
        <v>50</v>
      </c>
      <c r="AD99">
        <f t="shared" si="11"/>
        <v>44</v>
      </c>
      <c r="AE99">
        <v>64</v>
      </c>
      <c r="AF99">
        <f t="shared" si="12"/>
        <v>47</v>
      </c>
      <c r="AG99">
        <v>98.658299999999997</v>
      </c>
      <c r="AH99">
        <v>73.2333</v>
      </c>
      <c r="AI99">
        <f t="shared" si="13"/>
        <v>60.2333</v>
      </c>
    </row>
    <row r="100" spans="1:35">
      <c r="A100">
        <v>98</v>
      </c>
      <c r="B100">
        <v>24.75</v>
      </c>
      <c r="C100">
        <v>73</v>
      </c>
      <c r="D100">
        <v>24.75</v>
      </c>
      <c r="E100">
        <f t="shared" si="14"/>
        <v>58</v>
      </c>
      <c r="F100">
        <v>49</v>
      </c>
      <c r="G100">
        <v>54</v>
      </c>
      <c r="H100">
        <v>41</v>
      </c>
      <c r="I100">
        <v>41</v>
      </c>
      <c r="J100">
        <v>48</v>
      </c>
      <c r="K100">
        <v>48</v>
      </c>
      <c r="L100" s="1">
        <v>33.633299999999998</v>
      </c>
      <c r="M100">
        <v>53</v>
      </c>
      <c r="N100">
        <v>54</v>
      </c>
      <c r="O100">
        <v>36</v>
      </c>
      <c r="Y100">
        <v>40</v>
      </c>
      <c r="Z100">
        <f t="shared" si="9"/>
        <v>54</v>
      </c>
      <c r="AA100">
        <v>75</v>
      </c>
      <c r="AB100">
        <f t="shared" si="10"/>
        <v>41</v>
      </c>
      <c r="AC100">
        <v>54</v>
      </c>
      <c r="AD100">
        <f t="shared" si="11"/>
        <v>48</v>
      </c>
      <c r="AE100">
        <v>65</v>
      </c>
      <c r="AF100">
        <f t="shared" si="12"/>
        <v>48</v>
      </c>
      <c r="AG100">
        <v>96.541700000000006</v>
      </c>
      <c r="AH100">
        <v>70.7333</v>
      </c>
      <c r="AI100">
        <f t="shared" si="13"/>
        <v>57.7333</v>
      </c>
    </row>
    <row r="101" spans="1:35">
      <c r="A101">
        <v>99</v>
      </c>
      <c r="B101">
        <v>25</v>
      </c>
      <c r="C101">
        <v>76</v>
      </c>
      <c r="D101">
        <v>25</v>
      </c>
      <c r="E101">
        <f t="shared" si="14"/>
        <v>61</v>
      </c>
      <c r="F101">
        <v>40</v>
      </c>
      <c r="G101">
        <v>50</v>
      </c>
      <c r="H101">
        <v>42</v>
      </c>
      <c r="I101">
        <v>40</v>
      </c>
      <c r="J101">
        <v>47</v>
      </c>
      <c r="K101">
        <v>43</v>
      </c>
      <c r="L101" s="1">
        <v>36</v>
      </c>
      <c r="M101">
        <v>40</v>
      </c>
      <c r="N101">
        <v>45</v>
      </c>
      <c r="O101">
        <v>30</v>
      </c>
      <c r="Y101">
        <v>36</v>
      </c>
      <c r="Z101">
        <f t="shared" si="9"/>
        <v>50</v>
      </c>
      <c r="AA101">
        <v>76</v>
      </c>
      <c r="AB101">
        <f t="shared" si="10"/>
        <v>42</v>
      </c>
      <c r="AC101">
        <v>53</v>
      </c>
      <c r="AD101">
        <f t="shared" si="11"/>
        <v>47</v>
      </c>
      <c r="AE101">
        <v>60</v>
      </c>
      <c r="AF101">
        <f t="shared" si="12"/>
        <v>43</v>
      </c>
      <c r="AG101">
        <v>96.825000000000003</v>
      </c>
      <c r="AH101">
        <v>64.537499999999994</v>
      </c>
      <c r="AI101">
        <f t="shared" si="13"/>
        <v>51.537499999999994</v>
      </c>
    </row>
    <row r="102" spans="1:35">
      <c r="A102">
        <v>100</v>
      </c>
      <c r="B102">
        <v>25.25</v>
      </c>
      <c r="C102">
        <v>68</v>
      </c>
      <c r="D102">
        <v>25.25</v>
      </c>
      <c r="E102">
        <f t="shared" si="14"/>
        <v>53</v>
      </c>
      <c r="F102">
        <v>55</v>
      </c>
      <c r="G102">
        <v>52</v>
      </c>
      <c r="H102">
        <v>45</v>
      </c>
      <c r="I102">
        <v>38</v>
      </c>
      <c r="J102">
        <v>45</v>
      </c>
      <c r="K102">
        <v>42</v>
      </c>
      <c r="L102" s="1">
        <v>36.166699999999999</v>
      </c>
      <c r="M102">
        <v>48</v>
      </c>
      <c r="N102">
        <v>44</v>
      </c>
      <c r="O102">
        <v>27</v>
      </c>
      <c r="Y102">
        <v>38</v>
      </c>
      <c r="Z102">
        <f t="shared" si="9"/>
        <v>52</v>
      </c>
      <c r="AA102">
        <v>79</v>
      </c>
      <c r="AB102">
        <f t="shared" si="10"/>
        <v>45</v>
      </c>
      <c r="AC102">
        <v>51</v>
      </c>
      <c r="AD102">
        <f t="shared" si="11"/>
        <v>45</v>
      </c>
      <c r="AE102">
        <v>59</v>
      </c>
      <c r="AF102">
        <f t="shared" si="12"/>
        <v>42</v>
      </c>
      <c r="AG102">
        <v>92.083299999999994</v>
      </c>
      <c r="AH102">
        <v>76.333299999999994</v>
      </c>
      <c r="AI102">
        <f t="shared" si="13"/>
        <v>63.333299999999994</v>
      </c>
    </row>
    <row r="103" spans="1:35">
      <c r="A103">
        <v>101</v>
      </c>
      <c r="B103">
        <v>25.5</v>
      </c>
      <c r="C103">
        <v>71</v>
      </c>
      <c r="D103">
        <v>25.5</v>
      </c>
      <c r="E103">
        <f t="shared" si="14"/>
        <v>56</v>
      </c>
      <c r="F103">
        <v>30</v>
      </c>
      <c r="G103">
        <v>44</v>
      </c>
      <c r="H103">
        <v>45</v>
      </c>
      <c r="I103">
        <v>40</v>
      </c>
      <c r="J103">
        <v>47</v>
      </c>
      <c r="K103">
        <v>52</v>
      </c>
      <c r="L103" s="1">
        <v>34.158299999999997</v>
      </c>
      <c r="M103">
        <v>54</v>
      </c>
      <c r="N103">
        <v>48</v>
      </c>
      <c r="O103">
        <v>32</v>
      </c>
      <c r="Y103">
        <v>30</v>
      </c>
      <c r="Z103">
        <f t="shared" si="9"/>
        <v>44</v>
      </c>
      <c r="AA103">
        <v>79</v>
      </c>
      <c r="AB103">
        <f t="shared" si="10"/>
        <v>45</v>
      </c>
      <c r="AC103">
        <v>53</v>
      </c>
      <c r="AD103">
        <f t="shared" si="11"/>
        <v>47</v>
      </c>
      <c r="AE103">
        <v>69</v>
      </c>
      <c r="AF103">
        <f t="shared" si="12"/>
        <v>52</v>
      </c>
      <c r="AG103">
        <v>96.9208</v>
      </c>
      <c r="AH103">
        <v>71.316699999999997</v>
      </c>
      <c r="AI103">
        <f t="shared" si="13"/>
        <v>58.316699999999997</v>
      </c>
    </row>
    <row r="104" spans="1:35">
      <c r="A104">
        <v>102</v>
      </c>
      <c r="B104">
        <v>25.75</v>
      </c>
      <c r="C104">
        <v>82</v>
      </c>
      <c r="D104">
        <v>25.75</v>
      </c>
      <c r="E104">
        <f t="shared" si="14"/>
        <v>67</v>
      </c>
      <c r="F104">
        <v>39</v>
      </c>
      <c r="G104">
        <v>51</v>
      </c>
      <c r="H104">
        <v>44</v>
      </c>
      <c r="I104">
        <v>32</v>
      </c>
      <c r="J104">
        <v>43</v>
      </c>
      <c r="K104">
        <v>47</v>
      </c>
      <c r="L104" s="1">
        <v>30.225000000000001</v>
      </c>
      <c r="M104">
        <v>54</v>
      </c>
      <c r="N104">
        <v>45</v>
      </c>
      <c r="O104">
        <v>28</v>
      </c>
      <c r="Y104">
        <v>37</v>
      </c>
      <c r="Z104">
        <f t="shared" si="9"/>
        <v>51</v>
      </c>
      <c r="AA104">
        <v>78</v>
      </c>
      <c r="AB104">
        <f t="shared" si="10"/>
        <v>44</v>
      </c>
      <c r="AC104">
        <v>49</v>
      </c>
      <c r="AD104">
        <f t="shared" si="11"/>
        <v>43</v>
      </c>
      <c r="AE104">
        <v>64</v>
      </c>
      <c r="AF104">
        <f t="shared" si="12"/>
        <v>47</v>
      </c>
      <c r="AG104">
        <v>91</v>
      </c>
      <c r="AH104">
        <v>71.125</v>
      </c>
      <c r="AI104">
        <f t="shared" si="13"/>
        <v>58.125</v>
      </c>
    </row>
    <row r="105" spans="1:35">
      <c r="A105">
        <v>103</v>
      </c>
      <c r="B105">
        <v>26</v>
      </c>
      <c r="C105">
        <v>73</v>
      </c>
      <c r="D105">
        <v>26</v>
      </c>
      <c r="E105">
        <f t="shared" si="14"/>
        <v>58</v>
      </c>
      <c r="F105">
        <v>45</v>
      </c>
      <c r="G105">
        <v>48</v>
      </c>
      <c r="H105">
        <v>38</v>
      </c>
      <c r="I105">
        <v>39</v>
      </c>
      <c r="J105">
        <v>47</v>
      </c>
      <c r="K105">
        <v>50</v>
      </c>
      <c r="L105" s="1">
        <v>35.070799999999998</v>
      </c>
      <c r="M105">
        <v>56</v>
      </c>
      <c r="N105">
        <v>49</v>
      </c>
      <c r="O105">
        <v>35</v>
      </c>
      <c r="Y105">
        <v>34</v>
      </c>
      <c r="Z105">
        <f t="shared" ref="Z105:Z168" si="15">Y105+14</f>
        <v>48</v>
      </c>
      <c r="AA105">
        <v>72</v>
      </c>
      <c r="AB105">
        <f t="shared" ref="AB105:AB168" si="16">AA105-34</f>
        <v>38</v>
      </c>
      <c r="AC105">
        <v>53</v>
      </c>
      <c r="AD105">
        <f t="shared" ref="AD105:AD168" si="17">AC105-6</f>
        <v>47</v>
      </c>
      <c r="AE105">
        <v>67</v>
      </c>
      <c r="AF105">
        <f t="shared" ref="AF105:AF168" si="18">AE105-17</f>
        <v>50</v>
      </c>
      <c r="AG105">
        <v>103.00830000000001</v>
      </c>
      <c r="AH105">
        <v>74.4208</v>
      </c>
      <c r="AI105">
        <f t="shared" si="13"/>
        <v>61.4208</v>
      </c>
    </row>
    <row r="106" spans="1:35">
      <c r="A106">
        <v>104</v>
      </c>
      <c r="B106">
        <v>26.25</v>
      </c>
      <c r="C106">
        <v>68</v>
      </c>
      <c r="D106">
        <v>26.25</v>
      </c>
      <c r="E106">
        <f t="shared" si="14"/>
        <v>53</v>
      </c>
      <c r="F106">
        <v>46</v>
      </c>
      <c r="G106">
        <v>54</v>
      </c>
      <c r="H106">
        <v>42</v>
      </c>
      <c r="I106">
        <v>37</v>
      </c>
      <c r="J106">
        <v>43</v>
      </c>
      <c r="K106">
        <v>49</v>
      </c>
      <c r="L106" s="1">
        <v>32.933300000000003</v>
      </c>
      <c r="M106">
        <v>40</v>
      </c>
      <c r="N106">
        <v>40</v>
      </c>
      <c r="O106">
        <v>34</v>
      </c>
      <c r="Y106">
        <v>40</v>
      </c>
      <c r="Z106">
        <f t="shared" si="15"/>
        <v>54</v>
      </c>
      <c r="AA106">
        <v>76</v>
      </c>
      <c r="AB106">
        <f t="shared" si="16"/>
        <v>42</v>
      </c>
      <c r="AC106">
        <v>49</v>
      </c>
      <c r="AD106">
        <f t="shared" si="17"/>
        <v>43</v>
      </c>
      <c r="AE106">
        <v>66</v>
      </c>
      <c r="AF106">
        <f t="shared" si="18"/>
        <v>49</v>
      </c>
      <c r="AG106">
        <v>92.8</v>
      </c>
      <c r="AH106">
        <v>70.099999999999994</v>
      </c>
      <c r="AI106">
        <f t="shared" si="13"/>
        <v>57.099999999999994</v>
      </c>
    </row>
    <row r="107" spans="1:35">
      <c r="A107">
        <v>105</v>
      </c>
      <c r="B107">
        <v>26.5</v>
      </c>
      <c r="C107">
        <v>69</v>
      </c>
      <c r="D107">
        <v>26.5</v>
      </c>
      <c r="E107">
        <f t="shared" si="14"/>
        <v>54</v>
      </c>
      <c r="F107">
        <v>40</v>
      </c>
      <c r="G107">
        <v>51</v>
      </c>
      <c r="H107">
        <v>47</v>
      </c>
      <c r="I107">
        <v>40</v>
      </c>
      <c r="J107">
        <v>45</v>
      </c>
      <c r="K107">
        <v>46</v>
      </c>
      <c r="L107" s="1">
        <v>35.125</v>
      </c>
      <c r="M107">
        <v>53</v>
      </c>
      <c r="N107">
        <v>46</v>
      </c>
      <c r="O107">
        <v>35</v>
      </c>
      <c r="Y107">
        <v>37</v>
      </c>
      <c r="Z107">
        <f t="shared" si="15"/>
        <v>51</v>
      </c>
      <c r="AA107">
        <v>81</v>
      </c>
      <c r="AB107">
        <f t="shared" si="16"/>
        <v>47</v>
      </c>
      <c r="AC107">
        <v>51</v>
      </c>
      <c r="AD107">
        <f t="shared" si="17"/>
        <v>45</v>
      </c>
      <c r="AE107">
        <v>63</v>
      </c>
      <c r="AF107">
        <f t="shared" si="18"/>
        <v>46</v>
      </c>
      <c r="AG107">
        <v>97.625</v>
      </c>
      <c r="AH107">
        <v>75.0625</v>
      </c>
      <c r="AI107">
        <f t="shared" si="13"/>
        <v>62.0625</v>
      </c>
    </row>
    <row r="108" spans="1:35">
      <c r="A108">
        <v>106</v>
      </c>
      <c r="B108">
        <v>26.75</v>
      </c>
      <c r="C108">
        <v>72</v>
      </c>
      <c r="D108">
        <v>26.75</v>
      </c>
      <c r="E108">
        <f t="shared" si="14"/>
        <v>57</v>
      </c>
      <c r="F108">
        <v>49</v>
      </c>
      <c r="G108">
        <v>45</v>
      </c>
      <c r="H108">
        <v>46</v>
      </c>
      <c r="I108">
        <v>37</v>
      </c>
      <c r="J108">
        <v>42</v>
      </c>
      <c r="K108">
        <v>50</v>
      </c>
      <c r="L108" s="1">
        <v>37.116700000000002</v>
      </c>
      <c r="M108">
        <v>57</v>
      </c>
      <c r="N108">
        <v>48</v>
      </c>
      <c r="O108">
        <v>29</v>
      </c>
      <c r="Y108">
        <v>31</v>
      </c>
      <c r="Z108">
        <f t="shared" si="15"/>
        <v>45</v>
      </c>
      <c r="AA108">
        <v>80</v>
      </c>
      <c r="AB108">
        <f t="shared" si="16"/>
        <v>46</v>
      </c>
      <c r="AC108">
        <v>48</v>
      </c>
      <c r="AD108">
        <f t="shared" si="17"/>
        <v>42</v>
      </c>
      <c r="AE108">
        <v>67</v>
      </c>
      <c r="AF108">
        <f t="shared" si="18"/>
        <v>50</v>
      </c>
      <c r="AG108">
        <v>100.3583</v>
      </c>
      <c r="AH108">
        <v>68.025000000000006</v>
      </c>
      <c r="AI108">
        <f t="shared" si="13"/>
        <v>55.025000000000006</v>
      </c>
    </row>
    <row r="109" spans="1:35">
      <c r="A109">
        <v>107</v>
      </c>
      <c r="B109">
        <v>27</v>
      </c>
      <c r="C109">
        <v>71</v>
      </c>
      <c r="D109">
        <v>27</v>
      </c>
      <c r="E109">
        <f t="shared" si="14"/>
        <v>56</v>
      </c>
      <c r="F109">
        <v>43</v>
      </c>
      <c r="G109">
        <v>48</v>
      </c>
      <c r="H109">
        <v>45</v>
      </c>
      <c r="I109">
        <v>37</v>
      </c>
      <c r="J109">
        <v>43</v>
      </c>
      <c r="K109">
        <v>47</v>
      </c>
      <c r="L109" s="1">
        <v>36.566699999999997</v>
      </c>
      <c r="M109">
        <v>46</v>
      </c>
      <c r="N109">
        <v>48</v>
      </c>
      <c r="O109">
        <v>30</v>
      </c>
      <c r="Y109">
        <v>34</v>
      </c>
      <c r="Z109">
        <f t="shared" si="15"/>
        <v>48</v>
      </c>
      <c r="AA109">
        <v>79</v>
      </c>
      <c r="AB109">
        <f t="shared" si="16"/>
        <v>45</v>
      </c>
      <c r="AC109">
        <v>49</v>
      </c>
      <c r="AD109">
        <f t="shared" si="17"/>
        <v>43</v>
      </c>
      <c r="AE109">
        <v>64</v>
      </c>
      <c r="AF109">
        <f t="shared" si="18"/>
        <v>47</v>
      </c>
      <c r="AG109">
        <v>96.729200000000006</v>
      </c>
      <c r="AH109">
        <v>72.1083</v>
      </c>
      <c r="AI109">
        <f t="shared" si="13"/>
        <v>59.1083</v>
      </c>
    </row>
    <row r="110" spans="1:35">
      <c r="A110">
        <v>108</v>
      </c>
      <c r="B110">
        <v>27.25</v>
      </c>
      <c r="C110">
        <v>65</v>
      </c>
      <c r="D110">
        <v>27.25</v>
      </c>
      <c r="E110">
        <f t="shared" si="14"/>
        <v>50</v>
      </c>
      <c r="F110">
        <v>38</v>
      </c>
      <c r="G110">
        <v>45</v>
      </c>
      <c r="H110">
        <v>47</v>
      </c>
      <c r="I110">
        <v>37</v>
      </c>
      <c r="J110">
        <v>44</v>
      </c>
      <c r="K110">
        <v>47</v>
      </c>
      <c r="L110" s="1">
        <v>34</v>
      </c>
      <c r="M110">
        <v>45</v>
      </c>
      <c r="N110">
        <v>53</v>
      </c>
      <c r="O110">
        <v>35</v>
      </c>
      <c r="Y110">
        <v>31</v>
      </c>
      <c r="Z110">
        <f t="shared" si="15"/>
        <v>45</v>
      </c>
      <c r="AA110">
        <v>81</v>
      </c>
      <c r="AB110">
        <f t="shared" si="16"/>
        <v>47</v>
      </c>
      <c r="AC110">
        <v>50</v>
      </c>
      <c r="AD110">
        <f t="shared" si="17"/>
        <v>44</v>
      </c>
      <c r="AE110">
        <v>64</v>
      </c>
      <c r="AF110">
        <f t="shared" si="18"/>
        <v>47</v>
      </c>
      <c r="AG110">
        <v>98.85</v>
      </c>
      <c r="AH110">
        <v>74.55</v>
      </c>
      <c r="AI110">
        <f t="shared" si="13"/>
        <v>61.55</v>
      </c>
    </row>
    <row r="111" spans="1:35">
      <c r="A111">
        <v>109</v>
      </c>
      <c r="B111">
        <v>27.5</v>
      </c>
      <c r="C111">
        <v>67</v>
      </c>
      <c r="D111">
        <v>27.5</v>
      </c>
      <c r="E111">
        <f t="shared" si="14"/>
        <v>52</v>
      </c>
      <c r="F111">
        <v>38</v>
      </c>
      <c r="G111">
        <v>50</v>
      </c>
      <c r="H111">
        <v>50</v>
      </c>
      <c r="I111">
        <v>34</v>
      </c>
      <c r="J111">
        <v>44</v>
      </c>
      <c r="K111">
        <v>46</v>
      </c>
      <c r="L111" s="1">
        <v>36.908299999999997</v>
      </c>
      <c r="M111">
        <v>51</v>
      </c>
      <c r="N111">
        <v>50</v>
      </c>
      <c r="O111">
        <v>32</v>
      </c>
      <c r="Y111">
        <v>36</v>
      </c>
      <c r="Z111">
        <f t="shared" si="15"/>
        <v>50</v>
      </c>
      <c r="AA111">
        <v>84</v>
      </c>
      <c r="AB111">
        <f t="shared" si="16"/>
        <v>50</v>
      </c>
      <c r="AC111">
        <v>50</v>
      </c>
      <c r="AD111">
        <f t="shared" si="17"/>
        <v>44</v>
      </c>
      <c r="AE111">
        <v>63</v>
      </c>
      <c r="AF111">
        <f t="shared" si="18"/>
        <v>46</v>
      </c>
      <c r="AG111">
        <v>98.137500000000003</v>
      </c>
      <c r="AH111">
        <v>71.091700000000003</v>
      </c>
      <c r="AI111">
        <f t="shared" si="13"/>
        <v>58.091700000000003</v>
      </c>
    </row>
    <row r="112" spans="1:35">
      <c r="A112">
        <v>110</v>
      </c>
      <c r="B112">
        <v>27.75</v>
      </c>
      <c r="C112">
        <v>70</v>
      </c>
      <c r="D112">
        <v>27.75</v>
      </c>
      <c r="E112">
        <f t="shared" si="14"/>
        <v>55</v>
      </c>
      <c r="F112">
        <v>40</v>
      </c>
      <c r="G112">
        <v>50</v>
      </c>
      <c r="H112">
        <v>42</v>
      </c>
      <c r="I112">
        <v>40</v>
      </c>
      <c r="J112">
        <v>47</v>
      </c>
      <c r="K112">
        <v>45</v>
      </c>
      <c r="L112" s="1">
        <v>31.208300000000001</v>
      </c>
      <c r="M112">
        <v>48</v>
      </c>
      <c r="N112">
        <v>42</v>
      </c>
      <c r="O112">
        <v>34</v>
      </c>
      <c r="Y112">
        <v>36</v>
      </c>
      <c r="Z112">
        <f t="shared" si="15"/>
        <v>50</v>
      </c>
      <c r="AA112">
        <v>76</v>
      </c>
      <c r="AB112">
        <f t="shared" si="16"/>
        <v>42</v>
      </c>
      <c r="AC112">
        <v>53</v>
      </c>
      <c r="AD112">
        <f t="shared" si="17"/>
        <v>47</v>
      </c>
      <c r="AE112">
        <v>62</v>
      </c>
      <c r="AF112">
        <f t="shared" si="18"/>
        <v>45</v>
      </c>
      <c r="AG112">
        <v>93</v>
      </c>
      <c r="AH112">
        <v>67.958299999999994</v>
      </c>
      <c r="AI112">
        <f t="shared" si="13"/>
        <v>54.958299999999994</v>
      </c>
    </row>
    <row r="113" spans="1:35">
      <c r="A113">
        <v>111</v>
      </c>
      <c r="B113">
        <v>28</v>
      </c>
      <c r="C113">
        <v>69</v>
      </c>
      <c r="D113">
        <v>28</v>
      </c>
      <c r="E113">
        <f t="shared" si="14"/>
        <v>54</v>
      </c>
      <c r="F113">
        <v>40</v>
      </c>
      <c r="G113">
        <v>55</v>
      </c>
      <c r="H113">
        <v>46</v>
      </c>
      <c r="I113">
        <v>37</v>
      </c>
      <c r="J113">
        <v>46</v>
      </c>
      <c r="K113">
        <v>50</v>
      </c>
      <c r="L113" s="1">
        <v>31.925000000000001</v>
      </c>
      <c r="M113">
        <v>48</v>
      </c>
      <c r="N113">
        <v>46</v>
      </c>
      <c r="O113">
        <v>32</v>
      </c>
      <c r="Y113">
        <v>41</v>
      </c>
      <c r="Z113">
        <f t="shared" si="15"/>
        <v>55</v>
      </c>
      <c r="AA113">
        <v>80</v>
      </c>
      <c r="AB113">
        <f t="shared" si="16"/>
        <v>46</v>
      </c>
      <c r="AC113">
        <v>52</v>
      </c>
      <c r="AD113">
        <f t="shared" si="17"/>
        <v>46</v>
      </c>
      <c r="AE113">
        <v>67</v>
      </c>
      <c r="AF113">
        <f t="shared" si="18"/>
        <v>50</v>
      </c>
      <c r="AG113">
        <v>95.85</v>
      </c>
      <c r="AH113">
        <v>75.162499999999994</v>
      </c>
      <c r="AI113">
        <f t="shared" si="13"/>
        <v>62.162499999999994</v>
      </c>
    </row>
    <row r="114" spans="1:35">
      <c r="A114">
        <v>112</v>
      </c>
      <c r="B114">
        <v>28.25</v>
      </c>
      <c r="C114">
        <v>69</v>
      </c>
      <c r="D114">
        <v>28.25</v>
      </c>
      <c r="E114">
        <f t="shared" si="14"/>
        <v>54</v>
      </c>
      <c r="F114">
        <v>48</v>
      </c>
      <c r="G114">
        <v>49</v>
      </c>
      <c r="H114">
        <v>47</v>
      </c>
      <c r="I114">
        <v>36</v>
      </c>
      <c r="J114">
        <v>44</v>
      </c>
      <c r="K114">
        <v>48</v>
      </c>
      <c r="L114" s="1">
        <v>30.1</v>
      </c>
      <c r="M114">
        <v>47</v>
      </c>
      <c r="N114">
        <v>47</v>
      </c>
      <c r="O114">
        <v>33</v>
      </c>
      <c r="Y114">
        <v>35</v>
      </c>
      <c r="Z114">
        <f t="shared" si="15"/>
        <v>49</v>
      </c>
      <c r="AA114">
        <v>81</v>
      </c>
      <c r="AB114">
        <f t="shared" si="16"/>
        <v>47</v>
      </c>
      <c r="AC114">
        <v>50</v>
      </c>
      <c r="AD114">
        <f t="shared" si="17"/>
        <v>44</v>
      </c>
      <c r="AE114">
        <v>65</v>
      </c>
      <c r="AF114">
        <f t="shared" si="18"/>
        <v>48</v>
      </c>
      <c r="AG114">
        <v>98.833299999999994</v>
      </c>
      <c r="AH114">
        <v>64.599999999999994</v>
      </c>
      <c r="AI114">
        <f t="shared" si="13"/>
        <v>51.599999999999994</v>
      </c>
    </row>
    <row r="115" spans="1:35">
      <c r="A115">
        <v>113</v>
      </c>
      <c r="B115">
        <v>28.5</v>
      </c>
      <c r="C115">
        <v>69</v>
      </c>
      <c r="D115">
        <v>28.5</v>
      </c>
      <c r="E115">
        <f t="shared" si="14"/>
        <v>54</v>
      </c>
      <c r="F115">
        <v>41</v>
      </c>
      <c r="G115">
        <v>52</v>
      </c>
      <c r="H115">
        <v>37</v>
      </c>
      <c r="I115">
        <v>35</v>
      </c>
      <c r="J115">
        <v>42</v>
      </c>
      <c r="K115">
        <v>46</v>
      </c>
      <c r="L115" s="1">
        <v>31</v>
      </c>
      <c r="M115">
        <v>46</v>
      </c>
      <c r="N115">
        <v>53</v>
      </c>
      <c r="O115">
        <v>32</v>
      </c>
      <c r="Y115">
        <v>38</v>
      </c>
      <c r="Z115">
        <f t="shared" si="15"/>
        <v>52</v>
      </c>
      <c r="AA115">
        <v>71</v>
      </c>
      <c r="AB115">
        <f t="shared" si="16"/>
        <v>37</v>
      </c>
      <c r="AC115">
        <v>48</v>
      </c>
      <c r="AD115">
        <f t="shared" si="17"/>
        <v>42</v>
      </c>
      <c r="AE115">
        <v>63</v>
      </c>
      <c r="AF115">
        <f t="shared" si="18"/>
        <v>46</v>
      </c>
      <c r="AG115">
        <v>92.2042</v>
      </c>
      <c r="AH115">
        <v>68.2333</v>
      </c>
      <c r="AI115">
        <f t="shared" si="13"/>
        <v>55.2333</v>
      </c>
    </row>
    <row r="116" spans="1:35">
      <c r="A116">
        <v>114</v>
      </c>
      <c r="B116">
        <v>28.75</v>
      </c>
      <c r="C116">
        <v>76</v>
      </c>
      <c r="D116">
        <v>28.75</v>
      </c>
      <c r="E116">
        <f t="shared" si="14"/>
        <v>61</v>
      </c>
      <c r="F116">
        <v>47</v>
      </c>
      <c r="G116">
        <v>49</v>
      </c>
      <c r="H116">
        <v>39</v>
      </c>
      <c r="I116">
        <v>36</v>
      </c>
      <c r="J116">
        <v>45</v>
      </c>
      <c r="K116">
        <v>45</v>
      </c>
      <c r="L116" s="1">
        <v>29.05</v>
      </c>
      <c r="M116">
        <v>53</v>
      </c>
      <c r="N116">
        <v>46</v>
      </c>
      <c r="O116">
        <v>35</v>
      </c>
      <c r="Y116">
        <v>35</v>
      </c>
      <c r="Z116">
        <f t="shared" si="15"/>
        <v>49</v>
      </c>
      <c r="AA116">
        <v>73</v>
      </c>
      <c r="AB116">
        <f t="shared" si="16"/>
        <v>39</v>
      </c>
      <c r="AC116">
        <v>51</v>
      </c>
      <c r="AD116">
        <f t="shared" si="17"/>
        <v>45</v>
      </c>
      <c r="AE116">
        <v>62</v>
      </c>
      <c r="AF116">
        <f t="shared" si="18"/>
        <v>45</v>
      </c>
      <c r="AG116">
        <v>97.974999999999994</v>
      </c>
      <c r="AH116">
        <v>71.375</v>
      </c>
      <c r="AI116">
        <f t="shared" si="13"/>
        <v>58.375</v>
      </c>
    </row>
    <row r="117" spans="1:35">
      <c r="A117">
        <v>115</v>
      </c>
      <c r="B117">
        <v>29</v>
      </c>
      <c r="C117">
        <v>53</v>
      </c>
      <c r="D117">
        <v>29</v>
      </c>
      <c r="E117">
        <f t="shared" si="14"/>
        <v>38</v>
      </c>
      <c r="F117">
        <v>36</v>
      </c>
      <c r="G117">
        <v>52</v>
      </c>
      <c r="H117">
        <v>47</v>
      </c>
      <c r="I117">
        <v>38</v>
      </c>
      <c r="J117">
        <v>48</v>
      </c>
      <c r="K117">
        <v>42</v>
      </c>
      <c r="L117" s="1">
        <v>31.083300000000001</v>
      </c>
      <c r="M117">
        <v>57</v>
      </c>
      <c r="N117">
        <v>48</v>
      </c>
      <c r="O117">
        <v>32</v>
      </c>
      <c r="Y117">
        <v>38</v>
      </c>
      <c r="Z117">
        <f t="shared" si="15"/>
        <v>52</v>
      </c>
      <c r="AA117">
        <v>81</v>
      </c>
      <c r="AB117">
        <f t="shared" si="16"/>
        <v>47</v>
      </c>
      <c r="AC117">
        <v>54</v>
      </c>
      <c r="AD117">
        <f t="shared" si="17"/>
        <v>48</v>
      </c>
      <c r="AE117">
        <v>59</v>
      </c>
      <c r="AF117">
        <f t="shared" si="18"/>
        <v>42</v>
      </c>
      <c r="AG117">
        <v>102.77079999999999</v>
      </c>
      <c r="AH117">
        <v>71.479200000000006</v>
      </c>
      <c r="AI117">
        <f t="shared" si="13"/>
        <v>58.479200000000006</v>
      </c>
    </row>
    <row r="118" spans="1:35">
      <c r="A118">
        <v>116</v>
      </c>
      <c r="B118">
        <v>29.25</v>
      </c>
      <c r="C118">
        <v>77</v>
      </c>
      <c r="D118">
        <v>29.25</v>
      </c>
      <c r="E118">
        <f t="shared" si="14"/>
        <v>62</v>
      </c>
      <c r="F118">
        <v>46</v>
      </c>
      <c r="G118">
        <v>47</v>
      </c>
      <c r="H118">
        <v>42</v>
      </c>
      <c r="I118">
        <v>42</v>
      </c>
      <c r="J118">
        <v>46</v>
      </c>
      <c r="K118">
        <v>47</v>
      </c>
      <c r="L118" s="1">
        <v>28.033300000000001</v>
      </c>
      <c r="M118">
        <v>45</v>
      </c>
      <c r="N118">
        <v>48</v>
      </c>
      <c r="O118">
        <v>33</v>
      </c>
      <c r="Y118">
        <v>33</v>
      </c>
      <c r="Z118">
        <f t="shared" si="15"/>
        <v>47</v>
      </c>
      <c r="AA118">
        <v>76</v>
      </c>
      <c r="AB118">
        <f t="shared" si="16"/>
        <v>42</v>
      </c>
      <c r="AC118">
        <v>52</v>
      </c>
      <c r="AD118">
        <f t="shared" si="17"/>
        <v>46</v>
      </c>
      <c r="AE118">
        <v>64</v>
      </c>
      <c r="AF118">
        <f t="shared" si="18"/>
        <v>47</v>
      </c>
      <c r="AG118">
        <v>93</v>
      </c>
      <c r="AH118">
        <v>66.900000000000006</v>
      </c>
      <c r="AI118">
        <f t="shared" si="13"/>
        <v>53.900000000000006</v>
      </c>
    </row>
    <row r="119" spans="1:35">
      <c r="A119">
        <v>117</v>
      </c>
      <c r="B119">
        <v>29.5</v>
      </c>
      <c r="C119">
        <v>63</v>
      </c>
      <c r="D119">
        <v>29.5</v>
      </c>
      <c r="E119">
        <f t="shared" si="14"/>
        <v>48</v>
      </c>
      <c r="F119">
        <v>55</v>
      </c>
      <c r="G119">
        <v>51</v>
      </c>
      <c r="H119">
        <v>45</v>
      </c>
      <c r="I119">
        <v>34</v>
      </c>
      <c r="J119">
        <v>44</v>
      </c>
      <c r="K119">
        <v>53</v>
      </c>
      <c r="L119" s="1">
        <v>34.962499999999999</v>
      </c>
      <c r="M119">
        <v>47</v>
      </c>
      <c r="N119">
        <v>45</v>
      </c>
      <c r="O119">
        <v>31</v>
      </c>
      <c r="Y119">
        <v>37</v>
      </c>
      <c r="Z119">
        <f t="shared" si="15"/>
        <v>51</v>
      </c>
      <c r="AA119">
        <v>79</v>
      </c>
      <c r="AB119">
        <f t="shared" si="16"/>
        <v>45</v>
      </c>
      <c r="AC119">
        <v>50</v>
      </c>
      <c r="AD119">
        <f t="shared" si="17"/>
        <v>44</v>
      </c>
      <c r="AE119">
        <v>70</v>
      </c>
      <c r="AF119">
        <f t="shared" si="18"/>
        <v>53</v>
      </c>
      <c r="AG119">
        <v>96.087500000000006</v>
      </c>
      <c r="AH119">
        <v>68</v>
      </c>
      <c r="AI119">
        <f t="shared" si="13"/>
        <v>55</v>
      </c>
    </row>
    <row r="120" spans="1:35">
      <c r="A120">
        <v>118</v>
      </c>
      <c r="B120">
        <v>29.75</v>
      </c>
      <c r="C120">
        <v>63</v>
      </c>
      <c r="D120">
        <v>29.75</v>
      </c>
      <c r="E120">
        <f t="shared" si="14"/>
        <v>48</v>
      </c>
      <c r="F120">
        <v>35</v>
      </c>
      <c r="G120">
        <v>47</v>
      </c>
      <c r="H120">
        <v>42</v>
      </c>
      <c r="I120">
        <v>34</v>
      </c>
      <c r="J120">
        <v>43</v>
      </c>
      <c r="K120">
        <v>49</v>
      </c>
      <c r="L120" s="1">
        <v>33</v>
      </c>
      <c r="M120">
        <v>51</v>
      </c>
      <c r="N120">
        <v>47</v>
      </c>
      <c r="O120">
        <v>34</v>
      </c>
      <c r="Y120">
        <v>33</v>
      </c>
      <c r="Z120">
        <f t="shared" si="15"/>
        <v>47</v>
      </c>
      <c r="AA120">
        <v>76</v>
      </c>
      <c r="AB120">
        <f t="shared" si="16"/>
        <v>42</v>
      </c>
      <c r="AC120">
        <v>49</v>
      </c>
      <c r="AD120">
        <f t="shared" si="17"/>
        <v>43</v>
      </c>
      <c r="AE120">
        <v>66</v>
      </c>
      <c r="AF120">
        <f t="shared" si="18"/>
        <v>49</v>
      </c>
      <c r="AG120">
        <v>96.95</v>
      </c>
      <c r="AH120">
        <v>65.9833</v>
      </c>
      <c r="AI120">
        <f t="shared" si="13"/>
        <v>52.9833</v>
      </c>
    </row>
    <row r="121" spans="1:35">
      <c r="A121">
        <v>119</v>
      </c>
      <c r="B121">
        <v>30</v>
      </c>
      <c r="C121">
        <v>68</v>
      </c>
      <c r="D121">
        <v>30</v>
      </c>
      <c r="E121">
        <f t="shared" si="14"/>
        <v>53</v>
      </c>
      <c r="F121">
        <v>35</v>
      </c>
      <c r="G121">
        <v>54</v>
      </c>
      <c r="H121">
        <v>46</v>
      </c>
      <c r="I121">
        <v>34</v>
      </c>
      <c r="J121">
        <v>47</v>
      </c>
      <c r="K121">
        <v>48</v>
      </c>
      <c r="L121" s="1">
        <v>30.004200000000001</v>
      </c>
      <c r="M121">
        <v>42</v>
      </c>
      <c r="N121">
        <v>52</v>
      </c>
      <c r="O121">
        <v>29</v>
      </c>
      <c r="Y121">
        <v>40</v>
      </c>
      <c r="Z121">
        <f t="shared" si="15"/>
        <v>54</v>
      </c>
      <c r="AA121">
        <v>80</v>
      </c>
      <c r="AB121">
        <f t="shared" si="16"/>
        <v>46</v>
      </c>
      <c r="AC121">
        <v>53</v>
      </c>
      <c r="AD121">
        <f t="shared" si="17"/>
        <v>47</v>
      </c>
      <c r="AE121">
        <v>65</v>
      </c>
      <c r="AF121">
        <f t="shared" si="18"/>
        <v>48</v>
      </c>
      <c r="AG121">
        <v>95</v>
      </c>
      <c r="AH121">
        <v>68</v>
      </c>
      <c r="AI121">
        <f t="shared" si="13"/>
        <v>55</v>
      </c>
    </row>
    <row r="122" spans="1:35">
      <c r="A122">
        <v>120</v>
      </c>
      <c r="B122">
        <v>30.25</v>
      </c>
      <c r="C122">
        <v>73</v>
      </c>
      <c r="D122">
        <v>30.25</v>
      </c>
      <c r="E122">
        <f t="shared" si="14"/>
        <v>58</v>
      </c>
      <c r="F122">
        <v>40</v>
      </c>
      <c r="G122">
        <v>49</v>
      </c>
      <c r="H122">
        <v>42</v>
      </c>
      <c r="I122">
        <v>41</v>
      </c>
      <c r="J122">
        <v>45</v>
      </c>
      <c r="K122">
        <v>47</v>
      </c>
      <c r="L122" s="1">
        <v>37</v>
      </c>
      <c r="M122">
        <v>44</v>
      </c>
      <c r="N122">
        <v>47</v>
      </c>
      <c r="O122">
        <v>29</v>
      </c>
      <c r="Y122">
        <v>35</v>
      </c>
      <c r="Z122">
        <f t="shared" si="15"/>
        <v>49</v>
      </c>
      <c r="AA122">
        <v>76</v>
      </c>
      <c r="AB122">
        <f t="shared" si="16"/>
        <v>42</v>
      </c>
      <c r="AC122">
        <v>51</v>
      </c>
      <c r="AD122">
        <f t="shared" si="17"/>
        <v>45</v>
      </c>
      <c r="AE122">
        <v>64</v>
      </c>
      <c r="AF122">
        <f t="shared" si="18"/>
        <v>47</v>
      </c>
      <c r="AG122">
        <v>96</v>
      </c>
      <c r="AH122">
        <v>66</v>
      </c>
      <c r="AI122">
        <f t="shared" si="13"/>
        <v>53</v>
      </c>
    </row>
    <row r="123" spans="1:35">
      <c r="A123">
        <v>121</v>
      </c>
      <c r="B123">
        <v>30.5</v>
      </c>
      <c r="C123">
        <v>66</v>
      </c>
      <c r="D123">
        <v>30.5</v>
      </c>
      <c r="E123">
        <f t="shared" si="14"/>
        <v>51</v>
      </c>
      <c r="F123">
        <v>38</v>
      </c>
      <c r="G123">
        <v>54</v>
      </c>
      <c r="H123">
        <v>41</v>
      </c>
      <c r="I123">
        <v>35</v>
      </c>
      <c r="J123">
        <v>46</v>
      </c>
      <c r="K123">
        <v>46</v>
      </c>
      <c r="L123" s="1">
        <v>31.008299999999998</v>
      </c>
      <c r="M123">
        <v>50</v>
      </c>
      <c r="N123">
        <v>44</v>
      </c>
      <c r="O123">
        <v>35</v>
      </c>
      <c r="Y123">
        <v>40</v>
      </c>
      <c r="Z123">
        <f t="shared" si="15"/>
        <v>54</v>
      </c>
      <c r="AA123">
        <v>75</v>
      </c>
      <c r="AB123">
        <f t="shared" si="16"/>
        <v>41</v>
      </c>
      <c r="AC123">
        <v>52</v>
      </c>
      <c r="AD123">
        <f t="shared" si="17"/>
        <v>46</v>
      </c>
      <c r="AE123">
        <v>63</v>
      </c>
      <c r="AF123">
        <f t="shared" si="18"/>
        <v>46</v>
      </c>
      <c r="AG123">
        <v>98.979200000000006</v>
      </c>
      <c r="AH123">
        <v>69.966700000000003</v>
      </c>
      <c r="AI123">
        <f t="shared" si="13"/>
        <v>56.966700000000003</v>
      </c>
    </row>
    <row r="124" spans="1:35">
      <c r="A124">
        <v>122</v>
      </c>
      <c r="B124">
        <v>30.75</v>
      </c>
      <c r="C124">
        <v>63</v>
      </c>
      <c r="D124">
        <v>30.75</v>
      </c>
      <c r="E124">
        <f t="shared" si="14"/>
        <v>48</v>
      </c>
      <c r="F124">
        <v>30</v>
      </c>
      <c r="G124">
        <v>51</v>
      </c>
      <c r="H124">
        <v>46</v>
      </c>
      <c r="I124">
        <v>38</v>
      </c>
      <c r="J124">
        <v>45</v>
      </c>
      <c r="K124">
        <v>48</v>
      </c>
      <c r="L124" s="1">
        <v>30.008299999999998</v>
      </c>
      <c r="M124">
        <v>60</v>
      </c>
      <c r="N124">
        <v>52</v>
      </c>
      <c r="O124">
        <v>33</v>
      </c>
      <c r="Y124">
        <v>37</v>
      </c>
      <c r="Z124">
        <f t="shared" si="15"/>
        <v>51</v>
      </c>
      <c r="AA124">
        <v>80</v>
      </c>
      <c r="AB124">
        <f t="shared" si="16"/>
        <v>46</v>
      </c>
      <c r="AC124">
        <v>51</v>
      </c>
      <c r="AD124">
        <f t="shared" si="17"/>
        <v>45</v>
      </c>
      <c r="AE124">
        <v>65</v>
      </c>
      <c r="AF124">
        <f t="shared" si="18"/>
        <v>48</v>
      </c>
      <c r="AG124">
        <v>94.0167</v>
      </c>
      <c r="AH124">
        <v>62.9833</v>
      </c>
      <c r="AI124">
        <f t="shared" si="13"/>
        <v>49.9833</v>
      </c>
    </row>
    <row r="125" spans="1:35">
      <c r="A125">
        <v>123</v>
      </c>
      <c r="B125">
        <v>31</v>
      </c>
      <c r="C125">
        <v>71</v>
      </c>
      <c r="D125">
        <v>31</v>
      </c>
      <c r="E125">
        <f t="shared" si="14"/>
        <v>56</v>
      </c>
      <c r="F125">
        <v>41</v>
      </c>
      <c r="G125">
        <v>46</v>
      </c>
      <c r="H125">
        <v>40</v>
      </c>
      <c r="I125">
        <v>38</v>
      </c>
      <c r="J125">
        <v>41</v>
      </c>
      <c r="K125">
        <v>46</v>
      </c>
      <c r="L125" s="1">
        <v>30.975000000000001</v>
      </c>
      <c r="M125">
        <v>49</v>
      </c>
      <c r="N125">
        <v>51</v>
      </c>
      <c r="O125">
        <v>36</v>
      </c>
      <c r="Y125">
        <v>32</v>
      </c>
      <c r="Z125">
        <f t="shared" si="15"/>
        <v>46</v>
      </c>
      <c r="AA125">
        <v>74</v>
      </c>
      <c r="AB125">
        <f t="shared" si="16"/>
        <v>40</v>
      </c>
      <c r="AC125">
        <v>47</v>
      </c>
      <c r="AD125">
        <f t="shared" si="17"/>
        <v>41</v>
      </c>
      <c r="AE125">
        <v>63</v>
      </c>
      <c r="AF125">
        <f t="shared" si="18"/>
        <v>46</v>
      </c>
      <c r="AG125">
        <v>98.962500000000006</v>
      </c>
      <c r="AH125">
        <v>71.487499999999997</v>
      </c>
      <c r="AI125">
        <f t="shared" si="13"/>
        <v>58.487499999999997</v>
      </c>
    </row>
    <row r="126" spans="1:35">
      <c r="A126">
        <v>124</v>
      </c>
      <c r="B126">
        <v>31.25</v>
      </c>
      <c r="C126">
        <v>61</v>
      </c>
      <c r="D126">
        <v>31.25</v>
      </c>
      <c r="E126">
        <f t="shared" si="14"/>
        <v>46</v>
      </c>
      <c r="F126">
        <v>35</v>
      </c>
      <c r="G126">
        <v>47</v>
      </c>
      <c r="H126">
        <v>44</v>
      </c>
      <c r="I126">
        <v>37</v>
      </c>
      <c r="J126">
        <v>43</v>
      </c>
      <c r="K126">
        <v>44</v>
      </c>
      <c r="L126" s="1">
        <v>30.916699999999999</v>
      </c>
      <c r="M126">
        <v>56</v>
      </c>
      <c r="N126">
        <v>49</v>
      </c>
      <c r="O126">
        <v>33</v>
      </c>
      <c r="Y126">
        <v>33</v>
      </c>
      <c r="Z126">
        <f t="shared" si="15"/>
        <v>47</v>
      </c>
      <c r="AA126">
        <v>78</v>
      </c>
      <c r="AB126">
        <f t="shared" si="16"/>
        <v>44</v>
      </c>
      <c r="AC126">
        <v>49</v>
      </c>
      <c r="AD126">
        <f t="shared" si="17"/>
        <v>43</v>
      </c>
      <c r="AE126">
        <v>61</v>
      </c>
      <c r="AF126">
        <f t="shared" si="18"/>
        <v>44</v>
      </c>
      <c r="AG126">
        <v>97.8</v>
      </c>
      <c r="AH126">
        <v>64.966700000000003</v>
      </c>
      <c r="AI126">
        <f t="shared" si="13"/>
        <v>51.966700000000003</v>
      </c>
    </row>
    <row r="127" spans="1:35">
      <c r="A127">
        <v>125</v>
      </c>
      <c r="B127">
        <v>31.5</v>
      </c>
      <c r="C127">
        <v>62</v>
      </c>
      <c r="D127">
        <v>31.5</v>
      </c>
      <c r="E127">
        <f t="shared" si="14"/>
        <v>47</v>
      </c>
      <c r="F127">
        <v>42</v>
      </c>
      <c r="G127">
        <v>51</v>
      </c>
      <c r="H127">
        <v>43</v>
      </c>
      <c r="I127">
        <v>41</v>
      </c>
      <c r="J127">
        <v>44</v>
      </c>
      <c r="K127">
        <v>48</v>
      </c>
      <c r="L127" s="1">
        <v>34.916699999999999</v>
      </c>
      <c r="M127">
        <v>52</v>
      </c>
      <c r="N127">
        <v>48</v>
      </c>
      <c r="O127">
        <v>29</v>
      </c>
      <c r="Y127">
        <v>37</v>
      </c>
      <c r="Z127">
        <f t="shared" si="15"/>
        <v>51</v>
      </c>
      <c r="AA127">
        <v>77</v>
      </c>
      <c r="AB127">
        <f t="shared" si="16"/>
        <v>43</v>
      </c>
      <c r="AC127">
        <v>50</v>
      </c>
      <c r="AD127">
        <f t="shared" si="17"/>
        <v>44</v>
      </c>
      <c r="AE127">
        <v>65</v>
      </c>
      <c r="AF127">
        <f t="shared" si="18"/>
        <v>48</v>
      </c>
      <c r="AG127">
        <v>98.041700000000006</v>
      </c>
      <c r="AH127">
        <v>71.041700000000006</v>
      </c>
      <c r="AI127">
        <f t="shared" si="13"/>
        <v>58.041700000000006</v>
      </c>
    </row>
    <row r="128" spans="1:35">
      <c r="A128">
        <v>126</v>
      </c>
      <c r="B128">
        <v>31.75</v>
      </c>
      <c r="C128">
        <v>76</v>
      </c>
      <c r="D128">
        <v>31.75</v>
      </c>
      <c r="E128">
        <f t="shared" si="14"/>
        <v>61</v>
      </c>
      <c r="F128">
        <v>45</v>
      </c>
      <c r="G128">
        <v>58</v>
      </c>
      <c r="H128">
        <v>46</v>
      </c>
      <c r="I128">
        <v>36</v>
      </c>
      <c r="J128">
        <v>47</v>
      </c>
      <c r="K128">
        <v>47</v>
      </c>
      <c r="L128" s="1">
        <v>31.95</v>
      </c>
      <c r="M128">
        <v>52</v>
      </c>
      <c r="N128">
        <v>52</v>
      </c>
      <c r="O128">
        <v>30</v>
      </c>
      <c r="Y128">
        <v>44</v>
      </c>
      <c r="Z128">
        <f t="shared" si="15"/>
        <v>58</v>
      </c>
      <c r="AA128">
        <v>80</v>
      </c>
      <c r="AB128">
        <f t="shared" si="16"/>
        <v>46</v>
      </c>
      <c r="AC128">
        <v>53</v>
      </c>
      <c r="AD128">
        <f t="shared" si="17"/>
        <v>47</v>
      </c>
      <c r="AE128">
        <v>64</v>
      </c>
      <c r="AF128">
        <f t="shared" si="18"/>
        <v>47</v>
      </c>
      <c r="AG128">
        <v>96.025000000000006</v>
      </c>
      <c r="AH128">
        <v>71.525000000000006</v>
      </c>
      <c r="AI128">
        <f t="shared" si="13"/>
        <v>58.525000000000006</v>
      </c>
    </row>
    <row r="129" spans="1:35">
      <c r="A129">
        <v>127</v>
      </c>
      <c r="B129">
        <v>32</v>
      </c>
      <c r="C129">
        <v>71</v>
      </c>
      <c r="D129">
        <v>32</v>
      </c>
      <c r="E129">
        <f t="shared" si="14"/>
        <v>56</v>
      </c>
      <c r="F129">
        <v>42</v>
      </c>
      <c r="G129">
        <v>54</v>
      </c>
      <c r="H129">
        <v>49</v>
      </c>
      <c r="I129">
        <v>42</v>
      </c>
      <c r="J129">
        <v>41</v>
      </c>
      <c r="K129">
        <v>42</v>
      </c>
      <c r="L129" s="1">
        <v>33.912500000000001</v>
      </c>
      <c r="M129">
        <v>48</v>
      </c>
      <c r="N129">
        <v>44</v>
      </c>
      <c r="O129">
        <v>34</v>
      </c>
      <c r="Y129">
        <v>40</v>
      </c>
      <c r="Z129">
        <f t="shared" si="15"/>
        <v>54</v>
      </c>
      <c r="AA129">
        <v>83</v>
      </c>
      <c r="AB129">
        <f t="shared" si="16"/>
        <v>49</v>
      </c>
      <c r="AC129">
        <v>47</v>
      </c>
      <c r="AD129">
        <f t="shared" si="17"/>
        <v>41</v>
      </c>
      <c r="AE129">
        <v>59</v>
      </c>
      <c r="AF129">
        <f t="shared" si="18"/>
        <v>42</v>
      </c>
      <c r="AG129">
        <v>98.7958</v>
      </c>
      <c r="AH129">
        <v>68.2958</v>
      </c>
      <c r="AI129">
        <f t="shared" si="13"/>
        <v>55.2958</v>
      </c>
    </row>
    <row r="130" spans="1:35">
      <c r="A130">
        <v>128</v>
      </c>
      <c r="B130">
        <v>32.25</v>
      </c>
      <c r="C130">
        <v>70</v>
      </c>
      <c r="D130">
        <v>32.25</v>
      </c>
      <c r="E130">
        <f t="shared" si="14"/>
        <v>55</v>
      </c>
      <c r="F130">
        <v>32</v>
      </c>
      <c r="G130">
        <v>50</v>
      </c>
      <c r="H130">
        <v>43</v>
      </c>
      <c r="I130">
        <v>35</v>
      </c>
      <c r="J130">
        <v>45</v>
      </c>
      <c r="K130">
        <v>41</v>
      </c>
      <c r="L130" s="1">
        <v>31.866700000000002</v>
      </c>
      <c r="M130">
        <v>49</v>
      </c>
      <c r="N130">
        <v>45</v>
      </c>
      <c r="O130">
        <v>35</v>
      </c>
      <c r="Y130">
        <v>36</v>
      </c>
      <c r="Z130">
        <f t="shared" si="15"/>
        <v>50</v>
      </c>
      <c r="AA130">
        <v>77</v>
      </c>
      <c r="AB130">
        <f t="shared" si="16"/>
        <v>43</v>
      </c>
      <c r="AC130">
        <v>51</v>
      </c>
      <c r="AD130">
        <f t="shared" si="17"/>
        <v>45</v>
      </c>
      <c r="AE130">
        <v>58</v>
      </c>
      <c r="AF130">
        <f t="shared" si="18"/>
        <v>41</v>
      </c>
      <c r="AG130">
        <v>99.2</v>
      </c>
      <c r="AH130">
        <v>67.066699999999997</v>
      </c>
      <c r="AI130">
        <f t="shared" ref="AI130:AI193" si="19">AH130-13</f>
        <v>54.066699999999997</v>
      </c>
    </row>
    <row r="131" spans="1:35">
      <c r="A131">
        <v>129</v>
      </c>
      <c r="B131">
        <v>32.5</v>
      </c>
      <c r="C131">
        <v>66</v>
      </c>
      <c r="D131">
        <v>32.5</v>
      </c>
      <c r="E131">
        <f t="shared" ref="E131:E194" si="20">C131-15</f>
        <v>51</v>
      </c>
      <c r="F131">
        <v>29</v>
      </c>
      <c r="G131">
        <v>56</v>
      </c>
      <c r="H131">
        <v>44</v>
      </c>
      <c r="I131">
        <v>34</v>
      </c>
      <c r="J131">
        <v>47</v>
      </c>
      <c r="K131">
        <v>41</v>
      </c>
      <c r="L131" s="1">
        <v>28.925000000000001</v>
      </c>
      <c r="M131">
        <v>53</v>
      </c>
      <c r="N131">
        <v>47</v>
      </c>
      <c r="O131">
        <v>35</v>
      </c>
      <c r="Y131">
        <v>42</v>
      </c>
      <c r="Z131">
        <f t="shared" si="15"/>
        <v>56</v>
      </c>
      <c r="AA131">
        <v>78</v>
      </c>
      <c r="AB131">
        <f t="shared" si="16"/>
        <v>44</v>
      </c>
      <c r="AC131">
        <v>53</v>
      </c>
      <c r="AD131">
        <f t="shared" si="17"/>
        <v>47</v>
      </c>
      <c r="AE131">
        <v>58</v>
      </c>
      <c r="AF131">
        <f t="shared" si="18"/>
        <v>41</v>
      </c>
      <c r="AG131">
        <v>99.85</v>
      </c>
      <c r="AH131">
        <v>66.537499999999994</v>
      </c>
      <c r="AI131">
        <f t="shared" si="19"/>
        <v>53.537499999999994</v>
      </c>
    </row>
    <row r="132" spans="1:35">
      <c r="A132">
        <v>130</v>
      </c>
      <c r="B132">
        <v>32.75</v>
      </c>
      <c r="C132">
        <v>56</v>
      </c>
      <c r="D132">
        <v>32.75</v>
      </c>
      <c r="E132">
        <f t="shared" si="20"/>
        <v>41</v>
      </c>
      <c r="F132">
        <v>36</v>
      </c>
      <c r="G132">
        <v>51</v>
      </c>
      <c r="H132">
        <v>43</v>
      </c>
      <c r="I132">
        <v>35</v>
      </c>
      <c r="J132">
        <v>42</v>
      </c>
      <c r="K132">
        <v>49</v>
      </c>
      <c r="L132" s="1">
        <v>27.125</v>
      </c>
      <c r="M132">
        <v>51</v>
      </c>
      <c r="N132">
        <v>43</v>
      </c>
      <c r="O132">
        <v>39</v>
      </c>
      <c r="Y132">
        <v>37</v>
      </c>
      <c r="Z132">
        <f t="shared" si="15"/>
        <v>51</v>
      </c>
      <c r="AA132">
        <v>77</v>
      </c>
      <c r="AB132">
        <f t="shared" si="16"/>
        <v>43</v>
      </c>
      <c r="AC132">
        <v>48</v>
      </c>
      <c r="AD132">
        <f t="shared" si="17"/>
        <v>42</v>
      </c>
      <c r="AE132">
        <v>66</v>
      </c>
      <c r="AF132">
        <f t="shared" si="18"/>
        <v>49</v>
      </c>
      <c r="AG132">
        <v>96.125</v>
      </c>
      <c r="AH132">
        <v>65.25</v>
      </c>
      <c r="AI132">
        <f t="shared" si="19"/>
        <v>52.25</v>
      </c>
    </row>
    <row r="133" spans="1:35">
      <c r="A133">
        <v>131</v>
      </c>
      <c r="B133">
        <v>33</v>
      </c>
      <c r="C133">
        <v>58</v>
      </c>
      <c r="D133">
        <v>33</v>
      </c>
      <c r="E133">
        <f t="shared" si="20"/>
        <v>43</v>
      </c>
      <c r="F133">
        <v>39</v>
      </c>
      <c r="G133">
        <v>50</v>
      </c>
      <c r="H133">
        <v>38</v>
      </c>
      <c r="I133">
        <v>38</v>
      </c>
      <c r="J133">
        <v>45</v>
      </c>
      <c r="K133">
        <v>46</v>
      </c>
      <c r="L133" s="1">
        <v>32.770800000000001</v>
      </c>
      <c r="M133">
        <v>51</v>
      </c>
      <c r="N133">
        <v>48</v>
      </c>
      <c r="O133">
        <v>41</v>
      </c>
      <c r="Y133">
        <v>36</v>
      </c>
      <c r="Z133">
        <f t="shared" si="15"/>
        <v>50</v>
      </c>
      <c r="AA133">
        <v>72</v>
      </c>
      <c r="AB133">
        <f t="shared" si="16"/>
        <v>38</v>
      </c>
      <c r="AC133">
        <v>51</v>
      </c>
      <c r="AD133">
        <f t="shared" si="17"/>
        <v>45</v>
      </c>
      <c r="AE133">
        <v>63</v>
      </c>
      <c r="AF133">
        <f t="shared" si="18"/>
        <v>46</v>
      </c>
      <c r="AG133">
        <v>98.366699999999994</v>
      </c>
      <c r="AH133">
        <v>67.095799999999997</v>
      </c>
      <c r="AI133">
        <f t="shared" si="19"/>
        <v>54.095799999999997</v>
      </c>
    </row>
    <row r="134" spans="1:35">
      <c r="A134">
        <v>132</v>
      </c>
      <c r="B134">
        <v>33.25</v>
      </c>
      <c r="C134">
        <v>76</v>
      </c>
      <c r="D134">
        <v>33.25</v>
      </c>
      <c r="E134">
        <f t="shared" si="20"/>
        <v>61</v>
      </c>
      <c r="F134">
        <v>39</v>
      </c>
      <c r="G134">
        <v>52</v>
      </c>
      <c r="H134">
        <v>42</v>
      </c>
      <c r="I134">
        <v>38</v>
      </c>
      <c r="J134">
        <v>38</v>
      </c>
      <c r="K134">
        <v>45</v>
      </c>
      <c r="L134" s="1">
        <v>27.15</v>
      </c>
      <c r="M134">
        <v>52</v>
      </c>
      <c r="N134">
        <v>48</v>
      </c>
      <c r="O134">
        <v>33</v>
      </c>
      <c r="Y134">
        <v>38</v>
      </c>
      <c r="Z134">
        <f t="shared" si="15"/>
        <v>52</v>
      </c>
      <c r="AA134">
        <v>76</v>
      </c>
      <c r="AB134">
        <f t="shared" si="16"/>
        <v>42</v>
      </c>
      <c r="AC134">
        <v>44</v>
      </c>
      <c r="AD134">
        <f t="shared" si="17"/>
        <v>38</v>
      </c>
      <c r="AE134">
        <v>62</v>
      </c>
      <c r="AF134">
        <f t="shared" si="18"/>
        <v>45</v>
      </c>
      <c r="AG134">
        <v>97.35</v>
      </c>
      <c r="AH134">
        <v>72.2</v>
      </c>
      <c r="AI134">
        <f t="shared" si="19"/>
        <v>59.2</v>
      </c>
    </row>
    <row r="135" spans="1:35">
      <c r="A135">
        <v>133</v>
      </c>
      <c r="B135">
        <v>33.5</v>
      </c>
      <c r="C135">
        <v>67</v>
      </c>
      <c r="D135">
        <v>33.5</v>
      </c>
      <c r="E135">
        <f t="shared" si="20"/>
        <v>52</v>
      </c>
      <c r="F135">
        <v>26</v>
      </c>
      <c r="G135">
        <v>47</v>
      </c>
      <c r="H135">
        <v>46</v>
      </c>
      <c r="I135">
        <v>39</v>
      </c>
      <c r="J135">
        <v>45</v>
      </c>
      <c r="K135">
        <v>45</v>
      </c>
      <c r="L135" s="1">
        <v>29.8917</v>
      </c>
      <c r="M135">
        <v>46</v>
      </c>
      <c r="N135">
        <v>50</v>
      </c>
      <c r="O135">
        <v>30</v>
      </c>
      <c r="Y135">
        <v>33</v>
      </c>
      <c r="Z135">
        <f t="shared" si="15"/>
        <v>47</v>
      </c>
      <c r="AA135">
        <v>80</v>
      </c>
      <c r="AB135">
        <f t="shared" si="16"/>
        <v>46</v>
      </c>
      <c r="AC135">
        <v>51</v>
      </c>
      <c r="AD135">
        <f t="shared" si="17"/>
        <v>45</v>
      </c>
      <c r="AE135">
        <v>62</v>
      </c>
      <c r="AF135">
        <f t="shared" si="18"/>
        <v>45</v>
      </c>
      <c r="AG135">
        <v>95.8917</v>
      </c>
      <c r="AH135">
        <v>64.120800000000003</v>
      </c>
      <c r="AI135">
        <f t="shared" si="19"/>
        <v>51.120800000000003</v>
      </c>
    </row>
    <row r="136" spans="1:35">
      <c r="A136">
        <v>134</v>
      </c>
      <c r="B136">
        <v>33.75</v>
      </c>
      <c r="C136">
        <v>61</v>
      </c>
      <c r="D136">
        <v>33.75</v>
      </c>
      <c r="E136">
        <f t="shared" si="20"/>
        <v>46</v>
      </c>
      <c r="F136">
        <v>28</v>
      </c>
      <c r="G136">
        <v>47</v>
      </c>
      <c r="H136">
        <v>48</v>
      </c>
      <c r="I136">
        <v>36</v>
      </c>
      <c r="J136">
        <v>43</v>
      </c>
      <c r="K136">
        <v>45</v>
      </c>
      <c r="L136" s="1">
        <v>28.058299999999999</v>
      </c>
      <c r="M136">
        <v>45</v>
      </c>
      <c r="N136">
        <v>50</v>
      </c>
      <c r="O136">
        <v>35</v>
      </c>
      <c r="Y136">
        <v>33</v>
      </c>
      <c r="Z136">
        <f t="shared" si="15"/>
        <v>47</v>
      </c>
      <c r="AA136">
        <v>82</v>
      </c>
      <c r="AB136">
        <f t="shared" si="16"/>
        <v>48</v>
      </c>
      <c r="AC136">
        <v>49</v>
      </c>
      <c r="AD136">
        <f t="shared" si="17"/>
        <v>43</v>
      </c>
      <c r="AE136">
        <v>62</v>
      </c>
      <c r="AF136">
        <f t="shared" si="18"/>
        <v>45</v>
      </c>
      <c r="AG136">
        <v>102</v>
      </c>
      <c r="AH136">
        <v>65.674999999999997</v>
      </c>
      <c r="AI136">
        <f t="shared" si="19"/>
        <v>52.674999999999997</v>
      </c>
    </row>
    <row r="137" spans="1:35">
      <c r="A137">
        <v>135</v>
      </c>
      <c r="B137">
        <v>34</v>
      </c>
      <c r="C137">
        <v>65</v>
      </c>
      <c r="D137">
        <v>34</v>
      </c>
      <c r="E137">
        <f t="shared" si="20"/>
        <v>50</v>
      </c>
      <c r="F137">
        <v>34</v>
      </c>
      <c r="G137">
        <v>50</v>
      </c>
      <c r="H137">
        <v>47</v>
      </c>
      <c r="I137">
        <v>37</v>
      </c>
      <c r="J137">
        <v>46</v>
      </c>
      <c r="K137">
        <v>50</v>
      </c>
      <c r="L137" s="1">
        <v>32.5</v>
      </c>
      <c r="M137">
        <v>51</v>
      </c>
      <c r="N137">
        <v>37</v>
      </c>
      <c r="O137">
        <v>29</v>
      </c>
      <c r="Y137">
        <v>36</v>
      </c>
      <c r="Z137">
        <f t="shared" si="15"/>
        <v>50</v>
      </c>
      <c r="AA137">
        <v>81</v>
      </c>
      <c r="AB137">
        <f t="shared" si="16"/>
        <v>47</v>
      </c>
      <c r="AC137">
        <v>52</v>
      </c>
      <c r="AD137">
        <f t="shared" si="17"/>
        <v>46</v>
      </c>
      <c r="AE137">
        <v>67</v>
      </c>
      <c r="AF137">
        <f t="shared" si="18"/>
        <v>50</v>
      </c>
      <c r="AG137">
        <v>102.5625</v>
      </c>
      <c r="AH137">
        <v>62.875</v>
      </c>
      <c r="AI137">
        <f t="shared" si="19"/>
        <v>49.875</v>
      </c>
    </row>
    <row r="138" spans="1:35">
      <c r="A138">
        <v>136</v>
      </c>
      <c r="B138">
        <v>34.25</v>
      </c>
      <c r="C138">
        <v>63</v>
      </c>
      <c r="D138">
        <v>34.25</v>
      </c>
      <c r="E138">
        <f t="shared" si="20"/>
        <v>48</v>
      </c>
      <c r="F138">
        <v>42</v>
      </c>
      <c r="G138">
        <v>43</v>
      </c>
      <c r="H138">
        <v>43</v>
      </c>
      <c r="I138">
        <v>36</v>
      </c>
      <c r="J138">
        <v>45</v>
      </c>
      <c r="K138">
        <v>44</v>
      </c>
      <c r="L138" s="1">
        <v>31.8</v>
      </c>
      <c r="M138">
        <v>42</v>
      </c>
      <c r="N138">
        <v>42</v>
      </c>
      <c r="O138">
        <v>30</v>
      </c>
      <c r="Y138">
        <v>29</v>
      </c>
      <c r="Z138">
        <f t="shared" si="15"/>
        <v>43</v>
      </c>
      <c r="AA138">
        <v>77</v>
      </c>
      <c r="AB138">
        <f t="shared" si="16"/>
        <v>43</v>
      </c>
      <c r="AC138">
        <v>51</v>
      </c>
      <c r="AD138">
        <f t="shared" si="17"/>
        <v>45</v>
      </c>
      <c r="AE138">
        <v>61</v>
      </c>
      <c r="AF138">
        <f t="shared" si="18"/>
        <v>44</v>
      </c>
      <c r="AG138">
        <v>96.8</v>
      </c>
      <c r="AH138">
        <v>63.333300000000001</v>
      </c>
      <c r="AI138">
        <f t="shared" si="19"/>
        <v>50.333300000000001</v>
      </c>
    </row>
    <row r="139" spans="1:35">
      <c r="A139">
        <v>137</v>
      </c>
      <c r="B139">
        <v>34.5</v>
      </c>
      <c r="C139">
        <v>66</v>
      </c>
      <c r="D139">
        <v>34.5</v>
      </c>
      <c r="E139">
        <f t="shared" si="20"/>
        <v>51</v>
      </c>
      <c r="F139">
        <v>36</v>
      </c>
      <c r="G139">
        <v>50</v>
      </c>
      <c r="H139">
        <v>43</v>
      </c>
      <c r="I139">
        <v>33</v>
      </c>
      <c r="J139">
        <v>43</v>
      </c>
      <c r="K139">
        <v>46</v>
      </c>
      <c r="L139" s="1">
        <v>29.716699999999999</v>
      </c>
      <c r="M139">
        <v>48</v>
      </c>
      <c r="N139">
        <v>42</v>
      </c>
      <c r="O139">
        <v>33</v>
      </c>
      <c r="Y139">
        <v>36</v>
      </c>
      <c r="Z139">
        <f t="shared" si="15"/>
        <v>50</v>
      </c>
      <c r="AA139">
        <v>77</v>
      </c>
      <c r="AB139">
        <f t="shared" si="16"/>
        <v>43</v>
      </c>
      <c r="AC139">
        <v>49</v>
      </c>
      <c r="AD139">
        <f t="shared" si="17"/>
        <v>43</v>
      </c>
      <c r="AE139">
        <v>63</v>
      </c>
      <c r="AF139">
        <f t="shared" si="18"/>
        <v>46</v>
      </c>
      <c r="AG139">
        <v>99.645799999999994</v>
      </c>
      <c r="AH139">
        <v>61.5792</v>
      </c>
      <c r="AI139">
        <f t="shared" si="19"/>
        <v>48.5792</v>
      </c>
    </row>
    <row r="140" spans="1:35">
      <c r="A140">
        <v>138</v>
      </c>
      <c r="B140">
        <v>34.75</v>
      </c>
      <c r="C140">
        <v>56</v>
      </c>
      <c r="D140">
        <v>34.75</v>
      </c>
      <c r="E140">
        <f t="shared" si="20"/>
        <v>41</v>
      </c>
      <c r="F140">
        <v>25</v>
      </c>
      <c r="G140">
        <v>50</v>
      </c>
      <c r="H140">
        <v>48</v>
      </c>
      <c r="I140">
        <v>34</v>
      </c>
      <c r="J140">
        <v>39</v>
      </c>
      <c r="K140">
        <v>41</v>
      </c>
      <c r="L140" s="1">
        <v>28.774999999999999</v>
      </c>
      <c r="M140">
        <v>48</v>
      </c>
      <c r="N140">
        <v>43</v>
      </c>
      <c r="O140">
        <v>36</v>
      </c>
      <c r="Y140">
        <v>36</v>
      </c>
      <c r="Z140">
        <f t="shared" si="15"/>
        <v>50</v>
      </c>
      <c r="AA140">
        <v>82</v>
      </c>
      <c r="AB140">
        <f t="shared" si="16"/>
        <v>48</v>
      </c>
      <c r="AC140">
        <v>45</v>
      </c>
      <c r="AD140">
        <f t="shared" si="17"/>
        <v>39</v>
      </c>
      <c r="AE140">
        <v>58</v>
      </c>
      <c r="AF140">
        <f t="shared" si="18"/>
        <v>41</v>
      </c>
      <c r="AG140">
        <v>98.075000000000003</v>
      </c>
      <c r="AH140">
        <v>60.85</v>
      </c>
      <c r="AI140">
        <f t="shared" si="19"/>
        <v>47.85</v>
      </c>
    </row>
    <row r="141" spans="1:35">
      <c r="A141">
        <v>139</v>
      </c>
      <c r="B141">
        <v>35</v>
      </c>
      <c r="C141">
        <v>72</v>
      </c>
      <c r="D141">
        <v>35</v>
      </c>
      <c r="E141">
        <f t="shared" si="20"/>
        <v>57</v>
      </c>
      <c r="F141">
        <v>40</v>
      </c>
      <c r="G141">
        <v>53</v>
      </c>
      <c r="H141">
        <v>44</v>
      </c>
      <c r="I141">
        <v>32</v>
      </c>
      <c r="J141">
        <v>42</v>
      </c>
      <c r="K141">
        <v>51</v>
      </c>
      <c r="L141" s="1">
        <v>34.524999999999999</v>
      </c>
      <c r="M141">
        <v>52</v>
      </c>
      <c r="N141">
        <v>50</v>
      </c>
      <c r="O141">
        <v>37</v>
      </c>
      <c r="Y141">
        <v>39</v>
      </c>
      <c r="Z141">
        <f t="shared" si="15"/>
        <v>53</v>
      </c>
      <c r="AA141">
        <v>78</v>
      </c>
      <c r="AB141">
        <f t="shared" si="16"/>
        <v>44</v>
      </c>
      <c r="AC141">
        <v>48</v>
      </c>
      <c r="AD141">
        <f t="shared" si="17"/>
        <v>42</v>
      </c>
      <c r="AE141">
        <v>68</v>
      </c>
      <c r="AF141">
        <f t="shared" si="18"/>
        <v>51</v>
      </c>
      <c r="AG141">
        <v>110.9708</v>
      </c>
      <c r="AH141">
        <v>63.791699999999999</v>
      </c>
      <c r="AI141">
        <f t="shared" si="19"/>
        <v>50.791699999999999</v>
      </c>
    </row>
    <row r="142" spans="1:35">
      <c r="A142">
        <v>140</v>
      </c>
      <c r="B142">
        <v>35.25</v>
      </c>
      <c r="C142">
        <v>60</v>
      </c>
      <c r="D142">
        <v>35.25</v>
      </c>
      <c r="E142">
        <f t="shared" si="20"/>
        <v>45</v>
      </c>
      <c r="F142">
        <v>34</v>
      </c>
      <c r="G142">
        <v>49</v>
      </c>
      <c r="H142">
        <v>38</v>
      </c>
      <c r="I142">
        <v>35</v>
      </c>
      <c r="J142">
        <v>45</v>
      </c>
      <c r="K142">
        <v>44</v>
      </c>
      <c r="L142" s="1">
        <v>30</v>
      </c>
      <c r="M142">
        <v>47</v>
      </c>
      <c r="N142">
        <v>50</v>
      </c>
      <c r="O142">
        <v>33</v>
      </c>
      <c r="Y142">
        <v>35</v>
      </c>
      <c r="Z142">
        <f t="shared" si="15"/>
        <v>49</v>
      </c>
      <c r="AA142">
        <v>72</v>
      </c>
      <c r="AB142">
        <f t="shared" si="16"/>
        <v>38</v>
      </c>
      <c r="AC142">
        <v>51</v>
      </c>
      <c r="AD142">
        <f t="shared" si="17"/>
        <v>45</v>
      </c>
      <c r="AE142">
        <v>61</v>
      </c>
      <c r="AF142">
        <f t="shared" si="18"/>
        <v>44</v>
      </c>
      <c r="AG142">
        <v>107.33329999999999</v>
      </c>
      <c r="AH142">
        <v>66</v>
      </c>
      <c r="AI142">
        <f t="shared" si="19"/>
        <v>53</v>
      </c>
    </row>
    <row r="143" spans="1:35">
      <c r="A143">
        <v>141</v>
      </c>
      <c r="B143">
        <v>35.5</v>
      </c>
      <c r="C143">
        <v>63</v>
      </c>
      <c r="D143">
        <v>35.5</v>
      </c>
      <c r="E143">
        <f t="shared" si="20"/>
        <v>48</v>
      </c>
      <c r="F143">
        <v>37</v>
      </c>
      <c r="G143">
        <v>54</v>
      </c>
      <c r="H143">
        <v>40</v>
      </c>
      <c r="I143">
        <v>37</v>
      </c>
      <c r="J143">
        <v>44</v>
      </c>
      <c r="K143">
        <v>43</v>
      </c>
      <c r="L143" s="1">
        <v>34.5625</v>
      </c>
      <c r="M143">
        <v>50</v>
      </c>
      <c r="N143">
        <v>48</v>
      </c>
      <c r="O143">
        <v>38</v>
      </c>
      <c r="Y143">
        <v>40</v>
      </c>
      <c r="Z143">
        <f t="shared" si="15"/>
        <v>54</v>
      </c>
      <c r="AA143">
        <v>74</v>
      </c>
      <c r="AB143">
        <f t="shared" si="16"/>
        <v>40</v>
      </c>
      <c r="AC143">
        <v>50</v>
      </c>
      <c r="AD143">
        <f t="shared" si="17"/>
        <v>44</v>
      </c>
      <c r="AE143">
        <v>60</v>
      </c>
      <c r="AF143">
        <f t="shared" si="18"/>
        <v>43</v>
      </c>
      <c r="AG143">
        <v>98.825000000000003</v>
      </c>
      <c r="AH143">
        <v>65.762500000000003</v>
      </c>
      <c r="AI143">
        <f t="shared" si="19"/>
        <v>52.762500000000003</v>
      </c>
    </row>
    <row r="144" spans="1:35">
      <c r="A144">
        <v>142</v>
      </c>
      <c r="B144">
        <v>35.75</v>
      </c>
      <c r="C144">
        <v>59</v>
      </c>
      <c r="D144">
        <v>35.75</v>
      </c>
      <c r="E144">
        <f t="shared" si="20"/>
        <v>44</v>
      </c>
      <c r="F144">
        <v>38</v>
      </c>
      <c r="G144">
        <v>50</v>
      </c>
      <c r="H144">
        <v>42</v>
      </c>
      <c r="I144">
        <v>36</v>
      </c>
      <c r="J144">
        <v>42</v>
      </c>
      <c r="K144">
        <v>42</v>
      </c>
      <c r="L144" s="1">
        <v>28.908300000000001</v>
      </c>
      <c r="M144">
        <v>53</v>
      </c>
      <c r="N144">
        <v>49</v>
      </c>
      <c r="O144">
        <v>34</v>
      </c>
      <c r="Y144">
        <v>36</v>
      </c>
      <c r="Z144">
        <f t="shared" si="15"/>
        <v>50</v>
      </c>
      <c r="AA144">
        <v>76</v>
      </c>
      <c r="AB144">
        <f t="shared" si="16"/>
        <v>42</v>
      </c>
      <c r="AC144">
        <v>48</v>
      </c>
      <c r="AD144">
        <f t="shared" si="17"/>
        <v>42</v>
      </c>
      <c r="AE144">
        <v>59</v>
      </c>
      <c r="AF144">
        <f t="shared" si="18"/>
        <v>42</v>
      </c>
      <c r="AG144">
        <v>98.2667</v>
      </c>
      <c r="AH144">
        <v>65.775000000000006</v>
      </c>
      <c r="AI144">
        <f t="shared" si="19"/>
        <v>52.775000000000006</v>
      </c>
    </row>
    <row r="145" spans="1:35">
      <c r="A145">
        <v>143</v>
      </c>
      <c r="B145">
        <v>36</v>
      </c>
      <c r="C145">
        <v>66</v>
      </c>
      <c r="D145">
        <v>36</v>
      </c>
      <c r="E145">
        <f t="shared" si="20"/>
        <v>51</v>
      </c>
      <c r="F145">
        <v>37</v>
      </c>
      <c r="G145">
        <v>49</v>
      </c>
      <c r="H145">
        <v>44</v>
      </c>
      <c r="I145">
        <v>34</v>
      </c>
      <c r="J145">
        <v>41</v>
      </c>
      <c r="K145">
        <v>47</v>
      </c>
      <c r="L145" s="1">
        <v>27.383299999999998</v>
      </c>
      <c r="M145">
        <v>46</v>
      </c>
      <c r="N145">
        <v>48</v>
      </c>
      <c r="O145">
        <v>33</v>
      </c>
      <c r="Y145">
        <v>35</v>
      </c>
      <c r="Z145">
        <f t="shared" si="15"/>
        <v>49</v>
      </c>
      <c r="AA145">
        <v>78</v>
      </c>
      <c r="AB145">
        <f t="shared" si="16"/>
        <v>44</v>
      </c>
      <c r="AC145">
        <v>47</v>
      </c>
      <c r="AD145">
        <f t="shared" si="17"/>
        <v>41</v>
      </c>
      <c r="AE145">
        <v>64</v>
      </c>
      <c r="AF145">
        <f t="shared" si="18"/>
        <v>47</v>
      </c>
      <c r="AG145">
        <v>100.1917</v>
      </c>
      <c r="AH145">
        <v>69.254199999999997</v>
      </c>
      <c r="AI145">
        <f t="shared" si="19"/>
        <v>56.254199999999997</v>
      </c>
    </row>
    <row r="146" spans="1:35">
      <c r="A146">
        <v>144</v>
      </c>
      <c r="B146">
        <v>36.25</v>
      </c>
      <c r="C146">
        <v>52</v>
      </c>
      <c r="D146">
        <v>36.25</v>
      </c>
      <c r="E146">
        <f t="shared" si="20"/>
        <v>37</v>
      </c>
      <c r="F146">
        <v>31</v>
      </c>
      <c r="G146">
        <v>52</v>
      </c>
      <c r="H146">
        <v>38</v>
      </c>
      <c r="I146">
        <v>37</v>
      </c>
      <c r="J146">
        <v>43</v>
      </c>
      <c r="K146">
        <v>54</v>
      </c>
      <c r="L146" s="1">
        <v>30.8</v>
      </c>
      <c r="M146">
        <v>51</v>
      </c>
      <c r="N146">
        <v>53</v>
      </c>
      <c r="O146">
        <v>37</v>
      </c>
      <c r="Y146">
        <v>38</v>
      </c>
      <c r="Z146">
        <f t="shared" si="15"/>
        <v>52</v>
      </c>
      <c r="AA146">
        <v>72</v>
      </c>
      <c r="AB146">
        <f t="shared" si="16"/>
        <v>38</v>
      </c>
      <c r="AC146">
        <v>49</v>
      </c>
      <c r="AD146">
        <f t="shared" si="17"/>
        <v>43</v>
      </c>
      <c r="AE146">
        <v>71</v>
      </c>
      <c r="AF146">
        <f t="shared" si="18"/>
        <v>54</v>
      </c>
      <c r="AG146">
        <v>104.6</v>
      </c>
      <c r="AH146">
        <v>65.400000000000006</v>
      </c>
      <c r="AI146">
        <f t="shared" si="19"/>
        <v>52.400000000000006</v>
      </c>
    </row>
    <row r="147" spans="1:35">
      <c r="A147">
        <v>145</v>
      </c>
      <c r="B147">
        <v>36.5</v>
      </c>
      <c r="C147">
        <v>52</v>
      </c>
      <c r="D147">
        <v>36.5</v>
      </c>
      <c r="E147">
        <f t="shared" si="20"/>
        <v>37</v>
      </c>
      <c r="F147">
        <v>21</v>
      </c>
      <c r="G147">
        <v>47</v>
      </c>
      <c r="H147">
        <v>41</v>
      </c>
      <c r="I147">
        <v>34</v>
      </c>
      <c r="J147">
        <v>44</v>
      </c>
      <c r="K147">
        <v>45</v>
      </c>
      <c r="L147" s="1">
        <v>29.583300000000001</v>
      </c>
      <c r="M147">
        <v>52</v>
      </c>
      <c r="N147">
        <v>43</v>
      </c>
      <c r="O147">
        <v>31</v>
      </c>
      <c r="Y147">
        <v>33</v>
      </c>
      <c r="Z147">
        <f t="shared" si="15"/>
        <v>47</v>
      </c>
      <c r="AA147">
        <v>75</v>
      </c>
      <c r="AB147">
        <f t="shared" si="16"/>
        <v>41</v>
      </c>
      <c r="AC147">
        <v>50</v>
      </c>
      <c r="AD147">
        <f t="shared" si="17"/>
        <v>44</v>
      </c>
      <c r="AE147">
        <v>62</v>
      </c>
      <c r="AF147">
        <f t="shared" si="18"/>
        <v>45</v>
      </c>
      <c r="AG147">
        <v>96.208299999999994</v>
      </c>
      <c r="AH147">
        <v>63.208300000000001</v>
      </c>
      <c r="AI147">
        <f t="shared" si="19"/>
        <v>50.208300000000001</v>
      </c>
    </row>
    <row r="148" spans="1:35">
      <c r="A148">
        <v>146</v>
      </c>
      <c r="B148">
        <v>36.75</v>
      </c>
      <c r="C148">
        <v>66</v>
      </c>
      <c r="D148">
        <v>36.75</v>
      </c>
      <c r="E148">
        <f t="shared" si="20"/>
        <v>51</v>
      </c>
      <c r="F148">
        <v>38</v>
      </c>
      <c r="G148">
        <v>46</v>
      </c>
      <c r="H148">
        <v>44</v>
      </c>
      <c r="I148">
        <v>37</v>
      </c>
      <c r="J148">
        <v>43</v>
      </c>
      <c r="K148">
        <v>45</v>
      </c>
      <c r="L148" s="1">
        <v>28.8917</v>
      </c>
      <c r="M148">
        <v>48</v>
      </c>
      <c r="N148">
        <v>49</v>
      </c>
      <c r="O148">
        <v>28</v>
      </c>
      <c r="Y148">
        <v>32</v>
      </c>
      <c r="Z148">
        <f t="shared" si="15"/>
        <v>46</v>
      </c>
      <c r="AA148">
        <v>78</v>
      </c>
      <c r="AB148">
        <f t="shared" si="16"/>
        <v>44</v>
      </c>
      <c r="AC148">
        <v>49</v>
      </c>
      <c r="AD148">
        <f t="shared" si="17"/>
        <v>43</v>
      </c>
      <c r="AE148">
        <v>62</v>
      </c>
      <c r="AF148">
        <f t="shared" si="18"/>
        <v>45</v>
      </c>
      <c r="AG148">
        <v>109.05</v>
      </c>
      <c r="AH148">
        <v>63.5167</v>
      </c>
      <c r="AI148">
        <f t="shared" si="19"/>
        <v>50.5167</v>
      </c>
    </row>
    <row r="149" spans="1:35">
      <c r="A149">
        <v>147</v>
      </c>
      <c r="B149">
        <v>37</v>
      </c>
      <c r="C149">
        <v>57</v>
      </c>
      <c r="D149">
        <v>37</v>
      </c>
      <c r="E149">
        <f t="shared" si="20"/>
        <v>42</v>
      </c>
      <c r="F149">
        <v>25</v>
      </c>
      <c r="G149">
        <v>55</v>
      </c>
      <c r="H149">
        <v>39</v>
      </c>
      <c r="I149">
        <v>36</v>
      </c>
      <c r="J149">
        <v>43</v>
      </c>
      <c r="K149">
        <v>46</v>
      </c>
      <c r="L149" s="1">
        <v>30.875</v>
      </c>
      <c r="M149">
        <v>48</v>
      </c>
      <c r="N149">
        <v>48</v>
      </c>
      <c r="O149">
        <v>36</v>
      </c>
      <c r="Y149">
        <v>41</v>
      </c>
      <c r="Z149">
        <f t="shared" si="15"/>
        <v>55</v>
      </c>
      <c r="AA149">
        <v>73</v>
      </c>
      <c r="AB149">
        <f t="shared" si="16"/>
        <v>39</v>
      </c>
      <c r="AC149">
        <v>49</v>
      </c>
      <c r="AD149">
        <f t="shared" si="17"/>
        <v>43</v>
      </c>
      <c r="AE149">
        <v>63</v>
      </c>
      <c r="AF149">
        <f t="shared" si="18"/>
        <v>46</v>
      </c>
      <c r="AG149">
        <v>97.224999999999994</v>
      </c>
      <c r="AH149">
        <v>66.55</v>
      </c>
      <c r="AI149">
        <f t="shared" si="19"/>
        <v>53.55</v>
      </c>
    </row>
    <row r="150" spans="1:35">
      <c r="A150">
        <v>148</v>
      </c>
      <c r="B150">
        <v>37.25</v>
      </c>
      <c r="C150">
        <v>55</v>
      </c>
      <c r="D150">
        <v>37.25</v>
      </c>
      <c r="E150">
        <f t="shared" si="20"/>
        <v>40</v>
      </c>
      <c r="F150">
        <v>24</v>
      </c>
      <c r="G150">
        <v>41</v>
      </c>
      <c r="H150">
        <v>42</v>
      </c>
      <c r="I150">
        <v>36</v>
      </c>
      <c r="J150">
        <v>41</v>
      </c>
      <c r="K150">
        <v>44</v>
      </c>
      <c r="L150" s="1">
        <v>29.883299999999998</v>
      </c>
      <c r="M150">
        <v>43</v>
      </c>
      <c r="N150">
        <v>47</v>
      </c>
      <c r="O150">
        <v>36</v>
      </c>
      <c r="Y150">
        <v>27</v>
      </c>
      <c r="Z150">
        <f t="shared" si="15"/>
        <v>41</v>
      </c>
      <c r="AA150">
        <v>76</v>
      </c>
      <c r="AB150">
        <f t="shared" si="16"/>
        <v>42</v>
      </c>
      <c r="AC150">
        <v>47</v>
      </c>
      <c r="AD150">
        <f t="shared" si="17"/>
        <v>41</v>
      </c>
      <c r="AE150">
        <v>61</v>
      </c>
      <c r="AF150">
        <f t="shared" si="18"/>
        <v>44</v>
      </c>
      <c r="AG150">
        <v>97.583299999999994</v>
      </c>
      <c r="AH150">
        <v>61.466700000000003</v>
      </c>
      <c r="AI150">
        <f t="shared" si="19"/>
        <v>48.466700000000003</v>
      </c>
    </row>
    <row r="151" spans="1:35">
      <c r="A151">
        <v>149</v>
      </c>
      <c r="B151">
        <v>37.5</v>
      </c>
      <c r="C151">
        <v>59</v>
      </c>
      <c r="D151">
        <v>37.5</v>
      </c>
      <c r="E151">
        <f t="shared" si="20"/>
        <v>44</v>
      </c>
      <c r="F151">
        <v>36</v>
      </c>
      <c r="G151">
        <v>51</v>
      </c>
      <c r="H151">
        <v>42</v>
      </c>
      <c r="I151">
        <v>37</v>
      </c>
      <c r="J151">
        <v>43</v>
      </c>
      <c r="K151">
        <v>39</v>
      </c>
      <c r="L151" s="1">
        <v>33.274999999999999</v>
      </c>
      <c r="M151">
        <v>48</v>
      </c>
      <c r="N151">
        <v>48</v>
      </c>
      <c r="O151">
        <v>35</v>
      </c>
      <c r="Y151">
        <v>37</v>
      </c>
      <c r="Z151">
        <f t="shared" si="15"/>
        <v>51</v>
      </c>
      <c r="AA151">
        <v>76</v>
      </c>
      <c r="AB151">
        <f t="shared" si="16"/>
        <v>42</v>
      </c>
      <c r="AC151">
        <v>49</v>
      </c>
      <c r="AD151">
        <f t="shared" si="17"/>
        <v>43</v>
      </c>
      <c r="AE151">
        <v>56</v>
      </c>
      <c r="AF151">
        <f t="shared" si="18"/>
        <v>39</v>
      </c>
      <c r="AG151">
        <v>96.879199999999997</v>
      </c>
      <c r="AH151">
        <v>68.241699999999994</v>
      </c>
      <c r="AI151">
        <f t="shared" si="19"/>
        <v>55.241699999999994</v>
      </c>
    </row>
    <row r="152" spans="1:35">
      <c r="A152">
        <v>150</v>
      </c>
      <c r="B152">
        <v>37.75</v>
      </c>
      <c r="C152">
        <v>65</v>
      </c>
      <c r="D152">
        <v>37.75</v>
      </c>
      <c r="E152">
        <f t="shared" si="20"/>
        <v>50</v>
      </c>
      <c r="F152">
        <v>20</v>
      </c>
      <c r="G152">
        <v>52</v>
      </c>
      <c r="H152">
        <v>40</v>
      </c>
      <c r="I152">
        <v>36</v>
      </c>
      <c r="J152">
        <v>44</v>
      </c>
      <c r="K152">
        <v>47</v>
      </c>
      <c r="L152" s="1">
        <v>30.625</v>
      </c>
      <c r="M152">
        <v>54</v>
      </c>
      <c r="N152">
        <v>54</v>
      </c>
      <c r="O152">
        <v>34</v>
      </c>
      <c r="Y152">
        <v>38</v>
      </c>
      <c r="Z152">
        <f t="shared" si="15"/>
        <v>52</v>
      </c>
      <c r="AA152">
        <v>74</v>
      </c>
      <c r="AB152">
        <f t="shared" si="16"/>
        <v>40</v>
      </c>
      <c r="AC152">
        <v>50</v>
      </c>
      <c r="AD152">
        <f t="shared" si="17"/>
        <v>44</v>
      </c>
      <c r="AE152">
        <v>64</v>
      </c>
      <c r="AF152">
        <f t="shared" si="18"/>
        <v>47</v>
      </c>
      <c r="AG152">
        <v>99</v>
      </c>
      <c r="AH152">
        <v>63.875</v>
      </c>
      <c r="AI152">
        <f t="shared" si="19"/>
        <v>50.875</v>
      </c>
    </row>
    <row r="153" spans="1:35">
      <c r="A153">
        <v>151</v>
      </c>
      <c r="B153">
        <v>38</v>
      </c>
      <c r="C153">
        <v>61</v>
      </c>
      <c r="D153">
        <v>38</v>
      </c>
      <c r="E153">
        <f t="shared" si="20"/>
        <v>46</v>
      </c>
      <c r="F153">
        <v>25</v>
      </c>
      <c r="G153">
        <v>53</v>
      </c>
      <c r="H153">
        <v>44</v>
      </c>
      <c r="I153">
        <v>36</v>
      </c>
      <c r="J153">
        <v>42</v>
      </c>
      <c r="K153">
        <v>48</v>
      </c>
      <c r="L153" s="1">
        <v>27.291699999999999</v>
      </c>
      <c r="M153">
        <v>41</v>
      </c>
      <c r="N153">
        <v>45</v>
      </c>
      <c r="O153">
        <v>35</v>
      </c>
      <c r="Y153">
        <v>39</v>
      </c>
      <c r="Z153">
        <f t="shared" si="15"/>
        <v>53</v>
      </c>
      <c r="AA153">
        <v>78</v>
      </c>
      <c r="AB153">
        <f t="shared" si="16"/>
        <v>44</v>
      </c>
      <c r="AC153">
        <v>48</v>
      </c>
      <c r="AD153">
        <f t="shared" si="17"/>
        <v>42</v>
      </c>
      <c r="AE153">
        <v>65</v>
      </c>
      <c r="AF153">
        <f t="shared" si="18"/>
        <v>48</v>
      </c>
      <c r="AG153">
        <v>105.83750000000001</v>
      </c>
      <c r="AH153">
        <v>56.258299999999998</v>
      </c>
      <c r="AI153">
        <f t="shared" si="19"/>
        <v>43.258299999999998</v>
      </c>
    </row>
    <row r="154" spans="1:35">
      <c r="A154">
        <v>152</v>
      </c>
      <c r="B154">
        <v>38.25</v>
      </c>
      <c r="C154">
        <v>57</v>
      </c>
      <c r="D154">
        <v>38.25</v>
      </c>
      <c r="E154">
        <f t="shared" si="20"/>
        <v>42</v>
      </c>
      <c r="F154">
        <v>27</v>
      </c>
      <c r="G154">
        <v>47</v>
      </c>
      <c r="H154">
        <v>38</v>
      </c>
      <c r="I154">
        <v>36</v>
      </c>
      <c r="J154">
        <v>41</v>
      </c>
      <c r="K154">
        <v>47</v>
      </c>
      <c r="L154" s="1">
        <v>29.7333</v>
      </c>
      <c r="M154">
        <v>48</v>
      </c>
      <c r="N154">
        <v>50</v>
      </c>
      <c r="O154">
        <v>35</v>
      </c>
      <c r="Y154">
        <v>33</v>
      </c>
      <c r="Z154">
        <f t="shared" si="15"/>
        <v>47</v>
      </c>
      <c r="AA154">
        <v>72</v>
      </c>
      <c r="AB154">
        <f t="shared" si="16"/>
        <v>38</v>
      </c>
      <c r="AC154">
        <v>47</v>
      </c>
      <c r="AD154">
        <f t="shared" si="17"/>
        <v>41</v>
      </c>
      <c r="AE154">
        <v>64</v>
      </c>
      <c r="AF154">
        <f t="shared" si="18"/>
        <v>47</v>
      </c>
      <c r="AG154">
        <v>100.13330000000001</v>
      </c>
      <c r="AH154">
        <v>58.5</v>
      </c>
      <c r="AI154">
        <f t="shared" si="19"/>
        <v>45.5</v>
      </c>
    </row>
    <row r="155" spans="1:35">
      <c r="A155">
        <v>153</v>
      </c>
      <c r="B155">
        <v>38.5</v>
      </c>
      <c r="C155">
        <v>60</v>
      </c>
      <c r="D155">
        <v>38.5</v>
      </c>
      <c r="E155">
        <f t="shared" si="20"/>
        <v>45</v>
      </c>
      <c r="F155">
        <v>25</v>
      </c>
      <c r="G155">
        <v>47</v>
      </c>
      <c r="H155">
        <v>44</v>
      </c>
      <c r="I155">
        <v>34</v>
      </c>
      <c r="J155">
        <v>44</v>
      </c>
      <c r="K155">
        <v>46</v>
      </c>
      <c r="L155" s="1">
        <v>28.45</v>
      </c>
      <c r="M155">
        <v>50</v>
      </c>
      <c r="N155">
        <v>42</v>
      </c>
      <c r="O155">
        <v>36</v>
      </c>
      <c r="Y155">
        <v>33</v>
      </c>
      <c r="Z155">
        <f t="shared" si="15"/>
        <v>47</v>
      </c>
      <c r="AA155">
        <v>78</v>
      </c>
      <c r="AB155">
        <f t="shared" si="16"/>
        <v>44</v>
      </c>
      <c r="AC155">
        <v>50</v>
      </c>
      <c r="AD155">
        <f t="shared" si="17"/>
        <v>44</v>
      </c>
      <c r="AE155">
        <v>63</v>
      </c>
      <c r="AF155">
        <f t="shared" si="18"/>
        <v>46</v>
      </c>
      <c r="AG155">
        <v>98.587500000000006</v>
      </c>
      <c r="AH155">
        <v>65.462500000000006</v>
      </c>
      <c r="AI155">
        <f t="shared" si="19"/>
        <v>52.462500000000006</v>
      </c>
    </row>
    <row r="156" spans="1:35">
      <c r="A156">
        <v>154</v>
      </c>
      <c r="B156">
        <v>38.75</v>
      </c>
      <c r="C156">
        <v>64</v>
      </c>
      <c r="D156">
        <v>38.75</v>
      </c>
      <c r="E156">
        <f t="shared" si="20"/>
        <v>49</v>
      </c>
      <c r="F156">
        <v>25</v>
      </c>
      <c r="G156">
        <v>43</v>
      </c>
      <c r="H156">
        <v>41</v>
      </c>
      <c r="I156">
        <v>35</v>
      </c>
      <c r="J156">
        <v>43</v>
      </c>
      <c r="K156">
        <v>42</v>
      </c>
      <c r="L156" s="1">
        <v>32.15</v>
      </c>
      <c r="M156">
        <v>46</v>
      </c>
      <c r="N156">
        <v>50</v>
      </c>
      <c r="O156">
        <v>34</v>
      </c>
      <c r="Y156">
        <v>29</v>
      </c>
      <c r="Z156">
        <f t="shared" si="15"/>
        <v>43</v>
      </c>
      <c r="AA156">
        <v>75</v>
      </c>
      <c r="AB156">
        <f t="shared" si="16"/>
        <v>41</v>
      </c>
      <c r="AC156">
        <v>49</v>
      </c>
      <c r="AD156">
        <f t="shared" si="17"/>
        <v>43</v>
      </c>
      <c r="AE156">
        <v>59</v>
      </c>
      <c r="AF156">
        <f t="shared" si="18"/>
        <v>42</v>
      </c>
      <c r="AG156">
        <v>96.424999999999997</v>
      </c>
      <c r="AH156">
        <v>67.6417</v>
      </c>
      <c r="AI156">
        <f t="shared" si="19"/>
        <v>54.6417</v>
      </c>
    </row>
    <row r="157" spans="1:35">
      <c r="A157">
        <v>155</v>
      </c>
      <c r="B157">
        <v>39</v>
      </c>
      <c r="C157">
        <v>53</v>
      </c>
      <c r="D157">
        <v>39</v>
      </c>
      <c r="E157">
        <f t="shared" si="20"/>
        <v>38</v>
      </c>
      <c r="F157">
        <v>32</v>
      </c>
      <c r="G157">
        <v>54</v>
      </c>
      <c r="H157">
        <v>39</v>
      </c>
      <c r="I157">
        <v>36</v>
      </c>
      <c r="J157">
        <v>40</v>
      </c>
      <c r="K157">
        <v>49</v>
      </c>
      <c r="L157" s="1">
        <v>31.979199999999999</v>
      </c>
      <c r="M157">
        <v>43</v>
      </c>
      <c r="N157">
        <v>46</v>
      </c>
      <c r="O157">
        <v>31</v>
      </c>
      <c r="Y157">
        <v>40</v>
      </c>
      <c r="Z157">
        <f t="shared" si="15"/>
        <v>54</v>
      </c>
      <c r="AA157">
        <v>73</v>
      </c>
      <c r="AB157">
        <f t="shared" si="16"/>
        <v>39</v>
      </c>
      <c r="AC157">
        <v>46</v>
      </c>
      <c r="AD157">
        <f t="shared" si="17"/>
        <v>40</v>
      </c>
      <c r="AE157">
        <v>66</v>
      </c>
      <c r="AF157">
        <f t="shared" si="18"/>
        <v>49</v>
      </c>
      <c r="AG157">
        <v>102.58329999999999</v>
      </c>
      <c r="AH157">
        <v>63.770800000000001</v>
      </c>
      <c r="AI157">
        <f t="shared" si="19"/>
        <v>50.770800000000001</v>
      </c>
    </row>
    <row r="158" spans="1:35">
      <c r="A158">
        <v>156</v>
      </c>
      <c r="B158">
        <v>39.25</v>
      </c>
      <c r="C158">
        <v>57</v>
      </c>
      <c r="D158">
        <v>39.25</v>
      </c>
      <c r="E158">
        <f t="shared" si="20"/>
        <v>42</v>
      </c>
      <c r="F158">
        <v>24</v>
      </c>
      <c r="G158">
        <v>51</v>
      </c>
      <c r="H158">
        <v>41</v>
      </c>
      <c r="I158">
        <v>34</v>
      </c>
      <c r="J158">
        <v>44</v>
      </c>
      <c r="K158">
        <v>47</v>
      </c>
      <c r="L158" s="1">
        <v>26.15</v>
      </c>
      <c r="M158">
        <v>50</v>
      </c>
      <c r="N158">
        <v>47</v>
      </c>
      <c r="O158">
        <v>32</v>
      </c>
      <c r="Y158">
        <v>37</v>
      </c>
      <c r="Z158">
        <f t="shared" si="15"/>
        <v>51</v>
      </c>
      <c r="AA158">
        <v>75</v>
      </c>
      <c r="AB158">
        <f t="shared" si="16"/>
        <v>41</v>
      </c>
      <c r="AC158">
        <v>50</v>
      </c>
      <c r="AD158">
        <f t="shared" si="17"/>
        <v>44</v>
      </c>
      <c r="AE158">
        <v>64</v>
      </c>
      <c r="AF158">
        <f t="shared" si="18"/>
        <v>47</v>
      </c>
      <c r="AG158">
        <v>105.7</v>
      </c>
      <c r="AH158">
        <v>63.7</v>
      </c>
      <c r="AI158">
        <f t="shared" si="19"/>
        <v>50.7</v>
      </c>
    </row>
    <row r="159" spans="1:35">
      <c r="A159">
        <v>157</v>
      </c>
      <c r="B159">
        <v>39.5</v>
      </c>
      <c r="C159">
        <v>60</v>
      </c>
      <c r="D159">
        <v>39.5</v>
      </c>
      <c r="E159">
        <f t="shared" si="20"/>
        <v>45</v>
      </c>
      <c r="F159">
        <v>23</v>
      </c>
      <c r="G159">
        <v>48</v>
      </c>
      <c r="H159">
        <v>41</v>
      </c>
      <c r="I159">
        <v>35</v>
      </c>
      <c r="J159">
        <v>43</v>
      </c>
      <c r="K159">
        <v>46</v>
      </c>
      <c r="L159" s="1">
        <v>27.691700000000001</v>
      </c>
      <c r="M159">
        <v>42</v>
      </c>
      <c r="N159">
        <v>49</v>
      </c>
      <c r="O159">
        <v>30</v>
      </c>
      <c r="Y159">
        <v>34</v>
      </c>
      <c r="Z159">
        <f t="shared" si="15"/>
        <v>48</v>
      </c>
      <c r="AA159">
        <v>75</v>
      </c>
      <c r="AB159">
        <f t="shared" si="16"/>
        <v>41</v>
      </c>
      <c r="AC159">
        <v>49</v>
      </c>
      <c r="AD159">
        <f t="shared" si="17"/>
        <v>43</v>
      </c>
      <c r="AE159">
        <v>63</v>
      </c>
      <c r="AF159">
        <f t="shared" si="18"/>
        <v>46</v>
      </c>
      <c r="AG159">
        <v>94</v>
      </c>
      <c r="AH159">
        <v>62.962499999999999</v>
      </c>
      <c r="AI159">
        <f t="shared" si="19"/>
        <v>49.962499999999999</v>
      </c>
    </row>
    <row r="160" spans="1:35">
      <c r="A160">
        <v>158</v>
      </c>
      <c r="B160">
        <v>39.75</v>
      </c>
      <c r="C160">
        <v>60</v>
      </c>
      <c r="D160">
        <v>39.75</v>
      </c>
      <c r="E160">
        <f t="shared" si="20"/>
        <v>45</v>
      </c>
      <c r="F160">
        <v>32</v>
      </c>
      <c r="G160">
        <v>48</v>
      </c>
      <c r="H160">
        <v>40</v>
      </c>
      <c r="I160">
        <v>36</v>
      </c>
      <c r="J160">
        <v>43</v>
      </c>
      <c r="K160">
        <v>47</v>
      </c>
      <c r="L160" s="1">
        <v>27.95</v>
      </c>
      <c r="M160">
        <v>41</v>
      </c>
      <c r="N160">
        <v>50</v>
      </c>
      <c r="O160">
        <v>28</v>
      </c>
      <c r="Y160">
        <v>34</v>
      </c>
      <c r="Z160">
        <f t="shared" si="15"/>
        <v>48</v>
      </c>
      <c r="AA160">
        <v>74</v>
      </c>
      <c r="AB160">
        <f t="shared" si="16"/>
        <v>40</v>
      </c>
      <c r="AC160">
        <v>49</v>
      </c>
      <c r="AD160">
        <f t="shared" si="17"/>
        <v>43</v>
      </c>
      <c r="AE160">
        <v>64</v>
      </c>
      <c r="AF160">
        <f t="shared" si="18"/>
        <v>47</v>
      </c>
      <c r="AG160">
        <v>96.208299999999994</v>
      </c>
      <c r="AH160">
        <v>62.05</v>
      </c>
      <c r="AI160">
        <f t="shared" si="19"/>
        <v>49.05</v>
      </c>
    </row>
    <row r="161" spans="1:35">
      <c r="A161">
        <v>159</v>
      </c>
      <c r="B161">
        <v>40</v>
      </c>
      <c r="C161">
        <v>52</v>
      </c>
      <c r="D161">
        <v>40</v>
      </c>
      <c r="E161">
        <f t="shared" si="20"/>
        <v>37</v>
      </c>
      <c r="F161">
        <v>26</v>
      </c>
      <c r="G161">
        <v>37</v>
      </c>
      <c r="H161">
        <v>37</v>
      </c>
      <c r="I161">
        <v>36</v>
      </c>
      <c r="J161">
        <v>44</v>
      </c>
      <c r="K161">
        <v>45</v>
      </c>
      <c r="L161" s="1">
        <v>28.487500000000001</v>
      </c>
      <c r="M161">
        <v>46</v>
      </c>
      <c r="N161">
        <v>51</v>
      </c>
      <c r="O161">
        <v>31</v>
      </c>
      <c r="Y161">
        <v>23</v>
      </c>
      <c r="Z161">
        <f t="shared" si="15"/>
        <v>37</v>
      </c>
      <c r="AA161">
        <v>71</v>
      </c>
      <c r="AB161">
        <f t="shared" si="16"/>
        <v>37</v>
      </c>
      <c r="AC161">
        <v>50</v>
      </c>
      <c r="AD161">
        <f t="shared" si="17"/>
        <v>44</v>
      </c>
      <c r="AE161">
        <v>62</v>
      </c>
      <c r="AF161">
        <f t="shared" si="18"/>
        <v>45</v>
      </c>
      <c r="AG161">
        <v>101.8625</v>
      </c>
      <c r="AH161">
        <v>58.6875</v>
      </c>
      <c r="AI161">
        <f t="shared" si="19"/>
        <v>45.6875</v>
      </c>
    </row>
    <row r="162" spans="1:35">
      <c r="A162">
        <v>160</v>
      </c>
      <c r="B162">
        <v>40.25</v>
      </c>
      <c r="C162">
        <v>64</v>
      </c>
      <c r="D162">
        <v>40.25</v>
      </c>
      <c r="E162">
        <f t="shared" si="20"/>
        <v>49</v>
      </c>
      <c r="F162">
        <v>36</v>
      </c>
      <c r="G162">
        <v>52</v>
      </c>
      <c r="H162">
        <v>41</v>
      </c>
      <c r="I162">
        <v>32</v>
      </c>
      <c r="J162">
        <v>42</v>
      </c>
      <c r="K162">
        <v>45</v>
      </c>
      <c r="L162" s="1">
        <v>28</v>
      </c>
      <c r="M162">
        <v>45</v>
      </c>
      <c r="N162">
        <v>44</v>
      </c>
      <c r="O162">
        <v>33</v>
      </c>
      <c r="Y162">
        <v>38</v>
      </c>
      <c r="Z162">
        <f t="shared" si="15"/>
        <v>52</v>
      </c>
      <c r="AA162">
        <v>75</v>
      </c>
      <c r="AB162">
        <f t="shared" si="16"/>
        <v>41</v>
      </c>
      <c r="AC162">
        <v>48</v>
      </c>
      <c r="AD162">
        <f t="shared" si="17"/>
        <v>42</v>
      </c>
      <c r="AE162">
        <v>62</v>
      </c>
      <c r="AF162">
        <f t="shared" si="18"/>
        <v>45</v>
      </c>
      <c r="AG162">
        <v>103.16670000000001</v>
      </c>
      <c r="AH162">
        <v>66.666700000000006</v>
      </c>
      <c r="AI162">
        <f t="shared" si="19"/>
        <v>53.666700000000006</v>
      </c>
    </row>
    <row r="163" spans="1:35">
      <c r="A163">
        <v>161</v>
      </c>
      <c r="B163">
        <v>40.5</v>
      </c>
      <c r="C163">
        <v>71</v>
      </c>
      <c r="D163">
        <v>40.5</v>
      </c>
      <c r="E163">
        <f t="shared" si="20"/>
        <v>56</v>
      </c>
      <c r="F163">
        <v>23</v>
      </c>
      <c r="G163">
        <v>48</v>
      </c>
      <c r="H163">
        <v>40</v>
      </c>
      <c r="I163">
        <v>37</v>
      </c>
      <c r="J163">
        <v>45</v>
      </c>
      <c r="K163">
        <v>52</v>
      </c>
      <c r="L163" s="1">
        <v>29.341699999999999</v>
      </c>
      <c r="M163">
        <v>46</v>
      </c>
      <c r="N163">
        <v>43</v>
      </c>
      <c r="O163">
        <v>32</v>
      </c>
      <c r="Y163">
        <v>34</v>
      </c>
      <c r="Z163">
        <f t="shared" si="15"/>
        <v>48</v>
      </c>
      <c r="AA163">
        <v>74</v>
      </c>
      <c r="AB163">
        <f t="shared" si="16"/>
        <v>40</v>
      </c>
      <c r="AC163">
        <v>51</v>
      </c>
      <c r="AD163">
        <f t="shared" si="17"/>
        <v>45</v>
      </c>
      <c r="AE163">
        <v>69</v>
      </c>
      <c r="AF163">
        <f t="shared" si="18"/>
        <v>52</v>
      </c>
      <c r="AG163">
        <v>97.633300000000006</v>
      </c>
      <c r="AH163">
        <v>58.987499999999997</v>
      </c>
      <c r="AI163">
        <f t="shared" si="19"/>
        <v>45.987499999999997</v>
      </c>
    </row>
    <row r="164" spans="1:35">
      <c r="A164">
        <v>162</v>
      </c>
      <c r="B164">
        <v>40.75</v>
      </c>
      <c r="C164">
        <v>59</v>
      </c>
      <c r="D164">
        <v>40.75</v>
      </c>
      <c r="E164">
        <f t="shared" si="20"/>
        <v>44</v>
      </c>
      <c r="F164">
        <v>25</v>
      </c>
      <c r="G164">
        <v>47</v>
      </c>
      <c r="H164">
        <v>43</v>
      </c>
      <c r="I164">
        <v>34</v>
      </c>
      <c r="J164">
        <v>44</v>
      </c>
      <c r="K164">
        <v>43</v>
      </c>
      <c r="L164" s="1">
        <v>27.35</v>
      </c>
      <c r="M164">
        <v>51</v>
      </c>
      <c r="N164">
        <v>53</v>
      </c>
      <c r="O164">
        <v>35</v>
      </c>
      <c r="Y164">
        <v>33</v>
      </c>
      <c r="Z164">
        <f t="shared" si="15"/>
        <v>47</v>
      </c>
      <c r="AA164">
        <v>77</v>
      </c>
      <c r="AB164">
        <f t="shared" si="16"/>
        <v>43</v>
      </c>
      <c r="AC164">
        <v>50</v>
      </c>
      <c r="AD164">
        <f t="shared" si="17"/>
        <v>44</v>
      </c>
      <c r="AE164">
        <v>60</v>
      </c>
      <c r="AF164">
        <f t="shared" si="18"/>
        <v>43</v>
      </c>
      <c r="AG164">
        <v>101.77500000000001</v>
      </c>
      <c r="AH164">
        <v>58.35</v>
      </c>
      <c r="AI164">
        <f t="shared" si="19"/>
        <v>45.35</v>
      </c>
    </row>
    <row r="165" spans="1:35">
      <c r="A165">
        <v>163</v>
      </c>
      <c r="B165">
        <v>41</v>
      </c>
      <c r="C165">
        <v>67</v>
      </c>
      <c r="D165">
        <v>41</v>
      </c>
      <c r="E165">
        <f t="shared" si="20"/>
        <v>52</v>
      </c>
      <c r="F165">
        <v>35</v>
      </c>
      <c r="G165">
        <v>48</v>
      </c>
      <c r="H165">
        <v>41</v>
      </c>
      <c r="I165">
        <v>34</v>
      </c>
      <c r="J165">
        <v>47</v>
      </c>
      <c r="K165">
        <v>42</v>
      </c>
      <c r="L165" s="1">
        <v>28.537500000000001</v>
      </c>
      <c r="M165">
        <v>48</v>
      </c>
      <c r="N165">
        <v>48</v>
      </c>
      <c r="O165">
        <v>33</v>
      </c>
      <c r="Y165">
        <v>34</v>
      </c>
      <c r="Z165">
        <f t="shared" si="15"/>
        <v>48</v>
      </c>
      <c r="AA165">
        <v>75</v>
      </c>
      <c r="AB165">
        <f t="shared" si="16"/>
        <v>41</v>
      </c>
      <c r="AC165">
        <v>53</v>
      </c>
      <c r="AD165">
        <f t="shared" si="17"/>
        <v>47</v>
      </c>
      <c r="AE165">
        <v>59</v>
      </c>
      <c r="AF165">
        <f t="shared" si="18"/>
        <v>42</v>
      </c>
      <c r="AG165">
        <v>100.53749999999999</v>
      </c>
      <c r="AH165">
        <v>53.208300000000001</v>
      </c>
      <c r="AI165">
        <f t="shared" si="19"/>
        <v>40.208300000000001</v>
      </c>
    </row>
    <row r="166" spans="1:35">
      <c r="A166">
        <v>164</v>
      </c>
      <c r="B166">
        <v>41.25</v>
      </c>
      <c r="C166">
        <v>58</v>
      </c>
      <c r="D166">
        <v>41.25</v>
      </c>
      <c r="E166">
        <f t="shared" si="20"/>
        <v>43</v>
      </c>
      <c r="F166">
        <v>24</v>
      </c>
      <c r="G166">
        <v>46</v>
      </c>
      <c r="H166">
        <v>32</v>
      </c>
      <c r="I166">
        <v>37</v>
      </c>
      <c r="J166">
        <v>41</v>
      </c>
      <c r="K166">
        <v>49</v>
      </c>
      <c r="L166" s="1">
        <v>27.633299999999998</v>
      </c>
      <c r="M166">
        <v>48</v>
      </c>
      <c r="N166">
        <v>54</v>
      </c>
      <c r="O166">
        <v>32</v>
      </c>
      <c r="Y166">
        <v>32</v>
      </c>
      <c r="Z166">
        <f t="shared" si="15"/>
        <v>46</v>
      </c>
      <c r="AA166">
        <v>66</v>
      </c>
      <c r="AB166">
        <f t="shared" si="16"/>
        <v>32</v>
      </c>
      <c r="AC166">
        <v>47</v>
      </c>
      <c r="AD166">
        <f t="shared" si="17"/>
        <v>41</v>
      </c>
      <c r="AE166">
        <v>66</v>
      </c>
      <c r="AF166">
        <f t="shared" si="18"/>
        <v>49</v>
      </c>
      <c r="AG166">
        <v>98.55</v>
      </c>
      <c r="AH166">
        <v>60.583300000000001</v>
      </c>
      <c r="AI166">
        <f t="shared" si="19"/>
        <v>47.583300000000001</v>
      </c>
    </row>
    <row r="167" spans="1:35">
      <c r="A167">
        <v>165</v>
      </c>
      <c r="B167">
        <v>41.5</v>
      </c>
      <c r="C167">
        <v>59</v>
      </c>
      <c r="D167">
        <v>41.5</v>
      </c>
      <c r="E167">
        <f t="shared" si="20"/>
        <v>44</v>
      </c>
      <c r="F167">
        <v>24</v>
      </c>
      <c r="G167">
        <v>43</v>
      </c>
      <c r="H167">
        <v>43</v>
      </c>
      <c r="I167">
        <v>33</v>
      </c>
      <c r="J167">
        <v>46</v>
      </c>
      <c r="K167">
        <v>47</v>
      </c>
      <c r="L167" s="1">
        <v>24.6875</v>
      </c>
      <c r="M167">
        <v>43</v>
      </c>
      <c r="N167">
        <v>46</v>
      </c>
      <c r="O167">
        <v>33</v>
      </c>
      <c r="Y167">
        <v>29</v>
      </c>
      <c r="Z167">
        <f t="shared" si="15"/>
        <v>43</v>
      </c>
      <c r="AA167">
        <v>77</v>
      </c>
      <c r="AB167">
        <f t="shared" si="16"/>
        <v>43</v>
      </c>
      <c r="AC167">
        <v>52</v>
      </c>
      <c r="AD167">
        <f t="shared" si="17"/>
        <v>46</v>
      </c>
      <c r="AE167">
        <v>64</v>
      </c>
      <c r="AF167">
        <f t="shared" si="18"/>
        <v>47</v>
      </c>
      <c r="AG167">
        <v>101.3125</v>
      </c>
      <c r="AH167">
        <v>63.25</v>
      </c>
      <c r="AI167">
        <f t="shared" si="19"/>
        <v>50.25</v>
      </c>
    </row>
    <row r="168" spans="1:35">
      <c r="A168">
        <v>166</v>
      </c>
      <c r="B168">
        <v>41.75</v>
      </c>
      <c r="C168">
        <v>71</v>
      </c>
      <c r="D168">
        <v>41.75</v>
      </c>
      <c r="E168">
        <f t="shared" si="20"/>
        <v>56</v>
      </c>
      <c r="F168">
        <v>30</v>
      </c>
      <c r="G168">
        <v>50</v>
      </c>
      <c r="H168">
        <v>43</v>
      </c>
      <c r="I168">
        <v>35</v>
      </c>
      <c r="J168">
        <v>42</v>
      </c>
      <c r="K168">
        <v>47</v>
      </c>
      <c r="L168" s="1">
        <v>29.808299999999999</v>
      </c>
      <c r="M168">
        <v>40</v>
      </c>
      <c r="N168">
        <v>40</v>
      </c>
      <c r="O168">
        <v>32</v>
      </c>
      <c r="Y168">
        <v>36</v>
      </c>
      <c r="Z168">
        <f t="shared" si="15"/>
        <v>50</v>
      </c>
      <c r="AA168">
        <v>77</v>
      </c>
      <c r="AB168">
        <f t="shared" si="16"/>
        <v>43</v>
      </c>
      <c r="AC168">
        <v>48</v>
      </c>
      <c r="AD168">
        <f t="shared" si="17"/>
        <v>42</v>
      </c>
      <c r="AE168">
        <v>64</v>
      </c>
      <c r="AF168">
        <f t="shared" si="18"/>
        <v>47</v>
      </c>
      <c r="AG168">
        <v>98.7667</v>
      </c>
      <c r="AH168">
        <v>69.150000000000006</v>
      </c>
      <c r="AI168">
        <f t="shared" si="19"/>
        <v>56.150000000000006</v>
      </c>
    </row>
    <row r="169" spans="1:35">
      <c r="A169">
        <v>167</v>
      </c>
      <c r="B169">
        <v>42</v>
      </c>
      <c r="C169">
        <v>58</v>
      </c>
      <c r="D169">
        <v>42</v>
      </c>
      <c r="E169">
        <f t="shared" si="20"/>
        <v>43</v>
      </c>
      <c r="F169">
        <v>27</v>
      </c>
      <c r="G169">
        <v>43</v>
      </c>
      <c r="H169">
        <v>44</v>
      </c>
      <c r="I169">
        <v>34</v>
      </c>
      <c r="J169">
        <v>44</v>
      </c>
      <c r="K169">
        <v>42</v>
      </c>
      <c r="L169" s="1">
        <v>33.216700000000003</v>
      </c>
      <c r="M169">
        <v>44</v>
      </c>
      <c r="N169">
        <v>44</v>
      </c>
      <c r="O169">
        <v>33</v>
      </c>
      <c r="Y169">
        <v>29</v>
      </c>
      <c r="Z169">
        <f t="shared" ref="Z169:Z232" si="21">Y169+14</f>
        <v>43</v>
      </c>
      <c r="AA169">
        <v>78</v>
      </c>
      <c r="AB169">
        <f t="shared" ref="AB169:AB232" si="22">AA169-34</f>
        <v>44</v>
      </c>
      <c r="AC169">
        <v>50</v>
      </c>
      <c r="AD169">
        <f t="shared" ref="AD169:AD232" si="23">AC169-6</f>
        <v>44</v>
      </c>
      <c r="AE169">
        <v>59</v>
      </c>
      <c r="AF169">
        <f t="shared" ref="AF169:AF232" si="24">AE169-17</f>
        <v>42</v>
      </c>
      <c r="AG169">
        <v>98.825000000000003</v>
      </c>
      <c r="AH169">
        <v>60.912500000000001</v>
      </c>
      <c r="AI169">
        <f t="shared" si="19"/>
        <v>47.912500000000001</v>
      </c>
    </row>
    <row r="170" spans="1:35">
      <c r="A170">
        <v>168</v>
      </c>
      <c r="B170">
        <v>42.25</v>
      </c>
      <c r="C170">
        <v>57</v>
      </c>
      <c r="D170">
        <v>42.25</v>
      </c>
      <c r="E170">
        <f t="shared" si="20"/>
        <v>42</v>
      </c>
      <c r="F170">
        <v>31</v>
      </c>
      <c r="G170">
        <v>52</v>
      </c>
      <c r="H170">
        <v>44</v>
      </c>
      <c r="I170">
        <v>32</v>
      </c>
      <c r="J170">
        <v>45</v>
      </c>
      <c r="K170">
        <v>47</v>
      </c>
      <c r="L170" s="1">
        <v>24</v>
      </c>
      <c r="M170">
        <v>49</v>
      </c>
      <c r="N170">
        <v>48</v>
      </c>
      <c r="O170">
        <v>33</v>
      </c>
      <c r="Y170">
        <v>38</v>
      </c>
      <c r="Z170">
        <f t="shared" si="21"/>
        <v>52</v>
      </c>
      <c r="AA170">
        <v>78</v>
      </c>
      <c r="AB170">
        <f t="shared" si="22"/>
        <v>44</v>
      </c>
      <c r="AC170">
        <v>51</v>
      </c>
      <c r="AD170">
        <f t="shared" si="23"/>
        <v>45</v>
      </c>
      <c r="AE170">
        <v>64</v>
      </c>
      <c r="AF170">
        <f t="shared" si="24"/>
        <v>47</v>
      </c>
      <c r="AG170">
        <v>99.2</v>
      </c>
      <c r="AH170">
        <v>59.8</v>
      </c>
      <c r="AI170">
        <f t="shared" si="19"/>
        <v>46.8</v>
      </c>
    </row>
    <row r="171" spans="1:35">
      <c r="A171">
        <v>169</v>
      </c>
      <c r="B171">
        <v>42.5</v>
      </c>
      <c r="C171">
        <v>51</v>
      </c>
      <c r="D171">
        <v>42.5</v>
      </c>
      <c r="E171">
        <f t="shared" si="20"/>
        <v>36</v>
      </c>
      <c r="F171">
        <v>26</v>
      </c>
      <c r="G171">
        <v>42</v>
      </c>
      <c r="H171">
        <v>35</v>
      </c>
      <c r="I171">
        <v>39</v>
      </c>
      <c r="J171">
        <v>41</v>
      </c>
      <c r="K171">
        <v>43</v>
      </c>
      <c r="L171" s="1">
        <v>28.183299999999999</v>
      </c>
      <c r="M171">
        <v>45</v>
      </c>
      <c r="N171">
        <v>55</v>
      </c>
      <c r="O171">
        <v>32</v>
      </c>
      <c r="Y171">
        <v>28</v>
      </c>
      <c r="Z171">
        <f t="shared" si="21"/>
        <v>42</v>
      </c>
      <c r="AA171">
        <v>69</v>
      </c>
      <c r="AB171">
        <f t="shared" si="22"/>
        <v>35</v>
      </c>
      <c r="AC171">
        <v>47</v>
      </c>
      <c r="AD171">
        <f t="shared" si="23"/>
        <v>41</v>
      </c>
      <c r="AE171">
        <v>60</v>
      </c>
      <c r="AF171">
        <f t="shared" si="24"/>
        <v>43</v>
      </c>
      <c r="AG171">
        <v>103.7958</v>
      </c>
      <c r="AH171">
        <v>61.887500000000003</v>
      </c>
      <c r="AI171">
        <f t="shared" si="19"/>
        <v>48.887500000000003</v>
      </c>
    </row>
    <row r="172" spans="1:35">
      <c r="A172">
        <v>170</v>
      </c>
      <c r="B172">
        <v>42.75</v>
      </c>
      <c r="C172">
        <v>56</v>
      </c>
      <c r="D172">
        <v>42.75</v>
      </c>
      <c r="E172">
        <f t="shared" si="20"/>
        <v>41</v>
      </c>
      <c r="F172">
        <v>22</v>
      </c>
      <c r="G172">
        <v>45</v>
      </c>
      <c r="H172">
        <v>37</v>
      </c>
      <c r="I172">
        <v>35</v>
      </c>
      <c r="J172">
        <v>46</v>
      </c>
      <c r="K172">
        <v>44</v>
      </c>
      <c r="L172" s="1">
        <v>25.583300000000001</v>
      </c>
      <c r="M172">
        <v>47</v>
      </c>
      <c r="N172">
        <v>40</v>
      </c>
      <c r="O172">
        <v>35</v>
      </c>
      <c r="Y172">
        <v>31</v>
      </c>
      <c r="Z172">
        <f t="shared" si="21"/>
        <v>45</v>
      </c>
      <c r="AA172">
        <v>71</v>
      </c>
      <c r="AB172">
        <f t="shared" si="22"/>
        <v>37</v>
      </c>
      <c r="AC172">
        <v>52</v>
      </c>
      <c r="AD172">
        <f t="shared" si="23"/>
        <v>46</v>
      </c>
      <c r="AE172">
        <v>61</v>
      </c>
      <c r="AF172">
        <f t="shared" si="24"/>
        <v>44</v>
      </c>
      <c r="AG172">
        <v>93.708299999999994</v>
      </c>
      <c r="AH172">
        <v>62.791699999999999</v>
      </c>
      <c r="AI172">
        <f t="shared" si="19"/>
        <v>49.791699999999999</v>
      </c>
    </row>
    <row r="173" spans="1:35">
      <c r="A173">
        <v>171</v>
      </c>
      <c r="B173">
        <v>43</v>
      </c>
      <c r="C173">
        <v>55</v>
      </c>
      <c r="D173">
        <v>43</v>
      </c>
      <c r="E173">
        <f t="shared" si="20"/>
        <v>40</v>
      </c>
      <c r="F173">
        <v>22</v>
      </c>
      <c r="G173">
        <v>43</v>
      </c>
      <c r="H173">
        <v>45</v>
      </c>
      <c r="I173">
        <v>39</v>
      </c>
      <c r="J173">
        <v>42</v>
      </c>
      <c r="K173">
        <v>41</v>
      </c>
      <c r="L173" s="1">
        <v>29.9375</v>
      </c>
      <c r="M173">
        <v>41</v>
      </c>
      <c r="N173">
        <v>49</v>
      </c>
      <c r="O173">
        <v>27</v>
      </c>
      <c r="Y173">
        <v>29</v>
      </c>
      <c r="Z173">
        <f t="shared" si="21"/>
        <v>43</v>
      </c>
      <c r="AA173">
        <v>79</v>
      </c>
      <c r="AB173">
        <f t="shared" si="22"/>
        <v>45</v>
      </c>
      <c r="AC173">
        <v>48</v>
      </c>
      <c r="AD173">
        <f t="shared" si="23"/>
        <v>42</v>
      </c>
      <c r="AE173">
        <v>58</v>
      </c>
      <c r="AF173">
        <f t="shared" si="24"/>
        <v>41</v>
      </c>
      <c r="AG173">
        <v>99.85</v>
      </c>
      <c r="AH173">
        <v>57.5625</v>
      </c>
      <c r="AI173">
        <f t="shared" si="19"/>
        <v>44.5625</v>
      </c>
    </row>
    <row r="174" spans="1:35">
      <c r="A174">
        <v>172</v>
      </c>
      <c r="B174">
        <v>43.25</v>
      </c>
      <c r="C174">
        <v>66</v>
      </c>
      <c r="D174">
        <v>43.25</v>
      </c>
      <c r="E174">
        <f t="shared" si="20"/>
        <v>51</v>
      </c>
      <c r="F174">
        <v>30</v>
      </c>
      <c r="G174">
        <v>53</v>
      </c>
      <c r="H174">
        <v>44</v>
      </c>
      <c r="I174">
        <v>33</v>
      </c>
      <c r="J174">
        <v>40</v>
      </c>
      <c r="K174">
        <v>41</v>
      </c>
      <c r="L174" s="1">
        <v>27.216699999999999</v>
      </c>
      <c r="M174">
        <v>48</v>
      </c>
      <c r="N174">
        <v>42</v>
      </c>
      <c r="O174">
        <v>29</v>
      </c>
      <c r="Y174">
        <v>39</v>
      </c>
      <c r="Z174">
        <f t="shared" si="21"/>
        <v>53</v>
      </c>
      <c r="AA174">
        <v>78</v>
      </c>
      <c r="AB174">
        <f t="shared" si="22"/>
        <v>44</v>
      </c>
      <c r="AC174">
        <v>46</v>
      </c>
      <c r="AD174">
        <f t="shared" si="23"/>
        <v>40</v>
      </c>
      <c r="AE174">
        <v>58</v>
      </c>
      <c r="AF174">
        <f t="shared" si="24"/>
        <v>41</v>
      </c>
      <c r="AG174">
        <v>91.433300000000003</v>
      </c>
      <c r="AH174">
        <v>57.9833</v>
      </c>
      <c r="AI174">
        <f t="shared" si="19"/>
        <v>44.9833</v>
      </c>
    </row>
    <row r="175" spans="1:35">
      <c r="A175">
        <v>173</v>
      </c>
      <c r="B175">
        <v>43.5</v>
      </c>
      <c r="C175">
        <v>62</v>
      </c>
      <c r="D175">
        <v>43.5</v>
      </c>
      <c r="E175">
        <f t="shared" si="20"/>
        <v>47</v>
      </c>
      <c r="F175">
        <v>20</v>
      </c>
      <c r="G175">
        <v>49</v>
      </c>
      <c r="H175">
        <v>43</v>
      </c>
      <c r="I175">
        <v>31</v>
      </c>
      <c r="J175">
        <v>44</v>
      </c>
      <c r="K175">
        <v>47</v>
      </c>
      <c r="L175" s="1">
        <v>27.895800000000001</v>
      </c>
      <c r="M175">
        <v>36</v>
      </c>
      <c r="N175">
        <v>51</v>
      </c>
      <c r="O175">
        <v>30</v>
      </c>
      <c r="Y175">
        <v>35</v>
      </c>
      <c r="Z175">
        <f t="shared" si="21"/>
        <v>49</v>
      </c>
      <c r="AA175">
        <v>77</v>
      </c>
      <c r="AB175">
        <f t="shared" si="22"/>
        <v>43</v>
      </c>
      <c r="AC175">
        <v>50</v>
      </c>
      <c r="AD175">
        <f t="shared" si="23"/>
        <v>44</v>
      </c>
      <c r="AE175">
        <v>64</v>
      </c>
      <c r="AF175">
        <f t="shared" si="24"/>
        <v>47</v>
      </c>
      <c r="AG175">
        <v>97.662499999999994</v>
      </c>
      <c r="AH175">
        <v>60.791699999999999</v>
      </c>
      <c r="AI175">
        <f t="shared" si="19"/>
        <v>47.791699999999999</v>
      </c>
    </row>
    <row r="176" spans="1:35">
      <c r="A176">
        <v>174</v>
      </c>
      <c r="B176">
        <v>43.75</v>
      </c>
      <c r="C176">
        <v>64</v>
      </c>
      <c r="D176">
        <v>43.75</v>
      </c>
      <c r="E176">
        <f t="shared" si="20"/>
        <v>49</v>
      </c>
      <c r="F176">
        <v>20</v>
      </c>
      <c r="G176">
        <v>47</v>
      </c>
      <c r="H176">
        <v>41</v>
      </c>
      <c r="I176">
        <v>40</v>
      </c>
      <c r="J176">
        <v>43</v>
      </c>
      <c r="K176">
        <v>46</v>
      </c>
      <c r="L176" s="1">
        <v>29.75</v>
      </c>
      <c r="M176">
        <v>42</v>
      </c>
      <c r="N176">
        <v>55</v>
      </c>
      <c r="O176">
        <v>30</v>
      </c>
      <c r="Y176">
        <v>33</v>
      </c>
      <c r="Z176">
        <f t="shared" si="21"/>
        <v>47</v>
      </c>
      <c r="AA176">
        <v>75</v>
      </c>
      <c r="AB176">
        <f t="shared" si="22"/>
        <v>41</v>
      </c>
      <c r="AC176">
        <v>49</v>
      </c>
      <c r="AD176">
        <f t="shared" si="23"/>
        <v>43</v>
      </c>
      <c r="AE176">
        <v>63</v>
      </c>
      <c r="AF176">
        <f t="shared" si="24"/>
        <v>46</v>
      </c>
      <c r="AG176">
        <v>99</v>
      </c>
      <c r="AH176">
        <v>55.375</v>
      </c>
      <c r="AI176">
        <f t="shared" si="19"/>
        <v>42.375</v>
      </c>
    </row>
    <row r="177" spans="1:35">
      <c r="A177">
        <v>175</v>
      </c>
      <c r="B177">
        <v>44</v>
      </c>
      <c r="C177">
        <v>57</v>
      </c>
      <c r="D177">
        <v>44</v>
      </c>
      <c r="E177">
        <f t="shared" si="20"/>
        <v>42</v>
      </c>
      <c r="F177">
        <v>17</v>
      </c>
      <c r="G177">
        <v>43</v>
      </c>
      <c r="H177">
        <v>34</v>
      </c>
      <c r="I177">
        <v>34</v>
      </c>
      <c r="J177">
        <v>41</v>
      </c>
      <c r="K177">
        <v>49</v>
      </c>
      <c r="L177" s="1">
        <v>28.854199999999999</v>
      </c>
      <c r="M177">
        <v>43</v>
      </c>
      <c r="N177">
        <v>47</v>
      </c>
      <c r="O177">
        <v>32</v>
      </c>
      <c r="Y177">
        <v>29</v>
      </c>
      <c r="Z177">
        <f t="shared" si="21"/>
        <v>43</v>
      </c>
      <c r="AA177">
        <v>68</v>
      </c>
      <c r="AB177">
        <f t="shared" si="22"/>
        <v>34</v>
      </c>
      <c r="AC177">
        <v>47</v>
      </c>
      <c r="AD177">
        <f t="shared" si="23"/>
        <v>41</v>
      </c>
      <c r="AE177">
        <v>66</v>
      </c>
      <c r="AF177">
        <f t="shared" si="24"/>
        <v>49</v>
      </c>
      <c r="AG177">
        <v>104.3125</v>
      </c>
      <c r="AH177">
        <v>46.708300000000001</v>
      </c>
      <c r="AI177">
        <f t="shared" si="19"/>
        <v>33.708300000000001</v>
      </c>
    </row>
    <row r="178" spans="1:35">
      <c r="A178">
        <v>176</v>
      </c>
      <c r="B178">
        <v>44.25</v>
      </c>
      <c r="C178">
        <v>59</v>
      </c>
      <c r="D178">
        <v>44.25</v>
      </c>
      <c r="E178">
        <f t="shared" si="20"/>
        <v>44</v>
      </c>
      <c r="F178">
        <v>31</v>
      </c>
      <c r="G178">
        <v>42</v>
      </c>
      <c r="H178">
        <v>39</v>
      </c>
      <c r="I178">
        <v>36</v>
      </c>
      <c r="J178">
        <v>44</v>
      </c>
      <c r="K178">
        <v>41</v>
      </c>
      <c r="L178" s="1">
        <v>24.066700000000001</v>
      </c>
      <c r="M178">
        <v>48</v>
      </c>
      <c r="N178">
        <v>47</v>
      </c>
      <c r="O178">
        <v>31</v>
      </c>
      <c r="Y178">
        <v>28</v>
      </c>
      <c r="Z178">
        <f t="shared" si="21"/>
        <v>42</v>
      </c>
      <c r="AA178">
        <v>73</v>
      </c>
      <c r="AB178">
        <f t="shared" si="22"/>
        <v>39</v>
      </c>
      <c r="AC178">
        <v>50</v>
      </c>
      <c r="AD178">
        <f t="shared" si="23"/>
        <v>44</v>
      </c>
      <c r="AE178">
        <v>58</v>
      </c>
      <c r="AF178">
        <f t="shared" si="24"/>
        <v>41</v>
      </c>
      <c r="AG178">
        <v>97.6</v>
      </c>
      <c r="AH178">
        <v>62</v>
      </c>
      <c r="AI178">
        <f t="shared" si="19"/>
        <v>49</v>
      </c>
    </row>
    <row r="179" spans="1:35">
      <c r="A179">
        <v>177</v>
      </c>
      <c r="B179">
        <v>44.5</v>
      </c>
      <c r="C179">
        <v>48</v>
      </c>
      <c r="D179">
        <v>44.5</v>
      </c>
      <c r="E179">
        <f t="shared" si="20"/>
        <v>33</v>
      </c>
      <c r="F179">
        <v>18</v>
      </c>
      <c r="G179">
        <v>46</v>
      </c>
      <c r="H179">
        <v>34</v>
      </c>
      <c r="I179">
        <v>40</v>
      </c>
      <c r="J179">
        <v>38</v>
      </c>
      <c r="K179">
        <v>46</v>
      </c>
      <c r="L179" s="1">
        <v>28.8125</v>
      </c>
      <c r="M179">
        <v>50</v>
      </c>
      <c r="N179">
        <v>47</v>
      </c>
      <c r="O179">
        <v>31</v>
      </c>
      <c r="Y179">
        <v>32</v>
      </c>
      <c r="Z179">
        <f t="shared" si="21"/>
        <v>46</v>
      </c>
      <c r="AA179">
        <v>68</v>
      </c>
      <c r="AB179">
        <f t="shared" si="22"/>
        <v>34</v>
      </c>
      <c r="AC179">
        <v>44</v>
      </c>
      <c r="AD179">
        <f t="shared" si="23"/>
        <v>38</v>
      </c>
      <c r="AE179">
        <v>63</v>
      </c>
      <c r="AF179">
        <f t="shared" si="24"/>
        <v>46</v>
      </c>
      <c r="AG179">
        <v>101.33750000000001</v>
      </c>
      <c r="AH179">
        <v>53.95</v>
      </c>
      <c r="AI179">
        <f t="shared" si="19"/>
        <v>40.950000000000003</v>
      </c>
    </row>
    <row r="180" spans="1:35">
      <c r="A180">
        <v>178</v>
      </c>
      <c r="B180">
        <v>44.75</v>
      </c>
      <c r="C180">
        <v>52</v>
      </c>
      <c r="D180">
        <v>44.75</v>
      </c>
      <c r="E180">
        <f t="shared" si="20"/>
        <v>37</v>
      </c>
      <c r="F180">
        <v>27</v>
      </c>
      <c r="G180">
        <v>42</v>
      </c>
      <c r="H180">
        <v>40</v>
      </c>
      <c r="I180">
        <v>35</v>
      </c>
      <c r="J180">
        <v>44</v>
      </c>
      <c r="K180">
        <v>46</v>
      </c>
      <c r="L180" s="1">
        <v>29.55</v>
      </c>
      <c r="M180">
        <v>39</v>
      </c>
      <c r="N180">
        <v>52</v>
      </c>
      <c r="O180">
        <v>32</v>
      </c>
      <c r="Y180">
        <v>28</v>
      </c>
      <c r="Z180">
        <f t="shared" si="21"/>
        <v>42</v>
      </c>
      <c r="AA180">
        <v>74</v>
      </c>
      <c r="AB180">
        <f t="shared" si="22"/>
        <v>40</v>
      </c>
      <c r="AC180">
        <v>50</v>
      </c>
      <c r="AD180">
        <f t="shared" si="23"/>
        <v>44</v>
      </c>
      <c r="AE180">
        <v>63</v>
      </c>
      <c r="AF180">
        <f t="shared" si="24"/>
        <v>46</v>
      </c>
      <c r="AG180">
        <v>102.27500000000001</v>
      </c>
      <c r="AH180">
        <v>60.066699999999997</v>
      </c>
      <c r="AI180">
        <f t="shared" si="19"/>
        <v>47.066699999999997</v>
      </c>
    </row>
    <row r="181" spans="1:35">
      <c r="A181">
        <v>179</v>
      </c>
      <c r="B181">
        <v>45</v>
      </c>
      <c r="C181">
        <v>62</v>
      </c>
      <c r="D181">
        <v>45</v>
      </c>
      <c r="E181">
        <f t="shared" si="20"/>
        <v>47</v>
      </c>
      <c r="F181">
        <v>33</v>
      </c>
      <c r="G181">
        <v>46</v>
      </c>
      <c r="H181">
        <v>37</v>
      </c>
      <c r="I181">
        <v>37</v>
      </c>
      <c r="J181">
        <v>39</v>
      </c>
      <c r="K181">
        <v>43</v>
      </c>
      <c r="L181" s="1">
        <v>26.754200000000001</v>
      </c>
      <c r="M181">
        <v>45</v>
      </c>
      <c r="N181">
        <v>48</v>
      </c>
      <c r="O181">
        <v>27</v>
      </c>
      <c r="Y181">
        <v>32</v>
      </c>
      <c r="Z181">
        <f t="shared" si="21"/>
        <v>46</v>
      </c>
      <c r="AA181">
        <v>71</v>
      </c>
      <c r="AB181">
        <f t="shared" si="22"/>
        <v>37</v>
      </c>
      <c r="AC181">
        <v>45</v>
      </c>
      <c r="AD181">
        <f t="shared" si="23"/>
        <v>39</v>
      </c>
      <c r="AE181">
        <v>60</v>
      </c>
      <c r="AF181">
        <f t="shared" si="24"/>
        <v>43</v>
      </c>
      <c r="AG181">
        <v>99.245800000000003</v>
      </c>
      <c r="AH181">
        <v>59.762500000000003</v>
      </c>
      <c r="AI181">
        <f t="shared" si="19"/>
        <v>46.762500000000003</v>
      </c>
    </row>
    <row r="182" spans="1:35">
      <c r="A182">
        <v>180</v>
      </c>
      <c r="B182">
        <v>45.25</v>
      </c>
      <c r="C182">
        <v>60</v>
      </c>
      <c r="D182">
        <v>45.25</v>
      </c>
      <c r="E182">
        <f t="shared" si="20"/>
        <v>45</v>
      </c>
      <c r="F182">
        <v>31</v>
      </c>
      <c r="G182">
        <v>46</v>
      </c>
      <c r="H182">
        <v>42</v>
      </c>
      <c r="I182">
        <v>36</v>
      </c>
      <c r="J182">
        <v>41</v>
      </c>
      <c r="K182">
        <v>47</v>
      </c>
      <c r="L182" s="1">
        <v>27</v>
      </c>
      <c r="M182">
        <v>45</v>
      </c>
      <c r="N182">
        <v>50</v>
      </c>
      <c r="O182">
        <v>27</v>
      </c>
      <c r="Y182">
        <v>32</v>
      </c>
      <c r="Z182">
        <f t="shared" si="21"/>
        <v>46</v>
      </c>
      <c r="AA182">
        <v>76</v>
      </c>
      <c r="AB182">
        <f t="shared" si="22"/>
        <v>42</v>
      </c>
      <c r="AC182">
        <v>47</v>
      </c>
      <c r="AD182">
        <f t="shared" si="23"/>
        <v>41</v>
      </c>
      <c r="AE182">
        <v>64</v>
      </c>
      <c r="AF182">
        <f t="shared" si="24"/>
        <v>47</v>
      </c>
      <c r="AG182">
        <v>98</v>
      </c>
      <c r="AH182">
        <v>57.25</v>
      </c>
      <c r="AI182">
        <f t="shared" si="19"/>
        <v>44.25</v>
      </c>
    </row>
    <row r="183" spans="1:35">
      <c r="A183">
        <v>181</v>
      </c>
      <c r="B183">
        <v>45.5</v>
      </c>
      <c r="C183">
        <v>59</v>
      </c>
      <c r="D183">
        <v>45.5</v>
      </c>
      <c r="E183">
        <f t="shared" si="20"/>
        <v>44</v>
      </c>
      <c r="F183">
        <v>26</v>
      </c>
      <c r="G183">
        <v>42</v>
      </c>
      <c r="H183">
        <v>40</v>
      </c>
      <c r="I183">
        <v>36</v>
      </c>
      <c r="J183">
        <v>44</v>
      </c>
      <c r="K183">
        <v>43</v>
      </c>
      <c r="L183" s="1">
        <v>28</v>
      </c>
      <c r="M183">
        <v>37</v>
      </c>
      <c r="N183">
        <v>52</v>
      </c>
      <c r="O183">
        <v>32</v>
      </c>
      <c r="Y183">
        <v>28</v>
      </c>
      <c r="Z183">
        <f t="shared" si="21"/>
        <v>42</v>
      </c>
      <c r="AA183">
        <v>74</v>
      </c>
      <c r="AB183">
        <f t="shared" si="22"/>
        <v>40</v>
      </c>
      <c r="AC183">
        <v>50</v>
      </c>
      <c r="AD183">
        <f t="shared" si="23"/>
        <v>44</v>
      </c>
      <c r="AE183">
        <v>60</v>
      </c>
      <c r="AF183">
        <f t="shared" si="24"/>
        <v>43</v>
      </c>
      <c r="AG183">
        <v>98</v>
      </c>
      <c r="AH183">
        <v>56.245800000000003</v>
      </c>
      <c r="AI183">
        <f t="shared" si="19"/>
        <v>43.245800000000003</v>
      </c>
    </row>
    <row r="184" spans="1:35">
      <c r="A184">
        <v>182</v>
      </c>
      <c r="B184">
        <v>45.75</v>
      </c>
      <c r="C184">
        <v>52</v>
      </c>
      <c r="D184">
        <v>45.75</v>
      </c>
      <c r="E184">
        <f t="shared" si="20"/>
        <v>37</v>
      </c>
      <c r="F184">
        <v>28</v>
      </c>
      <c r="G184">
        <v>45</v>
      </c>
      <c r="H184">
        <v>35</v>
      </c>
      <c r="I184">
        <v>36</v>
      </c>
      <c r="J184">
        <v>44</v>
      </c>
      <c r="K184">
        <v>48</v>
      </c>
      <c r="L184" s="1">
        <v>25.708300000000001</v>
      </c>
      <c r="M184">
        <v>46</v>
      </c>
      <c r="N184">
        <v>47</v>
      </c>
      <c r="O184">
        <v>33</v>
      </c>
      <c r="Y184">
        <v>31</v>
      </c>
      <c r="Z184">
        <f t="shared" si="21"/>
        <v>45</v>
      </c>
      <c r="AA184">
        <v>69</v>
      </c>
      <c r="AB184">
        <f t="shared" si="22"/>
        <v>35</v>
      </c>
      <c r="AC184">
        <v>50</v>
      </c>
      <c r="AD184">
        <f t="shared" si="23"/>
        <v>44</v>
      </c>
      <c r="AE184">
        <v>65</v>
      </c>
      <c r="AF184">
        <f t="shared" si="24"/>
        <v>48</v>
      </c>
      <c r="AG184">
        <v>101.77500000000001</v>
      </c>
      <c r="AH184">
        <v>54.208300000000001</v>
      </c>
      <c r="AI184">
        <f t="shared" si="19"/>
        <v>41.208300000000001</v>
      </c>
    </row>
    <row r="185" spans="1:35">
      <c r="A185">
        <v>183</v>
      </c>
      <c r="B185">
        <v>46</v>
      </c>
      <c r="C185">
        <v>59</v>
      </c>
      <c r="D185">
        <v>46</v>
      </c>
      <c r="E185">
        <f t="shared" si="20"/>
        <v>44</v>
      </c>
      <c r="F185">
        <v>25</v>
      </c>
      <c r="G185">
        <v>45</v>
      </c>
      <c r="H185">
        <v>40</v>
      </c>
      <c r="I185">
        <v>32</v>
      </c>
      <c r="J185">
        <v>41</v>
      </c>
      <c r="K185">
        <v>41</v>
      </c>
      <c r="L185" s="1">
        <v>28.262499999999999</v>
      </c>
      <c r="M185">
        <v>42</v>
      </c>
      <c r="N185">
        <v>43</v>
      </c>
      <c r="O185">
        <v>30</v>
      </c>
      <c r="Y185">
        <v>31</v>
      </c>
      <c r="Z185">
        <f t="shared" si="21"/>
        <v>45</v>
      </c>
      <c r="AA185">
        <v>74</v>
      </c>
      <c r="AB185">
        <f t="shared" si="22"/>
        <v>40</v>
      </c>
      <c r="AC185">
        <v>47</v>
      </c>
      <c r="AD185">
        <f t="shared" si="23"/>
        <v>41</v>
      </c>
      <c r="AE185">
        <v>58</v>
      </c>
      <c r="AF185">
        <f t="shared" si="24"/>
        <v>41</v>
      </c>
      <c r="AG185">
        <v>98.424999999999997</v>
      </c>
      <c r="AH185">
        <v>54.762500000000003</v>
      </c>
      <c r="AI185">
        <f t="shared" si="19"/>
        <v>41.762500000000003</v>
      </c>
    </row>
    <row r="186" spans="1:35">
      <c r="A186">
        <v>184</v>
      </c>
      <c r="B186">
        <v>46.25</v>
      </c>
      <c r="C186">
        <v>56</v>
      </c>
      <c r="D186">
        <v>46.25</v>
      </c>
      <c r="E186">
        <f t="shared" si="20"/>
        <v>41</v>
      </c>
      <c r="F186">
        <v>26</v>
      </c>
      <c r="G186">
        <v>49</v>
      </c>
      <c r="H186">
        <v>41</v>
      </c>
      <c r="I186">
        <v>33</v>
      </c>
      <c r="J186">
        <v>43</v>
      </c>
      <c r="K186">
        <v>46</v>
      </c>
      <c r="L186" s="1">
        <v>28.933299999999999</v>
      </c>
      <c r="M186">
        <v>44</v>
      </c>
      <c r="N186">
        <v>50</v>
      </c>
      <c r="O186">
        <v>31</v>
      </c>
      <c r="Y186">
        <v>35</v>
      </c>
      <c r="Z186">
        <f t="shared" si="21"/>
        <v>49</v>
      </c>
      <c r="AA186">
        <v>75</v>
      </c>
      <c r="AB186">
        <f t="shared" si="22"/>
        <v>41</v>
      </c>
      <c r="AC186">
        <v>49</v>
      </c>
      <c r="AD186">
        <f t="shared" si="23"/>
        <v>43</v>
      </c>
      <c r="AE186">
        <v>63</v>
      </c>
      <c r="AF186">
        <f t="shared" si="24"/>
        <v>46</v>
      </c>
      <c r="AG186">
        <v>95.933300000000003</v>
      </c>
      <c r="AH186">
        <v>59.633299999999998</v>
      </c>
      <c r="AI186">
        <f t="shared" si="19"/>
        <v>46.633299999999998</v>
      </c>
    </row>
    <row r="187" spans="1:35">
      <c r="A187">
        <v>185</v>
      </c>
      <c r="B187">
        <v>46.5</v>
      </c>
      <c r="C187">
        <v>59</v>
      </c>
      <c r="D187">
        <v>46.5</v>
      </c>
      <c r="E187">
        <f t="shared" si="20"/>
        <v>44</v>
      </c>
      <c r="F187">
        <v>23</v>
      </c>
      <c r="G187">
        <v>44</v>
      </c>
      <c r="H187">
        <v>39</v>
      </c>
      <c r="I187">
        <v>32</v>
      </c>
      <c r="J187">
        <v>42</v>
      </c>
      <c r="K187">
        <v>48</v>
      </c>
      <c r="L187" s="1">
        <v>25.270800000000001</v>
      </c>
      <c r="M187">
        <v>41</v>
      </c>
      <c r="N187">
        <v>48</v>
      </c>
      <c r="O187">
        <v>23</v>
      </c>
      <c r="Y187">
        <v>30</v>
      </c>
      <c r="Z187">
        <f t="shared" si="21"/>
        <v>44</v>
      </c>
      <c r="AA187">
        <v>73</v>
      </c>
      <c r="AB187">
        <f t="shared" si="22"/>
        <v>39</v>
      </c>
      <c r="AC187">
        <v>48</v>
      </c>
      <c r="AD187">
        <f t="shared" si="23"/>
        <v>42</v>
      </c>
      <c r="AE187">
        <v>65</v>
      </c>
      <c r="AF187">
        <f t="shared" si="24"/>
        <v>48</v>
      </c>
      <c r="AG187">
        <v>105.64579999999999</v>
      </c>
      <c r="AH187">
        <v>58.166699999999999</v>
      </c>
      <c r="AI187">
        <f t="shared" si="19"/>
        <v>45.166699999999999</v>
      </c>
    </row>
    <row r="188" spans="1:35">
      <c r="A188">
        <v>186</v>
      </c>
      <c r="B188">
        <v>46.75</v>
      </c>
      <c r="C188">
        <v>56</v>
      </c>
      <c r="D188">
        <v>46.75</v>
      </c>
      <c r="E188">
        <f t="shared" si="20"/>
        <v>41</v>
      </c>
      <c r="F188">
        <v>23</v>
      </c>
      <c r="G188">
        <v>43</v>
      </c>
      <c r="H188">
        <v>46</v>
      </c>
      <c r="I188">
        <v>34</v>
      </c>
      <c r="J188">
        <v>44</v>
      </c>
      <c r="K188">
        <v>46</v>
      </c>
      <c r="L188" s="1">
        <v>26</v>
      </c>
      <c r="M188">
        <v>49</v>
      </c>
      <c r="N188">
        <v>46</v>
      </c>
      <c r="O188">
        <v>30</v>
      </c>
      <c r="Y188">
        <v>29</v>
      </c>
      <c r="Z188">
        <f t="shared" si="21"/>
        <v>43</v>
      </c>
      <c r="AA188">
        <v>80</v>
      </c>
      <c r="AB188">
        <f t="shared" si="22"/>
        <v>46</v>
      </c>
      <c r="AC188">
        <v>50</v>
      </c>
      <c r="AD188">
        <f t="shared" si="23"/>
        <v>44</v>
      </c>
      <c r="AE188">
        <v>63</v>
      </c>
      <c r="AF188">
        <f t="shared" si="24"/>
        <v>46</v>
      </c>
      <c r="AG188">
        <v>94.275000000000006</v>
      </c>
      <c r="AH188">
        <v>57.1</v>
      </c>
      <c r="AI188">
        <f t="shared" si="19"/>
        <v>44.1</v>
      </c>
    </row>
    <row r="189" spans="1:35">
      <c r="A189">
        <v>187</v>
      </c>
      <c r="B189">
        <v>47</v>
      </c>
      <c r="C189">
        <v>52</v>
      </c>
      <c r="D189">
        <v>47</v>
      </c>
      <c r="E189">
        <f t="shared" si="20"/>
        <v>37</v>
      </c>
      <c r="F189">
        <v>20</v>
      </c>
      <c r="G189">
        <v>40</v>
      </c>
      <c r="H189">
        <v>42</v>
      </c>
      <c r="I189">
        <v>35</v>
      </c>
      <c r="J189">
        <v>42</v>
      </c>
      <c r="K189">
        <v>47</v>
      </c>
      <c r="L189" s="1">
        <v>23.675000000000001</v>
      </c>
      <c r="M189">
        <v>44</v>
      </c>
      <c r="N189">
        <v>53</v>
      </c>
      <c r="O189">
        <v>25</v>
      </c>
      <c r="Y189">
        <v>26</v>
      </c>
      <c r="Z189">
        <f t="shared" si="21"/>
        <v>40</v>
      </c>
      <c r="AA189">
        <v>76</v>
      </c>
      <c r="AB189">
        <f t="shared" si="22"/>
        <v>42</v>
      </c>
      <c r="AC189">
        <v>48</v>
      </c>
      <c r="AD189">
        <f t="shared" si="23"/>
        <v>42</v>
      </c>
      <c r="AE189">
        <v>64</v>
      </c>
      <c r="AF189">
        <f t="shared" si="24"/>
        <v>47</v>
      </c>
      <c r="AG189">
        <v>100.60420000000001</v>
      </c>
      <c r="AH189">
        <v>54.779200000000003</v>
      </c>
      <c r="AI189">
        <f t="shared" si="19"/>
        <v>41.779200000000003</v>
      </c>
    </row>
    <row r="190" spans="1:35">
      <c r="A190">
        <v>188</v>
      </c>
      <c r="B190">
        <v>47.25</v>
      </c>
      <c r="C190">
        <v>52</v>
      </c>
      <c r="D190">
        <v>47.25</v>
      </c>
      <c r="E190">
        <f t="shared" si="20"/>
        <v>37</v>
      </c>
      <c r="F190">
        <v>24</v>
      </c>
      <c r="G190">
        <v>37</v>
      </c>
      <c r="H190">
        <v>39</v>
      </c>
      <c r="I190">
        <v>35</v>
      </c>
      <c r="J190">
        <v>43</v>
      </c>
      <c r="K190">
        <v>43</v>
      </c>
      <c r="L190" s="1">
        <v>22.833300000000001</v>
      </c>
      <c r="M190">
        <v>47</v>
      </c>
      <c r="N190">
        <v>50</v>
      </c>
      <c r="O190">
        <v>32</v>
      </c>
      <c r="Y190">
        <v>23</v>
      </c>
      <c r="Z190">
        <f t="shared" si="21"/>
        <v>37</v>
      </c>
      <c r="AA190">
        <v>73</v>
      </c>
      <c r="AB190">
        <f t="shared" si="22"/>
        <v>39</v>
      </c>
      <c r="AC190">
        <v>49</v>
      </c>
      <c r="AD190">
        <f t="shared" si="23"/>
        <v>43</v>
      </c>
      <c r="AE190">
        <v>60</v>
      </c>
      <c r="AF190">
        <f t="shared" si="24"/>
        <v>43</v>
      </c>
      <c r="AG190">
        <v>98.716700000000003</v>
      </c>
      <c r="AH190">
        <v>55.833300000000001</v>
      </c>
      <c r="AI190">
        <f t="shared" si="19"/>
        <v>42.833300000000001</v>
      </c>
    </row>
    <row r="191" spans="1:35">
      <c r="A191">
        <v>189</v>
      </c>
      <c r="B191">
        <v>47.5</v>
      </c>
      <c r="C191">
        <v>61</v>
      </c>
      <c r="D191">
        <v>47.5</v>
      </c>
      <c r="E191">
        <f t="shared" si="20"/>
        <v>46</v>
      </c>
      <c r="F191">
        <v>22</v>
      </c>
      <c r="G191">
        <v>40</v>
      </c>
      <c r="H191">
        <v>43</v>
      </c>
      <c r="I191">
        <v>34</v>
      </c>
      <c r="J191">
        <v>43</v>
      </c>
      <c r="K191">
        <v>46</v>
      </c>
      <c r="L191" s="1">
        <v>32.412500000000001</v>
      </c>
      <c r="M191">
        <v>41</v>
      </c>
      <c r="N191">
        <v>52</v>
      </c>
      <c r="O191">
        <v>26</v>
      </c>
      <c r="Y191">
        <v>26</v>
      </c>
      <c r="Z191">
        <f t="shared" si="21"/>
        <v>40</v>
      </c>
      <c r="AA191">
        <v>77</v>
      </c>
      <c r="AB191">
        <f t="shared" si="22"/>
        <v>43</v>
      </c>
      <c r="AC191">
        <v>49</v>
      </c>
      <c r="AD191">
        <f t="shared" si="23"/>
        <v>43</v>
      </c>
      <c r="AE191">
        <v>63</v>
      </c>
      <c r="AF191">
        <f t="shared" si="24"/>
        <v>46</v>
      </c>
      <c r="AG191">
        <v>103.575</v>
      </c>
      <c r="AH191">
        <v>53.15</v>
      </c>
      <c r="AI191">
        <f t="shared" si="19"/>
        <v>40.15</v>
      </c>
    </row>
    <row r="192" spans="1:35">
      <c r="A192">
        <v>190</v>
      </c>
      <c r="B192">
        <v>47.75</v>
      </c>
      <c r="C192">
        <v>53</v>
      </c>
      <c r="D192">
        <v>47.75</v>
      </c>
      <c r="E192">
        <f t="shared" si="20"/>
        <v>38</v>
      </c>
      <c r="F192">
        <v>27</v>
      </c>
      <c r="G192">
        <v>55</v>
      </c>
      <c r="H192">
        <v>40</v>
      </c>
      <c r="I192">
        <v>34</v>
      </c>
      <c r="J192">
        <v>43</v>
      </c>
      <c r="K192">
        <v>48</v>
      </c>
      <c r="L192" s="1">
        <v>23.708300000000001</v>
      </c>
      <c r="M192">
        <v>36</v>
      </c>
      <c r="N192">
        <v>50</v>
      </c>
      <c r="O192">
        <v>31</v>
      </c>
      <c r="Y192">
        <v>41</v>
      </c>
      <c r="Z192">
        <f t="shared" si="21"/>
        <v>55</v>
      </c>
      <c r="AA192">
        <v>74</v>
      </c>
      <c r="AB192">
        <f t="shared" si="22"/>
        <v>40</v>
      </c>
      <c r="AC192">
        <v>49</v>
      </c>
      <c r="AD192">
        <f t="shared" si="23"/>
        <v>43</v>
      </c>
      <c r="AE192">
        <v>65</v>
      </c>
      <c r="AF192">
        <f t="shared" si="24"/>
        <v>48</v>
      </c>
      <c r="AG192">
        <v>100.66670000000001</v>
      </c>
      <c r="AH192">
        <v>55</v>
      </c>
      <c r="AI192">
        <f t="shared" si="19"/>
        <v>42</v>
      </c>
    </row>
    <row r="193" spans="1:35">
      <c r="A193">
        <v>191</v>
      </c>
      <c r="B193">
        <v>48</v>
      </c>
      <c r="C193">
        <v>57</v>
      </c>
      <c r="D193">
        <v>48</v>
      </c>
      <c r="E193">
        <f t="shared" si="20"/>
        <v>42</v>
      </c>
      <c r="F193">
        <v>20</v>
      </c>
      <c r="G193">
        <v>48</v>
      </c>
      <c r="H193">
        <v>42</v>
      </c>
      <c r="I193">
        <v>35</v>
      </c>
      <c r="J193">
        <v>43</v>
      </c>
      <c r="K193">
        <v>46</v>
      </c>
      <c r="L193" s="1">
        <v>26.520800000000001</v>
      </c>
      <c r="M193">
        <v>40</v>
      </c>
      <c r="N193">
        <v>51</v>
      </c>
      <c r="O193">
        <v>27</v>
      </c>
      <c r="Y193">
        <v>34</v>
      </c>
      <c r="Z193">
        <f t="shared" si="21"/>
        <v>48</v>
      </c>
      <c r="AA193">
        <v>76</v>
      </c>
      <c r="AB193">
        <f t="shared" si="22"/>
        <v>42</v>
      </c>
      <c r="AC193">
        <v>49</v>
      </c>
      <c r="AD193">
        <f t="shared" si="23"/>
        <v>43</v>
      </c>
      <c r="AE193">
        <v>63</v>
      </c>
      <c r="AF193">
        <f t="shared" si="24"/>
        <v>46</v>
      </c>
      <c r="AG193">
        <v>102.8167</v>
      </c>
      <c r="AH193">
        <v>64.591700000000003</v>
      </c>
      <c r="AI193">
        <f t="shared" si="19"/>
        <v>51.591700000000003</v>
      </c>
    </row>
    <row r="194" spans="1:35">
      <c r="A194">
        <v>192</v>
      </c>
      <c r="B194">
        <v>48.25</v>
      </c>
      <c r="C194">
        <v>53</v>
      </c>
      <c r="D194">
        <v>48.25</v>
      </c>
      <c r="E194">
        <f t="shared" si="20"/>
        <v>38</v>
      </c>
      <c r="F194">
        <v>16</v>
      </c>
      <c r="G194">
        <v>41</v>
      </c>
      <c r="H194">
        <v>41</v>
      </c>
      <c r="I194">
        <v>34</v>
      </c>
      <c r="J194">
        <v>41</v>
      </c>
      <c r="K194">
        <v>44</v>
      </c>
      <c r="L194" s="1">
        <v>26.6</v>
      </c>
      <c r="M194">
        <v>36</v>
      </c>
      <c r="N194">
        <v>46</v>
      </c>
      <c r="O194">
        <v>26</v>
      </c>
      <c r="Y194">
        <v>27</v>
      </c>
      <c r="Z194">
        <f t="shared" si="21"/>
        <v>41</v>
      </c>
      <c r="AA194">
        <v>75</v>
      </c>
      <c r="AB194">
        <f t="shared" si="22"/>
        <v>41</v>
      </c>
      <c r="AC194">
        <v>47</v>
      </c>
      <c r="AD194">
        <f t="shared" si="23"/>
        <v>41</v>
      </c>
      <c r="AE194">
        <v>61</v>
      </c>
      <c r="AF194">
        <f t="shared" si="24"/>
        <v>44</v>
      </c>
      <c r="AG194">
        <v>100.1</v>
      </c>
      <c r="AH194">
        <v>63.4</v>
      </c>
      <c r="AI194">
        <f t="shared" ref="AI194:AI241" si="25">AH194-13</f>
        <v>50.4</v>
      </c>
    </row>
    <row r="195" spans="1:35">
      <c r="A195">
        <v>193</v>
      </c>
      <c r="B195">
        <v>48.5</v>
      </c>
      <c r="C195">
        <v>60</v>
      </c>
      <c r="D195">
        <v>48.5</v>
      </c>
      <c r="E195">
        <f t="shared" ref="E195:E241" si="26">C195-15</f>
        <v>45</v>
      </c>
      <c r="F195">
        <v>27</v>
      </c>
      <c r="G195">
        <v>43</v>
      </c>
      <c r="H195">
        <v>39</v>
      </c>
      <c r="I195">
        <v>39</v>
      </c>
      <c r="J195">
        <v>44</v>
      </c>
      <c r="K195">
        <v>40</v>
      </c>
      <c r="L195" s="1">
        <v>27.479199999999999</v>
      </c>
      <c r="M195">
        <v>38</v>
      </c>
      <c r="N195">
        <v>47</v>
      </c>
      <c r="O195">
        <v>28</v>
      </c>
      <c r="Y195">
        <v>29</v>
      </c>
      <c r="Z195">
        <f t="shared" si="21"/>
        <v>43</v>
      </c>
      <c r="AA195">
        <v>73</v>
      </c>
      <c r="AB195">
        <f t="shared" si="22"/>
        <v>39</v>
      </c>
      <c r="AC195">
        <v>50</v>
      </c>
      <c r="AD195">
        <f t="shared" si="23"/>
        <v>44</v>
      </c>
      <c r="AE195">
        <v>57</v>
      </c>
      <c r="AF195">
        <f t="shared" si="24"/>
        <v>40</v>
      </c>
      <c r="AG195">
        <v>98.695800000000006</v>
      </c>
      <c r="AH195">
        <v>51.979199999999999</v>
      </c>
      <c r="AI195">
        <f t="shared" si="25"/>
        <v>38.979199999999999</v>
      </c>
    </row>
    <row r="196" spans="1:35">
      <c r="A196">
        <v>194</v>
      </c>
      <c r="B196">
        <v>48.75</v>
      </c>
      <c r="C196">
        <v>50</v>
      </c>
      <c r="D196">
        <v>48.75</v>
      </c>
      <c r="E196">
        <f t="shared" si="26"/>
        <v>35</v>
      </c>
      <c r="F196">
        <v>36</v>
      </c>
      <c r="G196">
        <v>39</v>
      </c>
      <c r="H196">
        <v>38</v>
      </c>
      <c r="I196">
        <v>32</v>
      </c>
      <c r="J196">
        <v>44</v>
      </c>
      <c r="K196">
        <v>48</v>
      </c>
      <c r="L196" s="1">
        <v>30</v>
      </c>
      <c r="M196">
        <v>53</v>
      </c>
      <c r="N196">
        <v>49</v>
      </c>
      <c r="O196">
        <v>30</v>
      </c>
      <c r="Y196">
        <v>25</v>
      </c>
      <c r="Z196">
        <f t="shared" si="21"/>
        <v>39</v>
      </c>
      <c r="AA196">
        <v>72</v>
      </c>
      <c r="AB196">
        <f t="shared" si="22"/>
        <v>38</v>
      </c>
      <c r="AC196">
        <v>50</v>
      </c>
      <c r="AD196">
        <f t="shared" si="23"/>
        <v>44</v>
      </c>
      <c r="AE196">
        <v>65</v>
      </c>
      <c r="AF196">
        <f t="shared" si="24"/>
        <v>48</v>
      </c>
      <c r="AG196">
        <v>103.61669999999999</v>
      </c>
      <c r="AH196">
        <v>62.041699999999999</v>
      </c>
      <c r="AI196">
        <f t="shared" si="25"/>
        <v>49.041699999999999</v>
      </c>
    </row>
    <row r="197" spans="1:35">
      <c r="A197">
        <v>195</v>
      </c>
      <c r="B197">
        <v>49</v>
      </c>
      <c r="C197">
        <v>56</v>
      </c>
      <c r="D197">
        <v>49</v>
      </c>
      <c r="E197">
        <f t="shared" si="26"/>
        <v>41</v>
      </c>
      <c r="F197">
        <v>11</v>
      </c>
      <c r="G197">
        <v>49</v>
      </c>
      <c r="H197">
        <v>39</v>
      </c>
      <c r="I197">
        <v>35</v>
      </c>
      <c r="J197">
        <v>44</v>
      </c>
      <c r="K197">
        <v>46</v>
      </c>
      <c r="L197" s="1">
        <v>23.6875</v>
      </c>
      <c r="M197">
        <v>52</v>
      </c>
      <c r="N197">
        <v>47</v>
      </c>
      <c r="O197">
        <v>24</v>
      </c>
      <c r="Y197">
        <v>35</v>
      </c>
      <c r="Z197">
        <f t="shared" si="21"/>
        <v>49</v>
      </c>
      <c r="AA197">
        <v>73</v>
      </c>
      <c r="AB197">
        <f t="shared" si="22"/>
        <v>39</v>
      </c>
      <c r="AC197">
        <v>50</v>
      </c>
      <c r="AD197">
        <f t="shared" si="23"/>
        <v>44</v>
      </c>
      <c r="AE197">
        <v>63</v>
      </c>
      <c r="AF197">
        <f t="shared" si="24"/>
        <v>46</v>
      </c>
      <c r="AG197">
        <v>101.1875</v>
      </c>
      <c r="AH197">
        <v>49.125</v>
      </c>
      <c r="AI197">
        <f t="shared" si="25"/>
        <v>36.125</v>
      </c>
    </row>
    <row r="198" spans="1:35">
      <c r="A198">
        <v>196</v>
      </c>
      <c r="B198">
        <v>49.25</v>
      </c>
      <c r="C198">
        <v>51</v>
      </c>
      <c r="D198">
        <v>49.25</v>
      </c>
      <c r="E198">
        <f t="shared" si="26"/>
        <v>36</v>
      </c>
      <c r="F198">
        <v>24</v>
      </c>
      <c r="G198">
        <v>44</v>
      </c>
      <c r="H198">
        <v>40</v>
      </c>
      <c r="I198">
        <v>33</v>
      </c>
      <c r="J198">
        <v>39</v>
      </c>
      <c r="K198">
        <v>45</v>
      </c>
      <c r="L198" s="1">
        <v>25.7333</v>
      </c>
      <c r="M198">
        <v>46</v>
      </c>
      <c r="N198">
        <v>52</v>
      </c>
      <c r="O198">
        <v>32</v>
      </c>
      <c r="Y198">
        <v>30</v>
      </c>
      <c r="Z198">
        <f t="shared" si="21"/>
        <v>44</v>
      </c>
      <c r="AA198">
        <v>74</v>
      </c>
      <c r="AB198">
        <f t="shared" si="22"/>
        <v>40</v>
      </c>
      <c r="AC198">
        <v>45</v>
      </c>
      <c r="AD198">
        <f t="shared" si="23"/>
        <v>39</v>
      </c>
      <c r="AE198">
        <v>62</v>
      </c>
      <c r="AF198">
        <f t="shared" si="24"/>
        <v>45</v>
      </c>
      <c r="AG198">
        <v>101.7333</v>
      </c>
      <c r="AH198">
        <v>61.9</v>
      </c>
      <c r="AI198">
        <f t="shared" si="25"/>
        <v>48.9</v>
      </c>
    </row>
    <row r="199" spans="1:35">
      <c r="A199">
        <v>197</v>
      </c>
      <c r="B199">
        <v>49.5</v>
      </c>
      <c r="C199">
        <v>49</v>
      </c>
      <c r="D199">
        <v>49.5</v>
      </c>
      <c r="E199">
        <f t="shared" si="26"/>
        <v>34</v>
      </c>
      <c r="F199">
        <v>26</v>
      </c>
      <c r="G199">
        <v>42</v>
      </c>
      <c r="H199">
        <v>36</v>
      </c>
      <c r="I199">
        <v>30</v>
      </c>
      <c r="J199">
        <v>39</v>
      </c>
      <c r="K199">
        <v>43</v>
      </c>
      <c r="L199" s="1">
        <v>27.6417</v>
      </c>
      <c r="M199">
        <v>35</v>
      </c>
      <c r="N199">
        <v>46</v>
      </c>
      <c r="O199">
        <v>22</v>
      </c>
      <c r="Y199">
        <v>28</v>
      </c>
      <c r="Z199">
        <f t="shared" si="21"/>
        <v>42</v>
      </c>
      <c r="AA199">
        <v>70</v>
      </c>
      <c r="AB199">
        <f t="shared" si="22"/>
        <v>36</v>
      </c>
      <c r="AC199">
        <v>45</v>
      </c>
      <c r="AD199">
        <f t="shared" si="23"/>
        <v>39</v>
      </c>
      <c r="AE199">
        <v>60</v>
      </c>
      <c r="AF199">
        <f t="shared" si="24"/>
        <v>43</v>
      </c>
      <c r="AG199">
        <v>97.6417</v>
      </c>
      <c r="AH199">
        <v>57</v>
      </c>
      <c r="AI199">
        <f t="shared" si="25"/>
        <v>44</v>
      </c>
    </row>
    <row r="200" spans="1:35">
      <c r="A200">
        <v>198</v>
      </c>
      <c r="B200">
        <v>49.75</v>
      </c>
      <c r="C200">
        <v>57</v>
      </c>
      <c r="D200">
        <v>49.75</v>
      </c>
      <c r="E200">
        <f t="shared" si="26"/>
        <v>42</v>
      </c>
      <c r="F200">
        <v>32</v>
      </c>
      <c r="G200">
        <v>45</v>
      </c>
      <c r="H200">
        <v>38</v>
      </c>
      <c r="I200">
        <v>33</v>
      </c>
      <c r="J200">
        <v>39</v>
      </c>
      <c r="K200">
        <v>44</v>
      </c>
      <c r="L200" s="1">
        <v>26.375</v>
      </c>
      <c r="M200">
        <v>39</v>
      </c>
      <c r="N200">
        <v>48</v>
      </c>
      <c r="O200">
        <v>30</v>
      </c>
      <c r="Y200">
        <v>31</v>
      </c>
      <c r="Z200">
        <f t="shared" si="21"/>
        <v>45</v>
      </c>
      <c r="AA200">
        <v>72</v>
      </c>
      <c r="AB200">
        <f t="shared" si="22"/>
        <v>38</v>
      </c>
      <c r="AC200">
        <v>45</v>
      </c>
      <c r="AD200">
        <f t="shared" si="23"/>
        <v>39</v>
      </c>
      <c r="AE200">
        <v>61</v>
      </c>
      <c r="AF200">
        <f t="shared" si="24"/>
        <v>44</v>
      </c>
      <c r="AG200">
        <v>102.02500000000001</v>
      </c>
      <c r="AH200">
        <v>64.775000000000006</v>
      </c>
      <c r="AI200">
        <f t="shared" si="25"/>
        <v>51.775000000000006</v>
      </c>
    </row>
    <row r="201" spans="1:35">
      <c r="A201">
        <v>199</v>
      </c>
      <c r="B201">
        <v>50</v>
      </c>
      <c r="C201">
        <v>59</v>
      </c>
      <c r="D201">
        <v>50</v>
      </c>
      <c r="E201">
        <f t="shared" si="26"/>
        <v>44</v>
      </c>
      <c r="F201">
        <v>12</v>
      </c>
      <c r="G201">
        <v>55</v>
      </c>
      <c r="H201">
        <v>43</v>
      </c>
      <c r="I201">
        <v>37</v>
      </c>
      <c r="J201">
        <v>44</v>
      </c>
      <c r="K201">
        <v>54</v>
      </c>
      <c r="L201" s="1">
        <v>21.304200000000002</v>
      </c>
      <c r="M201">
        <v>41</v>
      </c>
      <c r="N201">
        <v>46</v>
      </c>
      <c r="O201">
        <v>28</v>
      </c>
      <c r="Y201">
        <v>41</v>
      </c>
      <c r="Z201">
        <f t="shared" si="21"/>
        <v>55</v>
      </c>
      <c r="AA201">
        <v>77</v>
      </c>
      <c r="AB201">
        <f t="shared" si="22"/>
        <v>43</v>
      </c>
      <c r="AC201">
        <v>50</v>
      </c>
      <c r="AD201">
        <f t="shared" si="23"/>
        <v>44</v>
      </c>
      <c r="AE201">
        <v>71</v>
      </c>
      <c r="AF201">
        <f t="shared" si="24"/>
        <v>54</v>
      </c>
      <c r="AG201">
        <v>99.037499999999994</v>
      </c>
      <c r="AH201">
        <v>57.683300000000003</v>
      </c>
      <c r="AI201">
        <f t="shared" si="25"/>
        <v>44.683300000000003</v>
      </c>
    </row>
    <row r="202" spans="1:35">
      <c r="A202">
        <v>200</v>
      </c>
      <c r="B202">
        <v>50.25</v>
      </c>
      <c r="C202">
        <v>53</v>
      </c>
      <c r="D202">
        <v>50.25</v>
      </c>
      <c r="E202">
        <f t="shared" si="26"/>
        <v>38</v>
      </c>
      <c r="F202">
        <v>19</v>
      </c>
      <c r="G202">
        <v>51</v>
      </c>
      <c r="H202">
        <v>42</v>
      </c>
      <c r="I202">
        <v>34</v>
      </c>
      <c r="J202">
        <v>47</v>
      </c>
      <c r="K202">
        <v>41</v>
      </c>
      <c r="L202" s="1">
        <v>24</v>
      </c>
      <c r="M202">
        <v>39</v>
      </c>
      <c r="N202">
        <v>51</v>
      </c>
      <c r="O202">
        <v>28</v>
      </c>
      <c r="Y202">
        <v>37</v>
      </c>
      <c r="Z202">
        <f t="shared" si="21"/>
        <v>51</v>
      </c>
      <c r="AA202">
        <v>76</v>
      </c>
      <c r="AB202">
        <f t="shared" si="22"/>
        <v>42</v>
      </c>
      <c r="AC202">
        <v>53</v>
      </c>
      <c r="AD202">
        <f t="shared" si="23"/>
        <v>47</v>
      </c>
      <c r="AE202">
        <v>58</v>
      </c>
      <c r="AF202">
        <f t="shared" si="24"/>
        <v>41</v>
      </c>
      <c r="AG202">
        <v>104.66670000000001</v>
      </c>
      <c r="AH202">
        <v>55.5</v>
      </c>
      <c r="AI202">
        <f t="shared" si="25"/>
        <v>42.5</v>
      </c>
    </row>
    <row r="203" spans="1:35">
      <c r="A203">
        <v>201</v>
      </c>
      <c r="B203">
        <v>50.5</v>
      </c>
      <c r="C203">
        <v>56</v>
      </c>
      <c r="D203">
        <v>50.5</v>
      </c>
      <c r="E203">
        <f t="shared" si="26"/>
        <v>41</v>
      </c>
      <c r="F203">
        <v>21</v>
      </c>
      <c r="G203">
        <v>49</v>
      </c>
      <c r="H203">
        <v>42</v>
      </c>
      <c r="I203">
        <v>36</v>
      </c>
      <c r="J203">
        <v>44</v>
      </c>
      <c r="K203">
        <v>38</v>
      </c>
      <c r="L203" s="1">
        <v>25.012499999999999</v>
      </c>
      <c r="M203">
        <v>51</v>
      </c>
      <c r="N203">
        <v>49</v>
      </c>
      <c r="O203">
        <v>29</v>
      </c>
      <c r="Y203">
        <v>35</v>
      </c>
      <c r="Z203">
        <f t="shared" si="21"/>
        <v>49</v>
      </c>
      <c r="AA203">
        <v>76</v>
      </c>
      <c r="AB203">
        <f t="shared" si="22"/>
        <v>42</v>
      </c>
      <c r="AC203">
        <v>50</v>
      </c>
      <c r="AD203">
        <f t="shared" si="23"/>
        <v>44</v>
      </c>
      <c r="AE203">
        <v>55</v>
      </c>
      <c r="AF203">
        <f t="shared" si="24"/>
        <v>38</v>
      </c>
      <c r="AG203">
        <v>99.662499999999994</v>
      </c>
      <c r="AH203">
        <v>55.212499999999999</v>
      </c>
      <c r="AI203">
        <f t="shared" si="25"/>
        <v>42.212499999999999</v>
      </c>
    </row>
    <row r="204" spans="1:35">
      <c r="A204">
        <v>202</v>
      </c>
      <c r="B204">
        <v>50.75</v>
      </c>
      <c r="C204">
        <v>52</v>
      </c>
      <c r="D204">
        <v>50.75</v>
      </c>
      <c r="E204">
        <f t="shared" si="26"/>
        <v>37</v>
      </c>
      <c r="F204">
        <v>33</v>
      </c>
      <c r="G204">
        <v>40</v>
      </c>
      <c r="H204">
        <v>38</v>
      </c>
      <c r="I204">
        <v>39</v>
      </c>
      <c r="J204">
        <v>46</v>
      </c>
      <c r="K204">
        <v>41</v>
      </c>
      <c r="L204" s="1">
        <v>26.024999999999999</v>
      </c>
      <c r="M204">
        <v>41</v>
      </c>
      <c r="N204">
        <v>46</v>
      </c>
      <c r="O204">
        <v>30</v>
      </c>
      <c r="Y204">
        <v>26</v>
      </c>
      <c r="Z204">
        <f t="shared" si="21"/>
        <v>40</v>
      </c>
      <c r="AA204">
        <v>72</v>
      </c>
      <c r="AB204">
        <f t="shared" si="22"/>
        <v>38</v>
      </c>
      <c r="AC204">
        <v>52</v>
      </c>
      <c r="AD204">
        <f t="shared" si="23"/>
        <v>46</v>
      </c>
      <c r="AE204">
        <v>58</v>
      </c>
      <c r="AF204">
        <f t="shared" si="24"/>
        <v>41</v>
      </c>
      <c r="AG204">
        <v>99.341700000000003</v>
      </c>
      <c r="AH204">
        <v>60.633299999999998</v>
      </c>
      <c r="AI204">
        <f t="shared" si="25"/>
        <v>47.633299999999998</v>
      </c>
    </row>
    <row r="205" spans="1:35">
      <c r="A205">
        <v>203</v>
      </c>
      <c r="B205">
        <v>51</v>
      </c>
      <c r="C205">
        <v>48</v>
      </c>
      <c r="D205">
        <v>51</v>
      </c>
      <c r="E205">
        <f t="shared" si="26"/>
        <v>33</v>
      </c>
      <c r="F205">
        <v>16</v>
      </c>
      <c r="G205">
        <v>44</v>
      </c>
      <c r="H205">
        <v>38</v>
      </c>
      <c r="I205">
        <v>35</v>
      </c>
      <c r="J205">
        <v>41</v>
      </c>
      <c r="K205">
        <v>43</v>
      </c>
      <c r="L205" s="1">
        <v>23.691700000000001</v>
      </c>
      <c r="M205">
        <v>36</v>
      </c>
      <c r="N205">
        <v>48</v>
      </c>
      <c r="O205">
        <v>26</v>
      </c>
      <c r="Y205">
        <v>30</v>
      </c>
      <c r="Z205">
        <f t="shared" si="21"/>
        <v>44</v>
      </c>
      <c r="AA205">
        <v>72</v>
      </c>
      <c r="AB205">
        <f t="shared" si="22"/>
        <v>38</v>
      </c>
      <c r="AC205">
        <v>47</v>
      </c>
      <c r="AD205">
        <f t="shared" si="23"/>
        <v>41</v>
      </c>
      <c r="AE205">
        <v>60</v>
      </c>
      <c r="AF205">
        <f t="shared" si="24"/>
        <v>43</v>
      </c>
      <c r="AG205">
        <v>101.3458</v>
      </c>
      <c r="AH205">
        <v>50.770800000000001</v>
      </c>
      <c r="AI205">
        <f t="shared" si="25"/>
        <v>37.770800000000001</v>
      </c>
    </row>
    <row r="206" spans="1:35">
      <c r="A206">
        <v>204</v>
      </c>
      <c r="B206">
        <v>51.25</v>
      </c>
      <c r="C206">
        <v>60</v>
      </c>
      <c r="D206">
        <v>51.25</v>
      </c>
      <c r="E206">
        <f t="shared" si="26"/>
        <v>45</v>
      </c>
      <c r="F206">
        <v>31</v>
      </c>
      <c r="G206">
        <v>42</v>
      </c>
      <c r="H206">
        <v>42</v>
      </c>
      <c r="I206">
        <v>36</v>
      </c>
      <c r="J206">
        <v>37</v>
      </c>
      <c r="K206">
        <v>44</v>
      </c>
      <c r="L206" s="1">
        <v>25.55</v>
      </c>
      <c r="M206">
        <v>41</v>
      </c>
      <c r="N206">
        <v>46</v>
      </c>
      <c r="O206">
        <v>34</v>
      </c>
      <c r="Y206">
        <v>28</v>
      </c>
      <c r="Z206">
        <f t="shared" si="21"/>
        <v>42</v>
      </c>
      <c r="AA206">
        <v>76</v>
      </c>
      <c r="AB206">
        <f t="shared" si="22"/>
        <v>42</v>
      </c>
      <c r="AC206">
        <v>43</v>
      </c>
      <c r="AD206">
        <f t="shared" si="23"/>
        <v>37</v>
      </c>
      <c r="AE206">
        <v>61</v>
      </c>
      <c r="AF206">
        <f t="shared" si="24"/>
        <v>44</v>
      </c>
      <c r="AG206">
        <v>102</v>
      </c>
      <c r="AH206">
        <v>57.35</v>
      </c>
      <c r="AI206">
        <f t="shared" si="25"/>
        <v>44.35</v>
      </c>
    </row>
    <row r="207" spans="1:35">
      <c r="A207">
        <v>205</v>
      </c>
      <c r="B207">
        <v>51.5</v>
      </c>
      <c r="C207">
        <v>53</v>
      </c>
      <c r="D207">
        <v>51.5</v>
      </c>
      <c r="E207">
        <f t="shared" si="26"/>
        <v>38</v>
      </c>
      <c r="F207">
        <v>12</v>
      </c>
      <c r="G207">
        <v>42</v>
      </c>
      <c r="H207">
        <v>41</v>
      </c>
      <c r="I207">
        <v>35</v>
      </c>
      <c r="J207">
        <v>43</v>
      </c>
      <c r="K207">
        <v>45</v>
      </c>
      <c r="L207" s="1">
        <v>25.9375</v>
      </c>
      <c r="M207">
        <v>50</v>
      </c>
      <c r="N207">
        <v>42</v>
      </c>
      <c r="O207">
        <v>30</v>
      </c>
      <c r="Y207">
        <v>28</v>
      </c>
      <c r="Z207">
        <f t="shared" si="21"/>
        <v>42</v>
      </c>
      <c r="AA207">
        <v>75</v>
      </c>
      <c r="AB207">
        <f t="shared" si="22"/>
        <v>41</v>
      </c>
      <c r="AC207">
        <v>49</v>
      </c>
      <c r="AD207">
        <f t="shared" si="23"/>
        <v>43</v>
      </c>
      <c r="AE207">
        <v>62</v>
      </c>
      <c r="AF207">
        <f t="shared" si="24"/>
        <v>45</v>
      </c>
      <c r="AG207">
        <v>100.64579999999999</v>
      </c>
      <c r="AH207">
        <v>57.833300000000001</v>
      </c>
      <c r="AI207">
        <f t="shared" si="25"/>
        <v>44.833300000000001</v>
      </c>
    </row>
    <row r="208" spans="1:35">
      <c r="A208">
        <v>206</v>
      </c>
      <c r="B208">
        <v>51.75</v>
      </c>
      <c r="C208">
        <v>52</v>
      </c>
      <c r="D208">
        <v>51.75</v>
      </c>
      <c r="E208">
        <f t="shared" si="26"/>
        <v>37</v>
      </c>
      <c r="F208">
        <v>22</v>
      </c>
      <c r="G208">
        <v>37</v>
      </c>
      <c r="H208">
        <v>38</v>
      </c>
      <c r="I208">
        <v>33</v>
      </c>
      <c r="J208">
        <v>44</v>
      </c>
      <c r="K208">
        <v>41</v>
      </c>
      <c r="L208" s="1">
        <v>28.283300000000001</v>
      </c>
      <c r="M208">
        <v>40</v>
      </c>
      <c r="N208">
        <v>50</v>
      </c>
      <c r="O208">
        <v>30</v>
      </c>
      <c r="Y208">
        <v>23</v>
      </c>
      <c r="Z208">
        <f t="shared" si="21"/>
        <v>37</v>
      </c>
      <c r="AA208">
        <v>72</v>
      </c>
      <c r="AB208">
        <f t="shared" si="22"/>
        <v>38</v>
      </c>
      <c r="AC208">
        <v>50</v>
      </c>
      <c r="AD208">
        <f t="shared" si="23"/>
        <v>44</v>
      </c>
      <c r="AE208">
        <v>58</v>
      </c>
      <c r="AF208">
        <f t="shared" si="24"/>
        <v>41</v>
      </c>
      <c r="AG208">
        <v>99.566699999999997</v>
      </c>
      <c r="AH208">
        <v>57.416699999999999</v>
      </c>
      <c r="AI208">
        <f t="shared" si="25"/>
        <v>44.416699999999999</v>
      </c>
    </row>
    <row r="209" spans="1:35">
      <c r="A209">
        <v>207</v>
      </c>
      <c r="B209">
        <v>52</v>
      </c>
      <c r="C209">
        <v>63</v>
      </c>
      <c r="D209">
        <v>52</v>
      </c>
      <c r="E209">
        <f t="shared" si="26"/>
        <v>48</v>
      </c>
      <c r="F209">
        <v>24</v>
      </c>
      <c r="G209">
        <v>38</v>
      </c>
      <c r="H209">
        <v>38</v>
      </c>
      <c r="I209">
        <v>37</v>
      </c>
      <c r="J209">
        <v>43</v>
      </c>
      <c r="K209">
        <v>46</v>
      </c>
      <c r="L209" s="1">
        <v>25.274999999999999</v>
      </c>
      <c r="M209">
        <v>39</v>
      </c>
      <c r="N209">
        <v>48</v>
      </c>
      <c r="O209">
        <v>31</v>
      </c>
      <c r="Y209">
        <v>24</v>
      </c>
      <c r="Z209">
        <f t="shared" si="21"/>
        <v>38</v>
      </c>
      <c r="AA209">
        <v>72</v>
      </c>
      <c r="AB209">
        <f t="shared" si="22"/>
        <v>38</v>
      </c>
      <c r="AC209">
        <v>49</v>
      </c>
      <c r="AD209">
        <f t="shared" si="23"/>
        <v>43</v>
      </c>
      <c r="AE209">
        <v>63</v>
      </c>
      <c r="AF209">
        <f t="shared" si="24"/>
        <v>46</v>
      </c>
      <c r="AG209">
        <v>97.537499999999994</v>
      </c>
      <c r="AH209">
        <v>52.412500000000001</v>
      </c>
      <c r="AI209">
        <f t="shared" si="25"/>
        <v>39.412500000000001</v>
      </c>
    </row>
    <row r="210" spans="1:35">
      <c r="A210">
        <v>208</v>
      </c>
      <c r="B210">
        <v>52.25</v>
      </c>
      <c r="C210">
        <v>53</v>
      </c>
      <c r="D210">
        <v>52.25</v>
      </c>
      <c r="E210">
        <f t="shared" si="26"/>
        <v>38</v>
      </c>
      <c r="F210">
        <v>14</v>
      </c>
      <c r="G210">
        <v>36</v>
      </c>
      <c r="H210">
        <v>38</v>
      </c>
      <c r="I210">
        <v>33</v>
      </c>
      <c r="J210">
        <v>41</v>
      </c>
      <c r="K210">
        <v>47</v>
      </c>
      <c r="L210" s="1">
        <v>26.533300000000001</v>
      </c>
      <c r="M210">
        <v>39</v>
      </c>
      <c r="N210">
        <v>47</v>
      </c>
      <c r="O210">
        <v>25</v>
      </c>
      <c r="Y210">
        <v>22</v>
      </c>
      <c r="Z210">
        <f t="shared" si="21"/>
        <v>36</v>
      </c>
      <c r="AA210">
        <v>72</v>
      </c>
      <c r="AB210">
        <f t="shared" si="22"/>
        <v>38</v>
      </c>
      <c r="AC210">
        <v>47</v>
      </c>
      <c r="AD210">
        <f t="shared" si="23"/>
        <v>41</v>
      </c>
      <c r="AE210">
        <v>64</v>
      </c>
      <c r="AF210">
        <f t="shared" si="24"/>
        <v>47</v>
      </c>
      <c r="AG210">
        <v>98.9</v>
      </c>
      <c r="AH210">
        <v>53.466700000000003</v>
      </c>
      <c r="AI210">
        <f t="shared" si="25"/>
        <v>40.466700000000003</v>
      </c>
    </row>
    <row r="211" spans="1:35">
      <c r="A211">
        <v>209</v>
      </c>
      <c r="B211">
        <v>52.5</v>
      </c>
      <c r="C211">
        <v>62</v>
      </c>
      <c r="D211">
        <v>52.5</v>
      </c>
      <c r="E211">
        <f t="shared" si="26"/>
        <v>47</v>
      </c>
      <c r="F211">
        <v>17</v>
      </c>
      <c r="G211">
        <v>42</v>
      </c>
      <c r="H211">
        <v>39</v>
      </c>
      <c r="I211">
        <v>29</v>
      </c>
      <c r="J211">
        <v>39</v>
      </c>
      <c r="K211">
        <v>38</v>
      </c>
      <c r="L211" s="1">
        <v>28.291699999999999</v>
      </c>
      <c r="M211">
        <v>36</v>
      </c>
      <c r="N211">
        <v>50</v>
      </c>
      <c r="O211">
        <v>25</v>
      </c>
      <c r="Y211">
        <v>28</v>
      </c>
      <c r="Z211">
        <f t="shared" si="21"/>
        <v>42</v>
      </c>
      <c r="AA211">
        <v>73</v>
      </c>
      <c r="AB211">
        <f t="shared" si="22"/>
        <v>39</v>
      </c>
      <c r="AC211">
        <v>45</v>
      </c>
      <c r="AD211">
        <f t="shared" si="23"/>
        <v>39</v>
      </c>
      <c r="AE211">
        <v>55</v>
      </c>
      <c r="AF211">
        <f t="shared" si="24"/>
        <v>38</v>
      </c>
      <c r="AG211">
        <v>97.4833</v>
      </c>
      <c r="AH211">
        <v>52</v>
      </c>
      <c r="AI211">
        <f t="shared" si="25"/>
        <v>39</v>
      </c>
    </row>
    <row r="212" spans="1:35">
      <c r="A212">
        <v>210</v>
      </c>
      <c r="B212">
        <v>52.75</v>
      </c>
      <c r="C212">
        <v>46</v>
      </c>
      <c r="D212">
        <v>52.75</v>
      </c>
      <c r="E212">
        <f t="shared" si="26"/>
        <v>31</v>
      </c>
      <c r="F212">
        <v>8</v>
      </c>
      <c r="G212">
        <v>33</v>
      </c>
      <c r="H212">
        <v>36</v>
      </c>
      <c r="I212">
        <v>36</v>
      </c>
      <c r="J212">
        <v>42</v>
      </c>
      <c r="K212">
        <v>46</v>
      </c>
      <c r="L212" s="1">
        <v>22.375</v>
      </c>
      <c r="M212">
        <v>45</v>
      </c>
      <c r="N212">
        <v>51</v>
      </c>
      <c r="O212">
        <v>28</v>
      </c>
      <c r="Y212">
        <v>19</v>
      </c>
      <c r="Z212">
        <f t="shared" si="21"/>
        <v>33</v>
      </c>
      <c r="AA212">
        <v>70</v>
      </c>
      <c r="AB212">
        <f t="shared" si="22"/>
        <v>36</v>
      </c>
      <c r="AC212">
        <v>48</v>
      </c>
      <c r="AD212">
        <f t="shared" si="23"/>
        <v>42</v>
      </c>
      <c r="AE212">
        <v>63</v>
      </c>
      <c r="AF212">
        <f t="shared" si="24"/>
        <v>46</v>
      </c>
      <c r="AG212">
        <v>97.375</v>
      </c>
      <c r="AH212">
        <v>52.375</v>
      </c>
      <c r="AI212">
        <f t="shared" si="25"/>
        <v>39.375</v>
      </c>
    </row>
    <row r="213" spans="1:35">
      <c r="A213">
        <v>211</v>
      </c>
      <c r="B213">
        <v>53</v>
      </c>
      <c r="C213">
        <v>65</v>
      </c>
      <c r="D213">
        <v>53</v>
      </c>
      <c r="E213">
        <f t="shared" si="26"/>
        <v>50</v>
      </c>
      <c r="F213">
        <v>18</v>
      </c>
      <c r="G213">
        <v>40</v>
      </c>
      <c r="H213">
        <v>38</v>
      </c>
      <c r="I213">
        <v>32</v>
      </c>
      <c r="J213">
        <v>50</v>
      </c>
      <c r="K213">
        <v>42</v>
      </c>
      <c r="L213" s="1">
        <v>23.4833</v>
      </c>
      <c r="M213">
        <v>42</v>
      </c>
      <c r="N213">
        <v>46</v>
      </c>
      <c r="O213">
        <v>28</v>
      </c>
      <c r="Y213">
        <v>26</v>
      </c>
      <c r="Z213">
        <f t="shared" si="21"/>
        <v>40</v>
      </c>
      <c r="AA213">
        <v>72</v>
      </c>
      <c r="AB213">
        <f t="shared" si="22"/>
        <v>38</v>
      </c>
      <c r="AC213">
        <v>56</v>
      </c>
      <c r="AD213">
        <f t="shared" si="23"/>
        <v>50</v>
      </c>
      <c r="AE213">
        <v>59</v>
      </c>
      <c r="AF213">
        <f t="shared" si="24"/>
        <v>42</v>
      </c>
      <c r="AG213">
        <v>100.8625</v>
      </c>
      <c r="AH213">
        <v>50.4833</v>
      </c>
      <c r="AI213">
        <f t="shared" si="25"/>
        <v>37.4833</v>
      </c>
    </row>
    <row r="214" spans="1:35">
      <c r="A214">
        <v>212</v>
      </c>
      <c r="B214">
        <v>53.25</v>
      </c>
      <c r="C214">
        <v>56</v>
      </c>
      <c r="D214">
        <v>53.25</v>
      </c>
      <c r="E214">
        <f t="shared" si="26"/>
        <v>41</v>
      </c>
      <c r="F214">
        <v>18</v>
      </c>
      <c r="G214">
        <v>39</v>
      </c>
      <c r="H214">
        <v>33</v>
      </c>
      <c r="I214">
        <v>34</v>
      </c>
      <c r="J214">
        <v>43</v>
      </c>
      <c r="K214">
        <v>49</v>
      </c>
      <c r="L214" s="1">
        <v>27</v>
      </c>
      <c r="M214">
        <v>37</v>
      </c>
      <c r="N214">
        <v>49</v>
      </c>
      <c r="O214">
        <v>34</v>
      </c>
      <c r="Y214">
        <v>25</v>
      </c>
      <c r="Z214">
        <f t="shared" si="21"/>
        <v>39</v>
      </c>
      <c r="AA214">
        <v>67</v>
      </c>
      <c r="AB214">
        <f t="shared" si="22"/>
        <v>33</v>
      </c>
      <c r="AC214">
        <v>49</v>
      </c>
      <c r="AD214">
        <f t="shared" si="23"/>
        <v>43</v>
      </c>
      <c r="AE214">
        <v>66</v>
      </c>
      <c r="AF214">
        <f t="shared" si="24"/>
        <v>49</v>
      </c>
      <c r="AG214">
        <v>92.3</v>
      </c>
      <c r="AH214">
        <v>51.933300000000003</v>
      </c>
      <c r="AI214">
        <f t="shared" si="25"/>
        <v>38.933300000000003</v>
      </c>
    </row>
    <row r="215" spans="1:35">
      <c r="A215">
        <v>213</v>
      </c>
      <c r="B215">
        <v>53.5</v>
      </c>
      <c r="C215">
        <v>59</v>
      </c>
      <c r="D215">
        <v>53.5</v>
      </c>
      <c r="E215">
        <f t="shared" si="26"/>
        <v>44</v>
      </c>
      <c r="F215">
        <v>14</v>
      </c>
      <c r="G215">
        <v>43</v>
      </c>
      <c r="H215">
        <v>36</v>
      </c>
      <c r="I215">
        <v>37</v>
      </c>
      <c r="J215">
        <v>42</v>
      </c>
      <c r="K215">
        <v>49</v>
      </c>
      <c r="L215" s="1">
        <v>21.55</v>
      </c>
      <c r="M215">
        <v>40</v>
      </c>
      <c r="N215">
        <v>46</v>
      </c>
      <c r="O215">
        <v>20</v>
      </c>
      <c r="Y215">
        <v>29</v>
      </c>
      <c r="Z215">
        <f t="shared" si="21"/>
        <v>43</v>
      </c>
      <c r="AA215">
        <v>70</v>
      </c>
      <c r="AB215">
        <f t="shared" si="22"/>
        <v>36</v>
      </c>
      <c r="AC215">
        <v>48</v>
      </c>
      <c r="AD215">
        <f t="shared" si="23"/>
        <v>42</v>
      </c>
      <c r="AE215">
        <v>66</v>
      </c>
      <c r="AF215">
        <f t="shared" si="24"/>
        <v>49</v>
      </c>
      <c r="AG215">
        <v>102.77500000000001</v>
      </c>
      <c r="AH215">
        <v>55.787500000000001</v>
      </c>
      <c r="AI215">
        <f t="shared" si="25"/>
        <v>42.787500000000001</v>
      </c>
    </row>
    <row r="216" spans="1:35">
      <c r="A216">
        <v>214</v>
      </c>
      <c r="B216">
        <v>53.75</v>
      </c>
      <c r="C216">
        <v>64</v>
      </c>
      <c r="D216">
        <v>53.75</v>
      </c>
      <c r="E216">
        <f t="shared" si="26"/>
        <v>49</v>
      </c>
      <c r="F216">
        <v>9</v>
      </c>
      <c r="G216">
        <v>32</v>
      </c>
      <c r="H216">
        <v>43</v>
      </c>
      <c r="I216">
        <v>33</v>
      </c>
      <c r="J216">
        <v>43</v>
      </c>
      <c r="K216">
        <v>43</v>
      </c>
      <c r="L216" s="1">
        <v>23.216699999999999</v>
      </c>
      <c r="M216">
        <v>40</v>
      </c>
      <c r="N216">
        <v>50</v>
      </c>
      <c r="O216">
        <v>28</v>
      </c>
      <c r="Y216">
        <v>18</v>
      </c>
      <c r="Z216">
        <f t="shared" si="21"/>
        <v>32</v>
      </c>
      <c r="AA216">
        <v>77</v>
      </c>
      <c r="AB216">
        <f t="shared" si="22"/>
        <v>43</v>
      </c>
      <c r="AC216">
        <v>49</v>
      </c>
      <c r="AD216">
        <f t="shared" si="23"/>
        <v>43</v>
      </c>
      <c r="AE216">
        <v>60</v>
      </c>
      <c r="AF216">
        <f t="shared" si="24"/>
        <v>43</v>
      </c>
      <c r="AG216">
        <v>104.74169999999999</v>
      </c>
      <c r="AH216">
        <v>55.8917</v>
      </c>
      <c r="AI216">
        <f t="shared" si="25"/>
        <v>42.8917</v>
      </c>
    </row>
    <row r="217" spans="1:35">
      <c r="A217">
        <v>215</v>
      </c>
      <c r="B217">
        <v>54</v>
      </c>
      <c r="C217">
        <v>63</v>
      </c>
      <c r="D217">
        <v>54</v>
      </c>
      <c r="E217">
        <f t="shared" si="26"/>
        <v>48</v>
      </c>
      <c r="F217">
        <v>24</v>
      </c>
      <c r="G217">
        <v>35</v>
      </c>
      <c r="H217">
        <v>41</v>
      </c>
      <c r="I217">
        <v>34</v>
      </c>
      <c r="J217">
        <v>39</v>
      </c>
      <c r="K217">
        <v>46</v>
      </c>
      <c r="L217" s="1">
        <v>22.395800000000001</v>
      </c>
      <c r="M217">
        <v>47</v>
      </c>
      <c r="N217">
        <v>40</v>
      </c>
      <c r="O217">
        <v>29</v>
      </c>
      <c r="Y217">
        <v>21</v>
      </c>
      <c r="Z217">
        <f t="shared" si="21"/>
        <v>35</v>
      </c>
      <c r="AA217">
        <v>75</v>
      </c>
      <c r="AB217">
        <f t="shared" si="22"/>
        <v>41</v>
      </c>
      <c r="AC217">
        <v>45</v>
      </c>
      <c r="AD217">
        <f t="shared" si="23"/>
        <v>39</v>
      </c>
      <c r="AE217">
        <v>63</v>
      </c>
      <c r="AF217">
        <f t="shared" si="24"/>
        <v>46</v>
      </c>
      <c r="AG217">
        <v>97.395799999999994</v>
      </c>
      <c r="AH217">
        <v>57.479199999999999</v>
      </c>
      <c r="AI217">
        <f t="shared" si="25"/>
        <v>44.479199999999999</v>
      </c>
    </row>
    <row r="218" spans="1:35">
      <c r="A218">
        <v>216</v>
      </c>
      <c r="B218">
        <v>54.25</v>
      </c>
      <c r="C218">
        <v>49</v>
      </c>
      <c r="D218">
        <v>54.25</v>
      </c>
      <c r="E218">
        <f t="shared" si="26"/>
        <v>34</v>
      </c>
      <c r="F218">
        <v>33</v>
      </c>
      <c r="G218">
        <v>40</v>
      </c>
      <c r="H218">
        <v>41</v>
      </c>
      <c r="I218">
        <v>32</v>
      </c>
      <c r="J218">
        <v>39</v>
      </c>
      <c r="K218">
        <v>39</v>
      </c>
      <c r="L218" s="1">
        <v>25.2</v>
      </c>
      <c r="M218">
        <v>36</v>
      </c>
      <c r="N218">
        <v>45</v>
      </c>
      <c r="O218">
        <v>27</v>
      </c>
      <c r="Y218">
        <v>26</v>
      </c>
      <c r="Z218">
        <f t="shared" si="21"/>
        <v>40</v>
      </c>
      <c r="AA218">
        <v>75</v>
      </c>
      <c r="AB218">
        <f t="shared" si="22"/>
        <v>41</v>
      </c>
      <c r="AC218">
        <v>45</v>
      </c>
      <c r="AD218">
        <f t="shared" si="23"/>
        <v>39</v>
      </c>
      <c r="AE218">
        <v>56</v>
      </c>
      <c r="AF218">
        <f t="shared" si="24"/>
        <v>39</v>
      </c>
      <c r="AG218">
        <v>107.6</v>
      </c>
      <c r="AH218">
        <v>51.6</v>
      </c>
      <c r="AI218">
        <f t="shared" si="25"/>
        <v>38.6</v>
      </c>
    </row>
    <row r="219" spans="1:35">
      <c r="A219">
        <v>217</v>
      </c>
      <c r="B219">
        <v>54.5</v>
      </c>
      <c r="C219">
        <v>52</v>
      </c>
      <c r="D219">
        <v>54.5</v>
      </c>
      <c r="E219">
        <f t="shared" si="26"/>
        <v>37</v>
      </c>
      <c r="F219">
        <v>8</v>
      </c>
      <c r="G219">
        <v>42</v>
      </c>
      <c r="H219">
        <v>47</v>
      </c>
      <c r="I219">
        <v>35</v>
      </c>
      <c r="J219">
        <v>43</v>
      </c>
      <c r="K219">
        <v>42</v>
      </c>
      <c r="L219" s="1">
        <v>27.212499999999999</v>
      </c>
      <c r="M219">
        <v>52</v>
      </c>
      <c r="N219">
        <v>51</v>
      </c>
      <c r="O219">
        <v>27</v>
      </c>
      <c r="Y219">
        <v>28</v>
      </c>
      <c r="Z219">
        <f t="shared" si="21"/>
        <v>42</v>
      </c>
      <c r="AA219">
        <v>81</v>
      </c>
      <c r="AB219">
        <f t="shared" si="22"/>
        <v>47</v>
      </c>
      <c r="AC219">
        <v>49</v>
      </c>
      <c r="AD219">
        <f t="shared" si="23"/>
        <v>43</v>
      </c>
      <c r="AE219">
        <v>59</v>
      </c>
      <c r="AF219">
        <f t="shared" si="24"/>
        <v>42</v>
      </c>
      <c r="AG219">
        <v>94.8292</v>
      </c>
      <c r="AH219">
        <v>58.808300000000003</v>
      </c>
      <c r="AI219">
        <f t="shared" si="25"/>
        <v>45.808300000000003</v>
      </c>
    </row>
    <row r="220" spans="1:35">
      <c r="A220">
        <v>218</v>
      </c>
      <c r="B220">
        <v>54.75</v>
      </c>
      <c r="C220">
        <v>46</v>
      </c>
      <c r="D220">
        <v>54.75</v>
      </c>
      <c r="E220">
        <f t="shared" si="26"/>
        <v>31</v>
      </c>
      <c r="F220">
        <v>29</v>
      </c>
      <c r="G220">
        <v>37</v>
      </c>
      <c r="H220">
        <v>40</v>
      </c>
      <c r="I220">
        <v>35</v>
      </c>
      <c r="J220">
        <v>42</v>
      </c>
      <c r="K220">
        <v>51</v>
      </c>
      <c r="L220" s="1">
        <v>26.408300000000001</v>
      </c>
      <c r="M220">
        <v>43</v>
      </c>
      <c r="N220">
        <v>46</v>
      </c>
      <c r="O220">
        <v>29</v>
      </c>
      <c r="Y220">
        <v>23</v>
      </c>
      <c r="Z220">
        <f t="shared" si="21"/>
        <v>37</v>
      </c>
      <c r="AA220">
        <v>74</v>
      </c>
      <c r="AB220">
        <f t="shared" si="22"/>
        <v>40</v>
      </c>
      <c r="AC220">
        <v>48</v>
      </c>
      <c r="AD220">
        <f t="shared" si="23"/>
        <v>42</v>
      </c>
      <c r="AE220">
        <v>68</v>
      </c>
      <c r="AF220">
        <f t="shared" si="24"/>
        <v>51</v>
      </c>
      <c r="AG220">
        <v>95.591700000000003</v>
      </c>
      <c r="AH220">
        <v>62.366700000000002</v>
      </c>
      <c r="AI220">
        <f t="shared" si="25"/>
        <v>49.366700000000002</v>
      </c>
    </row>
    <row r="221" spans="1:35">
      <c r="A221">
        <v>219</v>
      </c>
      <c r="B221">
        <v>55</v>
      </c>
      <c r="C221">
        <v>52</v>
      </c>
      <c r="D221">
        <v>55</v>
      </c>
      <c r="E221">
        <f t="shared" si="26"/>
        <v>37</v>
      </c>
      <c r="F221">
        <v>26</v>
      </c>
      <c r="G221">
        <v>43</v>
      </c>
      <c r="H221">
        <v>44</v>
      </c>
      <c r="I221">
        <v>38</v>
      </c>
      <c r="J221">
        <v>44</v>
      </c>
      <c r="K221">
        <v>46</v>
      </c>
      <c r="L221" s="1">
        <v>25.7</v>
      </c>
      <c r="M221">
        <v>45</v>
      </c>
      <c r="N221">
        <v>45</v>
      </c>
      <c r="O221">
        <v>25</v>
      </c>
      <c r="Y221">
        <v>29</v>
      </c>
      <c r="Z221">
        <f t="shared" si="21"/>
        <v>43</v>
      </c>
      <c r="AA221">
        <v>78</v>
      </c>
      <c r="AB221">
        <f t="shared" si="22"/>
        <v>44</v>
      </c>
      <c r="AC221">
        <v>50</v>
      </c>
      <c r="AD221">
        <f t="shared" si="23"/>
        <v>44</v>
      </c>
      <c r="AE221">
        <v>63</v>
      </c>
      <c r="AF221">
        <f t="shared" si="24"/>
        <v>46</v>
      </c>
      <c r="AG221">
        <v>94.362499999999997</v>
      </c>
      <c r="AH221">
        <v>56.475000000000001</v>
      </c>
      <c r="AI221">
        <f t="shared" si="25"/>
        <v>43.475000000000001</v>
      </c>
    </row>
    <row r="222" spans="1:35">
      <c r="A222">
        <v>220</v>
      </c>
      <c r="B222">
        <v>55.25</v>
      </c>
      <c r="C222">
        <v>48</v>
      </c>
      <c r="D222">
        <v>55.25</v>
      </c>
      <c r="E222">
        <f t="shared" si="26"/>
        <v>33</v>
      </c>
      <c r="F222">
        <v>27</v>
      </c>
      <c r="G222">
        <v>38</v>
      </c>
      <c r="H222">
        <v>36</v>
      </c>
      <c r="I222">
        <v>33</v>
      </c>
      <c r="J222">
        <v>44</v>
      </c>
      <c r="K222">
        <v>39</v>
      </c>
      <c r="L222" s="1">
        <v>21</v>
      </c>
      <c r="M222">
        <v>32</v>
      </c>
      <c r="N222">
        <v>46</v>
      </c>
      <c r="O222">
        <v>25</v>
      </c>
      <c r="Y222">
        <v>24</v>
      </c>
      <c r="Z222">
        <f t="shared" si="21"/>
        <v>38</v>
      </c>
      <c r="AA222">
        <v>70</v>
      </c>
      <c r="AB222">
        <f t="shared" si="22"/>
        <v>36</v>
      </c>
      <c r="AC222">
        <v>50</v>
      </c>
      <c r="AD222">
        <f t="shared" si="23"/>
        <v>44</v>
      </c>
      <c r="AE222">
        <v>56</v>
      </c>
      <c r="AF222">
        <f t="shared" si="24"/>
        <v>39</v>
      </c>
      <c r="AG222">
        <v>99.166700000000006</v>
      </c>
      <c r="AH222">
        <v>51.416699999999999</v>
      </c>
      <c r="AI222">
        <f t="shared" si="25"/>
        <v>38.416699999999999</v>
      </c>
    </row>
    <row r="223" spans="1:35">
      <c r="A223">
        <v>221</v>
      </c>
      <c r="B223">
        <v>55.5</v>
      </c>
      <c r="C223">
        <v>63</v>
      </c>
      <c r="D223">
        <v>55.5</v>
      </c>
      <c r="E223">
        <f t="shared" si="26"/>
        <v>48</v>
      </c>
      <c r="F223">
        <v>17</v>
      </c>
      <c r="G223">
        <v>31</v>
      </c>
      <c r="H223">
        <v>38</v>
      </c>
      <c r="I223">
        <v>35</v>
      </c>
      <c r="J223">
        <v>44</v>
      </c>
      <c r="K223">
        <v>43</v>
      </c>
      <c r="L223" s="1">
        <v>25.524999999999999</v>
      </c>
      <c r="M223">
        <v>41</v>
      </c>
      <c r="N223">
        <v>44</v>
      </c>
      <c r="O223">
        <v>25</v>
      </c>
      <c r="Y223">
        <v>17</v>
      </c>
      <c r="Z223">
        <f t="shared" si="21"/>
        <v>31</v>
      </c>
      <c r="AA223">
        <v>72</v>
      </c>
      <c r="AB223">
        <f t="shared" si="22"/>
        <v>38</v>
      </c>
      <c r="AC223">
        <v>50</v>
      </c>
      <c r="AD223">
        <f t="shared" si="23"/>
        <v>44</v>
      </c>
      <c r="AE223">
        <v>60</v>
      </c>
      <c r="AF223">
        <f t="shared" si="24"/>
        <v>43</v>
      </c>
      <c r="AG223">
        <v>98.4208</v>
      </c>
      <c r="AH223">
        <v>54.05</v>
      </c>
      <c r="AI223">
        <f t="shared" si="25"/>
        <v>41.05</v>
      </c>
    </row>
    <row r="224" spans="1:35">
      <c r="A224">
        <v>222</v>
      </c>
      <c r="B224">
        <v>55.75</v>
      </c>
      <c r="C224">
        <v>50</v>
      </c>
      <c r="D224">
        <v>55.75</v>
      </c>
      <c r="E224">
        <f t="shared" si="26"/>
        <v>35</v>
      </c>
      <c r="F224">
        <v>25</v>
      </c>
      <c r="G224">
        <v>38</v>
      </c>
      <c r="H224">
        <v>43</v>
      </c>
      <c r="I224">
        <v>33</v>
      </c>
      <c r="J224">
        <v>45</v>
      </c>
      <c r="K224">
        <v>43</v>
      </c>
      <c r="L224" s="1">
        <v>25.274999999999999</v>
      </c>
      <c r="M224">
        <v>45</v>
      </c>
      <c r="N224">
        <v>50</v>
      </c>
      <c r="O224">
        <v>25</v>
      </c>
      <c r="Y224">
        <v>24</v>
      </c>
      <c r="Z224">
        <f t="shared" si="21"/>
        <v>38</v>
      </c>
      <c r="AA224">
        <v>77</v>
      </c>
      <c r="AB224">
        <f t="shared" si="22"/>
        <v>43</v>
      </c>
      <c r="AC224">
        <v>51</v>
      </c>
      <c r="AD224">
        <f t="shared" si="23"/>
        <v>45</v>
      </c>
      <c r="AE224">
        <v>60</v>
      </c>
      <c r="AF224">
        <f t="shared" si="24"/>
        <v>43</v>
      </c>
      <c r="AG224">
        <v>97.575000000000003</v>
      </c>
      <c r="AH224">
        <v>56.774999999999999</v>
      </c>
      <c r="AI224">
        <f t="shared" si="25"/>
        <v>43.774999999999999</v>
      </c>
    </row>
    <row r="225" spans="1:35">
      <c r="A225">
        <v>223</v>
      </c>
      <c r="B225">
        <v>56</v>
      </c>
      <c r="C225">
        <v>54</v>
      </c>
      <c r="D225">
        <v>56</v>
      </c>
      <c r="E225">
        <f t="shared" si="26"/>
        <v>39</v>
      </c>
      <c r="F225">
        <v>18</v>
      </c>
      <c r="G225">
        <v>34</v>
      </c>
      <c r="H225">
        <v>38</v>
      </c>
      <c r="I225">
        <v>37</v>
      </c>
      <c r="J225">
        <v>42</v>
      </c>
      <c r="K225">
        <v>49</v>
      </c>
      <c r="L225" s="1">
        <v>29.283300000000001</v>
      </c>
      <c r="M225">
        <v>40</v>
      </c>
      <c r="N225">
        <v>44</v>
      </c>
      <c r="O225">
        <v>25</v>
      </c>
      <c r="Y225">
        <v>20</v>
      </c>
      <c r="Z225">
        <f t="shared" si="21"/>
        <v>34</v>
      </c>
      <c r="AA225">
        <v>72</v>
      </c>
      <c r="AB225">
        <f t="shared" si="22"/>
        <v>38</v>
      </c>
      <c r="AC225">
        <v>48</v>
      </c>
      <c r="AD225">
        <f t="shared" si="23"/>
        <v>42</v>
      </c>
      <c r="AE225">
        <v>66</v>
      </c>
      <c r="AF225">
        <f t="shared" si="24"/>
        <v>49</v>
      </c>
      <c r="AG225">
        <v>98.566699999999997</v>
      </c>
      <c r="AH225">
        <v>49.354199999999999</v>
      </c>
      <c r="AI225">
        <f t="shared" si="25"/>
        <v>36.354199999999999</v>
      </c>
    </row>
    <row r="226" spans="1:35">
      <c r="A226">
        <v>224</v>
      </c>
      <c r="B226">
        <v>56.25</v>
      </c>
      <c r="C226">
        <v>40</v>
      </c>
      <c r="D226">
        <v>56.25</v>
      </c>
      <c r="E226">
        <f t="shared" si="26"/>
        <v>25</v>
      </c>
      <c r="F226">
        <v>12</v>
      </c>
      <c r="G226">
        <v>38</v>
      </c>
      <c r="H226">
        <v>39</v>
      </c>
      <c r="I226">
        <v>31</v>
      </c>
      <c r="J226">
        <v>41</v>
      </c>
      <c r="K226">
        <v>49</v>
      </c>
      <c r="L226" s="1">
        <v>24</v>
      </c>
      <c r="M226">
        <v>47</v>
      </c>
      <c r="N226">
        <v>47</v>
      </c>
      <c r="O226">
        <v>28</v>
      </c>
      <c r="Y226">
        <v>24</v>
      </c>
      <c r="Z226">
        <f t="shared" si="21"/>
        <v>38</v>
      </c>
      <c r="AA226">
        <v>73</v>
      </c>
      <c r="AB226">
        <f t="shared" si="22"/>
        <v>39</v>
      </c>
      <c r="AC226">
        <v>47</v>
      </c>
      <c r="AD226">
        <f t="shared" si="23"/>
        <v>41</v>
      </c>
      <c r="AE226">
        <v>66</v>
      </c>
      <c r="AF226">
        <f t="shared" si="24"/>
        <v>49</v>
      </c>
      <c r="AG226">
        <v>98.466700000000003</v>
      </c>
      <c r="AH226">
        <v>58.666699999999999</v>
      </c>
      <c r="AI226">
        <f t="shared" si="25"/>
        <v>45.666699999999999</v>
      </c>
    </row>
    <row r="227" spans="1:35">
      <c r="A227">
        <v>225</v>
      </c>
      <c r="B227">
        <v>56.5</v>
      </c>
      <c r="C227">
        <v>48</v>
      </c>
      <c r="D227">
        <v>56.5</v>
      </c>
      <c r="E227">
        <f t="shared" si="26"/>
        <v>33</v>
      </c>
      <c r="F227">
        <v>6</v>
      </c>
      <c r="G227">
        <v>36</v>
      </c>
      <c r="H227">
        <v>37</v>
      </c>
      <c r="I227">
        <v>32</v>
      </c>
      <c r="J227">
        <v>42</v>
      </c>
      <c r="K227">
        <v>42</v>
      </c>
      <c r="L227" s="1">
        <v>24.1875</v>
      </c>
      <c r="M227">
        <v>53</v>
      </c>
      <c r="N227">
        <v>46</v>
      </c>
      <c r="O227">
        <v>26</v>
      </c>
      <c r="Y227">
        <v>22</v>
      </c>
      <c r="Z227">
        <f t="shared" si="21"/>
        <v>36</v>
      </c>
      <c r="AA227">
        <v>71</v>
      </c>
      <c r="AB227">
        <f t="shared" si="22"/>
        <v>37</v>
      </c>
      <c r="AC227">
        <v>48</v>
      </c>
      <c r="AD227">
        <f t="shared" si="23"/>
        <v>42</v>
      </c>
      <c r="AE227">
        <v>59</v>
      </c>
      <c r="AF227">
        <f t="shared" si="24"/>
        <v>42</v>
      </c>
      <c r="AG227">
        <v>96.375</v>
      </c>
      <c r="AH227">
        <v>50.125</v>
      </c>
      <c r="AI227">
        <f t="shared" si="25"/>
        <v>37.125</v>
      </c>
    </row>
    <row r="228" spans="1:35">
      <c r="A228">
        <v>226</v>
      </c>
      <c r="B228">
        <v>56.75</v>
      </c>
      <c r="C228">
        <v>53</v>
      </c>
      <c r="D228">
        <v>56.75</v>
      </c>
      <c r="E228">
        <f t="shared" si="26"/>
        <v>38</v>
      </c>
      <c r="F228">
        <v>14</v>
      </c>
      <c r="G228">
        <v>35</v>
      </c>
      <c r="H228">
        <v>35</v>
      </c>
      <c r="I228">
        <v>33</v>
      </c>
      <c r="J228">
        <v>42</v>
      </c>
      <c r="K228">
        <v>48</v>
      </c>
      <c r="L228" s="1">
        <v>22.883299999999998</v>
      </c>
      <c r="M228">
        <v>51</v>
      </c>
      <c r="N228">
        <v>49</v>
      </c>
      <c r="O228">
        <v>26</v>
      </c>
      <c r="Y228">
        <v>21</v>
      </c>
      <c r="Z228">
        <f t="shared" si="21"/>
        <v>35</v>
      </c>
      <c r="AA228">
        <v>69</v>
      </c>
      <c r="AB228">
        <f t="shared" si="22"/>
        <v>35</v>
      </c>
      <c r="AC228">
        <v>48</v>
      </c>
      <c r="AD228">
        <f t="shared" si="23"/>
        <v>42</v>
      </c>
      <c r="AE228">
        <v>65</v>
      </c>
      <c r="AF228">
        <f t="shared" si="24"/>
        <v>48</v>
      </c>
      <c r="AG228">
        <v>104.5333</v>
      </c>
      <c r="AH228">
        <v>52.291699999999999</v>
      </c>
      <c r="AI228">
        <f t="shared" si="25"/>
        <v>39.291699999999999</v>
      </c>
    </row>
    <row r="229" spans="1:35">
      <c r="A229">
        <v>227</v>
      </c>
      <c r="B229">
        <v>57</v>
      </c>
      <c r="C229">
        <v>57</v>
      </c>
      <c r="D229">
        <v>57</v>
      </c>
      <c r="E229">
        <f t="shared" si="26"/>
        <v>42</v>
      </c>
      <c r="F229">
        <v>24</v>
      </c>
      <c r="G229">
        <v>40</v>
      </c>
      <c r="H229">
        <v>40</v>
      </c>
      <c r="I229">
        <v>35</v>
      </c>
      <c r="J229">
        <v>44</v>
      </c>
      <c r="K229">
        <v>39</v>
      </c>
      <c r="L229" s="1">
        <v>25.662500000000001</v>
      </c>
      <c r="M229">
        <v>47</v>
      </c>
      <c r="N229">
        <v>46</v>
      </c>
      <c r="O229">
        <v>31</v>
      </c>
      <c r="Y229">
        <v>26</v>
      </c>
      <c r="Z229">
        <f t="shared" si="21"/>
        <v>40</v>
      </c>
      <c r="AA229">
        <v>74</v>
      </c>
      <c r="AB229">
        <f t="shared" si="22"/>
        <v>40</v>
      </c>
      <c r="AC229">
        <v>50</v>
      </c>
      <c r="AD229">
        <f t="shared" si="23"/>
        <v>44</v>
      </c>
      <c r="AE229">
        <v>56</v>
      </c>
      <c r="AF229">
        <f t="shared" si="24"/>
        <v>39</v>
      </c>
      <c r="AG229">
        <v>101.44580000000001</v>
      </c>
      <c r="AH229">
        <v>48.541699999999999</v>
      </c>
      <c r="AI229">
        <f t="shared" si="25"/>
        <v>35.541699999999999</v>
      </c>
    </row>
    <row r="230" spans="1:35">
      <c r="A230">
        <v>228</v>
      </c>
      <c r="B230">
        <v>57.25</v>
      </c>
      <c r="C230">
        <v>44</v>
      </c>
      <c r="D230">
        <v>57.25</v>
      </c>
      <c r="E230">
        <f t="shared" si="26"/>
        <v>29</v>
      </c>
      <c r="F230">
        <v>6</v>
      </c>
      <c r="G230">
        <v>41</v>
      </c>
      <c r="H230">
        <v>36</v>
      </c>
      <c r="I230">
        <v>35</v>
      </c>
      <c r="J230">
        <v>42</v>
      </c>
      <c r="K230">
        <v>44</v>
      </c>
      <c r="L230" s="1">
        <v>25</v>
      </c>
      <c r="M230">
        <v>44</v>
      </c>
      <c r="N230">
        <v>47</v>
      </c>
      <c r="O230">
        <v>28</v>
      </c>
      <c r="Y230">
        <v>27</v>
      </c>
      <c r="Z230">
        <f t="shared" si="21"/>
        <v>41</v>
      </c>
      <c r="AA230">
        <v>70</v>
      </c>
      <c r="AB230">
        <f t="shared" si="22"/>
        <v>36</v>
      </c>
      <c r="AC230">
        <v>48</v>
      </c>
      <c r="AD230">
        <f t="shared" si="23"/>
        <v>42</v>
      </c>
      <c r="AE230">
        <v>61</v>
      </c>
      <c r="AF230">
        <f t="shared" si="24"/>
        <v>44</v>
      </c>
      <c r="AG230">
        <v>100.9</v>
      </c>
      <c r="AH230">
        <v>50.2</v>
      </c>
      <c r="AI230">
        <f t="shared" si="25"/>
        <v>37.200000000000003</v>
      </c>
    </row>
    <row r="231" spans="1:35">
      <c r="A231">
        <v>229</v>
      </c>
      <c r="B231">
        <v>57.5</v>
      </c>
      <c r="C231">
        <v>54</v>
      </c>
      <c r="D231">
        <v>57.5</v>
      </c>
      <c r="E231">
        <f t="shared" si="26"/>
        <v>39</v>
      </c>
      <c r="F231">
        <v>12</v>
      </c>
      <c r="G231">
        <v>45</v>
      </c>
      <c r="H231">
        <v>40</v>
      </c>
      <c r="I231">
        <v>34</v>
      </c>
      <c r="J231">
        <v>42</v>
      </c>
      <c r="K231">
        <v>46</v>
      </c>
      <c r="L231" s="1">
        <v>23.091699999999999</v>
      </c>
      <c r="M231">
        <v>46</v>
      </c>
      <c r="N231">
        <v>47</v>
      </c>
      <c r="O231">
        <v>24</v>
      </c>
      <c r="Y231">
        <v>31</v>
      </c>
      <c r="Z231">
        <f t="shared" si="21"/>
        <v>45</v>
      </c>
      <c r="AA231">
        <v>74</v>
      </c>
      <c r="AB231">
        <f t="shared" si="22"/>
        <v>40</v>
      </c>
      <c r="AC231">
        <v>48</v>
      </c>
      <c r="AD231">
        <f t="shared" si="23"/>
        <v>42</v>
      </c>
      <c r="AE231">
        <v>63</v>
      </c>
      <c r="AF231">
        <f t="shared" si="24"/>
        <v>46</v>
      </c>
      <c r="AG231">
        <v>103</v>
      </c>
      <c r="AH231">
        <v>50.0458</v>
      </c>
      <c r="AI231">
        <f t="shared" si="25"/>
        <v>37.0458</v>
      </c>
    </row>
    <row r="232" spans="1:35">
      <c r="A232">
        <v>230</v>
      </c>
      <c r="B232">
        <v>57.75</v>
      </c>
      <c r="C232">
        <v>60</v>
      </c>
      <c r="D232">
        <v>57.75</v>
      </c>
      <c r="E232">
        <f t="shared" si="26"/>
        <v>45</v>
      </c>
      <c r="F232">
        <v>18</v>
      </c>
      <c r="G232">
        <v>34</v>
      </c>
      <c r="H232">
        <v>41</v>
      </c>
      <c r="I232">
        <v>37</v>
      </c>
      <c r="J232">
        <v>42</v>
      </c>
      <c r="K232">
        <v>52</v>
      </c>
      <c r="L232" s="1">
        <v>28.625</v>
      </c>
      <c r="M232">
        <v>46</v>
      </c>
      <c r="N232">
        <v>42</v>
      </c>
      <c r="O232">
        <v>22</v>
      </c>
      <c r="Y232">
        <v>20</v>
      </c>
      <c r="Z232">
        <f t="shared" si="21"/>
        <v>34</v>
      </c>
      <c r="AA232">
        <v>75</v>
      </c>
      <c r="AB232">
        <f t="shared" si="22"/>
        <v>41</v>
      </c>
      <c r="AC232">
        <v>48</v>
      </c>
      <c r="AD232">
        <f t="shared" si="23"/>
        <v>42</v>
      </c>
      <c r="AE232">
        <v>69</v>
      </c>
      <c r="AF232">
        <f t="shared" si="24"/>
        <v>52</v>
      </c>
      <c r="AG232">
        <v>97.916700000000006</v>
      </c>
      <c r="AH232">
        <v>51.208300000000001</v>
      </c>
      <c r="AI232">
        <f t="shared" si="25"/>
        <v>38.208300000000001</v>
      </c>
    </row>
    <row r="233" spans="1:35">
      <c r="A233">
        <v>231</v>
      </c>
      <c r="B233">
        <v>58</v>
      </c>
      <c r="C233">
        <v>50</v>
      </c>
      <c r="D233">
        <v>58</v>
      </c>
      <c r="E233">
        <f t="shared" si="26"/>
        <v>35</v>
      </c>
      <c r="F233">
        <v>9</v>
      </c>
      <c r="G233">
        <v>39</v>
      </c>
      <c r="H233">
        <v>43</v>
      </c>
      <c r="I233">
        <v>33</v>
      </c>
      <c r="J233">
        <v>41</v>
      </c>
      <c r="K233">
        <v>41</v>
      </c>
      <c r="L233" s="1">
        <v>23.537500000000001</v>
      </c>
      <c r="M233">
        <v>41</v>
      </c>
      <c r="N233">
        <v>51</v>
      </c>
      <c r="O233">
        <v>26</v>
      </c>
      <c r="Y233">
        <v>25</v>
      </c>
      <c r="Z233">
        <f t="shared" ref="Z233:Z241" si="27">Y233+14</f>
        <v>39</v>
      </c>
      <c r="AA233">
        <v>77</v>
      </c>
      <c r="AB233">
        <f t="shared" ref="AB233:AB241" si="28">AA233-34</f>
        <v>43</v>
      </c>
      <c r="AC233">
        <v>47</v>
      </c>
      <c r="AD233">
        <f t="shared" ref="AD233:AD241" si="29">AC233-6</f>
        <v>41</v>
      </c>
      <c r="AE233">
        <v>58</v>
      </c>
      <c r="AF233">
        <f t="shared" ref="AF233:AF241" si="30">AE233-17</f>
        <v>41</v>
      </c>
      <c r="AG233">
        <v>101.85</v>
      </c>
      <c r="AH233">
        <v>57.15</v>
      </c>
      <c r="AI233">
        <f t="shared" si="25"/>
        <v>44.15</v>
      </c>
    </row>
    <row r="234" spans="1:35">
      <c r="A234">
        <v>232</v>
      </c>
      <c r="B234">
        <v>58.25</v>
      </c>
      <c r="C234">
        <v>59</v>
      </c>
      <c r="D234">
        <v>58.25</v>
      </c>
      <c r="E234">
        <f t="shared" si="26"/>
        <v>44</v>
      </c>
      <c r="F234">
        <v>16</v>
      </c>
      <c r="G234">
        <v>29</v>
      </c>
      <c r="H234">
        <v>31</v>
      </c>
      <c r="I234">
        <v>36</v>
      </c>
      <c r="J234">
        <v>43</v>
      </c>
      <c r="K234">
        <v>42</v>
      </c>
      <c r="L234" s="1">
        <v>24.466699999999999</v>
      </c>
      <c r="M234">
        <v>43</v>
      </c>
      <c r="N234">
        <v>46</v>
      </c>
      <c r="O234">
        <v>25</v>
      </c>
      <c r="Y234">
        <v>15</v>
      </c>
      <c r="Z234">
        <f t="shared" si="27"/>
        <v>29</v>
      </c>
      <c r="AA234">
        <v>65</v>
      </c>
      <c r="AB234">
        <f t="shared" si="28"/>
        <v>31</v>
      </c>
      <c r="AC234">
        <v>49</v>
      </c>
      <c r="AD234">
        <f t="shared" si="29"/>
        <v>43</v>
      </c>
      <c r="AE234">
        <v>59</v>
      </c>
      <c r="AF234">
        <f t="shared" si="30"/>
        <v>42</v>
      </c>
      <c r="AG234">
        <v>95.333299999999994</v>
      </c>
      <c r="AH234">
        <v>52.133299999999998</v>
      </c>
      <c r="AI234">
        <f t="shared" si="25"/>
        <v>39.133299999999998</v>
      </c>
    </row>
    <row r="235" spans="1:35">
      <c r="A235">
        <v>233</v>
      </c>
      <c r="B235">
        <v>58.5</v>
      </c>
      <c r="C235">
        <v>61</v>
      </c>
      <c r="D235">
        <v>58.5</v>
      </c>
      <c r="E235">
        <f t="shared" si="26"/>
        <v>46</v>
      </c>
      <c r="F235">
        <v>13</v>
      </c>
      <c r="G235">
        <v>35</v>
      </c>
      <c r="H235">
        <v>37</v>
      </c>
      <c r="I235">
        <v>36</v>
      </c>
      <c r="J235">
        <v>39</v>
      </c>
      <c r="K235">
        <v>46</v>
      </c>
      <c r="L235" s="1">
        <v>23.116700000000002</v>
      </c>
      <c r="M235">
        <v>45</v>
      </c>
      <c r="N235">
        <v>43</v>
      </c>
      <c r="O235">
        <v>30</v>
      </c>
      <c r="Y235">
        <v>21</v>
      </c>
      <c r="Z235">
        <f t="shared" si="27"/>
        <v>35</v>
      </c>
      <c r="AA235">
        <v>71</v>
      </c>
      <c r="AB235">
        <f t="shared" si="28"/>
        <v>37</v>
      </c>
      <c r="AC235">
        <v>45</v>
      </c>
      <c r="AD235">
        <f t="shared" si="29"/>
        <v>39</v>
      </c>
      <c r="AE235">
        <v>63</v>
      </c>
      <c r="AF235">
        <f t="shared" si="30"/>
        <v>46</v>
      </c>
      <c r="AG235">
        <v>100.825</v>
      </c>
      <c r="AH235">
        <v>51.912500000000001</v>
      </c>
      <c r="AI235">
        <f t="shared" si="25"/>
        <v>38.912500000000001</v>
      </c>
    </row>
    <row r="236" spans="1:35">
      <c r="A236">
        <v>234</v>
      </c>
      <c r="B236">
        <v>58.75</v>
      </c>
      <c r="C236">
        <v>53</v>
      </c>
      <c r="D236">
        <v>58.75</v>
      </c>
      <c r="E236">
        <f t="shared" si="26"/>
        <v>38</v>
      </c>
      <c r="F236">
        <v>22</v>
      </c>
      <c r="G236">
        <v>30</v>
      </c>
      <c r="H236">
        <v>41</v>
      </c>
      <c r="I236">
        <v>33</v>
      </c>
      <c r="J236">
        <v>37</v>
      </c>
      <c r="K236">
        <v>44</v>
      </c>
      <c r="L236" s="1">
        <v>25.05</v>
      </c>
      <c r="M236">
        <v>36</v>
      </c>
      <c r="N236">
        <v>39</v>
      </c>
      <c r="O236">
        <v>28</v>
      </c>
      <c r="Y236">
        <v>16</v>
      </c>
      <c r="Z236">
        <f t="shared" si="27"/>
        <v>30</v>
      </c>
      <c r="AA236">
        <v>75</v>
      </c>
      <c r="AB236">
        <f t="shared" si="28"/>
        <v>41</v>
      </c>
      <c r="AC236">
        <v>43</v>
      </c>
      <c r="AD236">
        <f t="shared" si="29"/>
        <v>37</v>
      </c>
      <c r="AE236">
        <v>61</v>
      </c>
      <c r="AF236">
        <f t="shared" si="30"/>
        <v>44</v>
      </c>
      <c r="AG236">
        <v>98.325000000000003</v>
      </c>
      <c r="AH236">
        <v>50.95</v>
      </c>
      <c r="AI236">
        <f t="shared" si="25"/>
        <v>37.950000000000003</v>
      </c>
    </row>
    <row r="237" spans="1:35">
      <c r="A237">
        <v>235</v>
      </c>
      <c r="B237">
        <v>59</v>
      </c>
      <c r="C237">
        <v>45</v>
      </c>
      <c r="D237">
        <v>59</v>
      </c>
      <c r="E237">
        <f t="shared" si="26"/>
        <v>30</v>
      </c>
      <c r="F237">
        <v>19</v>
      </c>
      <c r="G237">
        <v>25</v>
      </c>
      <c r="H237">
        <v>35</v>
      </c>
      <c r="I237">
        <v>35</v>
      </c>
      <c r="J237">
        <v>36</v>
      </c>
      <c r="K237">
        <v>39</v>
      </c>
      <c r="L237" s="1">
        <v>26.479199999999999</v>
      </c>
      <c r="M237">
        <v>39</v>
      </c>
      <c r="N237">
        <v>45</v>
      </c>
      <c r="O237">
        <v>18</v>
      </c>
      <c r="Y237">
        <v>11</v>
      </c>
      <c r="Z237">
        <f t="shared" si="27"/>
        <v>25</v>
      </c>
      <c r="AA237">
        <v>69</v>
      </c>
      <c r="AB237">
        <f t="shared" si="28"/>
        <v>35</v>
      </c>
      <c r="AC237">
        <v>42</v>
      </c>
      <c r="AD237">
        <f t="shared" si="29"/>
        <v>36</v>
      </c>
      <c r="AE237">
        <v>56</v>
      </c>
      <c r="AF237">
        <f t="shared" si="30"/>
        <v>39</v>
      </c>
      <c r="AG237">
        <v>98.5625</v>
      </c>
      <c r="AH237">
        <v>56.958300000000001</v>
      </c>
      <c r="AI237">
        <f t="shared" si="25"/>
        <v>43.958300000000001</v>
      </c>
    </row>
    <row r="238" spans="1:35">
      <c r="A238">
        <v>236</v>
      </c>
      <c r="B238">
        <v>59.25</v>
      </c>
      <c r="C238">
        <v>53</v>
      </c>
      <c r="D238">
        <v>59.25</v>
      </c>
      <c r="E238">
        <f t="shared" si="26"/>
        <v>38</v>
      </c>
      <c r="F238">
        <v>15</v>
      </c>
      <c r="G238">
        <v>38</v>
      </c>
      <c r="H238">
        <v>32</v>
      </c>
      <c r="I238">
        <v>32</v>
      </c>
      <c r="J238">
        <v>41</v>
      </c>
      <c r="K238">
        <v>52</v>
      </c>
      <c r="L238" s="1">
        <v>22.8</v>
      </c>
      <c r="M238">
        <v>45</v>
      </c>
      <c r="N238">
        <v>54</v>
      </c>
      <c r="O238">
        <v>29</v>
      </c>
      <c r="Y238">
        <v>24</v>
      </c>
      <c r="Z238">
        <f t="shared" si="27"/>
        <v>38</v>
      </c>
      <c r="AA238">
        <v>66</v>
      </c>
      <c r="AB238">
        <f t="shared" si="28"/>
        <v>32</v>
      </c>
      <c r="AC238">
        <v>47</v>
      </c>
      <c r="AD238">
        <f t="shared" si="29"/>
        <v>41</v>
      </c>
      <c r="AE238">
        <v>69</v>
      </c>
      <c r="AF238">
        <f t="shared" si="30"/>
        <v>52</v>
      </c>
      <c r="AG238">
        <v>100.5167</v>
      </c>
      <c r="AH238">
        <v>57.883299999999998</v>
      </c>
      <c r="AI238">
        <f t="shared" si="25"/>
        <v>44.883299999999998</v>
      </c>
    </row>
    <row r="239" spans="1:35">
      <c r="A239">
        <v>237</v>
      </c>
      <c r="B239">
        <v>59.5</v>
      </c>
      <c r="C239">
        <v>45</v>
      </c>
      <c r="D239">
        <v>59.5</v>
      </c>
      <c r="E239">
        <f t="shared" si="26"/>
        <v>30</v>
      </c>
      <c r="F239">
        <v>11</v>
      </c>
      <c r="G239">
        <v>37</v>
      </c>
      <c r="H239">
        <v>40</v>
      </c>
      <c r="I239">
        <v>36</v>
      </c>
      <c r="J239">
        <v>40</v>
      </c>
      <c r="K239">
        <v>40</v>
      </c>
      <c r="L239" s="1">
        <v>24.512499999999999</v>
      </c>
      <c r="M239">
        <v>36</v>
      </c>
      <c r="N239">
        <v>43</v>
      </c>
      <c r="O239">
        <v>26</v>
      </c>
      <c r="Y239">
        <v>23</v>
      </c>
      <c r="Z239">
        <f t="shared" si="27"/>
        <v>37</v>
      </c>
      <c r="AA239">
        <v>74</v>
      </c>
      <c r="AB239">
        <f t="shared" si="28"/>
        <v>40</v>
      </c>
      <c r="AC239">
        <v>46</v>
      </c>
      <c r="AD239">
        <f t="shared" si="29"/>
        <v>40</v>
      </c>
      <c r="AE239">
        <v>57</v>
      </c>
      <c r="AF239">
        <f t="shared" si="30"/>
        <v>40</v>
      </c>
      <c r="AG239">
        <v>100.3875</v>
      </c>
      <c r="AH239">
        <v>41.212499999999999</v>
      </c>
      <c r="AI239">
        <f t="shared" si="25"/>
        <v>28.212499999999999</v>
      </c>
    </row>
    <row r="240" spans="1:35">
      <c r="A240">
        <v>238</v>
      </c>
      <c r="B240">
        <v>59.75</v>
      </c>
      <c r="C240">
        <v>49</v>
      </c>
      <c r="D240">
        <v>59.75</v>
      </c>
      <c r="E240">
        <f t="shared" si="26"/>
        <v>34</v>
      </c>
      <c r="F240">
        <v>12</v>
      </c>
      <c r="G240">
        <v>33</v>
      </c>
      <c r="H240">
        <v>38</v>
      </c>
      <c r="I240">
        <v>37</v>
      </c>
      <c r="J240">
        <v>46</v>
      </c>
      <c r="K240">
        <v>40</v>
      </c>
      <c r="L240" s="1">
        <v>25.05</v>
      </c>
      <c r="M240">
        <v>31</v>
      </c>
      <c r="N240">
        <v>51</v>
      </c>
      <c r="O240">
        <v>21</v>
      </c>
      <c r="Y240">
        <v>19</v>
      </c>
      <c r="Z240">
        <f t="shared" si="27"/>
        <v>33</v>
      </c>
      <c r="AA240">
        <v>72</v>
      </c>
      <c r="AB240">
        <f t="shared" si="28"/>
        <v>38</v>
      </c>
      <c r="AC240">
        <v>52</v>
      </c>
      <c r="AD240">
        <f t="shared" si="29"/>
        <v>46</v>
      </c>
      <c r="AE240">
        <v>57</v>
      </c>
      <c r="AF240">
        <f t="shared" si="30"/>
        <v>40</v>
      </c>
      <c r="AG240">
        <v>99.033299999999997</v>
      </c>
      <c r="AH240">
        <v>57</v>
      </c>
      <c r="AI240">
        <f t="shared" si="25"/>
        <v>44</v>
      </c>
    </row>
    <row r="241" spans="1:35">
      <c r="A241">
        <v>239</v>
      </c>
      <c r="B241">
        <v>60</v>
      </c>
      <c r="C241">
        <v>54</v>
      </c>
      <c r="D241">
        <v>60</v>
      </c>
      <c r="E241">
        <f t="shared" si="26"/>
        <v>39</v>
      </c>
      <c r="F241">
        <v>8</v>
      </c>
      <c r="G241">
        <v>35</v>
      </c>
      <c r="H241">
        <v>37</v>
      </c>
      <c r="I241">
        <v>36</v>
      </c>
      <c r="J241">
        <v>45</v>
      </c>
      <c r="K241">
        <v>43</v>
      </c>
      <c r="L241" s="1">
        <v>24.520800000000001</v>
      </c>
      <c r="M241">
        <v>0</v>
      </c>
      <c r="N241">
        <v>0</v>
      </c>
      <c r="O241">
        <v>27</v>
      </c>
      <c r="Y241">
        <v>21</v>
      </c>
      <c r="Z241">
        <f t="shared" si="27"/>
        <v>35</v>
      </c>
      <c r="AA241">
        <v>71</v>
      </c>
      <c r="AB241">
        <f t="shared" si="28"/>
        <v>37</v>
      </c>
      <c r="AC241">
        <v>51</v>
      </c>
      <c r="AD241">
        <f t="shared" si="29"/>
        <v>45</v>
      </c>
      <c r="AE241">
        <v>60</v>
      </c>
      <c r="AF241">
        <f t="shared" si="30"/>
        <v>43</v>
      </c>
      <c r="AG241">
        <v>101.47920000000001</v>
      </c>
      <c r="AH241">
        <v>49.0167</v>
      </c>
      <c r="AI241">
        <f t="shared" si="25"/>
        <v>36.0167</v>
      </c>
    </row>
    <row r="242" spans="1:35">
      <c r="AG242">
        <v>0</v>
      </c>
      <c r="AH242">
        <v>0</v>
      </c>
    </row>
  </sheetData>
  <phoneticPr fontId="18" type="noConversion"/>
  <pageMargins left="0.75" right="0.75" top="1" bottom="1" header="0.5" footer="0.5"/>
  <drawing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41"/>
  <sheetViews>
    <sheetView workbookViewId="0">
      <selection sqref="A1:L241"/>
    </sheetView>
  </sheetViews>
  <sheetFormatPr baseColWidth="10" defaultRowHeight="15"/>
  <sheetData>
    <row r="1" spans="1:12">
      <c r="A1" t="s">
        <v>4</v>
      </c>
      <c r="B1" t="s">
        <v>2</v>
      </c>
      <c r="C1" t="s">
        <v>6</v>
      </c>
      <c r="D1" t="s">
        <v>8</v>
      </c>
      <c r="E1" t="s">
        <v>10</v>
      </c>
      <c r="F1" t="s">
        <v>12</v>
      </c>
      <c r="G1" t="s">
        <v>14</v>
      </c>
      <c r="H1" t="s">
        <v>16</v>
      </c>
      <c r="I1" t="s">
        <v>18</v>
      </c>
      <c r="J1" t="s">
        <v>20</v>
      </c>
      <c r="K1" t="s">
        <v>22</v>
      </c>
      <c r="L1" t="s">
        <v>24</v>
      </c>
    </row>
    <row r="2" spans="1:12">
      <c r="A2">
        <v>0.25</v>
      </c>
      <c r="B2">
        <v>45</v>
      </c>
      <c r="C2">
        <v>35</v>
      </c>
      <c r="D2">
        <v>36</v>
      </c>
      <c r="E2">
        <v>43</v>
      </c>
      <c r="F2">
        <v>34</v>
      </c>
      <c r="G2">
        <v>45</v>
      </c>
      <c r="H2">
        <v>35</v>
      </c>
      <c r="I2" s="1">
        <v>34</v>
      </c>
      <c r="J2">
        <v>30</v>
      </c>
      <c r="K2">
        <v>40</v>
      </c>
      <c r="L2">
        <v>27</v>
      </c>
    </row>
    <row r="3" spans="1:12">
      <c r="A3">
        <v>0.5</v>
      </c>
      <c r="B3">
        <v>55</v>
      </c>
      <c r="C3">
        <v>32</v>
      </c>
      <c r="D3">
        <v>36</v>
      </c>
      <c r="E3">
        <v>43</v>
      </c>
      <c r="F3">
        <v>31</v>
      </c>
      <c r="G3">
        <v>42</v>
      </c>
      <c r="H3">
        <v>35</v>
      </c>
      <c r="I3" s="1">
        <v>34</v>
      </c>
      <c r="J3">
        <v>26</v>
      </c>
      <c r="K3">
        <v>41</v>
      </c>
      <c r="L3">
        <v>23</v>
      </c>
    </row>
    <row r="4" spans="1:12">
      <c r="A4">
        <v>0.75</v>
      </c>
      <c r="B4">
        <v>42</v>
      </c>
      <c r="C4">
        <v>38</v>
      </c>
      <c r="D4">
        <v>40</v>
      </c>
      <c r="E4">
        <v>42</v>
      </c>
      <c r="F4">
        <v>31</v>
      </c>
      <c r="G4">
        <v>42</v>
      </c>
      <c r="H4">
        <v>42</v>
      </c>
      <c r="I4" s="1">
        <v>34.458300000000001</v>
      </c>
      <c r="J4">
        <v>29</v>
      </c>
      <c r="K4">
        <v>37</v>
      </c>
      <c r="L4">
        <v>28</v>
      </c>
    </row>
    <row r="5" spans="1:12">
      <c r="A5">
        <v>1</v>
      </c>
      <c r="B5">
        <v>47</v>
      </c>
      <c r="C5">
        <v>32</v>
      </c>
      <c r="D5">
        <v>41</v>
      </c>
      <c r="E5">
        <v>45</v>
      </c>
      <c r="F5">
        <v>31</v>
      </c>
      <c r="G5">
        <v>44</v>
      </c>
      <c r="H5">
        <v>42</v>
      </c>
      <c r="I5" s="1">
        <v>30.95</v>
      </c>
      <c r="J5">
        <v>27</v>
      </c>
      <c r="K5">
        <v>36</v>
      </c>
      <c r="L5">
        <v>22</v>
      </c>
    </row>
    <row r="6" spans="1:12">
      <c r="A6">
        <v>1.25</v>
      </c>
      <c r="B6">
        <v>51</v>
      </c>
      <c r="C6">
        <v>40</v>
      </c>
      <c r="D6">
        <v>36</v>
      </c>
      <c r="E6">
        <v>45</v>
      </c>
      <c r="F6">
        <v>33</v>
      </c>
      <c r="G6">
        <v>36</v>
      </c>
      <c r="H6">
        <v>38</v>
      </c>
      <c r="I6" s="1">
        <v>34.966700000000003</v>
      </c>
      <c r="J6">
        <v>28</v>
      </c>
      <c r="K6">
        <v>29</v>
      </c>
      <c r="L6">
        <v>25</v>
      </c>
    </row>
    <row r="7" spans="1:12">
      <c r="A7">
        <v>1.5</v>
      </c>
      <c r="B7">
        <v>55</v>
      </c>
      <c r="C7">
        <v>41</v>
      </c>
      <c r="D7">
        <v>35</v>
      </c>
      <c r="E7">
        <v>45</v>
      </c>
      <c r="F7">
        <v>30</v>
      </c>
      <c r="G7">
        <v>42</v>
      </c>
      <c r="H7">
        <v>35</v>
      </c>
      <c r="I7" s="1">
        <v>33.395800000000001</v>
      </c>
      <c r="J7">
        <v>27</v>
      </c>
      <c r="K7">
        <v>39</v>
      </c>
      <c r="L7">
        <v>23</v>
      </c>
    </row>
    <row r="8" spans="1:12">
      <c r="A8">
        <v>1.75</v>
      </c>
      <c r="B8">
        <v>52</v>
      </c>
      <c r="C8">
        <v>40</v>
      </c>
      <c r="D8">
        <v>30</v>
      </c>
      <c r="E8">
        <v>41</v>
      </c>
      <c r="F8">
        <v>32</v>
      </c>
      <c r="G8">
        <v>43</v>
      </c>
      <c r="H8">
        <v>41</v>
      </c>
      <c r="I8" s="1">
        <v>34.424999999999997</v>
      </c>
      <c r="J8">
        <v>30</v>
      </c>
      <c r="K8">
        <v>37</v>
      </c>
      <c r="L8">
        <v>28</v>
      </c>
    </row>
    <row r="9" spans="1:12">
      <c r="A9">
        <v>2</v>
      </c>
      <c r="B9">
        <v>51</v>
      </c>
      <c r="C9">
        <v>33</v>
      </c>
      <c r="D9">
        <v>37</v>
      </c>
      <c r="E9">
        <v>44</v>
      </c>
      <c r="F9">
        <v>30</v>
      </c>
      <c r="G9">
        <v>40</v>
      </c>
      <c r="H9">
        <v>39</v>
      </c>
      <c r="I9" s="1">
        <v>33.529200000000003</v>
      </c>
      <c r="J9">
        <v>31</v>
      </c>
      <c r="K9">
        <v>30</v>
      </c>
      <c r="L9">
        <v>27</v>
      </c>
    </row>
    <row r="10" spans="1:12">
      <c r="A10">
        <v>2.25</v>
      </c>
      <c r="B10">
        <v>50</v>
      </c>
      <c r="C10">
        <v>46</v>
      </c>
      <c r="D10">
        <v>41</v>
      </c>
      <c r="E10">
        <v>41</v>
      </c>
      <c r="F10">
        <v>34</v>
      </c>
      <c r="G10">
        <v>42</v>
      </c>
      <c r="H10">
        <v>38</v>
      </c>
      <c r="I10" s="1">
        <v>31.7333</v>
      </c>
      <c r="J10">
        <v>34</v>
      </c>
      <c r="K10">
        <v>39</v>
      </c>
      <c r="L10">
        <v>25</v>
      </c>
    </row>
    <row r="11" spans="1:12">
      <c r="A11">
        <v>2.5</v>
      </c>
      <c r="B11">
        <v>51</v>
      </c>
      <c r="C11">
        <v>40</v>
      </c>
      <c r="D11">
        <v>45</v>
      </c>
      <c r="E11">
        <v>46</v>
      </c>
      <c r="F11">
        <v>31</v>
      </c>
      <c r="G11">
        <v>44</v>
      </c>
      <c r="H11">
        <v>39</v>
      </c>
      <c r="I11" s="1">
        <v>32.387500000000003</v>
      </c>
      <c r="J11">
        <v>30</v>
      </c>
      <c r="K11">
        <v>39</v>
      </c>
      <c r="L11">
        <v>27</v>
      </c>
    </row>
    <row r="12" spans="1:12">
      <c r="A12">
        <v>2.75</v>
      </c>
      <c r="B12">
        <v>54</v>
      </c>
      <c r="C12">
        <v>42</v>
      </c>
      <c r="D12">
        <v>35</v>
      </c>
      <c r="E12">
        <v>50</v>
      </c>
      <c r="F12">
        <v>30</v>
      </c>
      <c r="G12">
        <v>44</v>
      </c>
      <c r="H12">
        <v>39</v>
      </c>
      <c r="I12" s="1">
        <v>28.375</v>
      </c>
      <c r="J12">
        <v>35</v>
      </c>
      <c r="K12">
        <v>38</v>
      </c>
      <c r="L12">
        <v>24</v>
      </c>
    </row>
    <row r="13" spans="1:12">
      <c r="A13">
        <v>3</v>
      </c>
      <c r="B13">
        <v>42</v>
      </c>
      <c r="C13">
        <v>35</v>
      </c>
      <c r="D13">
        <v>41</v>
      </c>
      <c r="E13">
        <v>47</v>
      </c>
      <c r="F13">
        <v>32</v>
      </c>
      <c r="G13">
        <v>41</v>
      </c>
      <c r="H13">
        <v>40</v>
      </c>
      <c r="I13" s="1">
        <v>29.908300000000001</v>
      </c>
      <c r="J13">
        <v>29</v>
      </c>
      <c r="K13">
        <v>44</v>
      </c>
      <c r="L13">
        <v>25</v>
      </c>
    </row>
    <row r="14" spans="1:12">
      <c r="A14">
        <v>3.25</v>
      </c>
      <c r="B14">
        <v>56</v>
      </c>
      <c r="C14">
        <v>35</v>
      </c>
      <c r="D14">
        <v>32</v>
      </c>
      <c r="E14">
        <v>46</v>
      </c>
      <c r="F14">
        <v>33</v>
      </c>
      <c r="G14">
        <v>40</v>
      </c>
      <c r="H14">
        <v>38</v>
      </c>
      <c r="I14" s="1">
        <v>31.15</v>
      </c>
      <c r="J14">
        <v>22</v>
      </c>
      <c r="K14">
        <v>44</v>
      </c>
      <c r="L14">
        <v>23</v>
      </c>
    </row>
    <row r="15" spans="1:12">
      <c r="A15">
        <v>3.5</v>
      </c>
      <c r="B15">
        <v>52</v>
      </c>
      <c r="C15">
        <v>32</v>
      </c>
      <c r="D15">
        <v>33</v>
      </c>
      <c r="E15">
        <v>47</v>
      </c>
      <c r="F15">
        <v>31</v>
      </c>
      <c r="G15">
        <v>38</v>
      </c>
      <c r="H15">
        <v>42</v>
      </c>
      <c r="I15" s="1">
        <v>30.554200000000002</v>
      </c>
      <c r="J15">
        <v>28</v>
      </c>
      <c r="K15">
        <v>38</v>
      </c>
      <c r="L15">
        <v>25</v>
      </c>
    </row>
    <row r="16" spans="1:12">
      <c r="A16">
        <v>3.75</v>
      </c>
      <c r="B16">
        <v>56</v>
      </c>
      <c r="C16">
        <v>43</v>
      </c>
      <c r="D16">
        <v>36</v>
      </c>
      <c r="E16">
        <v>46</v>
      </c>
      <c r="F16">
        <v>31</v>
      </c>
      <c r="G16">
        <v>40</v>
      </c>
      <c r="H16">
        <v>38</v>
      </c>
      <c r="I16" s="1">
        <v>29.208300000000001</v>
      </c>
      <c r="J16">
        <v>26</v>
      </c>
      <c r="K16">
        <v>39</v>
      </c>
      <c r="L16">
        <v>26</v>
      </c>
    </row>
    <row r="17" spans="1:12">
      <c r="A17">
        <v>4</v>
      </c>
      <c r="B17">
        <v>56</v>
      </c>
      <c r="C17">
        <v>37</v>
      </c>
      <c r="D17">
        <v>35</v>
      </c>
      <c r="E17">
        <v>38</v>
      </c>
      <c r="F17">
        <v>31</v>
      </c>
      <c r="G17">
        <v>42</v>
      </c>
      <c r="H17">
        <v>39</v>
      </c>
      <c r="I17" s="1">
        <v>28.4375</v>
      </c>
      <c r="J17">
        <v>30</v>
      </c>
      <c r="K17">
        <v>36</v>
      </c>
      <c r="L17">
        <v>27</v>
      </c>
    </row>
    <row r="18" spans="1:12">
      <c r="A18">
        <v>4.25</v>
      </c>
      <c r="B18">
        <v>43</v>
      </c>
      <c r="C18">
        <v>39</v>
      </c>
      <c r="D18">
        <v>37</v>
      </c>
      <c r="E18">
        <v>43</v>
      </c>
      <c r="F18">
        <v>30</v>
      </c>
      <c r="G18">
        <v>40</v>
      </c>
      <c r="H18">
        <v>40</v>
      </c>
      <c r="I18" s="1">
        <v>30.3</v>
      </c>
      <c r="J18">
        <v>36</v>
      </c>
      <c r="K18">
        <v>41</v>
      </c>
      <c r="L18">
        <v>22</v>
      </c>
    </row>
    <row r="19" spans="1:12">
      <c r="A19">
        <v>4.5</v>
      </c>
      <c r="B19">
        <v>50</v>
      </c>
      <c r="C19">
        <v>34</v>
      </c>
      <c r="D19">
        <v>45</v>
      </c>
      <c r="E19">
        <v>45</v>
      </c>
      <c r="F19">
        <v>31</v>
      </c>
      <c r="G19">
        <v>42</v>
      </c>
      <c r="H19">
        <v>41</v>
      </c>
      <c r="I19" s="1">
        <v>28.283300000000001</v>
      </c>
      <c r="J19">
        <v>24</v>
      </c>
      <c r="K19">
        <v>39</v>
      </c>
      <c r="L19">
        <v>20</v>
      </c>
    </row>
    <row r="20" spans="1:12">
      <c r="A20">
        <v>4.75</v>
      </c>
      <c r="B20">
        <v>52</v>
      </c>
      <c r="C20">
        <v>55</v>
      </c>
      <c r="D20">
        <v>37</v>
      </c>
      <c r="E20">
        <v>40</v>
      </c>
      <c r="F20">
        <v>33</v>
      </c>
      <c r="G20">
        <v>46</v>
      </c>
      <c r="H20">
        <v>38</v>
      </c>
      <c r="I20" s="1">
        <v>27.574999999999999</v>
      </c>
      <c r="J20">
        <v>33</v>
      </c>
      <c r="K20">
        <v>41</v>
      </c>
      <c r="L20">
        <v>24</v>
      </c>
    </row>
    <row r="21" spans="1:12">
      <c r="A21">
        <v>5</v>
      </c>
      <c r="B21">
        <v>49</v>
      </c>
      <c r="C21">
        <v>45</v>
      </c>
      <c r="D21">
        <v>31</v>
      </c>
      <c r="E21">
        <v>38</v>
      </c>
      <c r="F21">
        <v>32</v>
      </c>
      <c r="G21">
        <v>43</v>
      </c>
      <c r="H21">
        <v>41</v>
      </c>
      <c r="I21" s="1">
        <v>26.316700000000001</v>
      </c>
      <c r="J21">
        <v>28</v>
      </c>
      <c r="K21">
        <v>38</v>
      </c>
      <c r="L21">
        <v>22</v>
      </c>
    </row>
    <row r="22" spans="1:12">
      <c r="A22">
        <v>5.25</v>
      </c>
      <c r="B22">
        <v>46</v>
      </c>
      <c r="C22">
        <v>33</v>
      </c>
      <c r="D22">
        <v>37</v>
      </c>
      <c r="E22">
        <v>41</v>
      </c>
      <c r="F22">
        <v>35</v>
      </c>
      <c r="G22">
        <v>39</v>
      </c>
      <c r="H22">
        <v>45</v>
      </c>
      <c r="I22" s="1">
        <v>29.75</v>
      </c>
      <c r="J22">
        <v>38</v>
      </c>
      <c r="K22">
        <v>41</v>
      </c>
      <c r="L22">
        <v>23</v>
      </c>
    </row>
    <row r="23" spans="1:12">
      <c r="A23">
        <v>5.5</v>
      </c>
      <c r="B23">
        <v>58</v>
      </c>
      <c r="C23">
        <v>26</v>
      </c>
      <c r="D23">
        <v>37</v>
      </c>
      <c r="E23">
        <v>44</v>
      </c>
      <c r="F23">
        <v>30</v>
      </c>
      <c r="G23">
        <v>40</v>
      </c>
      <c r="H23">
        <v>37</v>
      </c>
      <c r="I23" s="1">
        <v>31.65</v>
      </c>
      <c r="J23">
        <v>33</v>
      </c>
      <c r="K23">
        <v>36</v>
      </c>
      <c r="L23">
        <v>24</v>
      </c>
    </row>
    <row r="24" spans="1:12">
      <c r="A24">
        <v>5.75</v>
      </c>
      <c r="B24">
        <v>50</v>
      </c>
      <c r="C24">
        <v>36</v>
      </c>
      <c r="D24">
        <v>41</v>
      </c>
      <c r="E24">
        <v>43</v>
      </c>
      <c r="F24">
        <v>34</v>
      </c>
      <c r="G24">
        <v>41</v>
      </c>
      <c r="H24">
        <v>45</v>
      </c>
      <c r="I24" s="1">
        <v>28.816700000000001</v>
      </c>
      <c r="J24">
        <v>22</v>
      </c>
      <c r="K24">
        <v>39</v>
      </c>
      <c r="L24">
        <v>26</v>
      </c>
    </row>
    <row r="25" spans="1:12">
      <c r="A25">
        <v>6</v>
      </c>
      <c r="B25">
        <v>55</v>
      </c>
      <c r="C25">
        <v>35</v>
      </c>
      <c r="D25">
        <v>35</v>
      </c>
      <c r="E25">
        <v>41</v>
      </c>
      <c r="F25">
        <v>33</v>
      </c>
      <c r="G25">
        <v>40</v>
      </c>
      <c r="H25">
        <v>38</v>
      </c>
      <c r="I25" s="1">
        <v>26.191700000000001</v>
      </c>
      <c r="J25">
        <v>28</v>
      </c>
      <c r="K25">
        <v>40</v>
      </c>
      <c r="L25">
        <v>21</v>
      </c>
    </row>
    <row r="26" spans="1:12">
      <c r="A26">
        <v>6.25</v>
      </c>
      <c r="B26">
        <v>53</v>
      </c>
      <c r="C26">
        <v>42</v>
      </c>
      <c r="D26">
        <v>38</v>
      </c>
      <c r="E26">
        <v>41</v>
      </c>
      <c r="F26">
        <v>34</v>
      </c>
      <c r="G26">
        <v>41</v>
      </c>
      <c r="H26">
        <v>40</v>
      </c>
      <c r="I26" s="1">
        <v>29.8</v>
      </c>
      <c r="J26">
        <v>30</v>
      </c>
      <c r="K26">
        <v>42</v>
      </c>
      <c r="L26">
        <v>25</v>
      </c>
    </row>
    <row r="27" spans="1:12">
      <c r="A27">
        <v>6.5</v>
      </c>
      <c r="B27">
        <v>41</v>
      </c>
      <c r="C27">
        <v>34</v>
      </c>
      <c r="D27">
        <v>36</v>
      </c>
      <c r="E27">
        <v>40</v>
      </c>
      <c r="F27">
        <v>32</v>
      </c>
      <c r="G27">
        <v>41</v>
      </c>
      <c r="H27">
        <v>38</v>
      </c>
      <c r="I27" s="1">
        <v>29.395800000000001</v>
      </c>
      <c r="J27">
        <v>25</v>
      </c>
      <c r="K27">
        <v>44</v>
      </c>
      <c r="L27">
        <v>22</v>
      </c>
    </row>
    <row r="28" spans="1:12">
      <c r="A28">
        <v>6.75</v>
      </c>
      <c r="B28">
        <v>44</v>
      </c>
      <c r="C28">
        <v>29</v>
      </c>
      <c r="D28">
        <v>38</v>
      </c>
      <c r="E28">
        <v>41</v>
      </c>
      <c r="F28">
        <v>36</v>
      </c>
      <c r="G28">
        <v>44</v>
      </c>
      <c r="H28">
        <v>41</v>
      </c>
      <c r="I28" s="1">
        <v>28.216699999999999</v>
      </c>
      <c r="J28">
        <v>35</v>
      </c>
      <c r="K28">
        <v>36</v>
      </c>
      <c r="L28">
        <v>24</v>
      </c>
    </row>
    <row r="29" spans="1:12">
      <c r="A29">
        <v>7</v>
      </c>
      <c r="B29">
        <v>52</v>
      </c>
      <c r="C29">
        <v>28</v>
      </c>
      <c r="D29">
        <v>37</v>
      </c>
      <c r="E29">
        <v>48</v>
      </c>
      <c r="F29">
        <v>30</v>
      </c>
      <c r="G29">
        <v>39</v>
      </c>
      <c r="H29">
        <v>41</v>
      </c>
      <c r="I29" s="1">
        <v>29.837499999999999</v>
      </c>
      <c r="J29">
        <v>29</v>
      </c>
      <c r="K29">
        <v>36</v>
      </c>
      <c r="L29">
        <v>24</v>
      </c>
    </row>
    <row r="30" spans="1:12">
      <c r="A30">
        <v>7.25</v>
      </c>
      <c r="B30">
        <v>52</v>
      </c>
      <c r="C30">
        <v>47</v>
      </c>
      <c r="D30">
        <v>32</v>
      </c>
      <c r="E30">
        <v>40</v>
      </c>
      <c r="F30">
        <v>31</v>
      </c>
      <c r="G30">
        <v>42</v>
      </c>
      <c r="H30">
        <v>42</v>
      </c>
      <c r="I30" s="1">
        <v>29.616700000000002</v>
      </c>
      <c r="J30">
        <v>35</v>
      </c>
      <c r="K30">
        <v>39</v>
      </c>
      <c r="L30">
        <v>25</v>
      </c>
    </row>
    <row r="31" spans="1:12">
      <c r="A31">
        <v>7.5</v>
      </c>
      <c r="B31">
        <v>53</v>
      </c>
      <c r="C31">
        <v>30</v>
      </c>
      <c r="D31">
        <v>40</v>
      </c>
      <c r="E31">
        <v>38</v>
      </c>
      <c r="F31">
        <v>31</v>
      </c>
      <c r="G31">
        <v>37</v>
      </c>
      <c r="H31">
        <v>39</v>
      </c>
      <c r="I31" s="1">
        <v>27</v>
      </c>
      <c r="J31">
        <v>30</v>
      </c>
      <c r="K31">
        <v>42</v>
      </c>
      <c r="L31">
        <v>24</v>
      </c>
    </row>
    <row r="32" spans="1:12">
      <c r="A32">
        <v>7.75</v>
      </c>
      <c r="B32">
        <v>40</v>
      </c>
      <c r="C32">
        <v>33</v>
      </c>
      <c r="D32">
        <v>31</v>
      </c>
      <c r="E32">
        <v>45</v>
      </c>
      <c r="F32">
        <v>32</v>
      </c>
      <c r="G32">
        <v>42</v>
      </c>
      <c r="H32">
        <v>42</v>
      </c>
      <c r="I32" s="1">
        <v>27.375</v>
      </c>
      <c r="J32">
        <v>34</v>
      </c>
      <c r="K32">
        <v>36</v>
      </c>
      <c r="L32">
        <v>17</v>
      </c>
    </row>
    <row r="33" spans="1:12">
      <c r="A33">
        <v>8</v>
      </c>
      <c r="B33">
        <v>52</v>
      </c>
      <c r="C33">
        <v>30</v>
      </c>
      <c r="D33">
        <v>44</v>
      </c>
      <c r="E33">
        <v>43</v>
      </c>
      <c r="F33">
        <v>31</v>
      </c>
      <c r="G33">
        <v>40</v>
      </c>
      <c r="H33">
        <v>38</v>
      </c>
      <c r="I33" s="1">
        <v>29</v>
      </c>
      <c r="J33">
        <v>30</v>
      </c>
      <c r="K33">
        <v>37</v>
      </c>
      <c r="L33">
        <v>24</v>
      </c>
    </row>
    <row r="34" spans="1:12">
      <c r="A34">
        <v>8.25</v>
      </c>
      <c r="B34">
        <v>50</v>
      </c>
      <c r="C34">
        <v>30</v>
      </c>
      <c r="D34">
        <v>32</v>
      </c>
      <c r="E34">
        <v>45</v>
      </c>
      <c r="F34">
        <v>32</v>
      </c>
      <c r="G34">
        <v>43</v>
      </c>
      <c r="H34">
        <v>39</v>
      </c>
      <c r="I34" s="1">
        <v>27.833300000000001</v>
      </c>
      <c r="J34">
        <v>26</v>
      </c>
      <c r="K34">
        <v>42</v>
      </c>
      <c r="L34">
        <v>29</v>
      </c>
    </row>
    <row r="35" spans="1:12">
      <c r="A35">
        <v>8.5</v>
      </c>
      <c r="B35">
        <v>47</v>
      </c>
      <c r="C35">
        <v>39</v>
      </c>
      <c r="D35">
        <v>42</v>
      </c>
      <c r="E35">
        <v>44</v>
      </c>
      <c r="F35">
        <v>30</v>
      </c>
      <c r="G35">
        <v>40</v>
      </c>
      <c r="H35">
        <v>46</v>
      </c>
      <c r="I35" s="1">
        <v>27.55</v>
      </c>
      <c r="J35">
        <v>27</v>
      </c>
      <c r="K35">
        <v>41</v>
      </c>
      <c r="L35">
        <v>24</v>
      </c>
    </row>
    <row r="36" spans="1:12">
      <c r="A36">
        <v>8.75</v>
      </c>
      <c r="B36">
        <v>50</v>
      </c>
      <c r="C36">
        <v>26</v>
      </c>
      <c r="D36">
        <v>37</v>
      </c>
      <c r="E36">
        <v>42</v>
      </c>
      <c r="F36">
        <v>32</v>
      </c>
      <c r="G36">
        <v>41</v>
      </c>
      <c r="H36">
        <v>39</v>
      </c>
      <c r="I36" s="1">
        <v>27.716699999999999</v>
      </c>
      <c r="J36">
        <v>30</v>
      </c>
      <c r="K36">
        <v>40</v>
      </c>
      <c r="L36">
        <v>24</v>
      </c>
    </row>
    <row r="37" spans="1:12">
      <c r="A37">
        <v>9</v>
      </c>
      <c r="B37">
        <v>41</v>
      </c>
      <c r="C37">
        <v>30</v>
      </c>
      <c r="D37">
        <v>39</v>
      </c>
      <c r="E37">
        <v>46</v>
      </c>
      <c r="F37">
        <v>31</v>
      </c>
      <c r="G37">
        <v>46</v>
      </c>
      <c r="H37">
        <v>39</v>
      </c>
      <c r="I37" s="1">
        <v>26.645800000000001</v>
      </c>
      <c r="J37">
        <v>31</v>
      </c>
      <c r="K37">
        <v>38</v>
      </c>
      <c r="L37">
        <v>24</v>
      </c>
    </row>
    <row r="38" spans="1:12">
      <c r="A38">
        <v>9.25</v>
      </c>
      <c r="B38">
        <v>54</v>
      </c>
      <c r="C38">
        <v>36</v>
      </c>
      <c r="D38">
        <v>37</v>
      </c>
      <c r="E38">
        <v>42</v>
      </c>
      <c r="F38">
        <v>34</v>
      </c>
      <c r="G38">
        <v>39</v>
      </c>
      <c r="H38">
        <v>39</v>
      </c>
      <c r="I38" s="1">
        <v>30</v>
      </c>
      <c r="J38">
        <v>29</v>
      </c>
      <c r="K38">
        <v>38</v>
      </c>
      <c r="L38">
        <v>27</v>
      </c>
    </row>
    <row r="39" spans="1:12">
      <c r="A39">
        <v>9.5</v>
      </c>
      <c r="B39">
        <v>50</v>
      </c>
      <c r="C39">
        <v>28</v>
      </c>
      <c r="D39">
        <v>35</v>
      </c>
      <c r="E39">
        <v>37</v>
      </c>
      <c r="F39">
        <v>33</v>
      </c>
      <c r="G39">
        <v>39</v>
      </c>
      <c r="H39">
        <v>37</v>
      </c>
      <c r="I39" s="1">
        <v>29.691700000000001</v>
      </c>
      <c r="J39">
        <v>27</v>
      </c>
      <c r="K39">
        <v>39</v>
      </c>
      <c r="L39">
        <v>21</v>
      </c>
    </row>
    <row r="40" spans="1:12">
      <c r="A40">
        <v>9.75</v>
      </c>
      <c r="B40">
        <v>39</v>
      </c>
      <c r="C40">
        <v>40</v>
      </c>
      <c r="D40">
        <v>40</v>
      </c>
      <c r="E40">
        <v>40</v>
      </c>
      <c r="F40">
        <v>33</v>
      </c>
      <c r="G40">
        <v>40</v>
      </c>
      <c r="H40">
        <v>40</v>
      </c>
      <c r="I40" s="1">
        <v>26.341699999999999</v>
      </c>
      <c r="J40">
        <v>27</v>
      </c>
      <c r="K40">
        <v>35</v>
      </c>
      <c r="L40">
        <v>25</v>
      </c>
    </row>
    <row r="41" spans="1:12">
      <c r="A41">
        <v>10</v>
      </c>
      <c r="B41">
        <v>52</v>
      </c>
      <c r="C41">
        <v>29</v>
      </c>
      <c r="D41">
        <v>41</v>
      </c>
      <c r="E41">
        <v>43</v>
      </c>
      <c r="F41">
        <v>32</v>
      </c>
      <c r="G41">
        <v>42</v>
      </c>
      <c r="H41">
        <v>38</v>
      </c>
      <c r="I41" s="1">
        <v>26.337499999999999</v>
      </c>
      <c r="J41">
        <v>32</v>
      </c>
      <c r="K41">
        <v>41</v>
      </c>
      <c r="L41">
        <v>26</v>
      </c>
    </row>
    <row r="42" spans="1:12">
      <c r="A42">
        <v>10.25</v>
      </c>
      <c r="B42">
        <v>48</v>
      </c>
      <c r="C42">
        <v>28</v>
      </c>
      <c r="D42">
        <v>45</v>
      </c>
      <c r="E42">
        <v>36</v>
      </c>
      <c r="F42">
        <v>34</v>
      </c>
      <c r="G42">
        <v>43</v>
      </c>
      <c r="H42">
        <v>39</v>
      </c>
      <c r="I42" s="1">
        <v>29.333300000000001</v>
      </c>
      <c r="J42">
        <v>24</v>
      </c>
      <c r="K42">
        <v>38</v>
      </c>
      <c r="L42">
        <v>30</v>
      </c>
    </row>
    <row r="43" spans="1:12">
      <c r="A43">
        <v>10.5</v>
      </c>
      <c r="B43">
        <v>37</v>
      </c>
      <c r="C43">
        <v>35</v>
      </c>
      <c r="D43">
        <v>36</v>
      </c>
      <c r="E43">
        <v>43</v>
      </c>
      <c r="F43">
        <v>32</v>
      </c>
      <c r="G43">
        <v>43</v>
      </c>
      <c r="H43">
        <v>38</v>
      </c>
      <c r="I43" s="1">
        <v>27.683299999999999</v>
      </c>
      <c r="J43">
        <v>30</v>
      </c>
      <c r="K43">
        <v>40</v>
      </c>
      <c r="L43">
        <v>27</v>
      </c>
    </row>
    <row r="44" spans="1:12">
      <c r="A44">
        <v>10.75</v>
      </c>
      <c r="B44">
        <v>39</v>
      </c>
      <c r="C44">
        <v>30</v>
      </c>
      <c r="D44">
        <v>34</v>
      </c>
      <c r="E44">
        <v>41</v>
      </c>
      <c r="F44">
        <v>34</v>
      </c>
      <c r="G44">
        <v>41</v>
      </c>
      <c r="H44">
        <v>38</v>
      </c>
      <c r="I44" s="1">
        <v>27.324999999999999</v>
      </c>
      <c r="J44">
        <v>40</v>
      </c>
      <c r="K44">
        <v>41</v>
      </c>
      <c r="L44">
        <v>29</v>
      </c>
    </row>
    <row r="45" spans="1:12">
      <c r="A45">
        <v>11</v>
      </c>
      <c r="B45">
        <v>54</v>
      </c>
      <c r="C45">
        <v>49</v>
      </c>
      <c r="D45">
        <v>42</v>
      </c>
      <c r="E45">
        <v>46</v>
      </c>
      <c r="F45">
        <v>33</v>
      </c>
      <c r="G45">
        <v>43</v>
      </c>
      <c r="H45">
        <v>35</v>
      </c>
      <c r="I45" s="1">
        <v>24.962499999999999</v>
      </c>
      <c r="J45">
        <v>47</v>
      </c>
      <c r="K45">
        <v>49</v>
      </c>
      <c r="L45">
        <v>36</v>
      </c>
    </row>
    <row r="46" spans="1:12">
      <c r="A46">
        <v>11.25</v>
      </c>
      <c r="B46">
        <v>75</v>
      </c>
      <c r="C46">
        <v>62</v>
      </c>
      <c r="D46">
        <v>58</v>
      </c>
      <c r="E46">
        <v>50</v>
      </c>
      <c r="F46">
        <v>37</v>
      </c>
      <c r="G46">
        <v>42</v>
      </c>
      <c r="H46">
        <v>45</v>
      </c>
      <c r="I46" s="1">
        <v>33.633299999999998</v>
      </c>
      <c r="J46">
        <v>44</v>
      </c>
      <c r="K46">
        <v>48</v>
      </c>
      <c r="L46">
        <v>44</v>
      </c>
    </row>
    <row r="47" spans="1:12">
      <c r="A47">
        <v>11.5</v>
      </c>
      <c r="B47">
        <v>78</v>
      </c>
      <c r="C47">
        <v>80</v>
      </c>
      <c r="D47">
        <v>61</v>
      </c>
      <c r="E47">
        <v>49</v>
      </c>
      <c r="F47">
        <v>39</v>
      </c>
      <c r="G47">
        <v>46</v>
      </c>
      <c r="H47">
        <v>50</v>
      </c>
      <c r="I47" s="1">
        <v>40.375</v>
      </c>
      <c r="J47">
        <v>52</v>
      </c>
      <c r="K47">
        <v>54</v>
      </c>
      <c r="L47">
        <v>35</v>
      </c>
    </row>
    <row r="48" spans="1:12">
      <c r="A48">
        <v>11.75</v>
      </c>
      <c r="B48">
        <v>74</v>
      </c>
      <c r="C48">
        <v>68</v>
      </c>
      <c r="D48">
        <v>60</v>
      </c>
      <c r="E48">
        <v>47</v>
      </c>
      <c r="F48">
        <v>38</v>
      </c>
      <c r="G48">
        <v>47</v>
      </c>
      <c r="H48">
        <v>47</v>
      </c>
      <c r="I48" s="1">
        <v>40.383299999999998</v>
      </c>
      <c r="J48">
        <v>48</v>
      </c>
      <c r="K48">
        <v>47</v>
      </c>
      <c r="L48">
        <v>40</v>
      </c>
    </row>
    <row r="49" spans="1:12">
      <c r="A49">
        <v>12</v>
      </c>
      <c r="B49">
        <v>88</v>
      </c>
      <c r="C49">
        <v>63</v>
      </c>
      <c r="D49">
        <v>60</v>
      </c>
      <c r="E49">
        <v>53</v>
      </c>
      <c r="F49">
        <v>43</v>
      </c>
      <c r="G49">
        <v>45</v>
      </c>
      <c r="H49">
        <v>49</v>
      </c>
      <c r="I49" s="1">
        <v>36.695799999999998</v>
      </c>
      <c r="J49">
        <v>59</v>
      </c>
      <c r="K49">
        <v>53</v>
      </c>
      <c r="L49">
        <v>40</v>
      </c>
    </row>
    <row r="50" spans="1:12">
      <c r="A50">
        <v>12.25</v>
      </c>
      <c r="B50">
        <v>91</v>
      </c>
      <c r="C50">
        <v>73</v>
      </c>
      <c r="D50">
        <v>62</v>
      </c>
      <c r="E50">
        <v>60</v>
      </c>
      <c r="F50">
        <v>43</v>
      </c>
      <c r="G50">
        <v>44</v>
      </c>
      <c r="H50">
        <v>46</v>
      </c>
      <c r="I50" s="1">
        <v>35.200000000000003</v>
      </c>
      <c r="J50">
        <v>50</v>
      </c>
      <c r="K50">
        <v>53</v>
      </c>
      <c r="L50">
        <v>38</v>
      </c>
    </row>
    <row r="51" spans="1:12">
      <c r="A51">
        <v>12.5</v>
      </c>
      <c r="B51">
        <v>98</v>
      </c>
      <c r="C51">
        <v>67</v>
      </c>
      <c r="D51">
        <v>63</v>
      </c>
      <c r="E51">
        <v>48</v>
      </c>
      <c r="F51">
        <v>43</v>
      </c>
      <c r="G51">
        <v>46</v>
      </c>
      <c r="H51">
        <v>48</v>
      </c>
      <c r="I51" s="1">
        <v>39.479199999999999</v>
      </c>
      <c r="J51">
        <v>53</v>
      </c>
      <c r="K51">
        <v>49</v>
      </c>
      <c r="L51">
        <v>34</v>
      </c>
    </row>
    <row r="52" spans="1:12">
      <c r="A52">
        <v>12.75</v>
      </c>
      <c r="B52">
        <v>82</v>
      </c>
      <c r="C52">
        <v>76</v>
      </c>
      <c r="D52">
        <v>69</v>
      </c>
      <c r="E52">
        <v>54</v>
      </c>
      <c r="F52">
        <v>39</v>
      </c>
      <c r="G52">
        <v>42</v>
      </c>
      <c r="H52">
        <v>49</v>
      </c>
      <c r="I52" s="1">
        <v>37.458300000000001</v>
      </c>
      <c r="J52">
        <v>56</v>
      </c>
      <c r="K52">
        <v>49</v>
      </c>
      <c r="L52">
        <v>32</v>
      </c>
    </row>
    <row r="53" spans="1:12">
      <c r="A53">
        <v>13</v>
      </c>
      <c r="B53">
        <v>81</v>
      </c>
      <c r="C53">
        <v>74</v>
      </c>
      <c r="D53">
        <v>61</v>
      </c>
      <c r="E53">
        <v>51</v>
      </c>
      <c r="F53">
        <v>42</v>
      </c>
      <c r="G53">
        <v>47</v>
      </c>
      <c r="H53">
        <v>48</v>
      </c>
      <c r="I53" s="1">
        <v>39.287500000000001</v>
      </c>
      <c r="J53">
        <v>62</v>
      </c>
      <c r="K53">
        <v>51</v>
      </c>
      <c r="L53">
        <v>41</v>
      </c>
    </row>
    <row r="54" spans="1:12">
      <c r="A54">
        <v>13.25</v>
      </c>
      <c r="B54">
        <v>76</v>
      </c>
      <c r="C54">
        <v>62</v>
      </c>
      <c r="D54">
        <v>67</v>
      </c>
      <c r="E54">
        <v>59</v>
      </c>
      <c r="F54">
        <v>41</v>
      </c>
      <c r="G54">
        <v>42</v>
      </c>
      <c r="H54">
        <v>51</v>
      </c>
      <c r="I54" s="1">
        <v>39.566699999999997</v>
      </c>
      <c r="J54">
        <v>64</v>
      </c>
      <c r="K54">
        <v>53</v>
      </c>
      <c r="L54">
        <v>36</v>
      </c>
    </row>
    <row r="55" spans="1:12">
      <c r="A55">
        <v>13.5</v>
      </c>
      <c r="B55">
        <v>87</v>
      </c>
      <c r="C55">
        <v>70</v>
      </c>
      <c r="D55">
        <v>63</v>
      </c>
      <c r="E55">
        <v>54</v>
      </c>
      <c r="F55">
        <v>41</v>
      </c>
      <c r="G55">
        <v>42</v>
      </c>
      <c r="H55">
        <v>48</v>
      </c>
      <c r="I55" s="1">
        <v>42.325000000000003</v>
      </c>
      <c r="J55">
        <v>56</v>
      </c>
      <c r="K55">
        <v>49</v>
      </c>
      <c r="L55">
        <v>42</v>
      </c>
    </row>
    <row r="56" spans="1:12">
      <c r="A56">
        <v>13.75</v>
      </c>
      <c r="B56">
        <v>73</v>
      </c>
      <c r="C56">
        <v>70</v>
      </c>
      <c r="D56">
        <v>63</v>
      </c>
      <c r="E56">
        <v>48</v>
      </c>
      <c r="F56">
        <v>38</v>
      </c>
      <c r="G56">
        <v>44</v>
      </c>
      <c r="H56">
        <v>49</v>
      </c>
      <c r="I56" s="1">
        <v>41.174999999999997</v>
      </c>
      <c r="J56">
        <v>56</v>
      </c>
      <c r="K56">
        <v>48</v>
      </c>
      <c r="L56">
        <v>35</v>
      </c>
    </row>
    <row r="57" spans="1:12">
      <c r="A57">
        <v>14</v>
      </c>
      <c r="B57">
        <v>74</v>
      </c>
      <c r="C57">
        <v>64</v>
      </c>
      <c r="D57">
        <v>55</v>
      </c>
      <c r="E57">
        <v>54</v>
      </c>
      <c r="F57">
        <v>42</v>
      </c>
      <c r="G57">
        <v>47</v>
      </c>
      <c r="H57">
        <v>48</v>
      </c>
      <c r="I57" s="1">
        <v>37.354199999999999</v>
      </c>
      <c r="J57">
        <v>55</v>
      </c>
      <c r="K57">
        <v>46</v>
      </c>
      <c r="L57">
        <v>38</v>
      </c>
    </row>
    <row r="58" spans="1:12">
      <c r="A58">
        <v>14.25</v>
      </c>
      <c r="B58">
        <v>81</v>
      </c>
      <c r="C58">
        <v>64</v>
      </c>
      <c r="D58">
        <v>54</v>
      </c>
      <c r="E58">
        <v>47</v>
      </c>
      <c r="F58">
        <v>39</v>
      </c>
      <c r="G58">
        <v>45</v>
      </c>
      <c r="H58">
        <v>50</v>
      </c>
      <c r="I58" s="1">
        <v>39.333300000000001</v>
      </c>
      <c r="J58">
        <v>60</v>
      </c>
      <c r="K58">
        <v>47</v>
      </c>
      <c r="L58">
        <v>33</v>
      </c>
    </row>
    <row r="59" spans="1:12">
      <c r="A59">
        <v>14.5</v>
      </c>
      <c r="B59">
        <v>72</v>
      </c>
      <c r="C59">
        <v>69</v>
      </c>
      <c r="D59">
        <v>62</v>
      </c>
      <c r="E59">
        <v>48</v>
      </c>
      <c r="F59">
        <v>41</v>
      </c>
      <c r="G59">
        <v>46</v>
      </c>
      <c r="H59">
        <v>43</v>
      </c>
      <c r="I59" s="1">
        <v>37.524999999999999</v>
      </c>
      <c r="J59">
        <v>46</v>
      </c>
      <c r="K59">
        <v>53</v>
      </c>
      <c r="L59">
        <v>39</v>
      </c>
    </row>
    <row r="60" spans="1:12">
      <c r="A60">
        <v>14.75</v>
      </c>
      <c r="B60">
        <v>75</v>
      </c>
      <c r="C60">
        <v>65</v>
      </c>
      <c r="D60">
        <v>65</v>
      </c>
      <c r="E60">
        <v>54</v>
      </c>
      <c r="F60">
        <v>41</v>
      </c>
      <c r="G60">
        <v>46</v>
      </c>
      <c r="H60">
        <v>52</v>
      </c>
      <c r="I60" s="1">
        <v>36</v>
      </c>
      <c r="J60">
        <v>52</v>
      </c>
      <c r="K60">
        <v>48</v>
      </c>
      <c r="L60">
        <v>38</v>
      </c>
    </row>
    <row r="61" spans="1:12">
      <c r="A61">
        <v>15</v>
      </c>
      <c r="B61">
        <v>70</v>
      </c>
      <c r="C61">
        <v>52</v>
      </c>
      <c r="D61">
        <v>59</v>
      </c>
      <c r="E61">
        <v>49</v>
      </c>
      <c r="F61">
        <v>41</v>
      </c>
      <c r="G61">
        <v>50</v>
      </c>
      <c r="H61">
        <v>45</v>
      </c>
      <c r="I61" s="1">
        <v>38.745800000000003</v>
      </c>
      <c r="J61">
        <v>53</v>
      </c>
      <c r="K61">
        <v>48</v>
      </c>
      <c r="L61">
        <v>35</v>
      </c>
    </row>
    <row r="62" spans="1:12">
      <c r="A62">
        <v>15.25</v>
      </c>
      <c r="B62">
        <v>68</v>
      </c>
      <c r="C62">
        <v>61</v>
      </c>
      <c r="D62">
        <v>61</v>
      </c>
      <c r="E62">
        <v>54</v>
      </c>
      <c r="F62">
        <v>40</v>
      </c>
      <c r="G62">
        <v>46</v>
      </c>
      <c r="H62">
        <v>49</v>
      </c>
      <c r="I62" s="1">
        <v>35.5</v>
      </c>
      <c r="J62">
        <v>61</v>
      </c>
      <c r="K62">
        <v>57</v>
      </c>
      <c r="L62">
        <v>40</v>
      </c>
    </row>
    <row r="63" spans="1:12">
      <c r="A63">
        <v>15.5</v>
      </c>
      <c r="B63">
        <v>73</v>
      </c>
      <c r="C63">
        <v>60</v>
      </c>
      <c r="D63">
        <v>55</v>
      </c>
      <c r="E63">
        <v>48</v>
      </c>
      <c r="F63">
        <v>41</v>
      </c>
      <c r="G63">
        <v>47</v>
      </c>
      <c r="H63">
        <v>52</v>
      </c>
      <c r="I63" s="1">
        <v>40.491700000000002</v>
      </c>
      <c r="J63">
        <v>56</v>
      </c>
      <c r="K63">
        <v>53</v>
      </c>
      <c r="L63">
        <v>37</v>
      </c>
    </row>
    <row r="64" spans="1:12">
      <c r="A64">
        <v>15.75</v>
      </c>
      <c r="B64">
        <v>68</v>
      </c>
      <c r="C64">
        <v>63</v>
      </c>
      <c r="D64">
        <v>59</v>
      </c>
      <c r="E64">
        <v>48</v>
      </c>
      <c r="F64">
        <v>39</v>
      </c>
      <c r="G64">
        <v>43</v>
      </c>
      <c r="H64">
        <v>44</v>
      </c>
      <c r="I64" s="1">
        <v>38</v>
      </c>
      <c r="J64">
        <v>54</v>
      </c>
      <c r="K64">
        <v>54</v>
      </c>
      <c r="L64">
        <v>37</v>
      </c>
    </row>
    <row r="65" spans="1:12">
      <c r="A65">
        <v>16</v>
      </c>
      <c r="B65">
        <v>80</v>
      </c>
      <c r="C65">
        <v>61</v>
      </c>
      <c r="D65">
        <v>58</v>
      </c>
      <c r="E65">
        <v>46</v>
      </c>
      <c r="F65">
        <v>39</v>
      </c>
      <c r="G65">
        <v>47</v>
      </c>
      <c r="H65">
        <v>46</v>
      </c>
      <c r="I65" s="1">
        <v>35.137500000000003</v>
      </c>
      <c r="J65">
        <v>54</v>
      </c>
      <c r="K65">
        <v>44</v>
      </c>
      <c r="L65">
        <v>34</v>
      </c>
    </row>
    <row r="66" spans="1:12">
      <c r="A66">
        <v>16.25</v>
      </c>
      <c r="B66">
        <v>64</v>
      </c>
      <c r="C66">
        <v>64</v>
      </c>
      <c r="D66">
        <v>58</v>
      </c>
      <c r="E66">
        <v>45</v>
      </c>
      <c r="F66">
        <v>40</v>
      </c>
      <c r="G66">
        <v>46</v>
      </c>
      <c r="H66">
        <v>47</v>
      </c>
      <c r="I66" s="1">
        <v>36.466700000000003</v>
      </c>
      <c r="J66">
        <v>49</v>
      </c>
      <c r="K66">
        <v>49</v>
      </c>
      <c r="L66">
        <v>41</v>
      </c>
    </row>
    <row r="67" spans="1:12">
      <c r="A67">
        <v>16.5</v>
      </c>
      <c r="B67">
        <v>74</v>
      </c>
      <c r="C67">
        <v>59</v>
      </c>
      <c r="D67">
        <v>68</v>
      </c>
      <c r="E67">
        <v>48</v>
      </c>
      <c r="F67">
        <v>38</v>
      </c>
      <c r="G67">
        <v>46</v>
      </c>
      <c r="H67">
        <v>46</v>
      </c>
      <c r="I67" s="1">
        <v>32.6875</v>
      </c>
      <c r="J67">
        <v>47</v>
      </c>
      <c r="K67">
        <v>48</v>
      </c>
      <c r="L67">
        <v>38</v>
      </c>
    </row>
    <row r="68" spans="1:12">
      <c r="A68">
        <v>16.75</v>
      </c>
      <c r="B68">
        <v>77</v>
      </c>
      <c r="C68">
        <v>55</v>
      </c>
      <c r="D68">
        <v>52</v>
      </c>
      <c r="E68">
        <v>48</v>
      </c>
      <c r="F68">
        <v>39</v>
      </c>
      <c r="G68">
        <v>46</v>
      </c>
      <c r="H68">
        <v>54</v>
      </c>
      <c r="I68" s="1">
        <v>34.799999999999997</v>
      </c>
      <c r="J68">
        <v>50</v>
      </c>
      <c r="K68">
        <v>48</v>
      </c>
      <c r="L68">
        <v>33</v>
      </c>
    </row>
    <row r="69" spans="1:12">
      <c r="A69">
        <v>17</v>
      </c>
      <c r="B69">
        <v>77</v>
      </c>
      <c r="C69">
        <v>54</v>
      </c>
      <c r="D69">
        <v>56</v>
      </c>
      <c r="E69">
        <v>49</v>
      </c>
      <c r="F69">
        <v>41</v>
      </c>
      <c r="G69">
        <v>45</v>
      </c>
      <c r="H69">
        <v>50</v>
      </c>
      <c r="I69" s="1">
        <v>39.116700000000002</v>
      </c>
      <c r="J69">
        <v>54</v>
      </c>
      <c r="K69">
        <v>56</v>
      </c>
      <c r="L69">
        <v>36</v>
      </c>
    </row>
    <row r="70" spans="1:12">
      <c r="A70">
        <v>17.25</v>
      </c>
      <c r="B70">
        <v>67</v>
      </c>
      <c r="C70">
        <v>50</v>
      </c>
      <c r="D70">
        <v>51</v>
      </c>
      <c r="E70">
        <v>45</v>
      </c>
      <c r="F70">
        <v>42</v>
      </c>
      <c r="G70">
        <v>45</v>
      </c>
      <c r="H70">
        <v>48</v>
      </c>
      <c r="I70" s="1">
        <v>34</v>
      </c>
      <c r="J70">
        <v>52</v>
      </c>
      <c r="K70">
        <v>52</v>
      </c>
      <c r="L70">
        <v>36</v>
      </c>
    </row>
    <row r="71" spans="1:12">
      <c r="A71">
        <v>17.5</v>
      </c>
      <c r="B71">
        <v>65</v>
      </c>
      <c r="C71">
        <v>67</v>
      </c>
      <c r="D71">
        <v>55</v>
      </c>
      <c r="E71">
        <v>48</v>
      </c>
      <c r="F71">
        <v>43</v>
      </c>
      <c r="G71">
        <v>43</v>
      </c>
      <c r="H71">
        <v>46</v>
      </c>
      <c r="I71" s="1">
        <v>37.787500000000001</v>
      </c>
      <c r="J71">
        <v>55</v>
      </c>
      <c r="K71">
        <v>46</v>
      </c>
      <c r="L71">
        <v>38</v>
      </c>
    </row>
    <row r="72" spans="1:12">
      <c r="A72">
        <v>17.75</v>
      </c>
      <c r="B72">
        <v>68</v>
      </c>
      <c r="C72">
        <v>58</v>
      </c>
      <c r="D72">
        <v>56</v>
      </c>
      <c r="E72">
        <v>50</v>
      </c>
      <c r="F72">
        <v>41</v>
      </c>
      <c r="G72">
        <v>43</v>
      </c>
      <c r="H72">
        <v>50</v>
      </c>
      <c r="I72" s="1">
        <v>34</v>
      </c>
      <c r="J72">
        <v>56</v>
      </c>
      <c r="K72">
        <v>45</v>
      </c>
      <c r="L72">
        <v>33</v>
      </c>
    </row>
    <row r="73" spans="1:12">
      <c r="A73">
        <v>18</v>
      </c>
      <c r="B73">
        <v>69</v>
      </c>
      <c r="C73">
        <v>62</v>
      </c>
      <c r="D73">
        <v>52</v>
      </c>
      <c r="E73">
        <v>47</v>
      </c>
      <c r="F73">
        <v>36</v>
      </c>
      <c r="G73">
        <v>50</v>
      </c>
      <c r="H73">
        <v>47</v>
      </c>
      <c r="I73" s="1">
        <v>35.2042</v>
      </c>
      <c r="J73">
        <v>52</v>
      </c>
      <c r="K73">
        <v>46</v>
      </c>
      <c r="L73">
        <v>34</v>
      </c>
    </row>
    <row r="74" spans="1:12">
      <c r="A74">
        <v>18.25</v>
      </c>
      <c r="B74">
        <v>78</v>
      </c>
      <c r="C74">
        <v>62</v>
      </c>
      <c r="D74">
        <v>58</v>
      </c>
      <c r="E74">
        <v>49</v>
      </c>
      <c r="F74">
        <v>39</v>
      </c>
      <c r="G74">
        <v>43</v>
      </c>
      <c r="H74">
        <v>51</v>
      </c>
      <c r="I74" s="1">
        <v>36.799999999999997</v>
      </c>
      <c r="J74">
        <v>53</v>
      </c>
      <c r="K74">
        <v>43</v>
      </c>
      <c r="L74">
        <v>35</v>
      </c>
    </row>
    <row r="75" spans="1:12">
      <c r="A75">
        <v>18.5</v>
      </c>
      <c r="B75">
        <v>68</v>
      </c>
      <c r="C75">
        <v>55</v>
      </c>
      <c r="D75">
        <v>53</v>
      </c>
      <c r="E75">
        <v>44</v>
      </c>
      <c r="F75">
        <v>38</v>
      </c>
      <c r="G75">
        <v>45</v>
      </c>
      <c r="H75">
        <v>42</v>
      </c>
      <c r="I75" s="1">
        <v>38.412500000000001</v>
      </c>
      <c r="J75">
        <v>52</v>
      </c>
      <c r="K75">
        <v>44</v>
      </c>
      <c r="L75">
        <v>30</v>
      </c>
    </row>
    <row r="76" spans="1:12">
      <c r="A76">
        <v>18.75</v>
      </c>
      <c r="B76">
        <v>66</v>
      </c>
      <c r="C76">
        <v>51</v>
      </c>
      <c r="D76">
        <v>48</v>
      </c>
      <c r="E76">
        <v>42</v>
      </c>
      <c r="F76">
        <v>38</v>
      </c>
      <c r="G76">
        <v>43</v>
      </c>
      <c r="H76">
        <v>46</v>
      </c>
      <c r="I76" s="1">
        <v>39.700000000000003</v>
      </c>
      <c r="J76">
        <v>51</v>
      </c>
      <c r="K76">
        <v>48</v>
      </c>
      <c r="L76">
        <v>34</v>
      </c>
    </row>
    <row r="77" spans="1:12">
      <c r="A77">
        <v>19</v>
      </c>
      <c r="B77">
        <v>63</v>
      </c>
      <c r="C77">
        <v>49</v>
      </c>
      <c r="D77">
        <v>53</v>
      </c>
      <c r="E77">
        <v>41</v>
      </c>
      <c r="F77">
        <v>43</v>
      </c>
      <c r="G77">
        <v>44</v>
      </c>
      <c r="H77">
        <v>50</v>
      </c>
      <c r="I77" s="1">
        <v>32.75</v>
      </c>
      <c r="J77">
        <v>48</v>
      </c>
      <c r="K77">
        <v>53</v>
      </c>
      <c r="L77">
        <v>33</v>
      </c>
    </row>
    <row r="78" spans="1:12">
      <c r="A78">
        <v>19.25</v>
      </c>
      <c r="B78">
        <v>59</v>
      </c>
      <c r="C78">
        <v>52</v>
      </c>
      <c r="D78">
        <v>48</v>
      </c>
      <c r="E78">
        <v>48</v>
      </c>
      <c r="F78">
        <v>38</v>
      </c>
      <c r="G78">
        <v>46</v>
      </c>
      <c r="H78">
        <v>46</v>
      </c>
      <c r="I78" s="1">
        <v>36.366700000000002</v>
      </c>
      <c r="J78">
        <v>52</v>
      </c>
      <c r="K78">
        <v>43</v>
      </c>
      <c r="L78">
        <v>30</v>
      </c>
    </row>
    <row r="79" spans="1:12">
      <c r="A79">
        <v>19.5</v>
      </c>
      <c r="B79">
        <v>61</v>
      </c>
      <c r="C79">
        <v>62</v>
      </c>
      <c r="D79">
        <v>59</v>
      </c>
      <c r="E79">
        <v>44</v>
      </c>
      <c r="F79">
        <v>42</v>
      </c>
      <c r="G79">
        <v>47</v>
      </c>
      <c r="H79">
        <v>49</v>
      </c>
      <c r="I79" s="1">
        <v>41.283299999999997</v>
      </c>
      <c r="J79">
        <v>56</v>
      </c>
      <c r="K79">
        <v>44</v>
      </c>
      <c r="L79">
        <v>32</v>
      </c>
    </row>
    <row r="80" spans="1:12">
      <c r="A80">
        <v>19.75</v>
      </c>
      <c r="B80">
        <v>67</v>
      </c>
      <c r="C80">
        <v>55</v>
      </c>
      <c r="D80">
        <v>58</v>
      </c>
      <c r="E80">
        <v>51</v>
      </c>
      <c r="F80">
        <v>39</v>
      </c>
      <c r="G80">
        <v>44</v>
      </c>
      <c r="H80">
        <v>50</v>
      </c>
      <c r="I80" s="1">
        <v>34.174999999999997</v>
      </c>
      <c r="J80">
        <v>51</v>
      </c>
      <c r="K80">
        <v>44</v>
      </c>
      <c r="L80">
        <v>35</v>
      </c>
    </row>
    <row r="81" spans="1:12">
      <c r="A81">
        <v>20</v>
      </c>
      <c r="B81">
        <v>65</v>
      </c>
      <c r="C81">
        <v>37</v>
      </c>
      <c r="D81">
        <v>59</v>
      </c>
      <c r="E81">
        <v>45</v>
      </c>
      <c r="F81">
        <v>39</v>
      </c>
      <c r="G81">
        <v>43</v>
      </c>
      <c r="H81">
        <v>47</v>
      </c>
      <c r="I81" s="1">
        <v>34.1708</v>
      </c>
      <c r="J81">
        <v>54</v>
      </c>
      <c r="K81">
        <v>46</v>
      </c>
      <c r="L81">
        <v>28</v>
      </c>
    </row>
    <row r="82" spans="1:12">
      <c r="A82">
        <v>20.25</v>
      </c>
      <c r="B82">
        <v>72</v>
      </c>
      <c r="C82">
        <v>61</v>
      </c>
      <c r="D82">
        <v>58</v>
      </c>
      <c r="E82">
        <v>48</v>
      </c>
      <c r="F82">
        <v>39</v>
      </c>
      <c r="G82">
        <v>43</v>
      </c>
      <c r="H82">
        <v>47</v>
      </c>
      <c r="I82" s="1">
        <v>35</v>
      </c>
      <c r="J82">
        <v>44</v>
      </c>
      <c r="K82">
        <v>45</v>
      </c>
      <c r="L82">
        <v>31</v>
      </c>
    </row>
    <row r="83" spans="1:12">
      <c r="A83">
        <v>20.5</v>
      </c>
      <c r="B83">
        <v>57</v>
      </c>
      <c r="C83">
        <v>53</v>
      </c>
      <c r="D83">
        <v>56</v>
      </c>
      <c r="E83">
        <v>37</v>
      </c>
      <c r="F83">
        <v>39</v>
      </c>
      <c r="G83">
        <v>43</v>
      </c>
      <c r="H83">
        <v>53</v>
      </c>
      <c r="I83" s="1">
        <v>33.837499999999999</v>
      </c>
      <c r="J83">
        <v>49</v>
      </c>
      <c r="K83">
        <v>45</v>
      </c>
      <c r="L83">
        <v>29</v>
      </c>
    </row>
    <row r="84" spans="1:12">
      <c r="A84">
        <v>20.75</v>
      </c>
      <c r="B84">
        <v>58</v>
      </c>
      <c r="C84">
        <v>55</v>
      </c>
      <c r="D84">
        <v>50</v>
      </c>
      <c r="E84">
        <v>41</v>
      </c>
      <c r="F84">
        <v>41</v>
      </c>
      <c r="G84">
        <v>45</v>
      </c>
      <c r="H84">
        <v>46</v>
      </c>
      <c r="I84" s="1">
        <v>33.158299999999997</v>
      </c>
      <c r="J84">
        <v>56</v>
      </c>
      <c r="K84">
        <v>45</v>
      </c>
      <c r="L84">
        <v>33</v>
      </c>
    </row>
    <row r="85" spans="1:12">
      <c r="A85">
        <v>21</v>
      </c>
      <c r="B85">
        <v>64</v>
      </c>
      <c r="C85">
        <v>52</v>
      </c>
      <c r="D85">
        <v>51</v>
      </c>
      <c r="E85">
        <v>45</v>
      </c>
      <c r="F85">
        <v>39</v>
      </c>
      <c r="G85">
        <v>46</v>
      </c>
      <c r="H85">
        <v>49</v>
      </c>
      <c r="I85" s="1">
        <v>36</v>
      </c>
      <c r="J85">
        <v>57</v>
      </c>
      <c r="K85">
        <v>41</v>
      </c>
      <c r="L85">
        <v>35</v>
      </c>
    </row>
    <row r="86" spans="1:12">
      <c r="A86">
        <v>21.25</v>
      </c>
      <c r="B86">
        <v>62</v>
      </c>
      <c r="C86">
        <v>50</v>
      </c>
      <c r="D86">
        <v>59</v>
      </c>
      <c r="E86">
        <v>42</v>
      </c>
      <c r="F86">
        <v>42</v>
      </c>
      <c r="G86">
        <v>44</v>
      </c>
      <c r="H86">
        <v>49</v>
      </c>
      <c r="I86" s="1">
        <v>32.450000000000003</v>
      </c>
      <c r="J86">
        <v>52</v>
      </c>
      <c r="K86">
        <v>48</v>
      </c>
      <c r="L86">
        <v>35</v>
      </c>
    </row>
    <row r="87" spans="1:12">
      <c r="A87">
        <v>21.5</v>
      </c>
      <c r="B87">
        <v>58</v>
      </c>
      <c r="C87">
        <v>59</v>
      </c>
      <c r="D87">
        <v>57</v>
      </c>
      <c r="E87">
        <v>44</v>
      </c>
      <c r="F87">
        <v>39</v>
      </c>
      <c r="G87">
        <v>45</v>
      </c>
      <c r="H87">
        <v>46</v>
      </c>
      <c r="I87" s="1">
        <v>36.708300000000001</v>
      </c>
      <c r="J87">
        <v>47</v>
      </c>
      <c r="K87">
        <v>48</v>
      </c>
      <c r="L87">
        <v>34</v>
      </c>
    </row>
    <row r="88" spans="1:12">
      <c r="A88">
        <v>21.75</v>
      </c>
      <c r="B88">
        <v>66</v>
      </c>
      <c r="C88">
        <v>52</v>
      </c>
      <c r="D88">
        <v>53</v>
      </c>
      <c r="E88">
        <v>47</v>
      </c>
      <c r="F88">
        <v>40</v>
      </c>
      <c r="G88">
        <v>46</v>
      </c>
      <c r="H88">
        <v>56</v>
      </c>
      <c r="I88" s="1">
        <v>33.566699999999997</v>
      </c>
      <c r="J88">
        <v>59</v>
      </c>
      <c r="K88">
        <v>42</v>
      </c>
      <c r="L88">
        <v>32</v>
      </c>
    </row>
    <row r="89" spans="1:12">
      <c r="A89">
        <v>22</v>
      </c>
      <c r="B89">
        <v>57</v>
      </c>
      <c r="C89">
        <v>63</v>
      </c>
      <c r="D89">
        <v>59</v>
      </c>
      <c r="E89">
        <v>41</v>
      </c>
      <c r="F89">
        <v>34</v>
      </c>
      <c r="G89">
        <v>42</v>
      </c>
      <c r="H89">
        <v>49</v>
      </c>
      <c r="I89" s="1">
        <v>34.862499999999997</v>
      </c>
      <c r="J89">
        <v>51</v>
      </c>
      <c r="K89">
        <v>57</v>
      </c>
      <c r="L89">
        <v>29</v>
      </c>
    </row>
    <row r="90" spans="1:12">
      <c r="A90">
        <v>22.25</v>
      </c>
      <c r="B90">
        <v>66</v>
      </c>
      <c r="C90">
        <v>67</v>
      </c>
      <c r="D90">
        <v>58</v>
      </c>
      <c r="E90">
        <v>42</v>
      </c>
      <c r="F90">
        <v>39</v>
      </c>
      <c r="G90">
        <v>46</v>
      </c>
      <c r="H90">
        <v>53</v>
      </c>
      <c r="I90" s="1">
        <v>32.2667</v>
      </c>
      <c r="J90">
        <v>57</v>
      </c>
      <c r="K90">
        <v>52</v>
      </c>
      <c r="L90">
        <v>36</v>
      </c>
    </row>
    <row r="91" spans="1:12">
      <c r="A91">
        <v>22.5</v>
      </c>
      <c r="B91">
        <v>75</v>
      </c>
      <c r="C91">
        <v>50</v>
      </c>
      <c r="D91">
        <v>51</v>
      </c>
      <c r="E91">
        <v>41</v>
      </c>
      <c r="F91">
        <v>39</v>
      </c>
      <c r="G91">
        <v>44</v>
      </c>
      <c r="H91">
        <v>51</v>
      </c>
      <c r="I91" s="1">
        <v>35.354199999999999</v>
      </c>
      <c r="J91">
        <v>50</v>
      </c>
      <c r="K91">
        <v>43</v>
      </c>
      <c r="L91">
        <v>34</v>
      </c>
    </row>
    <row r="92" spans="1:12">
      <c r="A92">
        <v>22.75</v>
      </c>
      <c r="B92">
        <v>69</v>
      </c>
      <c r="C92">
        <v>51</v>
      </c>
      <c r="D92">
        <v>54</v>
      </c>
      <c r="E92">
        <v>44</v>
      </c>
      <c r="F92">
        <v>41</v>
      </c>
      <c r="G92">
        <v>48</v>
      </c>
      <c r="H92">
        <v>50</v>
      </c>
      <c r="I92" s="1">
        <v>34</v>
      </c>
      <c r="J92">
        <v>52</v>
      </c>
      <c r="K92">
        <v>46</v>
      </c>
      <c r="L92">
        <v>31</v>
      </c>
    </row>
    <row r="93" spans="1:12">
      <c r="A93">
        <v>23</v>
      </c>
      <c r="B93">
        <v>56</v>
      </c>
      <c r="C93">
        <v>38</v>
      </c>
      <c r="D93">
        <v>48</v>
      </c>
      <c r="E93">
        <v>43</v>
      </c>
      <c r="F93">
        <v>39</v>
      </c>
      <c r="G93">
        <v>45</v>
      </c>
      <c r="H93">
        <v>47</v>
      </c>
      <c r="I93" s="1">
        <v>41.758299999999998</v>
      </c>
      <c r="J93">
        <v>60</v>
      </c>
      <c r="K93">
        <v>48</v>
      </c>
      <c r="L93">
        <v>35</v>
      </c>
    </row>
    <row r="94" spans="1:12">
      <c r="A94">
        <v>23.25</v>
      </c>
      <c r="B94">
        <v>62</v>
      </c>
      <c r="C94">
        <v>40</v>
      </c>
      <c r="D94">
        <v>46</v>
      </c>
      <c r="E94">
        <v>47</v>
      </c>
      <c r="F94">
        <v>38</v>
      </c>
      <c r="G94">
        <v>46</v>
      </c>
      <c r="H94">
        <v>46</v>
      </c>
      <c r="I94" s="1">
        <v>32.883299999999998</v>
      </c>
      <c r="J94">
        <v>55</v>
      </c>
      <c r="K94">
        <v>40</v>
      </c>
      <c r="L94">
        <v>31</v>
      </c>
    </row>
    <row r="95" spans="1:12">
      <c r="A95">
        <v>23.5</v>
      </c>
      <c r="B95">
        <v>60</v>
      </c>
      <c r="C95">
        <v>48</v>
      </c>
      <c r="D95">
        <v>52</v>
      </c>
      <c r="E95">
        <v>48</v>
      </c>
      <c r="F95">
        <v>36</v>
      </c>
      <c r="G95">
        <v>44</v>
      </c>
      <c r="H95">
        <v>44</v>
      </c>
      <c r="I95" s="1">
        <v>33.887500000000003</v>
      </c>
      <c r="J95">
        <v>50</v>
      </c>
      <c r="K95">
        <v>52</v>
      </c>
      <c r="L95">
        <v>32</v>
      </c>
    </row>
    <row r="96" spans="1:12">
      <c r="A96">
        <v>23.75</v>
      </c>
      <c r="B96">
        <v>56</v>
      </c>
      <c r="C96">
        <v>52</v>
      </c>
      <c r="D96">
        <v>51</v>
      </c>
      <c r="E96">
        <v>46</v>
      </c>
      <c r="F96">
        <v>38</v>
      </c>
      <c r="G96">
        <v>50</v>
      </c>
      <c r="H96">
        <v>48</v>
      </c>
      <c r="I96" s="1">
        <v>36.458300000000001</v>
      </c>
      <c r="J96">
        <v>50</v>
      </c>
      <c r="K96">
        <v>49</v>
      </c>
      <c r="L96">
        <v>33</v>
      </c>
    </row>
    <row r="97" spans="1:12">
      <c r="A97">
        <v>24</v>
      </c>
      <c r="B97">
        <v>62</v>
      </c>
      <c r="C97">
        <v>43</v>
      </c>
      <c r="D97">
        <v>55</v>
      </c>
      <c r="E97">
        <v>46</v>
      </c>
      <c r="F97">
        <v>41</v>
      </c>
      <c r="G97">
        <v>45</v>
      </c>
      <c r="H97">
        <v>49</v>
      </c>
      <c r="I97" s="1">
        <v>31.833300000000001</v>
      </c>
      <c r="J97">
        <v>53</v>
      </c>
      <c r="K97">
        <v>48</v>
      </c>
      <c r="L97">
        <v>32</v>
      </c>
    </row>
    <row r="98" spans="1:12">
      <c r="A98">
        <v>24.25</v>
      </c>
      <c r="B98">
        <v>62</v>
      </c>
      <c r="C98">
        <v>55</v>
      </c>
      <c r="D98">
        <v>48</v>
      </c>
      <c r="E98">
        <v>40</v>
      </c>
      <c r="F98">
        <v>39</v>
      </c>
      <c r="G98">
        <v>46</v>
      </c>
      <c r="H98">
        <v>50</v>
      </c>
      <c r="I98" s="1">
        <v>36.1</v>
      </c>
      <c r="J98">
        <v>42</v>
      </c>
      <c r="K98">
        <v>45</v>
      </c>
      <c r="L98">
        <v>32</v>
      </c>
    </row>
    <row r="99" spans="1:12">
      <c r="A99">
        <v>24.5</v>
      </c>
      <c r="B99">
        <v>60</v>
      </c>
      <c r="C99">
        <v>42</v>
      </c>
      <c r="D99">
        <v>43</v>
      </c>
      <c r="E99">
        <v>40</v>
      </c>
      <c r="F99">
        <v>37</v>
      </c>
      <c r="G99">
        <v>44</v>
      </c>
      <c r="H99">
        <v>47</v>
      </c>
      <c r="I99" s="1">
        <v>35.616700000000002</v>
      </c>
      <c r="J99">
        <v>53</v>
      </c>
      <c r="K99">
        <v>40</v>
      </c>
      <c r="L99">
        <v>37</v>
      </c>
    </row>
    <row r="100" spans="1:12">
      <c r="A100">
        <v>24.75</v>
      </c>
      <c r="B100">
        <v>58</v>
      </c>
      <c r="C100">
        <v>49</v>
      </c>
      <c r="D100">
        <v>54</v>
      </c>
      <c r="E100">
        <v>41</v>
      </c>
      <c r="F100">
        <v>41</v>
      </c>
      <c r="G100">
        <v>48</v>
      </c>
      <c r="H100">
        <v>48</v>
      </c>
      <c r="I100" s="1">
        <v>33.633299999999998</v>
      </c>
      <c r="J100">
        <v>53</v>
      </c>
      <c r="K100">
        <v>54</v>
      </c>
      <c r="L100">
        <v>36</v>
      </c>
    </row>
    <row r="101" spans="1:12">
      <c r="A101">
        <v>25</v>
      </c>
      <c r="B101">
        <v>61</v>
      </c>
      <c r="C101">
        <v>40</v>
      </c>
      <c r="D101">
        <v>50</v>
      </c>
      <c r="E101">
        <v>42</v>
      </c>
      <c r="F101">
        <v>40</v>
      </c>
      <c r="G101">
        <v>47</v>
      </c>
      <c r="H101">
        <v>43</v>
      </c>
      <c r="I101" s="1">
        <v>36</v>
      </c>
      <c r="J101">
        <v>40</v>
      </c>
      <c r="K101">
        <v>45</v>
      </c>
      <c r="L101">
        <v>30</v>
      </c>
    </row>
    <row r="102" spans="1:12">
      <c r="A102">
        <v>25.25</v>
      </c>
      <c r="B102">
        <v>53</v>
      </c>
      <c r="C102">
        <v>55</v>
      </c>
      <c r="D102">
        <v>52</v>
      </c>
      <c r="E102">
        <v>45</v>
      </c>
      <c r="F102">
        <v>38</v>
      </c>
      <c r="G102">
        <v>45</v>
      </c>
      <c r="H102">
        <v>42</v>
      </c>
      <c r="I102" s="1">
        <v>36.166699999999999</v>
      </c>
      <c r="J102">
        <v>48</v>
      </c>
      <c r="K102">
        <v>44</v>
      </c>
      <c r="L102">
        <v>27</v>
      </c>
    </row>
    <row r="103" spans="1:12">
      <c r="A103">
        <v>25.5</v>
      </c>
      <c r="B103">
        <v>56</v>
      </c>
      <c r="C103">
        <v>30</v>
      </c>
      <c r="D103">
        <v>44</v>
      </c>
      <c r="E103">
        <v>45</v>
      </c>
      <c r="F103">
        <v>40</v>
      </c>
      <c r="G103">
        <v>47</v>
      </c>
      <c r="H103">
        <v>52</v>
      </c>
      <c r="I103" s="1">
        <v>34.158299999999997</v>
      </c>
      <c r="J103">
        <v>54</v>
      </c>
      <c r="K103">
        <v>48</v>
      </c>
      <c r="L103">
        <v>32</v>
      </c>
    </row>
    <row r="104" spans="1:12">
      <c r="A104">
        <v>25.75</v>
      </c>
      <c r="B104">
        <v>67</v>
      </c>
      <c r="C104">
        <v>39</v>
      </c>
      <c r="D104">
        <v>51</v>
      </c>
      <c r="E104">
        <v>44</v>
      </c>
      <c r="F104">
        <v>32</v>
      </c>
      <c r="G104">
        <v>43</v>
      </c>
      <c r="H104">
        <v>47</v>
      </c>
      <c r="I104" s="1">
        <v>30.225000000000001</v>
      </c>
      <c r="J104">
        <v>54</v>
      </c>
      <c r="K104">
        <v>45</v>
      </c>
      <c r="L104">
        <v>28</v>
      </c>
    </row>
    <row r="105" spans="1:12">
      <c r="A105">
        <v>26</v>
      </c>
      <c r="B105">
        <v>58</v>
      </c>
      <c r="C105">
        <v>45</v>
      </c>
      <c r="D105">
        <v>48</v>
      </c>
      <c r="E105">
        <v>38</v>
      </c>
      <c r="F105">
        <v>39</v>
      </c>
      <c r="G105">
        <v>47</v>
      </c>
      <c r="H105">
        <v>50</v>
      </c>
      <c r="I105" s="1">
        <v>35.070799999999998</v>
      </c>
      <c r="J105">
        <v>56</v>
      </c>
      <c r="K105">
        <v>49</v>
      </c>
      <c r="L105">
        <v>35</v>
      </c>
    </row>
    <row r="106" spans="1:12">
      <c r="A106">
        <v>26.25</v>
      </c>
      <c r="B106">
        <v>53</v>
      </c>
      <c r="C106">
        <v>46</v>
      </c>
      <c r="D106">
        <v>54</v>
      </c>
      <c r="E106">
        <v>42</v>
      </c>
      <c r="F106">
        <v>37</v>
      </c>
      <c r="G106">
        <v>43</v>
      </c>
      <c r="H106">
        <v>49</v>
      </c>
      <c r="I106" s="1">
        <v>32.933300000000003</v>
      </c>
      <c r="J106">
        <v>40</v>
      </c>
      <c r="K106">
        <v>40</v>
      </c>
      <c r="L106">
        <v>34</v>
      </c>
    </row>
    <row r="107" spans="1:12">
      <c r="A107">
        <v>26.5</v>
      </c>
      <c r="B107">
        <v>54</v>
      </c>
      <c r="C107">
        <v>40</v>
      </c>
      <c r="D107">
        <v>51</v>
      </c>
      <c r="E107">
        <v>47</v>
      </c>
      <c r="F107">
        <v>40</v>
      </c>
      <c r="G107">
        <v>45</v>
      </c>
      <c r="H107">
        <v>46</v>
      </c>
      <c r="I107" s="1">
        <v>35.125</v>
      </c>
      <c r="J107">
        <v>53</v>
      </c>
      <c r="K107">
        <v>46</v>
      </c>
      <c r="L107">
        <v>35</v>
      </c>
    </row>
    <row r="108" spans="1:12">
      <c r="A108">
        <v>26.75</v>
      </c>
      <c r="B108">
        <v>57</v>
      </c>
      <c r="C108">
        <v>49</v>
      </c>
      <c r="D108">
        <v>45</v>
      </c>
      <c r="E108">
        <v>46</v>
      </c>
      <c r="F108">
        <v>37</v>
      </c>
      <c r="G108">
        <v>42</v>
      </c>
      <c r="H108">
        <v>50</v>
      </c>
      <c r="I108" s="1">
        <v>37.116700000000002</v>
      </c>
      <c r="J108">
        <v>57</v>
      </c>
      <c r="K108">
        <v>48</v>
      </c>
      <c r="L108">
        <v>29</v>
      </c>
    </row>
    <row r="109" spans="1:12">
      <c r="A109">
        <v>27</v>
      </c>
      <c r="B109">
        <v>56</v>
      </c>
      <c r="C109">
        <v>43</v>
      </c>
      <c r="D109">
        <v>48</v>
      </c>
      <c r="E109">
        <v>45</v>
      </c>
      <c r="F109">
        <v>37</v>
      </c>
      <c r="G109">
        <v>43</v>
      </c>
      <c r="H109">
        <v>47</v>
      </c>
      <c r="I109" s="1">
        <v>36.566699999999997</v>
      </c>
      <c r="J109">
        <v>46</v>
      </c>
      <c r="K109">
        <v>48</v>
      </c>
      <c r="L109">
        <v>30</v>
      </c>
    </row>
    <row r="110" spans="1:12">
      <c r="A110">
        <v>27.25</v>
      </c>
      <c r="B110">
        <v>50</v>
      </c>
      <c r="C110">
        <v>38</v>
      </c>
      <c r="D110">
        <v>45</v>
      </c>
      <c r="E110">
        <v>47</v>
      </c>
      <c r="F110">
        <v>37</v>
      </c>
      <c r="G110">
        <v>44</v>
      </c>
      <c r="H110">
        <v>47</v>
      </c>
      <c r="I110" s="1">
        <v>34</v>
      </c>
      <c r="J110">
        <v>45</v>
      </c>
      <c r="K110">
        <v>53</v>
      </c>
      <c r="L110">
        <v>35</v>
      </c>
    </row>
    <row r="111" spans="1:12">
      <c r="A111">
        <v>27.5</v>
      </c>
      <c r="B111">
        <v>52</v>
      </c>
      <c r="C111">
        <v>38</v>
      </c>
      <c r="D111">
        <v>50</v>
      </c>
      <c r="E111">
        <v>50</v>
      </c>
      <c r="F111">
        <v>34</v>
      </c>
      <c r="G111">
        <v>44</v>
      </c>
      <c r="H111">
        <v>46</v>
      </c>
      <c r="I111" s="1">
        <v>36.908299999999997</v>
      </c>
      <c r="J111">
        <v>51</v>
      </c>
      <c r="K111">
        <v>50</v>
      </c>
      <c r="L111">
        <v>32</v>
      </c>
    </row>
    <row r="112" spans="1:12">
      <c r="A112">
        <v>27.75</v>
      </c>
      <c r="B112">
        <v>55</v>
      </c>
      <c r="C112">
        <v>40</v>
      </c>
      <c r="D112">
        <v>50</v>
      </c>
      <c r="E112">
        <v>42</v>
      </c>
      <c r="F112">
        <v>40</v>
      </c>
      <c r="G112">
        <v>47</v>
      </c>
      <c r="H112">
        <v>45</v>
      </c>
      <c r="I112" s="1">
        <v>31.208300000000001</v>
      </c>
      <c r="J112">
        <v>48</v>
      </c>
      <c r="K112">
        <v>42</v>
      </c>
      <c r="L112">
        <v>34</v>
      </c>
    </row>
    <row r="113" spans="1:12">
      <c r="A113">
        <v>28</v>
      </c>
      <c r="B113">
        <v>54</v>
      </c>
      <c r="C113">
        <v>40</v>
      </c>
      <c r="D113">
        <v>55</v>
      </c>
      <c r="E113">
        <v>46</v>
      </c>
      <c r="F113">
        <v>37</v>
      </c>
      <c r="G113">
        <v>46</v>
      </c>
      <c r="H113">
        <v>50</v>
      </c>
      <c r="I113" s="1">
        <v>31.925000000000001</v>
      </c>
      <c r="J113">
        <v>48</v>
      </c>
      <c r="K113">
        <v>46</v>
      </c>
      <c r="L113">
        <v>32</v>
      </c>
    </row>
    <row r="114" spans="1:12">
      <c r="A114">
        <v>28.25</v>
      </c>
      <c r="B114">
        <v>54</v>
      </c>
      <c r="C114">
        <v>48</v>
      </c>
      <c r="D114">
        <v>49</v>
      </c>
      <c r="E114">
        <v>47</v>
      </c>
      <c r="F114">
        <v>36</v>
      </c>
      <c r="G114">
        <v>44</v>
      </c>
      <c r="H114">
        <v>48</v>
      </c>
      <c r="I114" s="1">
        <v>30.1</v>
      </c>
      <c r="J114">
        <v>47</v>
      </c>
      <c r="K114">
        <v>47</v>
      </c>
      <c r="L114">
        <v>33</v>
      </c>
    </row>
    <row r="115" spans="1:12">
      <c r="A115">
        <v>28.5</v>
      </c>
      <c r="B115">
        <v>54</v>
      </c>
      <c r="C115">
        <v>41</v>
      </c>
      <c r="D115">
        <v>52</v>
      </c>
      <c r="E115">
        <v>37</v>
      </c>
      <c r="F115">
        <v>35</v>
      </c>
      <c r="G115">
        <v>42</v>
      </c>
      <c r="H115">
        <v>46</v>
      </c>
      <c r="I115" s="1">
        <v>31</v>
      </c>
      <c r="J115">
        <v>46</v>
      </c>
      <c r="K115">
        <v>53</v>
      </c>
      <c r="L115">
        <v>32</v>
      </c>
    </row>
    <row r="116" spans="1:12">
      <c r="A116">
        <v>28.75</v>
      </c>
      <c r="B116">
        <v>61</v>
      </c>
      <c r="C116">
        <v>47</v>
      </c>
      <c r="D116">
        <v>49</v>
      </c>
      <c r="E116">
        <v>39</v>
      </c>
      <c r="F116">
        <v>36</v>
      </c>
      <c r="G116">
        <v>45</v>
      </c>
      <c r="H116">
        <v>45</v>
      </c>
      <c r="I116" s="1">
        <v>29.05</v>
      </c>
      <c r="J116">
        <v>53</v>
      </c>
      <c r="K116">
        <v>46</v>
      </c>
      <c r="L116">
        <v>35</v>
      </c>
    </row>
    <row r="117" spans="1:12">
      <c r="A117">
        <v>29</v>
      </c>
      <c r="B117">
        <v>38</v>
      </c>
      <c r="C117">
        <v>36</v>
      </c>
      <c r="D117">
        <v>52</v>
      </c>
      <c r="E117">
        <v>47</v>
      </c>
      <c r="F117">
        <v>38</v>
      </c>
      <c r="G117">
        <v>48</v>
      </c>
      <c r="H117">
        <v>42</v>
      </c>
      <c r="I117" s="1">
        <v>31.083300000000001</v>
      </c>
      <c r="J117">
        <v>57</v>
      </c>
      <c r="K117">
        <v>48</v>
      </c>
      <c r="L117">
        <v>32</v>
      </c>
    </row>
    <row r="118" spans="1:12">
      <c r="A118">
        <v>29.25</v>
      </c>
      <c r="B118">
        <v>62</v>
      </c>
      <c r="C118">
        <v>46</v>
      </c>
      <c r="D118">
        <v>47</v>
      </c>
      <c r="E118">
        <v>42</v>
      </c>
      <c r="F118">
        <v>42</v>
      </c>
      <c r="G118">
        <v>46</v>
      </c>
      <c r="H118">
        <v>47</v>
      </c>
      <c r="I118" s="1">
        <v>28.033300000000001</v>
      </c>
      <c r="J118">
        <v>45</v>
      </c>
      <c r="K118">
        <v>48</v>
      </c>
      <c r="L118">
        <v>33</v>
      </c>
    </row>
    <row r="119" spans="1:12">
      <c r="A119">
        <v>29.5</v>
      </c>
      <c r="B119">
        <v>48</v>
      </c>
      <c r="C119">
        <v>55</v>
      </c>
      <c r="D119">
        <v>51</v>
      </c>
      <c r="E119">
        <v>45</v>
      </c>
      <c r="F119">
        <v>34</v>
      </c>
      <c r="G119">
        <v>44</v>
      </c>
      <c r="H119">
        <v>53</v>
      </c>
      <c r="I119" s="1">
        <v>34.962499999999999</v>
      </c>
      <c r="J119">
        <v>47</v>
      </c>
      <c r="K119">
        <v>45</v>
      </c>
      <c r="L119">
        <v>31</v>
      </c>
    </row>
    <row r="120" spans="1:12">
      <c r="A120">
        <v>29.75</v>
      </c>
      <c r="B120">
        <v>48</v>
      </c>
      <c r="C120">
        <v>35</v>
      </c>
      <c r="D120">
        <v>47</v>
      </c>
      <c r="E120">
        <v>42</v>
      </c>
      <c r="F120">
        <v>34</v>
      </c>
      <c r="G120">
        <v>43</v>
      </c>
      <c r="H120">
        <v>49</v>
      </c>
      <c r="I120" s="1">
        <v>33</v>
      </c>
      <c r="J120">
        <v>51</v>
      </c>
      <c r="K120">
        <v>47</v>
      </c>
      <c r="L120">
        <v>34</v>
      </c>
    </row>
    <row r="121" spans="1:12">
      <c r="A121">
        <v>30</v>
      </c>
      <c r="B121">
        <v>53</v>
      </c>
      <c r="C121">
        <v>35</v>
      </c>
      <c r="D121">
        <v>54</v>
      </c>
      <c r="E121">
        <v>46</v>
      </c>
      <c r="F121">
        <v>34</v>
      </c>
      <c r="G121">
        <v>47</v>
      </c>
      <c r="H121">
        <v>48</v>
      </c>
      <c r="I121" s="1">
        <v>30.004200000000001</v>
      </c>
      <c r="J121">
        <v>42</v>
      </c>
      <c r="K121">
        <v>52</v>
      </c>
      <c r="L121">
        <v>29</v>
      </c>
    </row>
    <row r="122" spans="1:12">
      <c r="A122">
        <v>30.25</v>
      </c>
      <c r="B122">
        <v>58</v>
      </c>
      <c r="C122">
        <v>40</v>
      </c>
      <c r="D122">
        <v>49</v>
      </c>
      <c r="E122">
        <v>42</v>
      </c>
      <c r="F122">
        <v>41</v>
      </c>
      <c r="G122">
        <v>45</v>
      </c>
      <c r="H122">
        <v>47</v>
      </c>
      <c r="I122" s="1">
        <v>37</v>
      </c>
      <c r="J122">
        <v>44</v>
      </c>
      <c r="K122">
        <v>47</v>
      </c>
      <c r="L122">
        <v>29</v>
      </c>
    </row>
    <row r="123" spans="1:12">
      <c r="A123">
        <v>30.5</v>
      </c>
      <c r="B123">
        <v>51</v>
      </c>
      <c r="C123">
        <v>38</v>
      </c>
      <c r="D123">
        <v>54</v>
      </c>
      <c r="E123">
        <v>41</v>
      </c>
      <c r="F123">
        <v>35</v>
      </c>
      <c r="G123">
        <v>46</v>
      </c>
      <c r="H123">
        <v>46</v>
      </c>
      <c r="I123" s="1">
        <v>31.008299999999998</v>
      </c>
      <c r="J123">
        <v>50</v>
      </c>
      <c r="K123">
        <v>44</v>
      </c>
      <c r="L123">
        <v>35</v>
      </c>
    </row>
    <row r="124" spans="1:12">
      <c r="A124">
        <v>30.75</v>
      </c>
      <c r="B124">
        <v>48</v>
      </c>
      <c r="C124">
        <v>30</v>
      </c>
      <c r="D124">
        <v>51</v>
      </c>
      <c r="E124">
        <v>46</v>
      </c>
      <c r="F124">
        <v>38</v>
      </c>
      <c r="G124">
        <v>45</v>
      </c>
      <c r="H124">
        <v>48</v>
      </c>
      <c r="I124" s="1">
        <v>30.008299999999998</v>
      </c>
      <c r="J124">
        <v>60</v>
      </c>
      <c r="K124">
        <v>52</v>
      </c>
      <c r="L124">
        <v>33</v>
      </c>
    </row>
    <row r="125" spans="1:12">
      <c r="A125">
        <v>31</v>
      </c>
      <c r="B125">
        <v>56</v>
      </c>
      <c r="C125">
        <v>41</v>
      </c>
      <c r="D125">
        <v>46</v>
      </c>
      <c r="E125">
        <v>40</v>
      </c>
      <c r="F125">
        <v>38</v>
      </c>
      <c r="G125">
        <v>41</v>
      </c>
      <c r="H125">
        <v>46</v>
      </c>
      <c r="I125" s="1">
        <v>30.975000000000001</v>
      </c>
      <c r="J125">
        <v>49</v>
      </c>
      <c r="K125">
        <v>51</v>
      </c>
      <c r="L125">
        <v>36</v>
      </c>
    </row>
    <row r="126" spans="1:12">
      <c r="A126">
        <v>31.25</v>
      </c>
      <c r="B126">
        <v>46</v>
      </c>
      <c r="C126">
        <v>35</v>
      </c>
      <c r="D126">
        <v>47</v>
      </c>
      <c r="E126">
        <v>44</v>
      </c>
      <c r="F126">
        <v>37</v>
      </c>
      <c r="G126">
        <v>43</v>
      </c>
      <c r="H126">
        <v>44</v>
      </c>
      <c r="I126" s="1">
        <v>30.916699999999999</v>
      </c>
      <c r="J126">
        <v>56</v>
      </c>
      <c r="K126">
        <v>49</v>
      </c>
      <c r="L126">
        <v>33</v>
      </c>
    </row>
    <row r="127" spans="1:12">
      <c r="A127">
        <v>31.5</v>
      </c>
      <c r="B127">
        <v>47</v>
      </c>
      <c r="C127">
        <v>42</v>
      </c>
      <c r="D127">
        <v>51</v>
      </c>
      <c r="E127">
        <v>43</v>
      </c>
      <c r="F127">
        <v>41</v>
      </c>
      <c r="G127">
        <v>44</v>
      </c>
      <c r="H127">
        <v>48</v>
      </c>
      <c r="I127" s="1">
        <v>34.916699999999999</v>
      </c>
      <c r="J127">
        <v>52</v>
      </c>
      <c r="K127">
        <v>48</v>
      </c>
      <c r="L127">
        <v>29</v>
      </c>
    </row>
    <row r="128" spans="1:12">
      <c r="A128">
        <v>31.75</v>
      </c>
      <c r="B128">
        <v>61</v>
      </c>
      <c r="C128">
        <v>45</v>
      </c>
      <c r="D128">
        <v>58</v>
      </c>
      <c r="E128">
        <v>46</v>
      </c>
      <c r="F128">
        <v>36</v>
      </c>
      <c r="G128">
        <v>47</v>
      </c>
      <c r="H128">
        <v>47</v>
      </c>
      <c r="I128" s="1">
        <v>31.95</v>
      </c>
      <c r="J128">
        <v>52</v>
      </c>
      <c r="K128">
        <v>52</v>
      </c>
      <c r="L128">
        <v>30</v>
      </c>
    </row>
    <row r="129" spans="1:12">
      <c r="A129">
        <v>32</v>
      </c>
      <c r="B129">
        <v>56</v>
      </c>
      <c r="C129">
        <v>42</v>
      </c>
      <c r="D129">
        <v>54</v>
      </c>
      <c r="E129">
        <v>49</v>
      </c>
      <c r="F129">
        <v>42</v>
      </c>
      <c r="G129">
        <v>41</v>
      </c>
      <c r="H129">
        <v>42</v>
      </c>
      <c r="I129" s="1">
        <v>33.912500000000001</v>
      </c>
      <c r="J129">
        <v>48</v>
      </c>
      <c r="K129">
        <v>44</v>
      </c>
      <c r="L129">
        <v>34</v>
      </c>
    </row>
    <row r="130" spans="1:12">
      <c r="A130">
        <v>32.25</v>
      </c>
      <c r="B130">
        <v>55</v>
      </c>
      <c r="C130">
        <v>32</v>
      </c>
      <c r="D130">
        <v>50</v>
      </c>
      <c r="E130">
        <v>43</v>
      </c>
      <c r="F130">
        <v>35</v>
      </c>
      <c r="G130">
        <v>45</v>
      </c>
      <c r="H130">
        <v>41</v>
      </c>
      <c r="I130" s="1">
        <v>31.866700000000002</v>
      </c>
      <c r="J130">
        <v>49</v>
      </c>
      <c r="K130">
        <v>45</v>
      </c>
      <c r="L130">
        <v>35</v>
      </c>
    </row>
    <row r="131" spans="1:12">
      <c r="A131">
        <v>32.5</v>
      </c>
      <c r="B131">
        <v>51</v>
      </c>
      <c r="C131">
        <v>29</v>
      </c>
      <c r="D131">
        <v>56</v>
      </c>
      <c r="E131">
        <v>44</v>
      </c>
      <c r="F131">
        <v>34</v>
      </c>
      <c r="G131">
        <v>47</v>
      </c>
      <c r="H131">
        <v>41</v>
      </c>
      <c r="I131" s="1">
        <v>28.925000000000001</v>
      </c>
      <c r="J131">
        <v>53</v>
      </c>
      <c r="K131">
        <v>47</v>
      </c>
      <c r="L131">
        <v>35</v>
      </c>
    </row>
    <row r="132" spans="1:12">
      <c r="A132">
        <v>32.75</v>
      </c>
      <c r="B132">
        <v>41</v>
      </c>
      <c r="C132">
        <v>36</v>
      </c>
      <c r="D132">
        <v>51</v>
      </c>
      <c r="E132">
        <v>43</v>
      </c>
      <c r="F132">
        <v>35</v>
      </c>
      <c r="G132">
        <v>42</v>
      </c>
      <c r="H132">
        <v>49</v>
      </c>
      <c r="I132" s="1">
        <v>27.125</v>
      </c>
      <c r="J132">
        <v>51</v>
      </c>
      <c r="K132">
        <v>43</v>
      </c>
      <c r="L132">
        <v>39</v>
      </c>
    </row>
    <row r="133" spans="1:12">
      <c r="A133">
        <v>33</v>
      </c>
      <c r="B133">
        <v>43</v>
      </c>
      <c r="C133">
        <v>39</v>
      </c>
      <c r="D133">
        <v>50</v>
      </c>
      <c r="E133">
        <v>38</v>
      </c>
      <c r="F133">
        <v>38</v>
      </c>
      <c r="G133">
        <v>45</v>
      </c>
      <c r="H133">
        <v>46</v>
      </c>
      <c r="I133" s="1">
        <v>32.770800000000001</v>
      </c>
      <c r="J133">
        <v>51</v>
      </c>
      <c r="K133">
        <v>48</v>
      </c>
      <c r="L133">
        <v>41</v>
      </c>
    </row>
    <row r="134" spans="1:12">
      <c r="A134">
        <v>33.25</v>
      </c>
      <c r="B134">
        <v>61</v>
      </c>
      <c r="C134">
        <v>39</v>
      </c>
      <c r="D134">
        <v>52</v>
      </c>
      <c r="E134">
        <v>42</v>
      </c>
      <c r="F134">
        <v>38</v>
      </c>
      <c r="G134">
        <v>38</v>
      </c>
      <c r="H134">
        <v>45</v>
      </c>
      <c r="I134" s="1">
        <v>27.15</v>
      </c>
      <c r="J134">
        <v>52</v>
      </c>
      <c r="K134">
        <v>48</v>
      </c>
      <c r="L134">
        <v>33</v>
      </c>
    </row>
    <row r="135" spans="1:12">
      <c r="A135">
        <v>33.5</v>
      </c>
      <c r="B135">
        <v>52</v>
      </c>
      <c r="C135">
        <v>26</v>
      </c>
      <c r="D135">
        <v>47</v>
      </c>
      <c r="E135">
        <v>46</v>
      </c>
      <c r="F135">
        <v>39</v>
      </c>
      <c r="G135">
        <v>45</v>
      </c>
      <c r="H135">
        <v>45</v>
      </c>
      <c r="I135" s="1">
        <v>29.8917</v>
      </c>
      <c r="J135">
        <v>46</v>
      </c>
      <c r="K135">
        <v>50</v>
      </c>
      <c r="L135">
        <v>30</v>
      </c>
    </row>
    <row r="136" spans="1:12">
      <c r="A136">
        <v>33.75</v>
      </c>
      <c r="B136">
        <v>46</v>
      </c>
      <c r="C136">
        <v>28</v>
      </c>
      <c r="D136">
        <v>47</v>
      </c>
      <c r="E136">
        <v>48</v>
      </c>
      <c r="F136">
        <v>36</v>
      </c>
      <c r="G136">
        <v>43</v>
      </c>
      <c r="H136">
        <v>45</v>
      </c>
      <c r="I136" s="1">
        <v>28.058299999999999</v>
      </c>
      <c r="J136">
        <v>45</v>
      </c>
      <c r="K136">
        <v>50</v>
      </c>
      <c r="L136">
        <v>35</v>
      </c>
    </row>
    <row r="137" spans="1:12">
      <c r="A137">
        <v>34</v>
      </c>
      <c r="B137">
        <v>50</v>
      </c>
      <c r="C137">
        <v>34</v>
      </c>
      <c r="D137">
        <v>50</v>
      </c>
      <c r="E137">
        <v>47</v>
      </c>
      <c r="F137">
        <v>37</v>
      </c>
      <c r="G137">
        <v>46</v>
      </c>
      <c r="H137">
        <v>50</v>
      </c>
      <c r="I137" s="1">
        <v>32.5</v>
      </c>
      <c r="J137">
        <v>51</v>
      </c>
      <c r="K137">
        <v>37</v>
      </c>
      <c r="L137">
        <v>29</v>
      </c>
    </row>
    <row r="138" spans="1:12">
      <c r="A138">
        <v>34.25</v>
      </c>
      <c r="B138">
        <v>48</v>
      </c>
      <c r="C138">
        <v>42</v>
      </c>
      <c r="D138">
        <v>43</v>
      </c>
      <c r="E138">
        <v>43</v>
      </c>
      <c r="F138">
        <v>36</v>
      </c>
      <c r="G138">
        <v>45</v>
      </c>
      <c r="H138">
        <v>44</v>
      </c>
      <c r="I138" s="1">
        <v>31.8</v>
      </c>
      <c r="J138">
        <v>42</v>
      </c>
      <c r="K138">
        <v>42</v>
      </c>
      <c r="L138">
        <v>30</v>
      </c>
    </row>
    <row r="139" spans="1:12">
      <c r="A139">
        <v>34.5</v>
      </c>
      <c r="B139">
        <v>51</v>
      </c>
      <c r="C139">
        <v>36</v>
      </c>
      <c r="D139">
        <v>50</v>
      </c>
      <c r="E139">
        <v>43</v>
      </c>
      <c r="F139">
        <v>33</v>
      </c>
      <c r="G139">
        <v>43</v>
      </c>
      <c r="H139">
        <v>46</v>
      </c>
      <c r="I139" s="1">
        <v>29.716699999999999</v>
      </c>
      <c r="J139">
        <v>48</v>
      </c>
      <c r="K139">
        <v>42</v>
      </c>
      <c r="L139">
        <v>33</v>
      </c>
    </row>
    <row r="140" spans="1:12">
      <c r="A140">
        <v>34.75</v>
      </c>
      <c r="B140">
        <v>41</v>
      </c>
      <c r="C140">
        <v>25</v>
      </c>
      <c r="D140">
        <v>50</v>
      </c>
      <c r="E140">
        <v>48</v>
      </c>
      <c r="F140">
        <v>34</v>
      </c>
      <c r="G140">
        <v>39</v>
      </c>
      <c r="H140">
        <v>41</v>
      </c>
      <c r="I140" s="1">
        <v>28.774999999999999</v>
      </c>
      <c r="J140">
        <v>48</v>
      </c>
      <c r="K140">
        <v>43</v>
      </c>
      <c r="L140">
        <v>36</v>
      </c>
    </row>
    <row r="141" spans="1:12">
      <c r="A141">
        <v>35</v>
      </c>
      <c r="B141">
        <v>57</v>
      </c>
      <c r="C141">
        <v>40</v>
      </c>
      <c r="D141">
        <v>53</v>
      </c>
      <c r="E141">
        <v>44</v>
      </c>
      <c r="F141">
        <v>32</v>
      </c>
      <c r="G141">
        <v>42</v>
      </c>
      <c r="H141">
        <v>51</v>
      </c>
      <c r="I141" s="1">
        <v>34.524999999999999</v>
      </c>
      <c r="J141">
        <v>52</v>
      </c>
      <c r="K141">
        <v>50</v>
      </c>
      <c r="L141">
        <v>37</v>
      </c>
    </row>
    <row r="142" spans="1:12">
      <c r="A142">
        <v>35.25</v>
      </c>
      <c r="B142">
        <v>45</v>
      </c>
      <c r="C142">
        <v>34</v>
      </c>
      <c r="D142">
        <v>49</v>
      </c>
      <c r="E142">
        <v>38</v>
      </c>
      <c r="F142">
        <v>35</v>
      </c>
      <c r="G142">
        <v>45</v>
      </c>
      <c r="H142">
        <v>44</v>
      </c>
      <c r="I142" s="1">
        <v>30</v>
      </c>
      <c r="J142">
        <v>47</v>
      </c>
      <c r="K142">
        <v>50</v>
      </c>
      <c r="L142">
        <v>33</v>
      </c>
    </row>
    <row r="143" spans="1:12">
      <c r="A143">
        <v>35.5</v>
      </c>
      <c r="B143">
        <v>48</v>
      </c>
      <c r="C143">
        <v>37</v>
      </c>
      <c r="D143">
        <v>54</v>
      </c>
      <c r="E143">
        <v>40</v>
      </c>
      <c r="F143">
        <v>37</v>
      </c>
      <c r="G143">
        <v>44</v>
      </c>
      <c r="H143">
        <v>43</v>
      </c>
      <c r="I143" s="1">
        <v>34.5625</v>
      </c>
      <c r="J143">
        <v>50</v>
      </c>
      <c r="K143">
        <v>48</v>
      </c>
      <c r="L143">
        <v>38</v>
      </c>
    </row>
    <row r="144" spans="1:12">
      <c r="A144">
        <v>35.75</v>
      </c>
      <c r="B144">
        <v>44</v>
      </c>
      <c r="C144">
        <v>38</v>
      </c>
      <c r="D144">
        <v>50</v>
      </c>
      <c r="E144">
        <v>42</v>
      </c>
      <c r="F144">
        <v>36</v>
      </c>
      <c r="G144">
        <v>42</v>
      </c>
      <c r="H144">
        <v>42</v>
      </c>
      <c r="I144" s="1">
        <v>28.908300000000001</v>
      </c>
      <c r="J144">
        <v>53</v>
      </c>
      <c r="K144">
        <v>49</v>
      </c>
      <c r="L144">
        <v>34</v>
      </c>
    </row>
    <row r="145" spans="1:12">
      <c r="A145">
        <v>36</v>
      </c>
      <c r="B145">
        <v>51</v>
      </c>
      <c r="C145">
        <v>37</v>
      </c>
      <c r="D145">
        <v>49</v>
      </c>
      <c r="E145">
        <v>44</v>
      </c>
      <c r="F145">
        <v>34</v>
      </c>
      <c r="G145">
        <v>41</v>
      </c>
      <c r="H145">
        <v>47</v>
      </c>
      <c r="I145" s="1">
        <v>27.383299999999998</v>
      </c>
      <c r="J145">
        <v>46</v>
      </c>
      <c r="K145">
        <v>48</v>
      </c>
      <c r="L145">
        <v>33</v>
      </c>
    </row>
    <row r="146" spans="1:12">
      <c r="A146">
        <v>36.25</v>
      </c>
      <c r="B146">
        <v>37</v>
      </c>
      <c r="C146">
        <v>31</v>
      </c>
      <c r="D146">
        <v>52</v>
      </c>
      <c r="E146">
        <v>38</v>
      </c>
      <c r="F146">
        <v>37</v>
      </c>
      <c r="G146">
        <v>43</v>
      </c>
      <c r="H146">
        <v>54</v>
      </c>
      <c r="I146" s="1">
        <v>30.8</v>
      </c>
      <c r="J146">
        <v>51</v>
      </c>
      <c r="K146">
        <v>53</v>
      </c>
      <c r="L146">
        <v>37</v>
      </c>
    </row>
    <row r="147" spans="1:12">
      <c r="A147">
        <v>36.5</v>
      </c>
      <c r="B147">
        <v>37</v>
      </c>
      <c r="C147">
        <v>21</v>
      </c>
      <c r="D147">
        <v>47</v>
      </c>
      <c r="E147">
        <v>41</v>
      </c>
      <c r="F147">
        <v>34</v>
      </c>
      <c r="G147">
        <v>44</v>
      </c>
      <c r="H147">
        <v>45</v>
      </c>
      <c r="I147" s="1">
        <v>29.583300000000001</v>
      </c>
      <c r="J147">
        <v>52</v>
      </c>
      <c r="K147">
        <v>43</v>
      </c>
      <c r="L147">
        <v>31</v>
      </c>
    </row>
    <row r="148" spans="1:12">
      <c r="A148">
        <v>36.75</v>
      </c>
      <c r="B148">
        <v>51</v>
      </c>
      <c r="C148">
        <v>38</v>
      </c>
      <c r="D148">
        <v>46</v>
      </c>
      <c r="E148">
        <v>44</v>
      </c>
      <c r="F148">
        <v>37</v>
      </c>
      <c r="G148">
        <v>43</v>
      </c>
      <c r="H148">
        <v>45</v>
      </c>
      <c r="I148" s="1">
        <v>28.8917</v>
      </c>
      <c r="J148">
        <v>48</v>
      </c>
      <c r="K148">
        <v>49</v>
      </c>
      <c r="L148">
        <v>28</v>
      </c>
    </row>
    <row r="149" spans="1:12">
      <c r="A149">
        <v>37</v>
      </c>
      <c r="B149">
        <v>42</v>
      </c>
      <c r="C149">
        <v>25</v>
      </c>
      <c r="D149">
        <v>55</v>
      </c>
      <c r="E149">
        <v>39</v>
      </c>
      <c r="F149">
        <v>36</v>
      </c>
      <c r="G149">
        <v>43</v>
      </c>
      <c r="H149">
        <v>46</v>
      </c>
      <c r="I149" s="1">
        <v>30.875</v>
      </c>
      <c r="J149">
        <v>48</v>
      </c>
      <c r="K149">
        <v>48</v>
      </c>
      <c r="L149">
        <v>36</v>
      </c>
    </row>
    <row r="150" spans="1:12">
      <c r="A150">
        <v>37.25</v>
      </c>
      <c r="B150">
        <v>40</v>
      </c>
      <c r="C150">
        <v>24</v>
      </c>
      <c r="D150">
        <v>41</v>
      </c>
      <c r="E150">
        <v>42</v>
      </c>
      <c r="F150">
        <v>36</v>
      </c>
      <c r="G150">
        <v>41</v>
      </c>
      <c r="H150">
        <v>44</v>
      </c>
      <c r="I150" s="1">
        <v>29.883299999999998</v>
      </c>
      <c r="J150">
        <v>43</v>
      </c>
      <c r="K150">
        <v>47</v>
      </c>
      <c r="L150">
        <v>36</v>
      </c>
    </row>
    <row r="151" spans="1:12">
      <c r="A151">
        <v>37.5</v>
      </c>
      <c r="B151">
        <v>44</v>
      </c>
      <c r="C151">
        <v>36</v>
      </c>
      <c r="D151">
        <v>51</v>
      </c>
      <c r="E151">
        <v>42</v>
      </c>
      <c r="F151">
        <v>37</v>
      </c>
      <c r="G151">
        <v>43</v>
      </c>
      <c r="H151">
        <v>39</v>
      </c>
      <c r="I151" s="1">
        <v>33.274999999999999</v>
      </c>
      <c r="J151">
        <v>48</v>
      </c>
      <c r="K151">
        <v>48</v>
      </c>
      <c r="L151">
        <v>35</v>
      </c>
    </row>
    <row r="152" spans="1:12">
      <c r="A152">
        <v>37.75</v>
      </c>
      <c r="B152">
        <v>50</v>
      </c>
      <c r="C152">
        <v>20</v>
      </c>
      <c r="D152">
        <v>52</v>
      </c>
      <c r="E152">
        <v>40</v>
      </c>
      <c r="F152">
        <v>36</v>
      </c>
      <c r="G152">
        <v>44</v>
      </c>
      <c r="H152">
        <v>47</v>
      </c>
      <c r="I152" s="1">
        <v>30.625</v>
      </c>
      <c r="J152">
        <v>54</v>
      </c>
      <c r="K152">
        <v>54</v>
      </c>
      <c r="L152">
        <v>34</v>
      </c>
    </row>
    <row r="153" spans="1:12">
      <c r="A153">
        <v>38</v>
      </c>
      <c r="B153">
        <v>46</v>
      </c>
      <c r="C153">
        <v>25</v>
      </c>
      <c r="D153">
        <v>53</v>
      </c>
      <c r="E153">
        <v>44</v>
      </c>
      <c r="F153">
        <v>36</v>
      </c>
      <c r="G153">
        <v>42</v>
      </c>
      <c r="H153">
        <v>48</v>
      </c>
      <c r="I153" s="1">
        <v>27.291699999999999</v>
      </c>
      <c r="J153">
        <v>41</v>
      </c>
      <c r="K153">
        <v>45</v>
      </c>
      <c r="L153">
        <v>35</v>
      </c>
    </row>
    <row r="154" spans="1:12">
      <c r="A154">
        <v>38.25</v>
      </c>
      <c r="B154">
        <v>42</v>
      </c>
      <c r="C154">
        <v>27</v>
      </c>
      <c r="D154">
        <v>47</v>
      </c>
      <c r="E154">
        <v>38</v>
      </c>
      <c r="F154">
        <v>36</v>
      </c>
      <c r="G154">
        <v>41</v>
      </c>
      <c r="H154">
        <v>47</v>
      </c>
      <c r="I154" s="1">
        <v>29.7333</v>
      </c>
      <c r="J154">
        <v>48</v>
      </c>
      <c r="K154">
        <v>50</v>
      </c>
      <c r="L154">
        <v>35</v>
      </c>
    </row>
    <row r="155" spans="1:12">
      <c r="A155">
        <v>38.5</v>
      </c>
      <c r="B155">
        <v>45</v>
      </c>
      <c r="C155">
        <v>25</v>
      </c>
      <c r="D155">
        <v>47</v>
      </c>
      <c r="E155">
        <v>44</v>
      </c>
      <c r="F155">
        <v>34</v>
      </c>
      <c r="G155">
        <v>44</v>
      </c>
      <c r="H155">
        <v>46</v>
      </c>
      <c r="I155" s="1">
        <v>28.45</v>
      </c>
      <c r="J155">
        <v>50</v>
      </c>
      <c r="K155">
        <v>42</v>
      </c>
      <c r="L155">
        <v>36</v>
      </c>
    </row>
    <row r="156" spans="1:12">
      <c r="A156">
        <v>38.75</v>
      </c>
      <c r="B156">
        <v>49</v>
      </c>
      <c r="C156">
        <v>25</v>
      </c>
      <c r="D156">
        <v>43</v>
      </c>
      <c r="E156">
        <v>41</v>
      </c>
      <c r="F156">
        <v>35</v>
      </c>
      <c r="G156">
        <v>43</v>
      </c>
      <c r="H156">
        <v>42</v>
      </c>
      <c r="I156" s="1">
        <v>32.15</v>
      </c>
      <c r="J156">
        <v>46</v>
      </c>
      <c r="K156">
        <v>50</v>
      </c>
      <c r="L156">
        <v>34</v>
      </c>
    </row>
    <row r="157" spans="1:12">
      <c r="A157">
        <v>39</v>
      </c>
      <c r="B157">
        <v>38</v>
      </c>
      <c r="C157">
        <v>32</v>
      </c>
      <c r="D157">
        <v>54</v>
      </c>
      <c r="E157">
        <v>39</v>
      </c>
      <c r="F157">
        <v>36</v>
      </c>
      <c r="G157">
        <v>40</v>
      </c>
      <c r="H157">
        <v>49</v>
      </c>
      <c r="I157" s="1">
        <v>31.979199999999999</v>
      </c>
      <c r="J157">
        <v>43</v>
      </c>
      <c r="K157">
        <v>46</v>
      </c>
      <c r="L157">
        <v>31</v>
      </c>
    </row>
    <row r="158" spans="1:12">
      <c r="A158">
        <v>39.25</v>
      </c>
      <c r="B158">
        <v>42</v>
      </c>
      <c r="C158">
        <v>24</v>
      </c>
      <c r="D158">
        <v>51</v>
      </c>
      <c r="E158">
        <v>41</v>
      </c>
      <c r="F158">
        <v>34</v>
      </c>
      <c r="G158">
        <v>44</v>
      </c>
      <c r="H158">
        <v>47</v>
      </c>
      <c r="I158" s="1">
        <v>26.15</v>
      </c>
      <c r="J158">
        <v>50</v>
      </c>
      <c r="K158">
        <v>47</v>
      </c>
      <c r="L158">
        <v>32</v>
      </c>
    </row>
    <row r="159" spans="1:12">
      <c r="A159">
        <v>39.5</v>
      </c>
      <c r="B159">
        <v>45</v>
      </c>
      <c r="C159">
        <v>23</v>
      </c>
      <c r="D159">
        <v>48</v>
      </c>
      <c r="E159">
        <v>41</v>
      </c>
      <c r="F159">
        <v>35</v>
      </c>
      <c r="G159">
        <v>43</v>
      </c>
      <c r="H159">
        <v>46</v>
      </c>
      <c r="I159" s="1">
        <v>27.691700000000001</v>
      </c>
      <c r="J159">
        <v>42</v>
      </c>
      <c r="K159">
        <v>49</v>
      </c>
      <c r="L159">
        <v>30</v>
      </c>
    </row>
    <row r="160" spans="1:12">
      <c r="A160">
        <v>39.75</v>
      </c>
      <c r="B160">
        <v>45</v>
      </c>
      <c r="C160">
        <v>32</v>
      </c>
      <c r="D160">
        <v>48</v>
      </c>
      <c r="E160">
        <v>40</v>
      </c>
      <c r="F160">
        <v>36</v>
      </c>
      <c r="G160">
        <v>43</v>
      </c>
      <c r="H160">
        <v>47</v>
      </c>
      <c r="I160" s="1">
        <v>27.95</v>
      </c>
      <c r="J160">
        <v>41</v>
      </c>
      <c r="K160">
        <v>50</v>
      </c>
      <c r="L160">
        <v>28</v>
      </c>
    </row>
    <row r="161" spans="1:12">
      <c r="A161">
        <v>40</v>
      </c>
      <c r="B161">
        <v>37</v>
      </c>
      <c r="C161">
        <v>26</v>
      </c>
      <c r="D161">
        <v>37</v>
      </c>
      <c r="E161">
        <v>37</v>
      </c>
      <c r="F161">
        <v>36</v>
      </c>
      <c r="G161">
        <v>44</v>
      </c>
      <c r="H161">
        <v>45</v>
      </c>
      <c r="I161" s="1">
        <v>28.487500000000001</v>
      </c>
      <c r="J161">
        <v>46</v>
      </c>
      <c r="K161">
        <v>51</v>
      </c>
      <c r="L161">
        <v>31</v>
      </c>
    </row>
    <row r="162" spans="1:12">
      <c r="A162">
        <v>40.25</v>
      </c>
      <c r="B162">
        <v>49</v>
      </c>
      <c r="C162">
        <v>36</v>
      </c>
      <c r="D162">
        <v>52</v>
      </c>
      <c r="E162">
        <v>41</v>
      </c>
      <c r="F162">
        <v>32</v>
      </c>
      <c r="G162">
        <v>42</v>
      </c>
      <c r="H162">
        <v>45</v>
      </c>
      <c r="I162" s="1">
        <v>28</v>
      </c>
      <c r="J162">
        <v>45</v>
      </c>
      <c r="K162">
        <v>44</v>
      </c>
      <c r="L162">
        <v>33</v>
      </c>
    </row>
    <row r="163" spans="1:12">
      <c r="A163">
        <v>40.5</v>
      </c>
      <c r="B163">
        <v>56</v>
      </c>
      <c r="C163">
        <v>23</v>
      </c>
      <c r="D163">
        <v>48</v>
      </c>
      <c r="E163">
        <v>40</v>
      </c>
      <c r="F163">
        <v>37</v>
      </c>
      <c r="G163">
        <v>45</v>
      </c>
      <c r="H163">
        <v>52</v>
      </c>
      <c r="I163" s="1">
        <v>29.341699999999999</v>
      </c>
      <c r="J163">
        <v>46</v>
      </c>
      <c r="K163">
        <v>43</v>
      </c>
      <c r="L163">
        <v>32</v>
      </c>
    </row>
    <row r="164" spans="1:12">
      <c r="A164">
        <v>40.75</v>
      </c>
      <c r="B164">
        <v>44</v>
      </c>
      <c r="C164">
        <v>25</v>
      </c>
      <c r="D164">
        <v>47</v>
      </c>
      <c r="E164">
        <v>43</v>
      </c>
      <c r="F164">
        <v>34</v>
      </c>
      <c r="G164">
        <v>44</v>
      </c>
      <c r="H164">
        <v>43</v>
      </c>
      <c r="I164" s="1">
        <v>27.35</v>
      </c>
      <c r="J164">
        <v>51</v>
      </c>
      <c r="K164">
        <v>53</v>
      </c>
      <c r="L164">
        <v>35</v>
      </c>
    </row>
    <row r="165" spans="1:12">
      <c r="A165">
        <v>41</v>
      </c>
      <c r="B165">
        <v>52</v>
      </c>
      <c r="C165">
        <v>35</v>
      </c>
      <c r="D165">
        <v>48</v>
      </c>
      <c r="E165">
        <v>41</v>
      </c>
      <c r="F165">
        <v>34</v>
      </c>
      <c r="G165">
        <v>47</v>
      </c>
      <c r="H165">
        <v>42</v>
      </c>
      <c r="I165" s="1">
        <v>28.537500000000001</v>
      </c>
      <c r="J165">
        <v>48</v>
      </c>
      <c r="K165">
        <v>48</v>
      </c>
      <c r="L165">
        <v>33</v>
      </c>
    </row>
    <row r="166" spans="1:12">
      <c r="A166">
        <v>41.25</v>
      </c>
      <c r="B166">
        <v>43</v>
      </c>
      <c r="C166">
        <v>24</v>
      </c>
      <c r="D166">
        <v>46</v>
      </c>
      <c r="E166">
        <v>32</v>
      </c>
      <c r="F166">
        <v>37</v>
      </c>
      <c r="G166">
        <v>41</v>
      </c>
      <c r="H166">
        <v>49</v>
      </c>
      <c r="I166" s="1">
        <v>27.633299999999998</v>
      </c>
      <c r="J166">
        <v>48</v>
      </c>
      <c r="K166">
        <v>54</v>
      </c>
      <c r="L166">
        <v>32</v>
      </c>
    </row>
    <row r="167" spans="1:12">
      <c r="A167">
        <v>41.5</v>
      </c>
      <c r="B167">
        <v>44</v>
      </c>
      <c r="C167">
        <v>24</v>
      </c>
      <c r="D167">
        <v>43</v>
      </c>
      <c r="E167">
        <v>43</v>
      </c>
      <c r="F167">
        <v>33</v>
      </c>
      <c r="G167">
        <v>46</v>
      </c>
      <c r="H167">
        <v>47</v>
      </c>
      <c r="I167" s="1">
        <v>24.6875</v>
      </c>
      <c r="J167">
        <v>43</v>
      </c>
      <c r="K167">
        <v>46</v>
      </c>
      <c r="L167">
        <v>33</v>
      </c>
    </row>
    <row r="168" spans="1:12">
      <c r="A168">
        <v>41.75</v>
      </c>
      <c r="B168">
        <v>56</v>
      </c>
      <c r="C168">
        <v>30</v>
      </c>
      <c r="D168">
        <v>50</v>
      </c>
      <c r="E168">
        <v>43</v>
      </c>
      <c r="F168">
        <v>35</v>
      </c>
      <c r="G168">
        <v>42</v>
      </c>
      <c r="H168">
        <v>47</v>
      </c>
      <c r="I168" s="1">
        <v>29.808299999999999</v>
      </c>
      <c r="J168">
        <v>40</v>
      </c>
      <c r="K168">
        <v>40</v>
      </c>
      <c r="L168">
        <v>32</v>
      </c>
    </row>
    <row r="169" spans="1:12">
      <c r="A169">
        <v>42</v>
      </c>
      <c r="B169">
        <v>43</v>
      </c>
      <c r="C169">
        <v>27</v>
      </c>
      <c r="D169">
        <v>43</v>
      </c>
      <c r="E169">
        <v>44</v>
      </c>
      <c r="F169">
        <v>34</v>
      </c>
      <c r="G169">
        <v>44</v>
      </c>
      <c r="H169">
        <v>42</v>
      </c>
      <c r="I169" s="1">
        <v>33.216700000000003</v>
      </c>
      <c r="J169">
        <v>44</v>
      </c>
      <c r="K169">
        <v>44</v>
      </c>
      <c r="L169">
        <v>33</v>
      </c>
    </row>
    <row r="170" spans="1:12">
      <c r="A170">
        <v>42.25</v>
      </c>
      <c r="B170">
        <v>42</v>
      </c>
      <c r="C170">
        <v>31</v>
      </c>
      <c r="D170">
        <v>52</v>
      </c>
      <c r="E170">
        <v>44</v>
      </c>
      <c r="F170">
        <v>32</v>
      </c>
      <c r="G170">
        <v>45</v>
      </c>
      <c r="H170">
        <v>47</v>
      </c>
      <c r="I170" s="1">
        <v>24</v>
      </c>
      <c r="J170">
        <v>49</v>
      </c>
      <c r="K170">
        <v>48</v>
      </c>
      <c r="L170">
        <v>33</v>
      </c>
    </row>
    <row r="171" spans="1:12">
      <c r="A171">
        <v>42.5</v>
      </c>
      <c r="B171">
        <v>36</v>
      </c>
      <c r="C171">
        <v>26</v>
      </c>
      <c r="D171">
        <v>42</v>
      </c>
      <c r="E171">
        <v>35</v>
      </c>
      <c r="F171">
        <v>39</v>
      </c>
      <c r="G171">
        <v>41</v>
      </c>
      <c r="H171">
        <v>43</v>
      </c>
      <c r="I171" s="1">
        <v>28.183299999999999</v>
      </c>
      <c r="J171">
        <v>45</v>
      </c>
      <c r="K171">
        <v>55</v>
      </c>
      <c r="L171">
        <v>32</v>
      </c>
    </row>
    <row r="172" spans="1:12">
      <c r="A172">
        <v>42.75</v>
      </c>
      <c r="B172">
        <v>41</v>
      </c>
      <c r="C172">
        <v>22</v>
      </c>
      <c r="D172">
        <v>45</v>
      </c>
      <c r="E172">
        <v>37</v>
      </c>
      <c r="F172">
        <v>35</v>
      </c>
      <c r="G172">
        <v>46</v>
      </c>
      <c r="H172">
        <v>44</v>
      </c>
      <c r="I172" s="1">
        <v>25.583300000000001</v>
      </c>
      <c r="J172">
        <v>47</v>
      </c>
      <c r="K172">
        <v>40</v>
      </c>
      <c r="L172">
        <v>35</v>
      </c>
    </row>
    <row r="173" spans="1:12">
      <c r="A173">
        <v>43</v>
      </c>
      <c r="B173">
        <v>40</v>
      </c>
      <c r="C173">
        <v>22</v>
      </c>
      <c r="D173">
        <v>43</v>
      </c>
      <c r="E173">
        <v>45</v>
      </c>
      <c r="F173">
        <v>39</v>
      </c>
      <c r="G173">
        <v>42</v>
      </c>
      <c r="H173">
        <v>41</v>
      </c>
      <c r="I173" s="1">
        <v>29.9375</v>
      </c>
      <c r="J173">
        <v>41</v>
      </c>
      <c r="K173">
        <v>49</v>
      </c>
      <c r="L173">
        <v>27</v>
      </c>
    </row>
    <row r="174" spans="1:12">
      <c r="A174">
        <v>43.25</v>
      </c>
      <c r="B174">
        <v>51</v>
      </c>
      <c r="C174">
        <v>30</v>
      </c>
      <c r="D174">
        <v>53</v>
      </c>
      <c r="E174">
        <v>44</v>
      </c>
      <c r="F174">
        <v>33</v>
      </c>
      <c r="G174">
        <v>40</v>
      </c>
      <c r="H174">
        <v>41</v>
      </c>
      <c r="I174" s="1">
        <v>27.216699999999999</v>
      </c>
      <c r="J174">
        <v>48</v>
      </c>
      <c r="K174">
        <v>42</v>
      </c>
      <c r="L174">
        <v>29</v>
      </c>
    </row>
    <row r="175" spans="1:12">
      <c r="A175">
        <v>43.5</v>
      </c>
      <c r="B175">
        <v>47</v>
      </c>
      <c r="C175">
        <v>20</v>
      </c>
      <c r="D175">
        <v>49</v>
      </c>
      <c r="E175">
        <v>43</v>
      </c>
      <c r="F175">
        <v>31</v>
      </c>
      <c r="G175">
        <v>44</v>
      </c>
      <c r="H175">
        <v>47</v>
      </c>
      <c r="I175" s="1">
        <v>27.895800000000001</v>
      </c>
      <c r="J175">
        <v>36</v>
      </c>
      <c r="K175">
        <v>51</v>
      </c>
      <c r="L175">
        <v>30</v>
      </c>
    </row>
    <row r="176" spans="1:12">
      <c r="A176">
        <v>43.75</v>
      </c>
      <c r="B176">
        <v>49</v>
      </c>
      <c r="C176">
        <v>20</v>
      </c>
      <c r="D176">
        <v>47</v>
      </c>
      <c r="E176">
        <v>41</v>
      </c>
      <c r="F176">
        <v>40</v>
      </c>
      <c r="G176">
        <v>43</v>
      </c>
      <c r="H176">
        <v>46</v>
      </c>
      <c r="I176" s="1">
        <v>29.75</v>
      </c>
      <c r="J176">
        <v>42</v>
      </c>
      <c r="K176">
        <v>55</v>
      </c>
      <c r="L176">
        <v>30</v>
      </c>
    </row>
    <row r="177" spans="1:12">
      <c r="A177">
        <v>44</v>
      </c>
      <c r="B177">
        <v>42</v>
      </c>
      <c r="C177">
        <v>17</v>
      </c>
      <c r="D177">
        <v>43</v>
      </c>
      <c r="E177">
        <v>34</v>
      </c>
      <c r="F177">
        <v>34</v>
      </c>
      <c r="G177">
        <v>41</v>
      </c>
      <c r="H177">
        <v>49</v>
      </c>
      <c r="I177" s="1">
        <v>28.854199999999999</v>
      </c>
      <c r="J177">
        <v>43</v>
      </c>
      <c r="K177">
        <v>47</v>
      </c>
      <c r="L177">
        <v>32</v>
      </c>
    </row>
    <row r="178" spans="1:12">
      <c r="A178">
        <v>44.25</v>
      </c>
      <c r="B178">
        <v>44</v>
      </c>
      <c r="C178">
        <v>31</v>
      </c>
      <c r="D178">
        <v>42</v>
      </c>
      <c r="E178">
        <v>39</v>
      </c>
      <c r="F178">
        <v>36</v>
      </c>
      <c r="G178">
        <v>44</v>
      </c>
      <c r="H178">
        <v>41</v>
      </c>
      <c r="I178" s="1">
        <v>24.066700000000001</v>
      </c>
      <c r="J178">
        <v>48</v>
      </c>
      <c r="K178">
        <v>47</v>
      </c>
      <c r="L178">
        <v>31</v>
      </c>
    </row>
    <row r="179" spans="1:12">
      <c r="A179">
        <v>44.5</v>
      </c>
      <c r="B179">
        <v>33</v>
      </c>
      <c r="C179">
        <v>18</v>
      </c>
      <c r="D179">
        <v>46</v>
      </c>
      <c r="E179">
        <v>34</v>
      </c>
      <c r="F179">
        <v>40</v>
      </c>
      <c r="G179">
        <v>38</v>
      </c>
      <c r="H179">
        <v>46</v>
      </c>
      <c r="I179" s="1">
        <v>28.8125</v>
      </c>
      <c r="J179">
        <v>50</v>
      </c>
      <c r="K179">
        <v>47</v>
      </c>
      <c r="L179">
        <v>31</v>
      </c>
    </row>
    <row r="180" spans="1:12">
      <c r="A180">
        <v>44.75</v>
      </c>
      <c r="B180">
        <v>37</v>
      </c>
      <c r="C180">
        <v>27</v>
      </c>
      <c r="D180">
        <v>42</v>
      </c>
      <c r="E180">
        <v>40</v>
      </c>
      <c r="F180">
        <v>35</v>
      </c>
      <c r="G180">
        <v>44</v>
      </c>
      <c r="H180">
        <v>46</v>
      </c>
      <c r="I180" s="1">
        <v>29.55</v>
      </c>
      <c r="J180">
        <v>39</v>
      </c>
      <c r="K180">
        <v>52</v>
      </c>
      <c r="L180">
        <v>32</v>
      </c>
    </row>
    <row r="181" spans="1:12">
      <c r="A181">
        <v>45</v>
      </c>
      <c r="B181">
        <v>47</v>
      </c>
      <c r="C181">
        <v>33</v>
      </c>
      <c r="D181">
        <v>46</v>
      </c>
      <c r="E181">
        <v>37</v>
      </c>
      <c r="F181">
        <v>37</v>
      </c>
      <c r="G181">
        <v>39</v>
      </c>
      <c r="H181">
        <v>43</v>
      </c>
      <c r="I181" s="1">
        <v>26.754200000000001</v>
      </c>
      <c r="J181">
        <v>45</v>
      </c>
      <c r="K181">
        <v>48</v>
      </c>
      <c r="L181">
        <v>27</v>
      </c>
    </row>
    <row r="182" spans="1:12">
      <c r="A182">
        <v>45.25</v>
      </c>
      <c r="B182">
        <v>45</v>
      </c>
      <c r="C182">
        <v>31</v>
      </c>
      <c r="D182">
        <v>46</v>
      </c>
      <c r="E182">
        <v>42</v>
      </c>
      <c r="F182">
        <v>36</v>
      </c>
      <c r="G182">
        <v>41</v>
      </c>
      <c r="H182">
        <v>47</v>
      </c>
      <c r="I182" s="1">
        <v>27</v>
      </c>
      <c r="J182">
        <v>45</v>
      </c>
      <c r="K182">
        <v>50</v>
      </c>
      <c r="L182">
        <v>27</v>
      </c>
    </row>
    <row r="183" spans="1:12">
      <c r="A183">
        <v>45.5</v>
      </c>
      <c r="B183">
        <v>44</v>
      </c>
      <c r="C183">
        <v>26</v>
      </c>
      <c r="D183">
        <v>42</v>
      </c>
      <c r="E183">
        <v>40</v>
      </c>
      <c r="F183">
        <v>36</v>
      </c>
      <c r="G183">
        <v>44</v>
      </c>
      <c r="H183">
        <v>43</v>
      </c>
      <c r="I183" s="1">
        <v>28</v>
      </c>
      <c r="J183">
        <v>37</v>
      </c>
      <c r="K183">
        <v>52</v>
      </c>
      <c r="L183">
        <v>32</v>
      </c>
    </row>
    <row r="184" spans="1:12">
      <c r="A184">
        <v>45.75</v>
      </c>
      <c r="B184">
        <v>37</v>
      </c>
      <c r="C184">
        <v>28</v>
      </c>
      <c r="D184">
        <v>45</v>
      </c>
      <c r="E184">
        <v>35</v>
      </c>
      <c r="F184">
        <v>36</v>
      </c>
      <c r="G184">
        <v>44</v>
      </c>
      <c r="H184">
        <v>48</v>
      </c>
      <c r="I184" s="1">
        <v>25.708300000000001</v>
      </c>
      <c r="J184">
        <v>46</v>
      </c>
      <c r="K184">
        <v>47</v>
      </c>
      <c r="L184">
        <v>33</v>
      </c>
    </row>
    <row r="185" spans="1:12">
      <c r="A185">
        <v>46</v>
      </c>
      <c r="B185">
        <v>44</v>
      </c>
      <c r="C185">
        <v>25</v>
      </c>
      <c r="D185">
        <v>45</v>
      </c>
      <c r="E185">
        <v>40</v>
      </c>
      <c r="F185">
        <v>32</v>
      </c>
      <c r="G185">
        <v>41</v>
      </c>
      <c r="H185">
        <v>41</v>
      </c>
      <c r="I185" s="1">
        <v>28.262499999999999</v>
      </c>
      <c r="J185">
        <v>42</v>
      </c>
      <c r="K185">
        <v>43</v>
      </c>
      <c r="L185">
        <v>30</v>
      </c>
    </row>
    <row r="186" spans="1:12">
      <c r="A186">
        <v>46.25</v>
      </c>
      <c r="B186">
        <v>41</v>
      </c>
      <c r="C186">
        <v>26</v>
      </c>
      <c r="D186">
        <v>49</v>
      </c>
      <c r="E186">
        <v>41</v>
      </c>
      <c r="F186">
        <v>33</v>
      </c>
      <c r="G186">
        <v>43</v>
      </c>
      <c r="H186">
        <v>46</v>
      </c>
      <c r="I186" s="1">
        <v>28.933299999999999</v>
      </c>
      <c r="J186">
        <v>44</v>
      </c>
      <c r="K186">
        <v>50</v>
      </c>
      <c r="L186">
        <v>31</v>
      </c>
    </row>
    <row r="187" spans="1:12">
      <c r="A187">
        <v>46.5</v>
      </c>
      <c r="B187">
        <v>44</v>
      </c>
      <c r="C187">
        <v>23</v>
      </c>
      <c r="D187">
        <v>44</v>
      </c>
      <c r="E187">
        <v>39</v>
      </c>
      <c r="F187">
        <v>32</v>
      </c>
      <c r="G187">
        <v>42</v>
      </c>
      <c r="H187">
        <v>48</v>
      </c>
      <c r="I187" s="1">
        <v>25.270800000000001</v>
      </c>
      <c r="J187">
        <v>41</v>
      </c>
      <c r="K187">
        <v>48</v>
      </c>
      <c r="L187">
        <v>23</v>
      </c>
    </row>
    <row r="188" spans="1:12">
      <c r="A188">
        <v>46.75</v>
      </c>
      <c r="B188">
        <v>41</v>
      </c>
      <c r="C188">
        <v>23</v>
      </c>
      <c r="D188">
        <v>43</v>
      </c>
      <c r="E188">
        <v>46</v>
      </c>
      <c r="F188">
        <v>34</v>
      </c>
      <c r="G188">
        <v>44</v>
      </c>
      <c r="H188">
        <v>46</v>
      </c>
      <c r="I188" s="1">
        <v>26</v>
      </c>
      <c r="J188">
        <v>49</v>
      </c>
      <c r="K188">
        <v>46</v>
      </c>
      <c r="L188">
        <v>30</v>
      </c>
    </row>
    <row r="189" spans="1:12">
      <c r="A189">
        <v>47</v>
      </c>
      <c r="B189">
        <v>37</v>
      </c>
      <c r="C189">
        <v>20</v>
      </c>
      <c r="D189">
        <v>40</v>
      </c>
      <c r="E189">
        <v>42</v>
      </c>
      <c r="F189">
        <v>35</v>
      </c>
      <c r="G189">
        <v>42</v>
      </c>
      <c r="H189">
        <v>47</v>
      </c>
      <c r="I189" s="1">
        <v>23.675000000000001</v>
      </c>
      <c r="J189">
        <v>44</v>
      </c>
      <c r="K189">
        <v>53</v>
      </c>
      <c r="L189">
        <v>25</v>
      </c>
    </row>
    <row r="190" spans="1:12">
      <c r="A190">
        <v>47.25</v>
      </c>
      <c r="B190">
        <v>37</v>
      </c>
      <c r="C190">
        <v>24</v>
      </c>
      <c r="D190">
        <v>37</v>
      </c>
      <c r="E190">
        <v>39</v>
      </c>
      <c r="F190">
        <v>35</v>
      </c>
      <c r="G190">
        <v>43</v>
      </c>
      <c r="H190">
        <v>43</v>
      </c>
      <c r="I190" s="1">
        <v>22.833300000000001</v>
      </c>
      <c r="J190">
        <v>47</v>
      </c>
      <c r="K190">
        <v>50</v>
      </c>
      <c r="L190">
        <v>32</v>
      </c>
    </row>
    <row r="191" spans="1:12">
      <c r="A191">
        <v>47.5</v>
      </c>
      <c r="B191">
        <v>46</v>
      </c>
      <c r="C191">
        <v>22</v>
      </c>
      <c r="D191">
        <v>40</v>
      </c>
      <c r="E191">
        <v>43</v>
      </c>
      <c r="F191">
        <v>34</v>
      </c>
      <c r="G191">
        <v>43</v>
      </c>
      <c r="H191">
        <v>46</v>
      </c>
      <c r="I191" s="1">
        <v>32.412500000000001</v>
      </c>
      <c r="J191">
        <v>41</v>
      </c>
      <c r="K191">
        <v>52</v>
      </c>
      <c r="L191">
        <v>26</v>
      </c>
    </row>
    <row r="192" spans="1:12">
      <c r="A192">
        <v>47.75</v>
      </c>
      <c r="B192">
        <v>38</v>
      </c>
      <c r="C192">
        <v>27</v>
      </c>
      <c r="D192">
        <v>55</v>
      </c>
      <c r="E192">
        <v>40</v>
      </c>
      <c r="F192">
        <v>34</v>
      </c>
      <c r="G192">
        <v>43</v>
      </c>
      <c r="H192">
        <v>48</v>
      </c>
      <c r="I192" s="1">
        <v>23.708300000000001</v>
      </c>
      <c r="J192">
        <v>36</v>
      </c>
      <c r="K192">
        <v>50</v>
      </c>
      <c r="L192">
        <v>31</v>
      </c>
    </row>
    <row r="193" spans="1:12">
      <c r="A193">
        <v>48</v>
      </c>
      <c r="B193">
        <v>42</v>
      </c>
      <c r="C193">
        <v>20</v>
      </c>
      <c r="D193">
        <v>48</v>
      </c>
      <c r="E193">
        <v>42</v>
      </c>
      <c r="F193">
        <v>35</v>
      </c>
      <c r="G193">
        <v>43</v>
      </c>
      <c r="H193">
        <v>46</v>
      </c>
      <c r="I193" s="1">
        <v>26.520800000000001</v>
      </c>
      <c r="J193">
        <v>40</v>
      </c>
      <c r="K193">
        <v>51</v>
      </c>
      <c r="L193">
        <v>27</v>
      </c>
    </row>
    <row r="194" spans="1:12">
      <c r="A194">
        <v>48.25</v>
      </c>
      <c r="B194">
        <v>38</v>
      </c>
      <c r="C194">
        <v>16</v>
      </c>
      <c r="D194">
        <v>41</v>
      </c>
      <c r="E194">
        <v>41</v>
      </c>
      <c r="F194">
        <v>34</v>
      </c>
      <c r="G194">
        <v>41</v>
      </c>
      <c r="H194">
        <v>44</v>
      </c>
      <c r="I194" s="1">
        <v>26.6</v>
      </c>
      <c r="J194">
        <v>36</v>
      </c>
      <c r="K194">
        <v>46</v>
      </c>
      <c r="L194">
        <v>26</v>
      </c>
    </row>
    <row r="195" spans="1:12">
      <c r="A195">
        <v>48.5</v>
      </c>
      <c r="B195">
        <v>45</v>
      </c>
      <c r="C195">
        <v>27</v>
      </c>
      <c r="D195">
        <v>43</v>
      </c>
      <c r="E195">
        <v>39</v>
      </c>
      <c r="F195">
        <v>39</v>
      </c>
      <c r="G195">
        <v>44</v>
      </c>
      <c r="H195">
        <v>40</v>
      </c>
      <c r="I195" s="1">
        <v>27.479199999999999</v>
      </c>
      <c r="J195">
        <v>38</v>
      </c>
      <c r="K195">
        <v>47</v>
      </c>
      <c r="L195">
        <v>28</v>
      </c>
    </row>
    <row r="196" spans="1:12">
      <c r="A196">
        <v>48.75</v>
      </c>
      <c r="B196">
        <v>35</v>
      </c>
      <c r="C196">
        <v>36</v>
      </c>
      <c r="D196">
        <v>39</v>
      </c>
      <c r="E196">
        <v>38</v>
      </c>
      <c r="F196">
        <v>32</v>
      </c>
      <c r="G196">
        <v>44</v>
      </c>
      <c r="H196">
        <v>48</v>
      </c>
      <c r="I196" s="1">
        <v>30</v>
      </c>
      <c r="J196">
        <v>53</v>
      </c>
      <c r="K196">
        <v>49</v>
      </c>
      <c r="L196">
        <v>30</v>
      </c>
    </row>
    <row r="197" spans="1:12">
      <c r="A197">
        <v>49</v>
      </c>
      <c r="B197">
        <v>41</v>
      </c>
      <c r="C197">
        <v>11</v>
      </c>
      <c r="D197">
        <v>49</v>
      </c>
      <c r="E197">
        <v>39</v>
      </c>
      <c r="F197">
        <v>35</v>
      </c>
      <c r="G197">
        <v>44</v>
      </c>
      <c r="H197">
        <v>46</v>
      </c>
      <c r="I197" s="1">
        <v>23.6875</v>
      </c>
      <c r="J197">
        <v>52</v>
      </c>
      <c r="K197">
        <v>47</v>
      </c>
      <c r="L197">
        <v>24</v>
      </c>
    </row>
    <row r="198" spans="1:12">
      <c r="A198">
        <v>49.25</v>
      </c>
      <c r="B198">
        <v>36</v>
      </c>
      <c r="C198">
        <v>24</v>
      </c>
      <c r="D198">
        <v>44</v>
      </c>
      <c r="E198">
        <v>40</v>
      </c>
      <c r="F198">
        <v>33</v>
      </c>
      <c r="G198">
        <v>39</v>
      </c>
      <c r="H198">
        <v>45</v>
      </c>
      <c r="I198" s="1">
        <v>25.7333</v>
      </c>
      <c r="J198">
        <v>46</v>
      </c>
      <c r="K198">
        <v>52</v>
      </c>
      <c r="L198">
        <v>32</v>
      </c>
    </row>
    <row r="199" spans="1:12">
      <c r="A199">
        <v>49.5</v>
      </c>
      <c r="B199">
        <v>34</v>
      </c>
      <c r="C199">
        <v>26</v>
      </c>
      <c r="D199">
        <v>42</v>
      </c>
      <c r="E199">
        <v>36</v>
      </c>
      <c r="F199">
        <v>30</v>
      </c>
      <c r="G199">
        <v>39</v>
      </c>
      <c r="H199">
        <v>43</v>
      </c>
      <c r="I199" s="1">
        <v>27.6417</v>
      </c>
      <c r="J199">
        <v>35</v>
      </c>
      <c r="K199">
        <v>46</v>
      </c>
      <c r="L199">
        <v>22</v>
      </c>
    </row>
    <row r="200" spans="1:12">
      <c r="A200">
        <v>49.75</v>
      </c>
      <c r="B200">
        <v>42</v>
      </c>
      <c r="C200">
        <v>32</v>
      </c>
      <c r="D200">
        <v>45</v>
      </c>
      <c r="E200">
        <v>38</v>
      </c>
      <c r="F200">
        <v>33</v>
      </c>
      <c r="G200">
        <v>39</v>
      </c>
      <c r="H200">
        <v>44</v>
      </c>
      <c r="I200" s="1">
        <v>26.375</v>
      </c>
      <c r="J200">
        <v>39</v>
      </c>
      <c r="K200">
        <v>48</v>
      </c>
      <c r="L200">
        <v>30</v>
      </c>
    </row>
    <row r="201" spans="1:12">
      <c r="A201">
        <v>50</v>
      </c>
      <c r="B201">
        <v>44</v>
      </c>
      <c r="C201">
        <v>12</v>
      </c>
      <c r="D201">
        <v>55</v>
      </c>
      <c r="E201">
        <v>43</v>
      </c>
      <c r="F201">
        <v>37</v>
      </c>
      <c r="G201">
        <v>44</v>
      </c>
      <c r="H201">
        <v>54</v>
      </c>
      <c r="I201" s="1">
        <v>21.304200000000002</v>
      </c>
      <c r="J201">
        <v>41</v>
      </c>
      <c r="K201">
        <v>46</v>
      </c>
      <c r="L201">
        <v>28</v>
      </c>
    </row>
    <row r="202" spans="1:12">
      <c r="A202">
        <v>50.25</v>
      </c>
      <c r="B202">
        <v>38</v>
      </c>
      <c r="C202">
        <v>19</v>
      </c>
      <c r="D202">
        <v>51</v>
      </c>
      <c r="E202">
        <v>42</v>
      </c>
      <c r="F202">
        <v>34</v>
      </c>
      <c r="G202">
        <v>47</v>
      </c>
      <c r="H202">
        <v>41</v>
      </c>
      <c r="I202" s="1">
        <v>24</v>
      </c>
      <c r="J202">
        <v>39</v>
      </c>
      <c r="K202">
        <v>51</v>
      </c>
      <c r="L202">
        <v>28</v>
      </c>
    </row>
    <row r="203" spans="1:12">
      <c r="A203">
        <v>50.5</v>
      </c>
      <c r="B203">
        <v>41</v>
      </c>
      <c r="C203">
        <v>21</v>
      </c>
      <c r="D203">
        <v>49</v>
      </c>
      <c r="E203">
        <v>42</v>
      </c>
      <c r="F203">
        <v>36</v>
      </c>
      <c r="G203">
        <v>44</v>
      </c>
      <c r="H203">
        <v>38</v>
      </c>
      <c r="I203" s="1">
        <v>25.012499999999999</v>
      </c>
      <c r="J203">
        <v>51</v>
      </c>
      <c r="K203">
        <v>49</v>
      </c>
      <c r="L203">
        <v>29</v>
      </c>
    </row>
    <row r="204" spans="1:12">
      <c r="A204">
        <v>50.75</v>
      </c>
      <c r="B204">
        <v>37</v>
      </c>
      <c r="C204">
        <v>33</v>
      </c>
      <c r="D204">
        <v>40</v>
      </c>
      <c r="E204">
        <v>38</v>
      </c>
      <c r="F204">
        <v>39</v>
      </c>
      <c r="G204">
        <v>46</v>
      </c>
      <c r="H204">
        <v>41</v>
      </c>
      <c r="I204" s="1">
        <v>26.024999999999999</v>
      </c>
      <c r="J204">
        <v>41</v>
      </c>
      <c r="K204">
        <v>46</v>
      </c>
      <c r="L204">
        <v>30</v>
      </c>
    </row>
    <row r="205" spans="1:12">
      <c r="A205">
        <v>51</v>
      </c>
      <c r="B205">
        <v>33</v>
      </c>
      <c r="C205">
        <v>16</v>
      </c>
      <c r="D205">
        <v>44</v>
      </c>
      <c r="E205">
        <v>38</v>
      </c>
      <c r="F205">
        <v>35</v>
      </c>
      <c r="G205">
        <v>41</v>
      </c>
      <c r="H205">
        <v>43</v>
      </c>
      <c r="I205" s="1">
        <v>23.691700000000001</v>
      </c>
      <c r="J205">
        <v>36</v>
      </c>
      <c r="K205">
        <v>48</v>
      </c>
      <c r="L205">
        <v>26</v>
      </c>
    </row>
    <row r="206" spans="1:12">
      <c r="A206">
        <v>51.25</v>
      </c>
      <c r="B206">
        <v>45</v>
      </c>
      <c r="C206">
        <v>31</v>
      </c>
      <c r="D206">
        <v>42</v>
      </c>
      <c r="E206">
        <v>42</v>
      </c>
      <c r="F206">
        <v>36</v>
      </c>
      <c r="G206">
        <v>37</v>
      </c>
      <c r="H206">
        <v>44</v>
      </c>
      <c r="I206" s="1">
        <v>25.55</v>
      </c>
      <c r="J206">
        <v>41</v>
      </c>
      <c r="K206">
        <v>46</v>
      </c>
      <c r="L206">
        <v>34</v>
      </c>
    </row>
    <row r="207" spans="1:12">
      <c r="A207">
        <v>51.5</v>
      </c>
      <c r="B207">
        <v>38</v>
      </c>
      <c r="C207">
        <v>12</v>
      </c>
      <c r="D207">
        <v>42</v>
      </c>
      <c r="E207">
        <v>41</v>
      </c>
      <c r="F207">
        <v>35</v>
      </c>
      <c r="G207">
        <v>43</v>
      </c>
      <c r="H207">
        <v>45</v>
      </c>
      <c r="I207" s="1">
        <v>25.9375</v>
      </c>
      <c r="J207">
        <v>50</v>
      </c>
      <c r="K207">
        <v>42</v>
      </c>
      <c r="L207">
        <v>30</v>
      </c>
    </row>
    <row r="208" spans="1:12">
      <c r="A208">
        <v>51.75</v>
      </c>
      <c r="B208">
        <v>37</v>
      </c>
      <c r="C208">
        <v>22</v>
      </c>
      <c r="D208">
        <v>37</v>
      </c>
      <c r="E208">
        <v>38</v>
      </c>
      <c r="F208">
        <v>33</v>
      </c>
      <c r="G208">
        <v>44</v>
      </c>
      <c r="H208">
        <v>41</v>
      </c>
      <c r="I208" s="1">
        <v>28.283300000000001</v>
      </c>
      <c r="J208">
        <v>40</v>
      </c>
      <c r="K208">
        <v>50</v>
      </c>
      <c r="L208">
        <v>30</v>
      </c>
    </row>
    <row r="209" spans="1:12">
      <c r="A209">
        <v>52</v>
      </c>
      <c r="B209">
        <v>48</v>
      </c>
      <c r="C209">
        <v>24</v>
      </c>
      <c r="D209">
        <v>38</v>
      </c>
      <c r="E209">
        <v>38</v>
      </c>
      <c r="F209">
        <v>37</v>
      </c>
      <c r="G209">
        <v>43</v>
      </c>
      <c r="H209">
        <v>46</v>
      </c>
      <c r="I209" s="1">
        <v>25.274999999999999</v>
      </c>
      <c r="J209">
        <v>39</v>
      </c>
      <c r="K209">
        <v>48</v>
      </c>
      <c r="L209">
        <v>31</v>
      </c>
    </row>
    <row r="210" spans="1:12">
      <c r="A210">
        <v>52.25</v>
      </c>
      <c r="B210">
        <v>38</v>
      </c>
      <c r="C210">
        <v>14</v>
      </c>
      <c r="D210">
        <v>36</v>
      </c>
      <c r="E210">
        <v>38</v>
      </c>
      <c r="F210">
        <v>33</v>
      </c>
      <c r="G210">
        <v>41</v>
      </c>
      <c r="H210">
        <v>47</v>
      </c>
      <c r="I210" s="1">
        <v>26.533300000000001</v>
      </c>
      <c r="J210">
        <v>39</v>
      </c>
      <c r="K210">
        <v>47</v>
      </c>
      <c r="L210">
        <v>25</v>
      </c>
    </row>
    <row r="211" spans="1:12">
      <c r="A211">
        <v>52.5</v>
      </c>
      <c r="B211">
        <v>47</v>
      </c>
      <c r="C211">
        <v>17</v>
      </c>
      <c r="D211">
        <v>42</v>
      </c>
      <c r="E211">
        <v>39</v>
      </c>
      <c r="F211">
        <v>29</v>
      </c>
      <c r="G211">
        <v>39</v>
      </c>
      <c r="H211">
        <v>38</v>
      </c>
      <c r="I211" s="1">
        <v>28.291699999999999</v>
      </c>
      <c r="J211">
        <v>36</v>
      </c>
      <c r="K211">
        <v>50</v>
      </c>
      <c r="L211">
        <v>25</v>
      </c>
    </row>
    <row r="212" spans="1:12">
      <c r="A212">
        <v>52.75</v>
      </c>
      <c r="B212">
        <v>31</v>
      </c>
      <c r="C212">
        <v>8</v>
      </c>
      <c r="D212">
        <v>33</v>
      </c>
      <c r="E212">
        <v>36</v>
      </c>
      <c r="F212">
        <v>36</v>
      </c>
      <c r="G212">
        <v>42</v>
      </c>
      <c r="H212">
        <v>46</v>
      </c>
      <c r="I212" s="1">
        <v>22.375</v>
      </c>
      <c r="J212">
        <v>45</v>
      </c>
      <c r="K212">
        <v>51</v>
      </c>
      <c r="L212">
        <v>28</v>
      </c>
    </row>
    <row r="213" spans="1:12">
      <c r="A213">
        <v>53</v>
      </c>
      <c r="B213">
        <v>50</v>
      </c>
      <c r="C213">
        <v>18</v>
      </c>
      <c r="D213">
        <v>40</v>
      </c>
      <c r="E213">
        <v>38</v>
      </c>
      <c r="F213">
        <v>32</v>
      </c>
      <c r="G213">
        <v>50</v>
      </c>
      <c r="H213">
        <v>42</v>
      </c>
      <c r="I213" s="1">
        <v>23.4833</v>
      </c>
      <c r="J213">
        <v>42</v>
      </c>
      <c r="K213">
        <v>46</v>
      </c>
      <c r="L213">
        <v>28</v>
      </c>
    </row>
    <row r="214" spans="1:12">
      <c r="A214">
        <v>53.25</v>
      </c>
      <c r="B214">
        <v>41</v>
      </c>
      <c r="C214">
        <v>18</v>
      </c>
      <c r="D214">
        <v>39</v>
      </c>
      <c r="E214">
        <v>33</v>
      </c>
      <c r="F214">
        <v>34</v>
      </c>
      <c r="G214">
        <v>43</v>
      </c>
      <c r="H214">
        <v>49</v>
      </c>
      <c r="I214" s="1">
        <v>27</v>
      </c>
      <c r="J214">
        <v>37</v>
      </c>
      <c r="K214">
        <v>49</v>
      </c>
      <c r="L214">
        <v>34</v>
      </c>
    </row>
    <row r="215" spans="1:12">
      <c r="A215">
        <v>53.5</v>
      </c>
      <c r="B215">
        <v>44</v>
      </c>
      <c r="C215">
        <v>14</v>
      </c>
      <c r="D215">
        <v>43</v>
      </c>
      <c r="E215">
        <v>36</v>
      </c>
      <c r="F215">
        <v>37</v>
      </c>
      <c r="G215">
        <v>42</v>
      </c>
      <c r="H215">
        <v>49</v>
      </c>
      <c r="I215" s="1">
        <v>21.55</v>
      </c>
      <c r="J215">
        <v>40</v>
      </c>
      <c r="K215">
        <v>46</v>
      </c>
      <c r="L215">
        <v>20</v>
      </c>
    </row>
    <row r="216" spans="1:12">
      <c r="A216">
        <v>53.75</v>
      </c>
      <c r="B216">
        <v>49</v>
      </c>
      <c r="C216">
        <v>9</v>
      </c>
      <c r="D216">
        <v>32</v>
      </c>
      <c r="E216">
        <v>43</v>
      </c>
      <c r="F216">
        <v>33</v>
      </c>
      <c r="G216">
        <v>43</v>
      </c>
      <c r="H216">
        <v>43</v>
      </c>
      <c r="I216" s="1">
        <v>23.216699999999999</v>
      </c>
      <c r="J216">
        <v>40</v>
      </c>
      <c r="K216">
        <v>50</v>
      </c>
      <c r="L216">
        <v>28</v>
      </c>
    </row>
    <row r="217" spans="1:12">
      <c r="A217">
        <v>54</v>
      </c>
      <c r="B217">
        <v>48</v>
      </c>
      <c r="C217">
        <v>24</v>
      </c>
      <c r="D217">
        <v>35</v>
      </c>
      <c r="E217">
        <v>41</v>
      </c>
      <c r="F217">
        <v>34</v>
      </c>
      <c r="G217">
        <v>39</v>
      </c>
      <c r="H217">
        <v>46</v>
      </c>
      <c r="I217" s="1">
        <v>22.395800000000001</v>
      </c>
      <c r="J217">
        <v>47</v>
      </c>
      <c r="K217">
        <v>40</v>
      </c>
      <c r="L217">
        <v>29</v>
      </c>
    </row>
    <row r="218" spans="1:12">
      <c r="A218">
        <v>54.25</v>
      </c>
      <c r="B218">
        <v>34</v>
      </c>
      <c r="C218">
        <v>33</v>
      </c>
      <c r="D218">
        <v>40</v>
      </c>
      <c r="E218">
        <v>41</v>
      </c>
      <c r="F218">
        <v>32</v>
      </c>
      <c r="G218">
        <v>39</v>
      </c>
      <c r="H218">
        <v>39</v>
      </c>
      <c r="I218" s="1">
        <v>25.2</v>
      </c>
      <c r="J218">
        <v>36</v>
      </c>
      <c r="K218">
        <v>45</v>
      </c>
      <c r="L218">
        <v>27</v>
      </c>
    </row>
    <row r="219" spans="1:12">
      <c r="A219">
        <v>54.5</v>
      </c>
      <c r="B219">
        <v>37</v>
      </c>
      <c r="C219">
        <v>8</v>
      </c>
      <c r="D219">
        <v>42</v>
      </c>
      <c r="E219">
        <v>47</v>
      </c>
      <c r="F219">
        <v>35</v>
      </c>
      <c r="G219">
        <v>43</v>
      </c>
      <c r="H219">
        <v>42</v>
      </c>
      <c r="I219" s="1">
        <v>27.212499999999999</v>
      </c>
      <c r="J219">
        <v>52</v>
      </c>
      <c r="K219">
        <v>51</v>
      </c>
      <c r="L219">
        <v>27</v>
      </c>
    </row>
    <row r="220" spans="1:12">
      <c r="A220">
        <v>54.75</v>
      </c>
      <c r="B220">
        <v>31</v>
      </c>
      <c r="C220">
        <v>29</v>
      </c>
      <c r="D220">
        <v>37</v>
      </c>
      <c r="E220">
        <v>40</v>
      </c>
      <c r="F220">
        <v>35</v>
      </c>
      <c r="G220">
        <v>42</v>
      </c>
      <c r="H220">
        <v>51</v>
      </c>
      <c r="I220" s="1">
        <v>26.408300000000001</v>
      </c>
      <c r="J220">
        <v>43</v>
      </c>
      <c r="K220">
        <v>46</v>
      </c>
      <c r="L220">
        <v>29</v>
      </c>
    </row>
    <row r="221" spans="1:12">
      <c r="A221">
        <v>55</v>
      </c>
      <c r="B221">
        <v>37</v>
      </c>
      <c r="C221">
        <v>26</v>
      </c>
      <c r="D221">
        <v>43</v>
      </c>
      <c r="E221">
        <v>44</v>
      </c>
      <c r="F221">
        <v>38</v>
      </c>
      <c r="G221">
        <v>44</v>
      </c>
      <c r="H221">
        <v>46</v>
      </c>
      <c r="I221" s="1">
        <v>25.7</v>
      </c>
      <c r="J221">
        <v>45</v>
      </c>
      <c r="K221">
        <v>45</v>
      </c>
      <c r="L221">
        <v>25</v>
      </c>
    </row>
    <row r="222" spans="1:12">
      <c r="A222">
        <v>55.25</v>
      </c>
      <c r="B222">
        <v>33</v>
      </c>
      <c r="C222">
        <v>27</v>
      </c>
      <c r="D222">
        <v>38</v>
      </c>
      <c r="E222">
        <v>36</v>
      </c>
      <c r="F222">
        <v>33</v>
      </c>
      <c r="G222">
        <v>44</v>
      </c>
      <c r="H222">
        <v>39</v>
      </c>
      <c r="I222" s="1">
        <v>21</v>
      </c>
      <c r="J222">
        <v>32</v>
      </c>
      <c r="K222">
        <v>46</v>
      </c>
      <c r="L222">
        <v>25</v>
      </c>
    </row>
    <row r="223" spans="1:12">
      <c r="A223">
        <v>55.5</v>
      </c>
      <c r="B223">
        <v>48</v>
      </c>
      <c r="C223">
        <v>17</v>
      </c>
      <c r="D223">
        <v>31</v>
      </c>
      <c r="E223">
        <v>38</v>
      </c>
      <c r="F223">
        <v>35</v>
      </c>
      <c r="G223">
        <v>44</v>
      </c>
      <c r="H223">
        <v>43</v>
      </c>
      <c r="I223" s="1">
        <v>25.524999999999999</v>
      </c>
      <c r="J223">
        <v>41</v>
      </c>
      <c r="K223">
        <v>44</v>
      </c>
      <c r="L223">
        <v>25</v>
      </c>
    </row>
    <row r="224" spans="1:12">
      <c r="A224">
        <v>55.75</v>
      </c>
      <c r="B224">
        <v>35</v>
      </c>
      <c r="C224">
        <v>25</v>
      </c>
      <c r="D224">
        <v>38</v>
      </c>
      <c r="E224">
        <v>43</v>
      </c>
      <c r="F224">
        <v>33</v>
      </c>
      <c r="G224">
        <v>45</v>
      </c>
      <c r="H224">
        <v>43</v>
      </c>
      <c r="I224" s="1">
        <v>25.274999999999999</v>
      </c>
      <c r="J224">
        <v>45</v>
      </c>
      <c r="K224">
        <v>50</v>
      </c>
      <c r="L224">
        <v>25</v>
      </c>
    </row>
    <row r="225" spans="1:12">
      <c r="A225">
        <v>56</v>
      </c>
      <c r="B225">
        <v>39</v>
      </c>
      <c r="C225">
        <v>18</v>
      </c>
      <c r="D225">
        <v>34</v>
      </c>
      <c r="E225">
        <v>38</v>
      </c>
      <c r="F225">
        <v>37</v>
      </c>
      <c r="G225">
        <v>42</v>
      </c>
      <c r="H225">
        <v>49</v>
      </c>
      <c r="I225" s="1">
        <v>29.283300000000001</v>
      </c>
      <c r="J225">
        <v>40</v>
      </c>
      <c r="K225">
        <v>44</v>
      </c>
      <c r="L225">
        <v>25</v>
      </c>
    </row>
    <row r="226" spans="1:12">
      <c r="A226">
        <v>56.25</v>
      </c>
      <c r="B226">
        <v>25</v>
      </c>
      <c r="C226">
        <v>12</v>
      </c>
      <c r="D226">
        <v>38</v>
      </c>
      <c r="E226">
        <v>39</v>
      </c>
      <c r="F226">
        <v>31</v>
      </c>
      <c r="G226">
        <v>41</v>
      </c>
      <c r="H226">
        <v>49</v>
      </c>
      <c r="I226" s="1">
        <v>24</v>
      </c>
      <c r="J226">
        <v>47</v>
      </c>
      <c r="K226">
        <v>47</v>
      </c>
      <c r="L226">
        <v>28</v>
      </c>
    </row>
    <row r="227" spans="1:12">
      <c r="A227">
        <v>56.5</v>
      </c>
      <c r="B227">
        <v>33</v>
      </c>
      <c r="C227">
        <v>6</v>
      </c>
      <c r="D227">
        <v>36</v>
      </c>
      <c r="E227">
        <v>37</v>
      </c>
      <c r="F227">
        <v>32</v>
      </c>
      <c r="G227">
        <v>42</v>
      </c>
      <c r="H227">
        <v>42</v>
      </c>
      <c r="I227" s="1">
        <v>24.1875</v>
      </c>
      <c r="J227">
        <v>53</v>
      </c>
      <c r="K227">
        <v>46</v>
      </c>
      <c r="L227">
        <v>26</v>
      </c>
    </row>
    <row r="228" spans="1:12">
      <c r="A228">
        <v>56.75</v>
      </c>
      <c r="B228">
        <v>38</v>
      </c>
      <c r="C228">
        <v>14</v>
      </c>
      <c r="D228">
        <v>35</v>
      </c>
      <c r="E228">
        <v>35</v>
      </c>
      <c r="F228">
        <v>33</v>
      </c>
      <c r="G228">
        <v>42</v>
      </c>
      <c r="H228">
        <v>48</v>
      </c>
      <c r="I228" s="1">
        <v>22.883299999999998</v>
      </c>
      <c r="J228">
        <v>51</v>
      </c>
      <c r="K228">
        <v>49</v>
      </c>
      <c r="L228">
        <v>26</v>
      </c>
    </row>
    <row r="229" spans="1:12">
      <c r="A229">
        <v>57</v>
      </c>
      <c r="B229">
        <v>42</v>
      </c>
      <c r="C229">
        <v>24</v>
      </c>
      <c r="D229">
        <v>40</v>
      </c>
      <c r="E229">
        <v>40</v>
      </c>
      <c r="F229">
        <v>35</v>
      </c>
      <c r="G229">
        <v>44</v>
      </c>
      <c r="H229">
        <v>39</v>
      </c>
      <c r="I229" s="1">
        <v>25.662500000000001</v>
      </c>
      <c r="J229">
        <v>47</v>
      </c>
      <c r="K229">
        <v>46</v>
      </c>
      <c r="L229">
        <v>31</v>
      </c>
    </row>
    <row r="230" spans="1:12">
      <c r="A230">
        <v>57.25</v>
      </c>
      <c r="B230">
        <v>29</v>
      </c>
      <c r="C230">
        <v>6</v>
      </c>
      <c r="D230">
        <v>41</v>
      </c>
      <c r="E230">
        <v>36</v>
      </c>
      <c r="F230">
        <v>35</v>
      </c>
      <c r="G230">
        <v>42</v>
      </c>
      <c r="H230">
        <v>44</v>
      </c>
      <c r="I230" s="1">
        <v>25</v>
      </c>
      <c r="J230">
        <v>44</v>
      </c>
      <c r="K230">
        <v>47</v>
      </c>
      <c r="L230">
        <v>28</v>
      </c>
    </row>
    <row r="231" spans="1:12">
      <c r="A231">
        <v>57.5</v>
      </c>
      <c r="B231">
        <v>39</v>
      </c>
      <c r="C231">
        <v>12</v>
      </c>
      <c r="D231">
        <v>45</v>
      </c>
      <c r="E231">
        <v>40</v>
      </c>
      <c r="F231">
        <v>34</v>
      </c>
      <c r="G231">
        <v>42</v>
      </c>
      <c r="H231">
        <v>46</v>
      </c>
      <c r="I231" s="1">
        <v>23.091699999999999</v>
      </c>
      <c r="J231">
        <v>46</v>
      </c>
      <c r="K231">
        <v>47</v>
      </c>
      <c r="L231">
        <v>24</v>
      </c>
    </row>
    <row r="232" spans="1:12">
      <c r="A232">
        <v>57.75</v>
      </c>
      <c r="B232">
        <v>45</v>
      </c>
      <c r="C232">
        <v>18</v>
      </c>
      <c r="D232">
        <v>34</v>
      </c>
      <c r="E232">
        <v>41</v>
      </c>
      <c r="F232">
        <v>37</v>
      </c>
      <c r="G232">
        <v>42</v>
      </c>
      <c r="H232">
        <v>52</v>
      </c>
      <c r="I232" s="1">
        <v>28.625</v>
      </c>
      <c r="J232">
        <v>46</v>
      </c>
      <c r="K232">
        <v>42</v>
      </c>
      <c r="L232">
        <v>22</v>
      </c>
    </row>
    <row r="233" spans="1:12">
      <c r="A233">
        <v>58</v>
      </c>
      <c r="B233">
        <v>35</v>
      </c>
      <c r="C233">
        <v>9</v>
      </c>
      <c r="D233">
        <v>39</v>
      </c>
      <c r="E233">
        <v>43</v>
      </c>
      <c r="F233">
        <v>33</v>
      </c>
      <c r="G233">
        <v>41</v>
      </c>
      <c r="H233">
        <v>41</v>
      </c>
      <c r="I233" s="1">
        <v>23.537500000000001</v>
      </c>
      <c r="J233">
        <v>41</v>
      </c>
      <c r="K233">
        <v>51</v>
      </c>
      <c r="L233">
        <v>26</v>
      </c>
    </row>
    <row r="234" spans="1:12">
      <c r="A234">
        <v>58.25</v>
      </c>
      <c r="B234">
        <v>44</v>
      </c>
      <c r="C234">
        <v>16</v>
      </c>
      <c r="D234">
        <v>29</v>
      </c>
      <c r="E234">
        <v>31</v>
      </c>
      <c r="F234">
        <v>36</v>
      </c>
      <c r="G234">
        <v>43</v>
      </c>
      <c r="H234">
        <v>42</v>
      </c>
      <c r="I234" s="1">
        <v>24.466699999999999</v>
      </c>
      <c r="J234">
        <v>43</v>
      </c>
      <c r="K234">
        <v>46</v>
      </c>
      <c r="L234">
        <v>25</v>
      </c>
    </row>
    <row r="235" spans="1:12">
      <c r="A235">
        <v>58.5</v>
      </c>
      <c r="B235">
        <v>46</v>
      </c>
      <c r="C235">
        <v>13</v>
      </c>
      <c r="D235">
        <v>35</v>
      </c>
      <c r="E235">
        <v>37</v>
      </c>
      <c r="F235">
        <v>36</v>
      </c>
      <c r="G235">
        <v>39</v>
      </c>
      <c r="H235">
        <v>46</v>
      </c>
      <c r="I235" s="1">
        <v>23.116700000000002</v>
      </c>
      <c r="J235">
        <v>45</v>
      </c>
      <c r="K235">
        <v>43</v>
      </c>
      <c r="L235">
        <v>30</v>
      </c>
    </row>
    <row r="236" spans="1:12">
      <c r="A236">
        <v>58.75</v>
      </c>
      <c r="B236">
        <v>38</v>
      </c>
      <c r="C236">
        <v>22</v>
      </c>
      <c r="D236">
        <v>30</v>
      </c>
      <c r="E236">
        <v>41</v>
      </c>
      <c r="F236">
        <v>33</v>
      </c>
      <c r="G236">
        <v>37</v>
      </c>
      <c r="H236">
        <v>44</v>
      </c>
      <c r="I236" s="1">
        <v>25.05</v>
      </c>
      <c r="J236">
        <v>36</v>
      </c>
      <c r="K236">
        <v>39</v>
      </c>
      <c r="L236">
        <v>28</v>
      </c>
    </row>
    <row r="237" spans="1:12">
      <c r="A237">
        <v>59</v>
      </c>
      <c r="B237">
        <v>30</v>
      </c>
      <c r="C237">
        <v>19</v>
      </c>
      <c r="D237">
        <v>25</v>
      </c>
      <c r="E237">
        <v>35</v>
      </c>
      <c r="F237">
        <v>35</v>
      </c>
      <c r="G237">
        <v>36</v>
      </c>
      <c r="H237">
        <v>39</v>
      </c>
      <c r="I237" s="1">
        <v>26.479199999999999</v>
      </c>
      <c r="J237">
        <v>39</v>
      </c>
      <c r="K237">
        <v>45</v>
      </c>
      <c r="L237">
        <v>18</v>
      </c>
    </row>
    <row r="238" spans="1:12">
      <c r="A238">
        <v>59.25</v>
      </c>
      <c r="B238">
        <v>38</v>
      </c>
      <c r="C238">
        <v>15</v>
      </c>
      <c r="D238">
        <v>38</v>
      </c>
      <c r="E238">
        <v>32</v>
      </c>
      <c r="F238">
        <v>32</v>
      </c>
      <c r="G238">
        <v>41</v>
      </c>
      <c r="H238">
        <v>52</v>
      </c>
      <c r="I238" s="1">
        <v>22.8</v>
      </c>
      <c r="J238">
        <v>45</v>
      </c>
      <c r="K238">
        <v>54</v>
      </c>
      <c r="L238">
        <v>29</v>
      </c>
    </row>
    <row r="239" spans="1:12">
      <c r="A239">
        <v>59.5</v>
      </c>
      <c r="B239">
        <v>30</v>
      </c>
      <c r="C239">
        <v>11</v>
      </c>
      <c r="D239">
        <v>37</v>
      </c>
      <c r="E239">
        <v>40</v>
      </c>
      <c r="F239">
        <v>36</v>
      </c>
      <c r="G239">
        <v>40</v>
      </c>
      <c r="H239">
        <v>40</v>
      </c>
      <c r="I239" s="1">
        <v>24.512499999999999</v>
      </c>
      <c r="J239">
        <v>36</v>
      </c>
      <c r="K239">
        <v>43</v>
      </c>
      <c r="L239">
        <v>26</v>
      </c>
    </row>
    <row r="240" spans="1:12">
      <c r="A240">
        <v>59.75</v>
      </c>
      <c r="B240">
        <v>34</v>
      </c>
      <c r="C240">
        <v>12</v>
      </c>
      <c r="D240">
        <v>33</v>
      </c>
      <c r="E240">
        <v>38</v>
      </c>
      <c r="F240">
        <v>37</v>
      </c>
      <c r="G240">
        <v>46</v>
      </c>
      <c r="H240">
        <v>40</v>
      </c>
      <c r="I240" s="1">
        <v>25.05</v>
      </c>
      <c r="J240">
        <v>31</v>
      </c>
      <c r="K240">
        <v>51</v>
      </c>
      <c r="L240">
        <v>21</v>
      </c>
    </row>
    <row r="241" spans="1:12">
      <c r="A241">
        <v>60</v>
      </c>
      <c r="B241">
        <v>39</v>
      </c>
      <c r="C241">
        <v>8</v>
      </c>
      <c r="D241">
        <v>35</v>
      </c>
      <c r="E241">
        <v>37</v>
      </c>
      <c r="F241">
        <v>36</v>
      </c>
      <c r="G241">
        <v>45</v>
      </c>
      <c r="H241">
        <v>43</v>
      </c>
      <c r="I241" s="1">
        <v>24.520800000000001</v>
      </c>
      <c r="L241">
        <v>27</v>
      </c>
    </row>
  </sheetData>
  <phoneticPr fontId="18" type="noConversion"/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Control</vt:lpstr>
      <vt:lpstr>0.1nM</vt:lpstr>
      <vt:lpstr>0.2nM</vt:lpstr>
      <vt:lpstr>0.5nM</vt:lpstr>
      <vt:lpstr>1nM</vt:lpstr>
      <vt:lpstr>2nM</vt:lpstr>
      <vt:lpstr>工作表4</vt:lpstr>
      <vt:lpstr>ValuesM61-control-1</vt:lpstr>
      <vt:lpstr>工作表2</vt:lpstr>
      <vt:lpstr>工作表3</vt:lpstr>
      <vt:lpstr>工作表5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2020-02-20T10:52:55Z</dcterms:created>
  <dcterms:modified xsi:type="dcterms:W3CDTF">2021-06-25T11:19:45Z</dcterms:modified>
</cp:coreProperties>
</file>