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BioRxiv submission 200710/rebuttal elife/Elife revised version 20210615/"/>
    </mc:Choice>
  </mc:AlternateContent>
  <xr:revisionPtr revIDLastSave="0" documentId="13_ncr:1_{CE98D258-0605-6640-BBB1-AAA593987874}" xr6:coauthVersionLast="47" xr6:coauthVersionMax="47" xr10:uidLastSave="{00000000-0000-0000-0000-000000000000}"/>
  <bookViews>
    <workbookView xWindow="3980" yWindow="460" windowWidth="41720" windowHeight="26760" xr2:uid="{C745C505-B254-4577-AF23-87E1E94AC133}"/>
  </bookViews>
  <sheets>
    <sheet name="DCX quantification (Fig 6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  <c r="E30" i="2"/>
  <c r="F22" i="2"/>
  <c r="E22" i="2"/>
  <c r="D53" i="2" s="1"/>
  <c r="C31" i="2"/>
  <c r="B31" i="2"/>
  <c r="C22" i="2"/>
  <c r="B22" i="2"/>
  <c r="L11" i="2"/>
  <c r="K11" i="2"/>
  <c r="L34" i="2"/>
  <c r="K34" i="2"/>
  <c r="H55" i="2" s="1"/>
  <c r="L26" i="2"/>
  <c r="K26" i="2"/>
  <c r="I28" i="2"/>
  <c r="H28" i="2"/>
  <c r="I21" i="2"/>
  <c r="H21" i="2"/>
  <c r="F46" i="2"/>
  <c r="E46" i="2"/>
  <c r="D56" i="2" s="1"/>
  <c r="F53" i="2" l="1"/>
  <c r="H54" i="2"/>
  <c r="B54" i="2"/>
  <c r="F54" i="2"/>
  <c r="B53" i="2"/>
  <c r="D54" i="2"/>
  <c r="H52" i="2"/>
  <c r="F39" i="2"/>
  <c r="E39" i="2"/>
  <c r="D55" i="2" s="1"/>
  <c r="C42" i="2"/>
  <c r="B42" i="2"/>
  <c r="B55" i="2" s="1"/>
  <c r="L19" i="2"/>
  <c r="K19" i="2"/>
  <c r="I14" i="2"/>
  <c r="H14" i="2"/>
  <c r="F15" i="2"/>
  <c r="E15" i="2"/>
  <c r="C14" i="2"/>
  <c r="B14" i="2"/>
  <c r="B59" i="2" l="1"/>
  <c r="F65" i="2" s="1"/>
  <c r="H53" i="2"/>
  <c r="F52" i="2"/>
  <c r="B52" i="2"/>
  <c r="D52" i="2"/>
  <c r="H64" i="2" l="1"/>
  <c r="F64" i="2"/>
  <c r="H65" i="2"/>
  <c r="F63" i="2"/>
  <c r="F69" i="2"/>
  <c r="F68" i="2"/>
  <c r="H66" i="2"/>
  <c r="D67" i="2"/>
  <c r="B58" i="2"/>
  <c r="B63" i="2" s="1"/>
  <c r="B66" i="2"/>
  <c r="D66" i="2"/>
  <c r="D64" i="2" l="1"/>
  <c r="B65" i="2"/>
  <c r="B64" i="2"/>
  <c r="H63" i="2"/>
  <c r="D65" i="2"/>
  <c r="D63" i="2"/>
  <c r="B68" i="2" l="1"/>
  <c r="D69" i="2"/>
  <c r="D68" i="2"/>
  <c r="B69" i="2"/>
  <c r="H69" i="2"/>
  <c r="H68" i="2"/>
</calcChain>
</file>

<file path=xl/sharedStrings.xml><?xml version="1.0" encoding="utf-8"?>
<sst xmlns="http://schemas.openxmlformats.org/spreadsheetml/2006/main" count="111" uniqueCount="32">
  <si>
    <t>Stdev</t>
    <phoneticPr fontId="1" type="noConversion"/>
  </si>
  <si>
    <t>Wildtype Control</t>
    <phoneticPr fontId="1" type="noConversion"/>
  </si>
  <si>
    <t>Wildtype US</t>
    <phoneticPr fontId="1" type="noConversion"/>
  </si>
  <si>
    <t>ASIC1a-/- Control</t>
    <phoneticPr fontId="1" type="noConversion"/>
  </si>
  <si>
    <t>ASIC1a-/- US</t>
    <phoneticPr fontId="1" type="noConversion"/>
  </si>
  <si>
    <t>sum</t>
    <phoneticPr fontId="1" type="noConversion"/>
  </si>
  <si>
    <t>#430</t>
  </si>
  <si>
    <t>#720</t>
    <phoneticPr fontId="1" type="noConversion"/>
  </si>
  <si>
    <t>#707</t>
    <phoneticPr fontId="1" type="noConversion"/>
  </si>
  <si>
    <t>#706</t>
    <phoneticPr fontId="1" type="noConversion"/>
  </si>
  <si>
    <t>#974</t>
    <phoneticPr fontId="1" type="noConversion"/>
  </si>
  <si>
    <t>#971</t>
    <phoneticPr fontId="1" type="noConversion"/>
  </si>
  <si>
    <t>#972</t>
    <phoneticPr fontId="1" type="noConversion"/>
  </si>
  <si>
    <t>#703</t>
    <phoneticPr fontId="1" type="noConversion"/>
  </si>
  <si>
    <t>#704</t>
    <phoneticPr fontId="1" type="noConversion"/>
  </si>
  <si>
    <t>#705</t>
    <phoneticPr fontId="1" type="noConversion"/>
  </si>
  <si>
    <t>#708</t>
    <phoneticPr fontId="1" type="noConversion"/>
  </si>
  <si>
    <t>#692</t>
    <phoneticPr fontId="1" type="noConversion"/>
  </si>
  <si>
    <t>#431</t>
    <phoneticPr fontId="1" type="noConversion"/>
  </si>
  <si>
    <t>#432</t>
    <phoneticPr fontId="1" type="noConversion"/>
  </si>
  <si>
    <t>#433</t>
    <phoneticPr fontId="1" type="noConversion"/>
  </si>
  <si>
    <t>#690</t>
    <phoneticPr fontId="1" type="noConversion"/>
  </si>
  <si>
    <t>average</t>
    <phoneticPr fontId="1" type="noConversion"/>
  </si>
  <si>
    <t>DCX cell Counts</t>
    <phoneticPr fontId="1" type="noConversion"/>
  </si>
  <si>
    <t>mouse No.</t>
    <phoneticPr fontId="1" type="noConversion"/>
  </si>
  <si>
    <t>Dentate gyrus length(mm)</t>
    <phoneticPr fontId="1" type="noConversion"/>
  </si>
  <si>
    <t>DCX analysis</t>
    <phoneticPr fontId="1" type="noConversion"/>
  </si>
  <si>
    <t>There were two batches of mice as highlighted in either blue or yellow</t>
    <phoneticPr fontId="1" type="noConversion"/>
  </si>
  <si>
    <t>Total cell count devided by the length of dentate gyrus (count/mm)</t>
    <phoneticPr fontId="1" type="noConversion"/>
  </si>
  <si>
    <t>Data normalization using wildtype control average value of its batch</t>
    <phoneticPr fontId="1" type="noConversion"/>
  </si>
  <si>
    <t>(Batch yellow average value )</t>
    <phoneticPr fontId="1" type="noConversion"/>
  </si>
  <si>
    <t>(Batch blue average value)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</si>
</sst>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/>
    <xf numFmtId="0" fontId="2" fillId="0" borderId="5" xfId="0" applyFont="1" applyBorder="1" applyAlignment="1"/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0" fillId="0" borderId="4" xfId="0" applyFill="1" applyBorder="1">
      <alignment vertical="center"/>
    </xf>
    <xf numFmtId="0" fontId="0" fillId="0" borderId="9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7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0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5C4AB-BAF8-42A3-B1B1-DCE070440397}">
  <dimension ref="A1:M81"/>
  <sheetViews>
    <sheetView tabSelected="1" zoomScale="80" zoomScaleNormal="80" workbookViewId="0">
      <selection activeCell="B77" sqref="B77"/>
    </sheetView>
  </sheetViews>
  <sheetFormatPr baseColWidth="10" defaultColWidth="8.83203125" defaultRowHeight="15"/>
  <cols>
    <col min="1" max="1" width="38.1640625" customWidth="1"/>
    <col min="2" max="2" width="37.33203125" customWidth="1"/>
    <col min="3" max="3" width="41.1640625" customWidth="1"/>
    <col min="4" max="4" width="28" customWidth="1"/>
    <col min="5" max="5" width="15.6640625" customWidth="1"/>
    <col min="6" max="6" width="34.5" customWidth="1"/>
    <col min="7" max="7" width="10.6640625" customWidth="1"/>
    <col min="8" max="8" width="15.6640625" customWidth="1"/>
    <col min="9" max="9" width="36.1640625" customWidth="1"/>
    <col min="10" max="10" width="10.6640625" customWidth="1"/>
    <col min="11" max="11" width="15.6640625" customWidth="1"/>
    <col min="12" max="12" width="27.5" customWidth="1"/>
  </cols>
  <sheetData>
    <row r="1" spans="1:12">
      <c r="A1" t="s">
        <v>27</v>
      </c>
    </row>
    <row r="2" spans="1:12">
      <c r="A2" t="s">
        <v>26</v>
      </c>
    </row>
    <row r="3" spans="1:12">
      <c r="A3" s="27" t="s">
        <v>1</v>
      </c>
      <c r="B3" s="27"/>
      <c r="C3" s="27"/>
      <c r="D3" s="27" t="s">
        <v>2</v>
      </c>
      <c r="E3" s="27"/>
      <c r="F3" s="27"/>
      <c r="G3" s="27" t="s">
        <v>3</v>
      </c>
      <c r="H3" s="27"/>
      <c r="I3" s="27"/>
      <c r="J3" s="27" t="s">
        <v>4</v>
      </c>
      <c r="K3" s="27"/>
      <c r="L3" s="27"/>
    </row>
    <row r="4" spans="1:12">
      <c r="A4" t="s">
        <v>24</v>
      </c>
      <c r="B4" t="s">
        <v>23</v>
      </c>
      <c r="C4" t="s">
        <v>25</v>
      </c>
      <c r="D4" t="s">
        <v>24</v>
      </c>
      <c r="E4" t="s">
        <v>23</v>
      </c>
      <c r="F4" t="s">
        <v>25</v>
      </c>
      <c r="G4" t="s">
        <v>24</v>
      </c>
      <c r="H4" t="s">
        <v>23</v>
      </c>
      <c r="I4" t="s">
        <v>25</v>
      </c>
      <c r="J4" t="s">
        <v>24</v>
      </c>
      <c r="K4" t="s">
        <v>23</v>
      </c>
      <c r="L4" t="s">
        <v>25</v>
      </c>
    </row>
    <row r="5" spans="1:12">
      <c r="A5" s="16" t="s">
        <v>6</v>
      </c>
      <c r="B5" s="11">
        <v>0</v>
      </c>
      <c r="C5" s="12">
        <v>0</v>
      </c>
      <c r="D5" s="16" t="s">
        <v>7</v>
      </c>
      <c r="E5" s="11">
        <v>43</v>
      </c>
      <c r="F5" s="12">
        <v>2.1990749999999997</v>
      </c>
      <c r="G5" s="17" t="s">
        <v>8</v>
      </c>
      <c r="H5" s="11">
        <v>66</v>
      </c>
      <c r="I5" s="11">
        <v>2.2093280000000002</v>
      </c>
      <c r="J5" s="16" t="s">
        <v>17</v>
      </c>
      <c r="K5" s="11">
        <v>52</v>
      </c>
      <c r="L5" s="12">
        <v>2.2895189999999999</v>
      </c>
    </row>
    <row r="6" spans="1:12">
      <c r="A6" s="3"/>
      <c r="B6" s="7">
        <v>31</v>
      </c>
      <c r="C6" s="8">
        <v>2.3592399999999998</v>
      </c>
      <c r="D6" s="3"/>
      <c r="E6" s="7">
        <v>81</v>
      </c>
      <c r="F6" s="8">
        <v>2.2191509999999997</v>
      </c>
      <c r="G6" s="13"/>
      <c r="H6" s="7">
        <v>69</v>
      </c>
      <c r="I6" s="7">
        <v>2.1734270000000002</v>
      </c>
      <c r="J6" s="3"/>
      <c r="K6" s="7">
        <v>52</v>
      </c>
      <c r="L6" s="8">
        <v>2.2651779999999997</v>
      </c>
    </row>
    <row r="7" spans="1:12">
      <c r="A7" s="3"/>
      <c r="B7" s="7">
        <v>34</v>
      </c>
      <c r="C7" s="8">
        <v>2.3581469999999998</v>
      </c>
      <c r="D7" s="3"/>
      <c r="E7" s="7">
        <v>67</v>
      </c>
      <c r="F7" s="8">
        <v>2.289396</v>
      </c>
      <c r="G7" s="13"/>
      <c r="H7" s="7">
        <v>88</v>
      </c>
      <c r="I7" s="7">
        <v>2.3309409999999997</v>
      </c>
      <c r="J7" s="3"/>
      <c r="K7" s="7">
        <v>46</v>
      </c>
      <c r="L7" s="8">
        <v>2.283353</v>
      </c>
    </row>
    <row r="8" spans="1:12">
      <c r="A8" s="3"/>
      <c r="B8" s="7">
        <v>36</v>
      </c>
      <c r="C8" s="8">
        <v>2.3993629999999997</v>
      </c>
      <c r="D8" s="3"/>
      <c r="E8" s="7">
        <v>68</v>
      </c>
      <c r="F8" s="8">
        <v>2.1621860000000002</v>
      </c>
      <c r="G8" s="13"/>
      <c r="H8" s="7">
        <v>102</v>
      </c>
      <c r="I8" s="7">
        <v>2.329116</v>
      </c>
      <c r="J8" s="3"/>
      <c r="K8" s="7">
        <v>40</v>
      </c>
      <c r="L8" s="8">
        <v>2.1582430000000001</v>
      </c>
    </row>
    <row r="9" spans="1:12">
      <c r="A9" s="3"/>
      <c r="B9" s="7">
        <v>44</v>
      </c>
      <c r="C9" s="8">
        <v>2.4093819999999999</v>
      </c>
      <c r="D9" s="3"/>
      <c r="E9" s="7">
        <v>58</v>
      </c>
      <c r="F9" s="8">
        <v>2.2059609999999998</v>
      </c>
      <c r="G9" s="13"/>
      <c r="H9" s="7">
        <v>141</v>
      </c>
      <c r="I9" s="7">
        <v>2.3433440000000001</v>
      </c>
      <c r="J9" s="3"/>
      <c r="K9" s="7">
        <v>50</v>
      </c>
      <c r="L9" s="8">
        <v>2.2968999999999999</v>
      </c>
    </row>
    <row r="10" spans="1:12">
      <c r="A10" s="3"/>
      <c r="B10" s="7">
        <v>46</v>
      </c>
      <c r="C10" s="8">
        <v>2.3908960000000001</v>
      </c>
      <c r="D10" s="3"/>
      <c r="E10" s="7">
        <v>69</v>
      </c>
      <c r="F10" s="8">
        <v>2.2829000000000002</v>
      </c>
      <c r="G10" s="13"/>
      <c r="H10" s="7">
        <v>159</v>
      </c>
      <c r="I10" s="7">
        <v>2.3146450000000001</v>
      </c>
      <c r="J10" s="3"/>
      <c r="K10" s="7">
        <v>41</v>
      </c>
      <c r="L10" s="8">
        <v>2.3091350000000004</v>
      </c>
    </row>
    <row r="11" spans="1:12">
      <c r="A11" s="3"/>
      <c r="B11" s="7">
        <v>65</v>
      </c>
      <c r="C11" s="8">
        <v>2.3614489999999999</v>
      </c>
      <c r="D11" s="3"/>
      <c r="E11" s="7">
        <v>63</v>
      </c>
      <c r="F11" s="8">
        <v>2.174512</v>
      </c>
      <c r="G11" s="13"/>
      <c r="H11" s="7">
        <v>162</v>
      </c>
      <c r="I11" s="7">
        <v>2.3351350000000002</v>
      </c>
      <c r="J11" s="5" t="s">
        <v>5</v>
      </c>
      <c r="K11" s="9">
        <f>SUM(K5:K10)</f>
        <v>281</v>
      </c>
      <c r="L11" s="10">
        <f>SUM(L5:L10)</f>
        <v>13.602328</v>
      </c>
    </row>
    <row r="12" spans="1:12">
      <c r="A12" s="3"/>
      <c r="B12" s="7">
        <v>58</v>
      </c>
      <c r="C12" s="8">
        <v>2.3264469999999999</v>
      </c>
      <c r="D12" s="3"/>
      <c r="E12" s="7">
        <v>45</v>
      </c>
      <c r="F12" s="8">
        <v>2.099507</v>
      </c>
      <c r="G12" s="13"/>
      <c r="H12" s="7">
        <v>103</v>
      </c>
      <c r="I12" s="7">
        <v>2.3351350000000002</v>
      </c>
      <c r="J12" s="17" t="s">
        <v>9</v>
      </c>
      <c r="K12" s="11">
        <v>96</v>
      </c>
      <c r="L12" s="12">
        <v>2.4216280000000001</v>
      </c>
    </row>
    <row r="13" spans="1:12">
      <c r="A13" s="3"/>
      <c r="B13" s="7">
        <v>0</v>
      </c>
      <c r="C13" s="8">
        <v>0</v>
      </c>
      <c r="D13" s="3"/>
      <c r="E13" s="7">
        <v>35</v>
      </c>
      <c r="F13" s="8">
        <v>2.099507</v>
      </c>
      <c r="G13" s="13"/>
      <c r="H13" s="7">
        <v>74</v>
      </c>
      <c r="I13" s="7">
        <v>2.3351350000000002</v>
      </c>
      <c r="J13" s="3"/>
      <c r="K13" s="7">
        <v>116</v>
      </c>
      <c r="L13" s="8">
        <v>2.3334189999999997</v>
      </c>
    </row>
    <row r="14" spans="1:12">
      <c r="A14" s="5" t="s">
        <v>5</v>
      </c>
      <c r="B14" s="9">
        <f>SUM(B5:B13)</f>
        <v>314</v>
      </c>
      <c r="C14" s="10">
        <f>SUM(C5:C13)</f>
        <v>16.604924</v>
      </c>
      <c r="D14" s="3"/>
      <c r="E14" s="7">
        <v>27</v>
      </c>
      <c r="F14" s="8">
        <v>2.099507</v>
      </c>
      <c r="G14" s="5" t="s">
        <v>5</v>
      </c>
      <c r="H14" s="9">
        <f>SUM(H5:H13)</f>
        <v>964</v>
      </c>
      <c r="I14" s="9">
        <f>SUM(I5:I13)</f>
        <v>20.706206000000005</v>
      </c>
      <c r="J14" s="3"/>
      <c r="K14" s="7">
        <v>142</v>
      </c>
      <c r="L14" s="8">
        <v>2.5078860000000001</v>
      </c>
    </row>
    <row r="15" spans="1:12">
      <c r="A15" s="16" t="s">
        <v>18</v>
      </c>
      <c r="B15" s="11">
        <v>51</v>
      </c>
      <c r="C15" s="12">
        <v>2.384779</v>
      </c>
      <c r="D15" s="5" t="s">
        <v>5</v>
      </c>
      <c r="E15" s="9">
        <f>SUM(E5:E14)</f>
        <v>556</v>
      </c>
      <c r="F15" s="10">
        <f>SUM(F5:F14)</f>
        <v>21.831701999999996</v>
      </c>
      <c r="G15" s="17" t="s">
        <v>13</v>
      </c>
      <c r="H15" s="11">
        <v>111</v>
      </c>
      <c r="I15" s="11">
        <v>2.2128839999999999</v>
      </c>
      <c r="J15" s="3"/>
      <c r="K15" s="7">
        <v>143</v>
      </c>
      <c r="L15" s="8">
        <v>2.5292910000000002</v>
      </c>
    </row>
    <row r="16" spans="1:12">
      <c r="A16" s="3"/>
      <c r="B16" s="7">
        <v>45</v>
      </c>
      <c r="C16" s="8">
        <v>2.4191750000000001</v>
      </c>
      <c r="D16" s="16" t="s">
        <v>20</v>
      </c>
      <c r="E16" s="11">
        <v>64</v>
      </c>
      <c r="F16" s="12">
        <v>2.4888220000000003</v>
      </c>
      <c r="G16" s="3"/>
      <c r="H16" s="7">
        <v>154</v>
      </c>
      <c r="I16" s="7">
        <v>2.294702</v>
      </c>
      <c r="J16" s="3"/>
      <c r="K16" s="7">
        <v>168</v>
      </c>
      <c r="L16" s="8">
        <v>2.3994870000000001</v>
      </c>
    </row>
    <row r="17" spans="1:12">
      <c r="A17" s="3"/>
      <c r="B17" s="7">
        <v>48</v>
      </c>
      <c r="C17" s="8">
        <v>2.4053610000000001</v>
      </c>
      <c r="D17" s="3"/>
      <c r="E17" s="7">
        <v>68</v>
      </c>
      <c r="F17" s="8">
        <v>2.4060129999999997</v>
      </c>
      <c r="G17" s="3"/>
      <c r="H17" s="7">
        <v>138</v>
      </c>
      <c r="I17" s="7">
        <v>2.2567119999999998</v>
      </c>
      <c r="J17" s="3"/>
      <c r="K17" s="7">
        <v>128</v>
      </c>
      <c r="L17" s="8">
        <v>2.4254520000000004</v>
      </c>
    </row>
    <row r="18" spans="1:12">
      <c r="A18" s="3"/>
      <c r="B18" s="7">
        <v>54</v>
      </c>
      <c r="C18" s="8">
        <v>2.3864160000000001</v>
      </c>
      <c r="D18" s="3"/>
      <c r="E18" s="7">
        <v>60</v>
      </c>
      <c r="F18" s="8">
        <v>2.4542220000000001</v>
      </c>
      <c r="G18" s="3"/>
      <c r="H18" s="7">
        <v>109</v>
      </c>
      <c r="I18" s="7">
        <v>2.1918440000000001</v>
      </c>
      <c r="J18" s="3"/>
      <c r="K18" s="7">
        <v>14</v>
      </c>
      <c r="L18" s="8">
        <v>2.4254520000000004</v>
      </c>
    </row>
    <row r="19" spans="1:12">
      <c r="A19" s="3"/>
      <c r="B19" s="7">
        <v>48</v>
      </c>
      <c r="C19" s="8">
        <v>2.4033159999999998</v>
      </c>
      <c r="D19" s="3"/>
      <c r="E19" s="7">
        <v>68</v>
      </c>
      <c r="F19" s="8">
        <v>2.4678079999999998</v>
      </c>
      <c r="G19" s="3"/>
      <c r="H19" s="7">
        <v>101</v>
      </c>
      <c r="I19" s="7">
        <v>2.2485659999999998</v>
      </c>
      <c r="J19" s="3" t="s">
        <v>5</v>
      </c>
      <c r="K19" s="6">
        <f>SUM(K12:K18)</f>
        <v>807</v>
      </c>
      <c r="L19" s="4">
        <f>SUM(L12:L18)</f>
        <v>17.042615000000001</v>
      </c>
    </row>
    <row r="20" spans="1:12">
      <c r="A20" s="3"/>
      <c r="B20" s="7">
        <v>48</v>
      </c>
      <c r="C20" s="8">
        <v>2.4172220000000002</v>
      </c>
      <c r="D20" s="3"/>
      <c r="E20" s="7">
        <v>67</v>
      </c>
      <c r="F20" s="8">
        <v>2.4437359999999999</v>
      </c>
      <c r="G20" s="3"/>
      <c r="H20" s="7">
        <v>77</v>
      </c>
      <c r="I20" s="8">
        <v>2.207246</v>
      </c>
      <c r="J20" s="17" t="s">
        <v>15</v>
      </c>
      <c r="K20" s="11">
        <v>127</v>
      </c>
      <c r="L20" s="12">
        <v>2.5165990000000003</v>
      </c>
    </row>
    <row r="21" spans="1:12">
      <c r="A21" s="3"/>
      <c r="B21" s="7">
        <v>37</v>
      </c>
      <c r="C21" s="8">
        <v>2.37995</v>
      </c>
      <c r="D21" s="3"/>
      <c r="E21" s="7">
        <v>30</v>
      </c>
      <c r="F21" s="8">
        <v>2.4636819999999999</v>
      </c>
      <c r="G21" s="5" t="s">
        <v>5</v>
      </c>
      <c r="H21" s="9">
        <f>SUM(H15:H20)</f>
        <v>690</v>
      </c>
      <c r="I21" s="10">
        <f>SUM(I15:I20)</f>
        <v>13.411954</v>
      </c>
      <c r="J21" s="3"/>
      <c r="K21" s="7">
        <v>145</v>
      </c>
      <c r="L21" s="8">
        <v>2.4615529999999999</v>
      </c>
    </row>
    <row r="22" spans="1:12">
      <c r="A22" s="5" t="s">
        <v>5</v>
      </c>
      <c r="B22" s="9">
        <f>SUM(B15:B21)</f>
        <v>331</v>
      </c>
      <c r="C22" s="10">
        <f>SUM(C15:C21)</f>
        <v>16.796219000000001</v>
      </c>
      <c r="D22" s="5" t="s">
        <v>5</v>
      </c>
      <c r="E22" s="9">
        <f>SUM(E16:E21)</f>
        <v>357</v>
      </c>
      <c r="F22" s="10">
        <f>SUM(F16:F21)</f>
        <v>14.724283</v>
      </c>
      <c r="G22" s="17" t="s">
        <v>14</v>
      </c>
      <c r="H22" s="11">
        <v>75</v>
      </c>
      <c r="I22" s="12">
        <v>2.014059</v>
      </c>
      <c r="J22" s="3"/>
      <c r="K22" s="7">
        <v>140</v>
      </c>
      <c r="L22" s="8">
        <v>2.3732330000000004</v>
      </c>
    </row>
    <row r="23" spans="1:12">
      <c r="A23" s="16" t="s">
        <v>19</v>
      </c>
      <c r="B23" s="11">
        <v>53</v>
      </c>
      <c r="C23" s="12">
        <v>2.3091350000000004</v>
      </c>
      <c r="D23" s="16" t="s">
        <v>21</v>
      </c>
      <c r="E23" s="11">
        <v>54</v>
      </c>
      <c r="F23" s="12">
        <v>2.4590500000000004</v>
      </c>
      <c r="G23" s="3"/>
      <c r="H23" s="7">
        <v>82</v>
      </c>
      <c r="I23" s="8">
        <v>2.0634489999999999</v>
      </c>
      <c r="J23" s="3"/>
      <c r="K23" s="7">
        <v>122</v>
      </c>
      <c r="L23" s="8">
        <v>2.3625819999999997</v>
      </c>
    </row>
    <row r="24" spans="1:12">
      <c r="A24" s="3"/>
      <c r="B24" s="7">
        <v>62</v>
      </c>
      <c r="C24" s="8">
        <v>2.4636819999999999</v>
      </c>
      <c r="D24" s="3"/>
      <c r="E24" s="7">
        <v>69</v>
      </c>
      <c r="F24" s="8">
        <v>2.3575900000000001</v>
      </c>
      <c r="G24" s="3"/>
      <c r="H24" s="7">
        <v>98</v>
      </c>
      <c r="I24" s="8">
        <v>2.0468570000000001</v>
      </c>
      <c r="J24" s="3"/>
      <c r="K24" s="7">
        <v>133</v>
      </c>
      <c r="L24" s="8">
        <v>2.3490929999999999</v>
      </c>
    </row>
    <row r="25" spans="1:12">
      <c r="A25" s="3"/>
      <c r="B25" s="7">
        <v>75</v>
      </c>
      <c r="C25" s="8">
        <v>2.4053610000000001</v>
      </c>
      <c r="D25" s="3"/>
      <c r="E25" s="7">
        <v>61</v>
      </c>
      <c r="F25" s="8">
        <v>2.4598429999999998</v>
      </c>
      <c r="G25" s="3"/>
      <c r="H25" s="7">
        <v>92</v>
      </c>
      <c r="I25" s="8">
        <v>2.0181210000000003</v>
      </c>
      <c r="J25" s="3"/>
      <c r="K25" s="7">
        <v>116</v>
      </c>
      <c r="L25" s="8">
        <v>2.402682</v>
      </c>
    </row>
    <row r="26" spans="1:12">
      <c r="A26" s="3"/>
      <c r="B26" s="7">
        <v>72</v>
      </c>
      <c r="C26" s="8">
        <v>2.4542220000000001</v>
      </c>
      <c r="D26" s="3"/>
      <c r="E26" s="7">
        <v>63</v>
      </c>
      <c r="F26" s="8">
        <v>2.5089200000000003</v>
      </c>
      <c r="G26" s="3"/>
      <c r="H26" s="7">
        <v>104</v>
      </c>
      <c r="I26" s="8">
        <v>2.042611</v>
      </c>
      <c r="J26" s="5" t="s">
        <v>5</v>
      </c>
      <c r="K26" s="9">
        <f>SUM(K20:K25)</f>
        <v>783</v>
      </c>
      <c r="L26" s="10">
        <f>SUM(L20:L25)</f>
        <v>14.465742000000001</v>
      </c>
    </row>
    <row r="27" spans="1:12">
      <c r="A27" s="3"/>
      <c r="B27" s="7">
        <v>61</v>
      </c>
      <c r="C27" s="8">
        <v>2.4678079999999998</v>
      </c>
      <c r="D27" s="3"/>
      <c r="E27" s="7">
        <v>68</v>
      </c>
      <c r="F27" s="8">
        <v>2.404512</v>
      </c>
      <c r="G27" s="3"/>
      <c r="H27" s="7">
        <v>92</v>
      </c>
      <c r="I27" s="8">
        <v>1.9802550000000001</v>
      </c>
      <c r="J27" s="17" t="s">
        <v>16</v>
      </c>
      <c r="K27" s="11">
        <v>6</v>
      </c>
      <c r="L27" s="12">
        <v>2.000591</v>
      </c>
    </row>
    <row r="28" spans="1:12">
      <c r="A28" s="3"/>
      <c r="B28" s="7">
        <v>59</v>
      </c>
      <c r="C28" s="7">
        <v>2.4172220000000002</v>
      </c>
      <c r="D28" s="3"/>
      <c r="E28" s="7">
        <v>57</v>
      </c>
      <c r="F28" s="8">
        <v>2.4167149999999999</v>
      </c>
      <c r="G28" s="5" t="s">
        <v>5</v>
      </c>
      <c r="H28" s="9">
        <f>SUM(H22:H27)</f>
        <v>543</v>
      </c>
      <c r="I28" s="9">
        <f>SUM(I22:I27)</f>
        <v>12.165351999999999</v>
      </c>
      <c r="J28" s="3"/>
      <c r="K28" s="7">
        <v>64</v>
      </c>
      <c r="L28" s="8">
        <v>2.000591</v>
      </c>
    </row>
    <row r="29" spans="1:12">
      <c r="A29" s="3"/>
      <c r="B29" s="7">
        <v>42</v>
      </c>
      <c r="C29" s="7">
        <v>2.37995</v>
      </c>
      <c r="D29" s="3"/>
      <c r="E29" s="7">
        <v>25</v>
      </c>
      <c r="F29" s="8">
        <v>2.230696</v>
      </c>
      <c r="J29" s="3"/>
      <c r="K29" s="7">
        <v>112</v>
      </c>
      <c r="L29" s="8">
        <v>2.000591</v>
      </c>
    </row>
    <row r="30" spans="1:12">
      <c r="A30" s="3"/>
      <c r="B30" s="7">
        <v>5</v>
      </c>
      <c r="C30" s="7">
        <v>2.384779</v>
      </c>
      <c r="D30" s="5" t="s">
        <v>5</v>
      </c>
      <c r="E30" s="9">
        <f>SUM(E23:E29)</f>
        <v>397</v>
      </c>
      <c r="F30" s="10">
        <f>SUM(F23:F29)</f>
        <v>16.837326000000001</v>
      </c>
      <c r="J30" s="3"/>
      <c r="K30" s="7">
        <v>103</v>
      </c>
      <c r="L30" s="8">
        <v>2.0085630000000001</v>
      </c>
    </row>
    <row r="31" spans="1:12">
      <c r="A31" s="5" t="s">
        <v>5</v>
      </c>
      <c r="B31" s="9">
        <f>SUM(B23:B30)</f>
        <v>429</v>
      </c>
      <c r="C31" s="9">
        <f>SUM(C23:C30)</f>
        <v>19.282159</v>
      </c>
      <c r="D31" s="17" t="s">
        <v>11</v>
      </c>
      <c r="E31" s="11">
        <v>107</v>
      </c>
      <c r="F31" s="12">
        <v>1.876228</v>
      </c>
      <c r="J31" s="3"/>
      <c r="K31" s="7">
        <v>91</v>
      </c>
      <c r="L31" s="8">
        <v>1.9319860000000002</v>
      </c>
    </row>
    <row r="32" spans="1:12">
      <c r="A32" s="17" t="s">
        <v>10</v>
      </c>
      <c r="B32" s="11">
        <v>100</v>
      </c>
      <c r="C32" s="12">
        <v>1.8757029999999999</v>
      </c>
      <c r="D32" s="3"/>
      <c r="E32" s="7">
        <v>150</v>
      </c>
      <c r="F32" s="8">
        <v>1.8265709999999999</v>
      </c>
      <c r="J32" s="3"/>
      <c r="K32" s="7">
        <v>87</v>
      </c>
      <c r="L32" s="8">
        <v>1.9980599999999999</v>
      </c>
    </row>
    <row r="33" spans="1:13">
      <c r="A33" s="3"/>
      <c r="B33" s="7">
        <v>121</v>
      </c>
      <c r="C33" s="8">
        <v>2.006802</v>
      </c>
      <c r="D33" s="3"/>
      <c r="E33" s="7">
        <v>163</v>
      </c>
      <c r="F33" s="8">
        <v>1.797399</v>
      </c>
      <c r="J33" s="3"/>
      <c r="K33" s="7">
        <v>82</v>
      </c>
      <c r="L33" s="8">
        <v>2.0092159999999999</v>
      </c>
    </row>
    <row r="34" spans="1:13">
      <c r="A34" s="3"/>
      <c r="B34" s="7">
        <v>123</v>
      </c>
      <c r="C34" s="8">
        <v>1.8218259999999999</v>
      </c>
      <c r="D34" s="3"/>
      <c r="E34" s="7">
        <v>142</v>
      </c>
      <c r="F34" s="8">
        <v>1.75041</v>
      </c>
      <c r="J34" s="5" t="s">
        <v>5</v>
      </c>
      <c r="K34" s="9">
        <f>SUM(K27:K33)</f>
        <v>545</v>
      </c>
      <c r="L34" s="10">
        <f>SUM(L27:L33)</f>
        <v>13.949598000000002</v>
      </c>
    </row>
    <row r="35" spans="1:13">
      <c r="A35" s="3"/>
      <c r="B35" s="7">
        <v>130</v>
      </c>
      <c r="C35" s="8">
        <v>1.9553230000000001</v>
      </c>
      <c r="D35" s="3"/>
      <c r="E35" s="7">
        <v>137</v>
      </c>
      <c r="F35" s="8">
        <v>1.7813730000000001</v>
      </c>
    </row>
    <row r="36" spans="1:13">
      <c r="A36" s="3"/>
      <c r="B36" s="7">
        <v>145</v>
      </c>
      <c r="C36" s="8">
        <v>1.960483</v>
      </c>
      <c r="D36" s="3"/>
      <c r="E36" s="7">
        <v>135</v>
      </c>
      <c r="F36" s="8">
        <v>1.9291739999999999</v>
      </c>
    </row>
    <row r="37" spans="1:13">
      <c r="A37" s="3"/>
      <c r="B37" s="7">
        <v>162</v>
      </c>
      <c r="C37" s="8">
        <v>2.083669</v>
      </c>
      <c r="D37" s="3"/>
      <c r="E37" s="7">
        <v>107</v>
      </c>
      <c r="F37" s="8">
        <v>1.815896</v>
      </c>
    </row>
    <row r="38" spans="1:13">
      <c r="A38" s="3"/>
      <c r="B38" s="7">
        <v>153</v>
      </c>
      <c r="C38" s="8">
        <v>1.8670789999999999</v>
      </c>
      <c r="D38" s="3"/>
      <c r="E38" s="7">
        <v>101</v>
      </c>
      <c r="F38" s="8">
        <v>1.845645</v>
      </c>
    </row>
    <row r="39" spans="1:13">
      <c r="A39" s="3"/>
      <c r="B39" s="7">
        <v>139</v>
      </c>
      <c r="C39" s="8">
        <v>1.914541</v>
      </c>
      <c r="D39" s="5" t="s">
        <v>5</v>
      </c>
      <c r="E39" s="9">
        <f>SUM(E31:E38)</f>
        <v>1042</v>
      </c>
      <c r="F39" s="10">
        <f>SUM(F31:F38)</f>
        <v>14.622695999999999</v>
      </c>
    </row>
    <row r="40" spans="1:13">
      <c r="A40" s="14"/>
      <c r="B40" s="7">
        <v>91</v>
      </c>
      <c r="C40" s="7">
        <v>1.9030860000000001</v>
      </c>
      <c r="D40" s="17" t="s">
        <v>12</v>
      </c>
      <c r="E40" s="11">
        <v>110</v>
      </c>
      <c r="F40" s="12">
        <v>2.040842</v>
      </c>
    </row>
    <row r="41" spans="1:13">
      <c r="A41" s="14"/>
      <c r="B41" s="7">
        <v>0</v>
      </c>
      <c r="C41" s="7">
        <v>1.9030860000000001</v>
      </c>
      <c r="D41" s="3"/>
      <c r="E41" s="7">
        <v>125</v>
      </c>
      <c r="F41" s="8">
        <v>2.0890420000000001</v>
      </c>
    </row>
    <row r="42" spans="1:13">
      <c r="A42" s="5" t="s">
        <v>5</v>
      </c>
      <c r="B42" s="9">
        <f>SUM(B32:B41)</f>
        <v>1164</v>
      </c>
      <c r="C42" s="9">
        <f>SUM(C32:C41)</f>
        <v>19.291598</v>
      </c>
      <c r="D42" s="3"/>
      <c r="E42" s="7">
        <v>133</v>
      </c>
      <c r="F42" s="8">
        <v>2.025671</v>
      </c>
    </row>
    <row r="43" spans="1:13">
      <c r="D43" s="3"/>
      <c r="E43" s="7">
        <v>141</v>
      </c>
      <c r="F43" s="8">
        <v>1.975773</v>
      </c>
    </row>
    <row r="44" spans="1:13">
      <c r="D44" s="3"/>
      <c r="E44" s="7">
        <v>121</v>
      </c>
      <c r="F44" s="8">
        <v>2.0288550000000001</v>
      </c>
    </row>
    <row r="45" spans="1:13">
      <c r="D45" s="3"/>
      <c r="E45" s="7">
        <v>87</v>
      </c>
      <c r="F45" s="8">
        <v>1.978599</v>
      </c>
    </row>
    <row r="46" spans="1:13">
      <c r="D46" s="5" t="s">
        <v>5</v>
      </c>
      <c r="E46" s="9">
        <f>SUM(E40:E45)</f>
        <v>717</v>
      </c>
      <c r="F46" s="10">
        <f>SUM(F40:F45)</f>
        <v>12.138781999999999</v>
      </c>
    </row>
    <row r="48" spans="1:1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>
      <c r="A50" s="6" t="s">
        <v>28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>
      <c r="A51" t="s">
        <v>24</v>
      </c>
      <c r="B51" s="22" t="s">
        <v>1</v>
      </c>
      <c r="C51" t="s">
        <v>24</v>
      </c>
      <c r="D51" s="2" t="s">
        <v>2</v>
      </c>
      <c r="E51" t="s">
        <v>24</v>
      </c>
      <c r="F51" s="1" t="s">
        <v>3</v>
      </c>
      <c r="G51" t="s">
        <v>24</v>
      </c>
      <c r="H51" s="19" t="s">
        <v>4</v>
      </c>
    </row>
    <row r="52" spans="1:13">
      <c r="A52" s="24" t="s">
        <v>6</v>
      </c>
      <c r="B52" s="18">
        <f>B14/C14</f>
        <v>18.910053427525472</v>
      </c>
      <c r="C52" s="24" t="s">
        <v>7</v>
      </c>
      <c r="D52" s="4">
        <f>E15/F15</f>
        <v>25.467551728216154</v>
      </c>
      <c r="E52" s="26" t="s">
        <v>8</v>
      </c>
      <c r="F52" s="6">
        <f>H14/I14</f>
        <v>46.556090478381201</v>
      </c>
      <c r="G52" s="24" t="s">
        <v>17</v>
      </c>
      <c r="H52" s="20">
        <f>K11/L11</f>
        <v>20.658228503238565</v>
      </c>
    </row>
    <row r="53" spans="1:13">
      <c r="A53" s="24" t="s">
        <v>18</v>
      </c>
      <c r="B53" s="18">
        <f>B22/C22</f>
        <v>19.706816159041509</v>
      </c>
      <c r="C53" s="24" t="s">
        <v>20</v>
      </c>
      <c r="D53" s="4">
        <f>E22/F22</f>
        <v>24.245662759945596</v>
      </c>
      <c r="E53" s="26" t="s">
        <v>13</v>
      </c>
      <c r="F53" s="6">
        <f>H21/I21</f>
        <v>51.446642301338045</v>
      </c>
      <c r="G53" s="26" t="s">
        <v>9</v>
      </c>
      <c r="H53" s="20">
        <f>K19/L19</f>
        <v>47.351888193214478</v>
      </c>
    </row>
    <row r="54" spans="1:13">
      <c r="A54" s="24" t="s">
        <v>19</v>
      </c>
      <c r="B54" s="18">
        <f>B31/C31</f>
        <v>22.248545922684279</v>
      </c>
      <c r="C54" s="24" t="s">
        <v>21</v>
      </c>
      <c r="D54" s="4">
        <f>E30/F30</f>
        <v>23.578565860160928</v>
      </c>
      <c r="E54" s="25" t="s">
        <v>14</v>
      </c>
      <c r="F54" s="9">
        <f>H28/I28</f>
        <v>44.63496000773344</v>
      </c>
      <c r="G54" s="26" t="s">
        <v>15</v>
      </c>
      <c r="H54" s="20">
        <f>K26/L26</f>
        <v>54.127883657817208</v>
      </c>
    </row>
    <row r="55" spans="1:13">
      <c r="A55" s="25" t="s">
        <v>10</v>
      </c>
      <c r="B55" s="23">
        <f>B42/C42</f>
        <v>60.337147809113581</v>
      </c>
      <c r="C55" s="26" t="s">
        <v>11</v>
      </c>
      <c r="D55" s="4">
        <f>E39/F39</f>
        <v>71.259089295161445</v>
      </c>
      <c r="E55" s="6"/>
      <c r="F55" s="6"/>
      <c r="G55" s="25" t="s">
        <v>16</v>
      </c>
      <c r="H55" s="21">
        <f>K34/L34</f>
        <v>39.069226224296926</v>
      </c>
    </row>
    <row r="56" spans="1:13">
      <c r="A56" s="6"/>
      <c r="B56" s="6"/>
      <c r="C56" s="25" t="s">
        <v>12</v>
      </c>
      <c r="D56" s="10">
        <f>E46/F46</f>
        <v>59.06688166901754</v>
      </c>
      <c r="E56" s="6"/>
      <c r="F56" s="6"/>
      <c r="G56" s="6"/>
      <c r="H56" s="6"/>
    </row>
    <row r="57" spans="1:13">
      <c r="A57" s="18" t="s">
        <v>1</v>
      </c>
      <c r="C57" s="6"/>
      <c r="E57" s="6"/>
      <c r="G57" s="6"/>
    </row>
    <row r="58" spans="1:13">
      <c r="A58" s="6" t="s">
        <v>31</v>
      </c>
      <c r="B58">
        <f>AVERAGE(B52:B54)</f>
        <v>20.288471836417084</v>
      </c>
      <c r="C58" s="6"/>
      <c r="E58" s="6"/>
      <c r="G58" s="6"/>
    </row>
    <row r="59" spans="1:13">
      <c r="A59" s="15" t="s">
        <v>30</v>
      </c>
      <c r="B59" s="15">
        <f>AVERAGE(B55)</f>
        <v>60.337147809113581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1" spans="1:13">
      <c r="A61" t="s">
        <v>29</v>
      </c>
    </row>
    <row r="62" spans="1:13">
      <c r="A62" t="s">
        <v>24</v>
      </c>
      <c r="B62" s="2" t="s">
        <v>1</v>
      </c>
      <c r="C62" t="s">
        <v>24</v>
      </c>
      <c r="D62" s="2" t="s">
        <v>2</v>
      </c>
      <c r="E62" t="s">
        <v>24</v>
      </c>
      <c r="F62" s="2" t="s">
        <v>3</v>
      </c>
      <c r="G62" t="s">
        <v>24</v>
      </c>
      <c r="H62" s="2" t="s">
        <v>4</v>
      </c>
    </row>
    <row r="63" spans="1:13">
      <c r="A63" s="24" t="s">
        <v>6</v>
      </c>
      <c r="B63" s="4">
        <f>B52/B58</f>
        <v>0.93205903234084886</v>
      </c>
      <c r="C63" s="24" t="s">
        <v>7</v>
      </c>
      <c r="D63" s="4">
        <f>D52/B58</f>
        <v>1.2552720546701208</v>
      </c>
      <c r="E63" s="26" t="s">
        <v>8</v>
      </c>
      <c r="F63" s="4">
        <f>F52/B59</f>
        <v>0.77159912539566822</v>
      </c>
      <c r="G63" s="24" t="s">
        <v>17</v>
      </c>
      <c r="H63" s="4">
        <f>H52/B58</f>
        <v>1.0182249639008187</v>
      </c>
    </row>
    <row r="64" spans="1:13">
      <c r="A64" s="24" t="s">
        <v>18</v>
      </c>
      <c r="B64" s="4">
        <f>B53/B58</f>
        <v>0.97133072997979453</v>
      </c>
      <c r="C64" s="24" t="s">
        <v>20</v>
      </c>
      <c r="D64" s="4">
        <f>D53/B58</f>
        <v>1.1950462782724471</v>
      </c>
      <c r="E64" s="26" t="s">
        <v>13</v>
      </c>
      <c r="F64" s="4">
        <f>F53/B59</f>
        <v>0.85265287089966368</v>
      </c>
      <c r="G64" s="26" t="s">
        <v>9</v>
      </c>
      <c r="H64" s="4">
        <f>H53/B59</f>
        <v>0.78478830890415818</v>
      </c>
    </row>
    <row r="65" spans="1:8">
      <c r="A65" s="24" t="s">
        <v>19</v>
      </c>
      <c r="B65" s="4">
        <f>B54/B58</f>
        <v>1.0966102376793569</v>
      </c>
      <c r="C65" s="24" t="s">
        <v>21</v>
      </c>
      <c r="D65" s="4">
        <f>D54/B58</f>
        <v>1.1621656894748595</v>
      </c>
      <c r="E65" s="25" t="s">
        <v>14</v>
      </c>
      <c r="F65" s="10">
        <f>F54/B59</f>
        <v>0.73975919692033543</v>
      </c>
      <c r="G65" s="26" t="s">
        <v>15</v>
      </c>
      <c r="H65" s="4">
        <f>H54/B59</f>
        <v>0.89709052587403704</v>
      </c>
    </row>
    <row r="66" spans="1:8">
      <c r="A66" s="25" t="s">
        <v>10</v>
      </c>
      <c r="B66" s="10">
        <f>B55/B59</f>
        <v>1</v>
      </c>
      <c r="C66" s="26" t="s">
        <v>11</v>
      </c>
      <c r="D66" s="4">
        <f>D55/B59</f>
        <v>1.181015210075909</v>
      </c>
      <c r="G66" s="25" t="s">
        <v>16</v>
      </c>
      <c r="H66" s="10">
        <f>H55/B59</f>
        <v>0.64751529767198812</v>
      </c>
    </row>
    <row r="67" spans="1:8">
      <c r="C67" s="25" t="s">
        <v>12</v>
      </c>
      <c r="D67" s="10">
        <f>D56/B59</f>
        <v>0.9789471961101851</v>
      </c>
    </row>
    <row r="68" spans="1:8">
      <c r="A68" s="6" t="s">
        <v>22</v>
      </c>
      <c r="B68">
        <f>AVERAGE(B63:B66)</f>
        <v>1</v>
      </c>
      <c r="C68" s="6" t="s">
        <v>22</v>
      </c>
      <c r="D68">
        <f>AVERAGE(D63:D67)</f>
        <v>1.1544892857207043</v>
      </c>
      <c r="E68" s="6" t="s">
        <v>22</v>
      </c>
      <c r="F68">
        <f>AVERAGE(F63:F65)</f>
        <v>0.78800373107188904</v>
      </c>
      <c r="G68" s="6" t="s">
        <v>22</v>
      </c>
      <c r="H68">
        <f>AVERAGE(H63:H66)</f>
        <v>0.83690477408775055</v>
      </c>
    </row>
    <row r="69" spans="1:8">
      <c r="A69" s="6" t="s">
        <v>0</v>
      </c>
      <c r="B69">
        <f>STDEVA(B63:B66)</f>
        <v>7.0169889445580849E-2</v>
      </c>
      <c r="C69" s="6" t="s">
        <v>0</v>
      </c>
      <c r="D69">
        <f>STDEVA(D63:D67)</f>
        <v>0.10413886549251918</v>
      </c>
      <c r="E69" s="6" t="s">
        <v>0</v>
      </c>
      <c r="F69">
        <f>STDEVA(F63:F65)</f>
        <v>5.8207205066743567E-2</v>
      </c>
      <c r="G69" s="6" t="s">
        <v>0</v>
      </c>
      <c r="H69">
        <f>STDEVA(H63:H66)</f>
        <v>0.15820222888463209</v>
      </c>
    </row>
    <row r="71" spans="1:8">
      <c r="A71" s="6"/>
      <c r="B71" s="6"/>
      <c r="C71" s="6"/>
      <c r="D71" s="6"/>
      <c r="E71" s="6"/>
    </row>
    <row r="72" spans="1:8">
      <c r="A72" s="6"/>
      <c r="B72" s="6"/>
      <c r="C72" s="6"/>
      <c r="D72" s="6"/>
      <c r="E72" s="6"/>
      <c r="G72" s="6"/>
    </row>
    <row r="73" spans="1:8">
      <c r="A73" s="6"/>
      <c r="B73" s="7"/>
      <c r="C73" s="7"/>
      <c r="D73" s="7"/>
      <c r="E73" s="7"/>
      <c r="G73" s="7"/>
    </row>
    <row r="74" spans="1:8">
      <c r="A74" s="6"/>
      <c r="B74" s="7"/>
      <c r="C74" s="7"/>
      <c r="D74" s="7"/>
      <c r="E74" s="7"/>
      <c r="G74" s="7"/>
    </row>
    <row r="75" spans="1:8">
      <c r="A75" s="6"/>
      <c r="B75" s="7"/>
      <c r="C75" s="7"/>
      <c r="D75" s="7"/>
      <c r="E75" s="7"/>
      <c r="G75" s="7"/>
    </row>
    <row r="76" spans="1:8">
      <c r="A76" s="6"/>
      <c r="B76" s="7"/>
      <c r="C76" s="7"/>
      <c r="D76" s="7"/>
      <c r="E76" s="7"/>
      <c r="G76" s="7"/>
    </row>
    <row r="77" spans="1:8">
      <c r="A77" s="6"/>
      <c r="B77" s="7"/>
      <c r="C77" s="7"/>
      <c r="D77" s="7"/>
      <c r="E77" s="7"/>
      <c r="G77" s="7"/>
    </row>
    <row r="78" spans="1:8">
      <c r="A78" s="6"/>
      <c r="B78" s="6"/>
      <c r="C78" s="6"/>
      <c r="D78" s="6"/>
      <c r="E78" s="6"/>
      <c r="G78" s="6"/>
    </row>
    <row r="79" spans="1:8">
      <c r="A79" s="6"/>
      <c r="B79" s="6"/>
      <c r="C79" s="6"/>
      <c r="D79" s="6"/>
      <c r="E79" s="6"/>
      <c r="G79" s="6"/>
    </row>
    <row r="80" spans="1:8">
      <c r="A80" s="6"/>
      <c r="B80" s="6"/>
      <c r="C80" s="6"/>
      <c r="D80" s="6"/>
      <c r="E80" s="6"/>
    </row>
    <row r="81" spans="1:5">
      <c r="A81" s="6"/>
      <c r="B81" s="6"/>
      <c r="C81" s="6"/>
      <c r="D81" s="6"/>
      <c r="E81" s="6"/>
    </row>
  </sheetData>
  <mergeCells count="4">
    <mergeCell ref="D3:F3"/>
    <mergeCell ref="A3:C3"/>
    <mergeCell ref="G3:I3"/>
    <mergeCell ref="J3:L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DCX quantification (Fig 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戴小芯</dc:creator>
  <cp:lastModifiedBy>Microsoft Office User</cp:lastModifiedBy>
  <dcterms:created xsi:type="dcterms:W3CDTF">2021-06-24T13:49:22Z</dcterms:created>
  <dcterms:modified xsi:type="dcterms:W3CDTF">2021-07-06T02:42:16Z</dcterms:modified>
</cp:coreProperties>
</file>