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evision\Supporting Files Paper\"/>
    </mc:Choice>
  </mc:AlternateContent>
  <bookViews>
    <workbookView xWindow="6257" yWindow="1843" windowWidth="41623" windowHeight="25337" firstSheet="11" activeTab="13"/>
  </bookViews>
  <sheets>
    <sheet name="blank" sheetId="1" r:id="rId1"/>
    <sheet name="2018-05-26_posterior_larva 1" sheetId="6" r:id="rId2"/>
    <sheet name="2018-05-26_posterior_larva 2" sheetId="7" r:id="rId3"/>
    <sheet name="2018-06-06_pos. basolat._larva1" sheetId="8" r:id="rId4"/>
    <sheet name="2018-06-06_anterior_larva 2" sheetId="9" r:id="rId5"/>
    <sheet name="2018-06-07_posterior_larva 1" sheetId="10" r:id="rId6"/>
    <sheet name="2018-06-07_anterior_larva 2" sheetId="11" r:id="rId7"/>
    <sheet name="2018-06-07_anterior_larva 3" sheetId="12" r:id="rId8"/>
    <sheet name="2018-06-17_posterior_larva 1" sheetId="15" r:id="rId9"/>
    <sheet name="2018-06-17_posterior_larva 2" sheetId="16" r:id="rId10"/>
    <sheet name="2018-06-27_posterior_larva 1" sheetId="18" r:id="rId11"/>
    <sheet name="2018-06-27_posterior_larva 2" sheetId="17" r:id="rId12"/>
    <sheet name="2018-07-06_posterior_larva 1" sheetId="19" r:id="rId13"/>
    <sheet name="Zusammenfassung" sheetId="14" r:id="rId14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6" i="14" l="1"/>
  <c r="AD7" i="14"/>
  <c r="AD8" i="14"/>
  <c r="AD9" i="14"/>
  <c r="AD10" i="14"/>
  <c r="AD11" i="14"/>
  <c r="AD12" i="14"/>
  <c r="AD13" i="14"/>
  <c r="AD14" i="14"/>
  <c r="AD15" i="14"/>
  <c r="AD16" i="14"/>
  <c r="AD17" i="14"/>
  <c r="AD18" i="14"/>
  <c r="AD19" i="14"/>
  <c r="AD20" i="14"/>
  <c r="AD5" i="14"/>
  <c r="AC6" i="14"/>
  <c r="AC7" i="14"/>
  <c r="AC8" i="14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5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5" i="14"/>
  <c r="J2" i="19"/>
  <c r="J3" i="19"/>
  <c r="M13" i="19"/>
  <c r="M5" i="19"/>
  <c r="M4" i="19"/>
  <c r="N13" i="19"/>
  <c r="M14" i="19"/>
  <c r="N14" i="19"/>
  <c r="M15" i="19"/>
  <c r="N15" i="19"/>
  <c r="M16" i="19"/>
  <c r="N16" i="19"/>
  <c r="M17" i="19"/>
  <c r="N17" i="19"/>
  <c r="M18" i="19"/>
  <c r="N18" i="19"/>
  <c r="M19" i="19"/>
  <c r="N19" i="19"/>
  <c r="M20" i="19"/>
  <c r="N20" i="19"/>
  <c r="N22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M8" i="19"/>
  <c r="M9" i="19"/>
  <c r="M12" i="19"/>
  <c r="M7" i="19"/>
  <c r="M11" i="19"/>
  <c r="M6" i="19"/>
  <c r="M10" i="19"/>
  <c r="N10" i="19"/>
  <c r="N11" i="19"/>
  <c r="N12" i="19"/>
  <c r="N4" i="19"/>
  <c r="N6" i="19"/>
  <c r="N8" i="19"/>
  <c r="N7" i="19"/>
  <c r="N9" i="19"/>
  <c r="N5" i="19"/>
  <c r="J2" i="18"/>
  <c r="J3" i="18"/>
  <c r="M13" i="18"/>
  <c r="M5" i="18"/>
  <c r="M4" i="18"/>
  <c r="N13" i="18"/>
  <c r="M14" i="18"/>
  <c r="N14" i="18"/>
  <c r="M15" i="18"/>
  <c r="N15" i="18"/>
  <c r="M16" i="18"/>
  <c r="N16" i="18"/>
  <c r="M17" i="18"/>
  <c r="N17" i="18"/>
  <c r="N22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M18" i="18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J3" i="17"/>
  <c r="J2" i="17"/>
  <c r="M19" i="17"/>
  <c r="M18" i="17"/>
  <c r="M5" i="17"/>
  <c r="M10" i="18"/>
  <c r="M9" i="18"/>
  <c r="N4" i="18"/>
  <c r="M8" i="18"/>
  <c r="M12" i="18"/>
  <c r="M20" i="18"/>
  <c r="N20" i="18"/>
  <c r="M7" i="18"/>
  <c r="M11" i="18"/>
  <c r="M19" i="18"/>
  <c r="M6" i="18"/>
  <c r="M9" i="17"/>
  <c r="M4" i="17"/>
  <c r="N9" i="17"/>
  <c r="M13" i="17"/>
  <c r="M17" i="17"/>
  <c r="N4" i="17"/>
  <c r="M8" i="17"/>
  <c r="N8" i="17"/>
  <c r="M12" i="17"/>
  <c r="M16" i="17"/>
  <c r="M20" i="17"/>
  <c r="N20" i="17"/>
  <c r="M7" i="17"/>
  <c r="N7" i="17"/>
  <c r="M11" i="17"/>
  <c r="M15" i="17"/>
  <c r="M6" i="17"/>
  <c r="N6" i="17"/>
  <c r="M10" i="17"/>
  <c r="N10" i="17"/>
  <c r="M14" i="17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J3" i="16"/>
  <c r="J2" i="16"/>
  <c r="M17" i="16"/>
  <c r="M18" i="16"/>
  <c r="L20" i="15"/>
  <c r="L19" i="15"/>
  <c r="L18" i="15"/>
  <c r="L17" i="15"/>
  <c r="L16" i="15"/>
  <c r="L15" i="15"/>
  <c r="L14" i="15"/>
  <c r="J2" i="15"/>
  <c r="J3" i="15"/>
  <c r="M13" i="15"/>
  <c r="L13" i="15"/>
  <c r="L12" i="15"/>
  <c r="L11" i="15"/>
  <c r="L10" i="15"/>
  <c r="L9" i="15"/>
  <c r="L8" i="15"/>
  <c r="L7" i="15"/>
  <c r="L6" i="15"/>
  <c r="L5" i="15"/>
  <c r="M4" i="15"/>
  <c r="L4" i="15"/>
  <c r="M20" i="15"/>
  <c r="M18" i="15"/>
  <c r="N11" i="18"/>
  <c r="N6" i="18"/>
  <c r="N7" i="18"/>
  <c r="N12" i="18"/>
  <c r="N5" i="18"/>
  <c r="N19" i="18"/>
  <c r="N8" i="18"/>
  <c r="N18" i="18"/>
  <c r="N9" i="18"/>
  <c r="N10" i="18"/>
  <c r="N18" i="17"/>
  <c r="N15" i="17"/>
  <c r="N16" i="17"/>
  <c r="N17" i="17"/>
  <c r="N5" i="17"/>
  <c r="N14" i="17"/>
  <c r="N11" i="17"/>
  <c r="N12" i="17"/>
  <c r="N13" i="17"/>
  <c r="N19" i="17"/>
  <c r="N22" i="17"/>
  <c r="M5" i="16"/>
  <c r="M9" i="16"/>
  <c r="M13" i="16"/>
  <c r="M5" i="15"/>
  <c r="N5" i="15"/>
  <c r="M8" i="15"/>
  <c r="M16" i="15"/>
  <c r="M9" i="15"/>
  <c r="N9" i="15"/>
  <c r="M12" i="15"/>
  <c r="M17" i="15"/>
  <c r="M4" i="16"/>
  <c r="N4" i="16"/>
  <c r="M8" i="16"/>
  <c r="N8" i="16"/>
  <c r="M12" i="16"/>
  <c r="M16" i="16"/>
  <c r="M20" i="16"/>
  <c r="N20" i="16"/>
  <c r="M7" i="16"/>
  <c r="N7" i="16"/>
  <c r="M11" i="16"/>
  <c r="M15" i="16"/>
  <c r="M19" i="16"/>
  <c r="N19" i="16"/>
  <c r="M6" i="16"/>
  <c r="N6" i="16"/>
  <c r="M10" i="16"/>
  <c r="M14" i="16"/>
  <c r="M7" i="15"/>
  <c r="M11" i="15"/>
  <c r="M15" i="15"/>
  <c r="M19" i="15"/>
  <c r="N19" i="15"/>
  <c r="M6" i="15"/>
  <c r="M10" i="15"/>
  <c r="M14" i="15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5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J3" i="12"/>
  <c r="J2" i="12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J2" i="11"/>
  <c r="J3" i="11"/>
  <c r="M5" i="11"/>
  <c r="L5" i="11"/>
  <c r="L4" i="11"/>
  <c r="M15" i="11"/>
  <c r="M18" i="11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J3" i="10"/>
  <c r="J2" i="10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J3" i="9"/>
  <c r="J2" i="9"/>
  <c r="M18" i="9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J3" i="8"/>
  <c r="J2" i="8"/>
  <c r="N14" i="16"/>
  <c r="N15" i="16"/>
  <c r="N16" i="16"/>
  <c r="N17" i="16"/>
  <c r="N9" i="16"/>
  <c r="N10" i="16"/>
  <c r="N11" i="16"/>
  <c r="N12" i="16"/>
  <c r="N14" i="15"/>
  <c r="N4" i="15"/>
  <c r="N10" i="15"/>
  <c r="N11" i="15"/>
  <c r="N17" i="15"/>
  <c r="N16" i="15"/>
  <c r="N13" i="15"/>
  <c r="N15" i="15"/>
  <c r="N18" i="15"/>
  <c r="N20" i="15"/>
  <c r="N22" i="15"/>
  <c r="N6" i="15"/>
  <c r="N7" i="15"/>
  <c r="N12" i="15"/>
  <c r="N8" i="15"/>
  <c r="N5" i="16"/>
  <c r="N13" i="16"/>
  <c r="N18" i="16"/>
  <c r="N22" i="16"/>
  <c r="M20" i="12"/>
  <c r="M16" i="12"/>
  <c r="M5" i="12"/>
  <c r="M4" i="12"/>
  <c r="N5" i="12"/>
  <c r="M8" i="12"/>
  <c r="N8" i="12"/>
  <c r="M13" i="12"/>
  <c r="M9" i="12"/>
  <c r="M12" i="12"/>
  <c r="N12" i="12"/>
  <c r="M17" i="12"/>
  <c r="M18" i="12"/>
  <c r="M7" i="12"/>
  <c r="N7" i="12"/>
  <c r="M11" i="12"/>
  <c r="N11" i="12"/>
  <c r="M15" i="12"/>
  <c r="M19" i="12"/>
  <c r="M6" i="12"/>
  <c r="N6" i="12"/>
  <c r="M10" i="12"/>
  <c r="N10" i="12"/>
  <c r="M14" i="12"/>
  <c r="M8" i="11"/>
  <c r="M11" i="11"/>
  <c r="M4" i="11"/>
  <c r="N11" i="11"/>
  <c r="M17" i="11"/>
  <c r="N17" i="11"/>
  <c r="M14" i="11"/>
  <c r="N4" i="11"/>
  <c r="M20" i="11"/>
  <c r="N20" i="11"/>
  <c r="M7" i="11"/>
  <c r="M10" i="11"/>
  <c r="M13" i="11"/>
  <c r="N13" i="11"/>
  <c r="M16" i="11"/>
  <c r="N16" i="11"/>
  <c r="M19" i="11"/>
  <c r="N14" i="11"/>
  <c r="M6" i="11"/>
  <c r="N6" i="11"/>
  <c r="M9" i="11"/>
  <c r="M12" i="11"/>
  <c r="M18" i="10"/>
  <c r="M13" i="10"/>
  <c r="M9" i="10"/>
  <c r="M19" i="10"/>
  <c r="M5" i="10"/>
  <c r="M14" i="9"/>
  <c r="M20" i="8"/>
  <c r="M17" i="10"/>
  <c r="M4" i="10"/>
  <c r="M8" i="10"/>
  <c r="M12" i="10"/>
  <c r="M16" i="10"/>
  <c r="M20" i="10"/>
  <c r="M7" i="10"/>
  <c r="M11" i="10"/>
  <c r="M15" i="10"/>
  <c r="M6" i="10"/>
  <c r="M10" i="10"/>
  <c r="M14" i="10"/>
  <c r="M6" i="9"/>
  <c r="M5" i="9"/>
  <c r="M13" i="9"/>
  <c r="M17" i="9"/>
  <c r="M4" i="9"/>
  <c r="M8" i="9"/>
  <c r="M12" i="9"/>
  <c r="M16" i="9"/>
  <c r="M20" i="9"/>
  <c r="M9" i="9"/>
  <c r="M7" i="9"/>
  <c r="M11" i="9"/>
  <c r="M15" i="9"/>
  <c r="M19" i="9"/>
  <c r="M10" i="9"/>
  <c r="M5" i="8"/>
  <c r="M9" i="8"/>
  <c r="M13" i="8"/>
  <c r="M17" i="8"/>
  <c r="M7" i="8"/>
  <c r="M11" i="8"/>
  <c r="M15" i="8"/>
  <c r="M19" i="8"/>
  <c r="M6" i="8"/>
  <c r="M10" i="8"/>
  <c r="M14" i="8"/>
  <c r="M4" i="8"/>
  <c r="N14" i="8"/>
  <c r="M18" i="8"/>
  <c r="M8" i="8"/>
  <c r="M12" i="8"/>
  <c r="N12" i="8"/>
  <c r="M16" i="8"/>
  <c r="N9" i="12"/>
  <c r="N19" i="12"/>
  <c r="N18" i="12"/>
  <c r="N4" i="12"/>
  <c r="N16" i="12"/>
  <c r="N14" i="12"/>
  <c r="N15" i="12"/>
  <c r="N17" i="12"/>
  <c r="N13" i="12"/>
  <c r="N20" i="12"/>
  <c r="N18" i="11"/>
  <c r="N10" i="11"/>
  <c r="N8" i="11"/>
  <c r="N15" i="11"/>
  <c r="N19" i="11"/>
  <c r="N22" i="11"/>
  <c r="N12" i="11"/>
  <c r="N9" i="11"/>
  <c r="N7" i="11"/>
  <c r="N5" i="11"/>
  <c r="N18" i="10"/>
  <c r="N8" i="10"/>
  <c r="N10" i="10"/>
  <c r="N7" i="10"/>
  <c r="N6" i="10"/>
  <c r="N20" i="10"/>
  <c r="N4" i="10"/>
  <c r="N6" i="9"/>
  <c r="N19" i="9"/>
  <c r="N9" i="9"/>
  <c r="N8" i="9"/>
  <c r="N5" i="9"/>
  <c r="N5" i="8"/>
  <c r="N5" i="10"/>
  <c r="N15" i="10"/>
  <c r="N16" i="10"/>
  <c r="N17" i="10"/>
  <c r="N19" i="10"/>
  <c r="N14" i="10"/>
  <c r="N11" i="10"/>
  <c r="N12" i="10"/>
  <c r="N9" i="10"/>
  <c r="N13" i="10"/>
  <c r="N22" i="10"/>
  <c r="N15" i="9"/>
  <c r="N4" i="9"/>
  <c r="N16" i="9"/>
  <c r="N17" i="9"/>
  <c r="N18" i="9"/>
  <c r="N20" i="9"/>
  <c r="N11" i="9"/>
  <c r="N10" i="9"/>
  <c r="N7" i="9"/>
  <c r="N12" i="9"/>
  <c r="N13" i="9"/>
  <c r="N14" i="9"/>
  <c r="N22" i="9"/>
  <c r="N15" i="8"/>
  <c r="N13" i="8"/>
  <c r="N8" i="8"/>
  <c r="N10" i="8"/>
  <c r="N11" i="8"/>
  <c r="N9" i="8"/>
  <c r="N4" i="8"/>
  <c r="N6" i="8"/>
  <c r="N7" i="8"/>
  <c r="N16" i="8"/>
  <c r="N18" i="8"/>
  <c r="N19" i="8"/>
  <c r="N17" i="8"/>
  <c r="N20" i="8"/>
  <c r="N22" i="12"/>
  <c r="N22" i="8"/>
  <c r="J2" i="7"/>
  <c r="J3" i="7"/>
  <c r="M13" i="7"/>
  <c r="M5" i="7"/>
  <c r="M4" i="7"/>
  <c r="N13" i="7"/>
  <c r="M14" i="7"/>
  <c r="N14" i="7"/>
  <c r="M15" i="7"/>
  <c r="N15" i="7"/>
  <c r="M16" i="7"/>
  <c r="N16" i="7"/>
  <c r="M17" i="7"/>
  <c r="N17" i="7"/>
  <c r="N22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M18" i="7"/>
  <c r="J2" i="6"/>
  <c r="J3" i="6"/>
  <c r="M20" i="6"/>
  <c r="L20" i="6"/>
  <c r="L19" i="6"/>
  <c r="L18" i="6"/>
  <c r="M17" i="6"/>
  <c r="L17" i="6"/>
  <c r="L16" i="6"/>
  <c r="L15" i="6"/>
  <c r="L14" i="6"/>
  <c r="L13" i="6"/>
  <c r="M12" i="6"/>
  <c r="L12" i="6"/>
  <c r="L11" i="6"/>
  <c r="L10" i="6"/>
  <c r="M9" i="6"/>
  <c r="L9" i="6"/>
  <c r="L8" i="6"/>
  <c r="L7" i="6"/>
  <c r="L6" i="6"/>
  <c r="L5" i="6"/>
  <c r="M4" i="6"/>
  <c r="L4" i="6"/>
  <c r="M16" i="6"/>
  <c r="M18" i="6"/>
  <c r="L20" i="1"/>
  <c r="L19" i="1"/>
  <c r="L18" i="1"/>
  <c r="J2" i="1"/>
  <c r="J3" i="1"/>
  <c r="M17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18" i="1"/>
  <c r="M9" i="7"/>
  <c r="N4" i="7"/>
  <c r="M8" i="7"/>
  <c r="M12" i="7"/>
  <c r="M20" i="7"/>
  <c r="N20" i="7"/>
  <c r="M7" i="7"/>
  <c r="M11" i="7"/>
  <c r="M19" i="7"/>
  <c r="N19" i="7"/>
  <c r="M6" i="7"/>
  <c r="M10" i="7"/>
  <c r="M5" i="6"/>
  <c r="N4" i="6"/>
  <c r="N17" i="6"/>
  <c r="N20" i="6"/>
  <c r="N5" i="6"/>
  <c r="M8" i="6"/>
  <c r="N8" i="6"/>
  <c r="M13" i="6"/>
  <c r="N13" i="6"/>
  <c r="M11" i="6"/>
  <c r="M15" i="6"/>
  <c r="N15" i="6"/>
  <c r="M19" i="6"/>
  <c r="N19" i="6"/>
  <c r="M7" i="6"/>
  <c r="N7" i="6"/>
  <c r="M6" i="6"/>
  <c r="M10" i="6"/>
  <c r="N10" i="6"/>
  <c r="M14" i="6"/>
  <c r="N14" i="6"/>
  <c r="M5" i="1"/>
  <c r="M9" i="1"/>
  <c r="M4" i="1"/>
  <c r="N9" i="1"/>
  <c r="M13" i="1"/>
  <c r="N13" i="1"/>
  <c r="N17" i="1"/>
  <c r="N4" i="1"/>
  <c r="M8" i="1"/>
  <c r="N8" i="1"/>
  <c r="M12" i="1"/>
  <c r="M16" i="1"/>
  <c r="N16" i="1"/>
  <c r="M20" i="1"/>
  <c r="N20" i="1"/>
  <c r="M7" i="1"/>
  <c r="N7" i="1"/>
  <c r="M11" i="1"/>
  <c r="N11" i="1"/>
  <c r="M15" i="1"/>
  <c r="N15" i="1"/>
  <c r="M19" i="1"/>
  <c r="N19" i="1"/>
  <c r="M6" i="1"/>
  <c r="N6" i="1"/>
  <c r="M10" i="1"/>
  <c r="N10" i="1"/>
  <c r="M14" i="1"/>
  <c r="N14" i="1"/>
  <c r="N11" i="7"/>
  <c r="N12" i="7"/>
  <c r="N9" i="7"/>
  <c r="N10" i="7"/>
  <c r="N6" i="7"/>
  <c r="N7" i="7"/>
  <c r="N8" i="7"/>
  <c r="N5" i="7"/>
  <c r="N18" i="7"/>
  <c r="N16" i="6"/>
  <c r="N18" i="6"/>
  <c r="N22" i="6"/>
  <c r="N12" i="6"/>
  <c r="N6" i="6"/>
  <c r="N11" i="6"/>
  <c r="N9" i="6"/>
  <c r="N12" i="1"/>
  <c r="N5" i="1"/>
  <c r="N18" i="1"/>
  <c r="N22" i="1"/>
</calcChain>
</file>

<file path=xl/sharedStrings.xml><?xml version="1.0" encoding="utf-8"?>
<sst xmlns="http://schemas.openxmlformats.org/spreadsheetml/2006/main" count="232" uniqueCount="41">
  <si>
    <t>t</t>
  </si>
  <si>
    <t xml:space="preserve">ROI without bleaching </t>
  </si>
  <si>
    <t>ROI with bleaching</t>
  </si>
  <si>
    <t>https://www.embl.de/eamnet/frap/FRAP6.html</t>
  </si>
  <si>
    <t>ROI whole</t>
  </si>
  <si>
    <t>ROI frap</t>
  </si>
  <si>
    <t>Normierung-&gt;</t>
  </si>
  <si>
    <t>I_whole-pre</t>
  </si>
  <si>
    <t>I_frap-pre</t>
  </si>
  <si>
    <t>I_frap-norm (t)</t>
  </si>
  <si>
    <t>t [min]</t>
  </si>
  <si>
    <t>I [Graustufen]</t>
  </si>
  <si>
    <t>I  [Graustufen]</t>
  </si>
  <si>
    <t>recovery [%]</t>
  </si>
  <si>
    <t>2018-05-26_posterior_larva 1</t>
  </si>
  <si>
    <t>2018-06-06_posterior_basolateral_larva 1</t>
  </si>
  <si>
    <t>2018-06-06_anterior_larva 1</t>
  </si>
  <si>
    <t>2018-06-07_posterior_larva 1</t>
  </si>
  <si>
    <t>2018-06-07_anterior_larva 2</t>
  </si>
  <si>
    <t>2018-06-07_anterior_larva 3</t>
  </si>
  <si>
    <t>2018-05-26_posterior_larva 2</t>
  </si>
  <si>
    <t>2018-03-29_Lachesin-GFP_larva 1</t>
  </si>
  <si>
    <t>2018-06-08_Lachesin-GFP_larva 1</t>
  </si>
  <si>
    <t>2018-06-12_Lachesin-GFP_larva 1</t>
  </si>
  <si>
    <t>2018-06-17_posterior_larva 2</t>
  </si>
  <si>
    <t>2018-06-17_posterior_larva 1</t>
  </si>
  <si>
    <t>2018-06-27_posterior_larva 1</t>
  </si>
  <si>
    <t>2018-06-27_posterior_larva 2</t>
  </si>
  <si>
    <t>2018-07-06_posterior_larva 1</t>
  </si>
  <si>
    <t>posterior (shrub-RNAi) n=8</t>
  </si>
  <si>
    <t>posterior (shrub-RNAi) n=6</t>
  </si>
  <si>
    <t>MEAN</t>
  </si>
  <si>
    <t>STD DEV</t>
  </si>
  <si>
    <t>anterior (control) n=3</t>
  </si>
  <si>
    <t>FRAP KINETICS LAC::GFP</t>
  </si>
  <si>
    <t>DATA used for graph</t>
  </si>
  <si>
    <t>Fluorescence Recovery (% of pre-bleach levels)</t>
  </si>
  <si>
    <t xml:space="preserve">posterior/basolateral (shrub-RNAi) </t>
  </si>
  <si>
    <t>anterior = WT</t>
  </si>
  <si>
    <t>posterior = shrub-RNAi p35 (48h)</t>
  </si>
  <si>
    <t>wing disc genotype: hh (48h) &gt; p35, shrub-RNAi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</si>
</sst>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1" fillId="2" borderId="0" xfId="1"/>
    <xf numFmtId="0" fontId="2" fillId="3" borderId="0" xfId="2"/>
    <xf numFmtId="0" fontId="3" fillId="4" borderId="0" xfId="3"/>
  </cellXfs>
  <cellStyles count="4">
    <cellStyle name="Gut" xfId="1" builtinId="26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'2018-05-26_posterior_larva 1'!$M$3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'2018-05-26_posterior_larva 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'2018-05-26_posterior_larva 1'!$M$4:$M$20</c:f>
              <c:numCache>
                <c:formatCode>General</c:formatCode>
                <c:ptCount val="17"/>
                <c:pt idx="0">
                  <c:v>1</c:v>
                </c:pt>
                <c:pt idx="1">
                  <c:v>0.12220396642060249</c:v>
                </c:pt>
                <c:pt idx="2">
                  <c:v>0.50256659791269298</c:v>
                </c:pt>
                <c:pt idx="3">
                  <c:v>0.59546643856478365</c:v>
                </c:pt>
                <c:pt idx="4">
                  <c:v>0.61671599749517614</c:v>
                </c:pt>
                <c:pt idx="5">
                  <c:v>0.54917999487421898</c:v>
                </c:pt>
                <c:pt idx="6">
                  <c:v>0.57409030206426692</c:v>
                </c:pt>
                <c:pt idx="7">
                  <c:v>0.64321274583798671</c:v>
                </c:pt>
                <c:pt idx="8">
                  <c:v>0.47491003314028302</c:v>
                </c:pt>
                <c:pt idx="9">
                  <c:v>0.49746084050449557</c:v>
                </c:pt>
                <c:pt idx="10">
                  <c:v>0.51656485321895529</c:v>
                </c:pt>
                <c:pt idx="11">
                  <c:v>0.62560307981811991</c:v>
                </c:pt>
                <c:pt idx="12">
                  <c:v>0.59164350491893103</c:v>
                </c:pt>
                <c:pt idx="13">
                  <c:v>0.55277288176807637</c:v>
                </c:pt>
                <c:pt idx="14">
                  <c:v>0.54662140136920512</c:v>
                </c:pt>
                <c:pt idx="15">
                  <c:v>0.58409884685777047</c:v>
                </c:pt>
                <c:pt idx="16">
                  <c:v>0.51556811537339464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56-4914-B94A-E8C061085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315104"/>
        <c:axId val="2141571040"/>
      </c:scatterChart>
      <c:valAx>
        <c:axId val="-210331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1571040"/>
        <c:crosses val="autoZero"/>
        <c:crossBetween val="midCat"/>
      </c:valAx>
      <c:valAx>
        <c:axId val="21415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0331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'2018-06-17_posterior_larva 1'!$N$3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'2018-06-17_posterior_larva 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'2018-06-17_posterior_larva 1'!$N$4:$N$20</c:f>
              <c:numCache>
                <c:formatCode>General</c:formatCode>
                <c:ptCount val="17"/>
                <c:pt idx="0">
                  <c:v>100</c:v>
                </c:pt>
                <c:pt idx="1">
                  <c:v>0</c:v>
                </c:pt>
                <c:pt idx="2">
                  <c:v>6.0237090914054345</c:v>
                </c:pt>
                <c:pt idx="3">
                  <c:v>9.4017625138341643</c:v>
                </c:pt>
                <c:pt idx="4">
                  <c:v>7.5237011854788536</c:v>
                </c:pt>
                <c:pt idx="5">
                  <c:v>7.2277416004249275</c:v>
                </c:pt>
                <c:pt idx="6">
                  <c:v>8.4718576477905128</c:v>
                </c:pt>
                <c:pt idx="7">
                  <c:v>11.344240682254302</c:v>
                </c:pt>
                <c:pt idx="8">
                  <c:v>11.583977723979245</c:v>
                </c:pt>
                <c:pt idx="9">
                  <c:v>11.335227999514789</c:v>
                </c:pt>
                <c:pt idx="10">
                  <c:v>14.937091934714363</c:v>
                </c:pt>
                <c:pt idx="11">
                  <c:v>12.106122895568285</c:v>
                </c:pt>
                <c:pt idx="12">
                  <c:v>15.158909469914056</c:v>
                </c:pt>
                <c:pt idx="13">
                  <c:v>18.013185713688991</c:v>
                </c:pt>
                <c:pt idx="14">
                  <c:v>16.34544982963828</c:v>
                </c:pt>
                <c:pt idx="15">
                  <c:v>18.23700936799543</c:v>
                </c:pt>
                <c:pt idx="16">
                  <c:v>16.403111841825179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00-4CF7-9198-E770F6A14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136800"/>
        <c:axId val="-2092123888"/>
      </c:scatterChart>
      <c:valAx>
        <c:axId val="-209213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123888"/>
        <c:crosses val="autoZero"/>
        <c:crossBetween val="midCat"/>
      </c:valAx>
      <c:valAx>
        <c:axId val="-209212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13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'2018-06-17_posterior_larva 2'!$M$3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'2018-06-17_posterior_larva 2'!$L$4:$L$20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'2018-06-17_posterior_larva 2'!$M$4:$M$20</c:f>
              <c:numCache>
                <c:formatCode>General</c:formatCode>
                <c:ptCount val="17"/>
                <c:pt idx="0">
                  <c:v>1</c:v>
                </c:pt>
                <c:pt idx="1">
                  <c:v>0.13445829115135</c:v>
                </c:pt>
                <c:pt idx="2">
                  <c:v>0.6400998902018239</c:v>
                </c:pt>
                <c:pt idx="3">
                  <c:v>0.65558561216497968</c:v>
                </c:pt>
                <c:pt idx="4">
                  <c:v>0.57201512145476685</c:v>
                </c:pt>
                <c:pt idx="5">
                  <c:v>0.65314275687052337</c:v>
                </c:pt>
                <c:pt idx="6">
                  <c:v>0.54095742400609004</c:v>
                </c:pt>
                <c:pt idx="7">
                  <c:v>0.53483382152365566</c:v>
                </c:pt>
                <c:pt idx="8">
                  <c:v>0.49466050115541499</c:v>
                </c:pt>
                <c:pt idx="9">
                  <c:v>0.55626584694857562</c:v>
                </c:pt>
                <c:pt idx="10">
                  <c:v>0.5040491116225756</c:v>
                </c:pt>
                <c:pt idx="11">
                  <c:v>0.54894296377434237</c:v>
                </c:pt>
                <c:pt idx="12">
                  <c:v>0.67894272101289133</c:v>
                </c:pt>
                <c:pt idx="13">
                  <c:v>0.6284547007368696</c:v>
                </c:pt>
                <c:pt idx="14">
                  <c:v>0.57556593814301826</c:v>
                </c:pt>
                <c:pt idx="15">
                  <c:v>0.66130005477239451</c:v>
                </c:pt>
                <c:pt idx="16">
                  <c:v>0.55326802378494477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0B-4812-A655-9991B919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012688"/>
        <c:axId val="-2092006784"/>
      </c:scatterChart>
      <c:valAx>
        <c:axId val="-209201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006784"/>
        <c:crosses val="autoZero"/>
        <c:crossBetween val="midCat"/>
      </c:valAx>
      <c:valAx>
        <c:axId val="-209200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01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'2018-06-17_posterior_larva 2'!$N$3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'2018-06-17_posterior_larva 2'!$L$4:$L$20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'2018-06-17_posterior_larva 2'!$N$4:$N$20</c:f>
              <c:numCache>
                <c:formatCode>General</c:formatCode>
                <c:ptCount val="17"/>
                <c:pt idx="0">
                  <c:v>100</c:v>
                </c:pt>
                <c:pt idx="1">
                  <c:v>0</c:v>
                </c:pt>
                <c:pt idx="2">
                  <c:v>58.419091059526416</c:v>
                </c:pt>
                <c:pt idx="3">
                  <c:v>60.208227481820273</c:v>
                </c:pt>
                <c:pt idx="4">
                  <c:v>50.552945725221974</c:v>
                </c:pt>
                <c:pt idx="5">
                  <c:v>59.925993215177499</c:v>
                </c:pt>
                <c:pt idx="6">
                  <c:v>46.964707615935481</c:v>
                </c:pt>
                <c:pt idx="7">
                  <c:v>46.257219759506235</c:v>
                </c:pt>
                <c:pt idx="8">
                  <c:v>41.615811961645228</c:v>
                </c:pt>
                <c:pt idx="9">
                  <c:v>48.73335986989202</c:v>
                </c:pt>
                <c:pt idx="10">
                  <c:v>42.700521152569074</c:v>
                </c:pt>
                <c:pt idx="11">
                  <c:v>47.887313619391371</c:v>
                </c:pt>
                <c:pt idx="12">
                  <c:v>62.906781301829874</c:v>
                </c:pt>
                <c:pt idx="13">
                  <c:v>57.073668956131215</c:v>
                </c:pt>
                <c:pt idx="14">
                  <c:v>50.963187848963734</c:v>
                </c:pt>
                <c:pt idx="15">
                  <c:v>60.868443222898328</c:v>
                </c:pt>
                <c:pt idx="16">
                  <c:v>48.387007622162841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87-4F4F-BC6A-FA437BC78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1936256"/>
        <c:axId val="-2091932896"/>
      </c:scatterChart>
      <c:valAx>
        <c:axId val="-209193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1932896"/>
        <c:crosses val="autoZero"/>
        <c:crossBetween val="midCat"/>
      </c:valAx>
      <c:valAx>
        <c:axId val="-20919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193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'2018-06-27_posterior_larva 1'!$M$3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'2018-06-27_posterior_larva 1'!$L$4:$L$17</c:f>
              <c:numCache>
                <c:formatCode>General</c:formatCode>
                <c:ptCount val="14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</c:numCache>
            </c:numRef>
          </c:xVal>
          <c:yVal>
            <c:numRef>
              <c:f>'2018-06-27_posterior_larva 1'!$M$4:$M$17</c:f>
              <c:numCache>
                <c:formatCode>General</c:formatCode>
                <c:ptCount val="14"/>
                <c:pt idx="0">
                  <c:v>1</c:v>
                </c:pt>
                <c:pt idx="1">
                  <c:v>0.16076290619201966</c:v>
                </c:pt>
                <c:pt idx="2">
                  <c:v>0.45226823154080575</c:v>
                </c:pt>
                <c:pt idx="3">
                  <c:v>0.55133160779155854</c:v>
                </c:pt>
                <c:pt idx="4">
                  <c:v>0.50361378126572109</c:v>
                </c:pt>
                <c:pt idx="5">
                  <c:v>0.62996170307476218</c:v>
                </c:pt>
                <c:pt idx="6">
                  <c:v>0.54985111944060805</c:v>
                </c:pt>
                <c:pt idx="7">
                  <c:v>0.57627177564625287</c:v>
                </c:pt>
                <c:pt idx="8">
                  <c:v>0.71244911653509657</c:v>
                </c:pt>
                <c:pt idx="9">
                  <c:v>0.7206359614747766</c:v>
                </c:pt>
                <c:pt idx="10">
                  <c:v>0.64415549998811727</c:v>
                </c:pt>
                <c:pt idx="11">
                  <c:v>0.65486657450427521</c:v>
                </c:pt>
                <c:pt idx="12">
                  <c:v>0.66545376793302369</c:v>
                </c:pt>
                <c:pt idx="13">
                  <c:v>0.63112812492023695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C9-47AE-A56B-A28EC244A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001168"/>
        <c:axId val="-2113988848"/>
      </c:scatterChart>
      <c:valAx>
        <c:axId val="-211400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3988848"/>
        <c:crosses val="autoZero"/>
        <c:crossBetween val="midCat"/>
      </c:valAx>
      <c:valAx>
        <c:axId val="-211398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00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'2018-06-27_posterior_larva 1'!$N$3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'2018-06-27_posterior_larva 1'!$L$4:$L$17</c:f>
              <c:numCache>
                <c:formatCode>General</c:formatCode>
                <c:ptCount val="14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</c:numCache>
            </c:numRef>
          </c:xVal>
          <c:yVal>
            <c:numRef>
              <c:f>'2018-06-27_posterior_larva 1'!$N$4:$N$17</c:f>
              <c:numCache>
                <c:formatCode>General</c:formatCode>
                <c:ptCount val="14"/>
                <c:pt idx="0">
                  <c:v>100</c:v>
                </c:pt>
                <c:pt idx="1">
                  <c:v>0</c:v>
                </c:pt>
                <c:pt idx="2">
                  <c:v>34.734561603575081</c:v>
                </c:pt>
                <c:pt idx="3">
                  <c:v>46.538541311056733</c:v>
                </c:pt>
                <c:pt idx="4">
                  <c:v>40.85268365796837</c:v>
                </c:pt>
                <c:pt idx="5">
                  <c:v>55.907776282121347</c:v>
                </c:pt>
                <c:pt idx="6">
                  <c:v>46.362132479527034</c:v>
                </c:pt>
                <c:pt idx="7">
                  <c:v>49.510307935614527</c:v>
                </c:pt>
                <c:pt idx="8">
                  <c:v>65.736633236722028</c:v>
                </c:pt>
                <c:pt idx="9">
                  <c:v>66.712143613954396</c:v>
                </c:pt>
                <c:pt idx="10">
                  <c:v>57.599050061376232</c:v>
                </c:pt>
                <c:pt idx="11">
                  <c:v>58.87533713152434</c:v>
                </c:pt>
                <c:pt idx="12">
                  <c:v>60.136863046770742</c:v>
                </c:pt>
                <c:pt idx="13">
                  <c:v>56.046762255701502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03-4EE9-8658-13CA521E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159808"/>
        <c:axId val="-2114156448"/>
      </c:scatterChart>
      <c:valAx>
        <c:axId val="-211415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156448"/>
        <c:crosses val="autoZero"/>
        <c:crossBetween val="midCat"/>
      </c:valAx>
      <c:valAx>
        <c:axId val="-211415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159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'2018-06-27_posterior_larva 2'!$M$3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'2018-06-27_posterior_larva 2'!$L$4:$L$20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'2018-06-27_posterior_larva 2'!$M$4:$M$20</c:f>
              <c:numCache>
                <c:formatCode>General</c:formatCode>
                <c:ptCount val="17"/>
                <c:pt idx="0">
                  <c:v>1</c:v>
                </c:pt>
                <c:pt idx="1">
                  <c:v>8.7473866993662663E-2</c:v>
                </c:pt>
                <c:pt idx="2">
                  <c:v>0.23933560112411822</c:v>
                </c:pt>
                <c:pt idx="3">
                  <c:v>0.25825548622363237</c:v>
                </c:pt>
                <c:pt idx="4">
                  <c:v>0.2691871604611929</c:v>
                </c:pt>
                <c:pt idx="5">
                  <c:v>0.30096337591358324</c:v>
                </c:pt>
                <c:pt idx="6">
                  <c:v>0.34880701570630146</c:v>
                </c:pt>
                <c:pt idx="7">
                  <c:v>0.30457900253968578</c:v>
                </c:pt>
                <c:pt idx="8">
                  <c:v>0.32118613195817897</c:v>
                </c:pt>
                <c:pt idx="9">
                  <c:v>0.30553791366925415</c:v>
                </c:pt>
                <c:pt idx="10">
                  <c:v>0.28822385999536271</c:v>
                </c:pt>
                <c:pt idx="11">
                  <c:v>0.33073019639853513</c:v>
                </c:pt>
                <c:pt idx="12">
                  <c:v>0.33031910464695879</c:v>
                </c:pt>
                <c:pt idx="13">
                  <c:v>0.3132638839431986</c:v>
                </c:pt>
                <c:pt idx="14">
                  <c:v>0.35804726710548312</c:v>
                </c:pt>
                <c:pt idx="15">
                  <c:v>0.34265723327179815</c:v>
                </c:pt>
                <c:pt idx="16">
                  <c:v>0.36438196428344738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97-4313-BEDD-428BEBBF0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278880"/>
        <c:axId val="-2114306256"/>
      </c:scatterChart>
      <c:valAx>
        <c:axId val="-211427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306256"/>
        <c:crosses val="autoZero"/>
        <c:crossBetween val="midCat"/>
      </c:valAx>
      <c:valAx>
        <c:axId val="-211430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278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'2018-06-27_posterior_larva 2'!$N$3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'2018-06-27_posterior_larva 2'!$L$4:$L$20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'2018-06-27_posterior_larva 2'!$N$4:$N$20</c:f>
              <c:numCache>
                <c:formatCode>General</c:formatCode>
                <c:ptCount val="17"/>
                <c:pt idx="0">
                  <c:v>100</c:v>
                </c:pt>
                <c:pt idx="1">
                  <c:v>0</c:v>
                </c:pt>
                <c:pt idx="2">
                  <c:v>16.641905216472406</c:v>
                </c:pt>
                <c:pt idx="3">
                  <c:v>18.715257903609391</c:v>
                </c:pt>
                <c:pt idx="4">
                  <c:v>19.913215292681187</c:v>
                </c:pt>
                <c:pt idx="5">
                  <c:v>23.395440546625739</c:v>
                </c:pt>
                <c:pt idx="6">
                  <c:v>28.638429000566923</c:v>
                </c:pt>
                <c:pt idx="7">
                  <c:v>23.791662254182846</c:v>
                </c:pt>
                <c:pt idx="8">
                  <c:v>25.611569522348489</c:v>
                </c:pt>
                <c:pt idx="9">
                  <c:v>23.896745395901672</c:v>
                </c:pt>
                <c:pt idx="10">
                  <c:v>21.999369195085382</c:v>
                </c:pt>
                <c:pt idx="11">
                  <c:v>26.65746443923301</c:v>
                </c:pt>
                <c:pt idx="12">
                  <c:v>26.612414578554279</c:v>
                </c:pt>
                <c:pt idx="13">
                  <c:v>24.743402822411866</c:v>
                </c:pt>
                <c:pt idx="14">
                  <c:v>29.65103029108991</c:v>
                </c:pt>
                <c:pt idx="15">
                  <c:v>27.964499541227195</c:v>
                </c:pt>
                <c:pt idx="16">
                  <c:v>30.345223799509714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5D-40B7-B1D5-4671A9CD4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411424"/>
        <c:axId val="-2114406048"/>
      </c:scatterChart>
      <c:valAx>
        <c:axId val="-211441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406048"/>
        <c:crosses val="autoZero"/>
        <c:crossBetween val="midCat"/>
      </c:valAx>
      <c:valAx>
        <c:axId val="-211440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41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'2018-07-06_posterior_larva 1'!$M$3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'2018-07-06_posterior_larva 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'2018-07-06_posterior_larva 1'!$M$4:$M$20</c:f>
              <c:numCache>
                <c:formatCode>General</c:formatCode>
                <c:ptCount val="17"/>
                <c:pt idx="0">
                  <c:v>1</c:v>
                </c:pt>
                <c:pt idx="1">
                  <c:v>0.31987430406084733</c:v>
                </c:pt>
                <c:pt idx="2">
                  <c:v>0.75058246056772104</c:v>
                </c:pt>
                <c:pt idx="3">
                  <c:v>0.73558013930627941</c:v>
                </c:pt>
                <c:pt idx="4">
                  <c:v>0.72897700347862227</c:v>
                </c:pt>
                <c:pt idx="5">
                  <c:v>0.76124803272099129</c:v>
                </c:pt>
                <c:pt idx="6">
                  <c:v>0.77528505888857024</c:v>
                </c:pt>
                <c:pt idx="7">
                  <c:v>0.74934814306732156</c:v>
                </c:pt>
                <c:pt idx="8">
                  <c:v>0.76289014362379992</c:v>
                </c:pt>
                <c:pt idx="9">
                  <c:v>0.80110886813542981</c:v>
                </c:pt>
                <c:pt idx="10">
                  <c:v>0.73936121996927617</c:v>
                </c:pt>
                <c:pt idx="11">
                  <c:v>0.81376883823542334</c:v>
                </c:pt>
                <c:pt idx="12">
                  <c:v>0.7325948378646554</c:v>
                </c:pt>
                <c:pt idx="13">
                  <c:v>0.77116460961289157</c:v>
                </c:pt>
                <c:pt idx="14">
                  <c:v>0.76009041285881496</c:v>
                </c:pt>
                <c:pt idx="15">
                  <c:v>0.78467360939174613</c:v>
                </c:pt>
                <c:pt idx="16">
                  <c:v>0.70634582828672365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72-422B-9DC0-0A090E27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895136"/>
        <c:axId val="-2098486752"/>
      </c:scatterChart>
      <c:valAx>
        <c:axId val="-211489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8486752"/>
        <c:crosses val="autoZero"/>
        <c:crossBetween val="midCat"/>
      </c:valAx>
      <c:valAx>
        <c:axId val="-20984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4895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'2018-07-06_posterior_larva 1'!$N$3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'2018-07-06_posterior_larva 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'2018-07-06_posterior_larva 1'!$N$4:$N$20</c:f>
              <c:numCache>
                <c:formatCode>General</c:formatCode>
                <c:ptCount val="17"/>
                <c:pt idx="0">
                  <c:v>100</c:v>
                </c:pt>
                <c:pt idx="1">
                  <c:v>0</c:v>
                </c:pt>
                <c:pt idx="2">
                  <c:v>63.327728841670904</c:v>
                </c:pt>
                <c:pt idx="3">
                  <c:v>61.121912865151209</c:v>
                </c:pt>
                <c:pt idx="4">
                  <c:v>60.151042941094126</c:v>
                </c:pt>
                <c:pt idx="5">
                  <c:v>64.895905462103201</c:v>
                </c:pt>
                <c:pt idx="6">
                  <c:v>66.95979251289252</c:v>
                </c:pt>
                <c:pt idx="7">
                  <c:v>63.146245108918379</c:v>
                </c:pt>
                <c:pt idx="8">
                  <c:v>65.13734772970362</c:v>
                </c:pt>
                <c:pt idx="9">
                  <c:v>70.756709671154098</c:v>
                </c:pt>
                <c:pt idx="10">
                  <c:v>61.677851375572523</c:v>
                </c:pt>
                <c:pt idx="11">
                  <c:v>72.618125902827558</c:v>
                </c:pt>
                <c:pt idx="12">
                  <c:v>60.682979082844724</c:v>
                </c:pt>
                <c:pt idx="13">
                  <c:v>66.353956077027703</c:v>
                </c:pt>
                <c:pt idx="14">
                  <c:v>64.725698709279683</c:v>
                </c:pt>
                <c:pt idx="15">
                  <c:v>68.340206539186838</c:v>
                </c:pt>
                <c:pt idx="16">
                  <c:v>56.823544020376481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0E-4A99-8976-36B9377B0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455952"/>
        <c:axId val="2146962144"/>
      </c:scatterChart>
      <c:valAx>
        <c:axId val="214045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6962144"/>
        <c:crosses val="autoZero"/>
        <c:crossBetween val="midCat"/>
      </c:valAx>
      <c:valAx>
        <c:axId val="21469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45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'2018-05-26_posterior_larva 1'!$N$3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'2018-05-26_posterior_larva 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'2018-05-26_posterior_larva 1'!$N$4:$N$20</c:f>
              <c:numCache>
                <c:formatCode>General</c:formatCode>
                <c:ptCount val="17"/>
                <c:pt idx="0">
                  <c:v>100</c:v>
                </c:pt>
                <c:pt idx="1">
                  <c:v>0</c:v>
                </c:pt>
                <c:pt idx="2">
                  <c:v>43.331550490275298</c:v>
                </c:pt>
                <c:pt idx="3">
                  <c:v>53.914856531574209</c:v>
                </c:pt>
                <c:pt idx="4">
                  <c:v>56.335642012199237</c:v>
                </c:pt>
                <c:pt idx="5">
                  <c:v>48.641827044094988</c:v>
                </c:pt>
                <c:pt idx="6">
                  <c:v>51.47965112134343</c:v>
                </c:pt>
                <c:pt idx="7">
                  <c:v>59.354196132883132</c:v>
                </c:pt>
                <c:pt idx="8">
                  <c:v>40.180868131910728</c:v>
                </c:pt>
                <c:pt idx="9">
                  <c:v>42.749894021929499</c:v>
                </c:pt>
                <c:pt idx="10">
                  <c:v>44.926255270289104</c:v>
                </c:pt>
                <c:pt idx="11">
                  <c:v>57.348073372444155</c:v>
                </c:pt>
                <c:pt idx="12">
                  <c:v>53.479341503069946</c:v>
                </c:pt>
                <c:pt idx="13">
                  <c:v>49.05113475983012</c:v>
                </c:pt>
                <c:pt idx="14">
                  <c:v>48.350347770193437</c:v>
                </c:pt>
                <c:pt idx="15">
                  <c:v>52.619841371770015</c:v>
                </c:pt>
                <c:pt idx="16">
                  <c:v>44.812705219089146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BE-4483-86D4-1047C1960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092912"/>
        <c:axId val="-2116730864"/>
      </c:scatterChart>
      <c:valAx>
        <c:axId val="-211609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6730864"/>
        <c:crosses val="autoZero"/>
        <c:crossBetween val="midCat"/>
      </c:valAx>
      <c:valAx>
        <c:axId val="-211673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609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'2018-05-26_posterior_larva 2'!$M$3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'2018-05-26_posterior_larva 2'!$L$4:$L$17</c:f>
              <c:numCache>
                <c:formatCode>General</c:formatCode>
                <c:ptCount val="14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</c:numCache>
            </c:numRef>
          </c:xVal>
          <c:yVal>
            <c:numRef>
              <c:f>'2018-05-26_posterior_larva 2'!$M$4:$M$17</c:f>
              <c:numCache>
                <c:formatCode>General</c:formatCode>
                <c:ptCount val="14"/>
                <c:pt idx="0">
                  <c:v>1</c:v>
                </c:pt>
                <c:pt idx="1">
                  <c:v>0.1299330974201057</c:v>
                </c:pt>
                <c:pt idx="2">
                  <c:v>0.6138254194046816</c:v>
                </c:pt>
                <c:pt idx="3">
                  <c:v>0.68004361865814444</c:v>
                </c:pt>
                <c:pt idx="4">
                  <c:v>0.6199630130077195</c:v>
                </c:pt>
                <c:pt idx="5">
                  <c:v>0.53699973984791916</c:v>
                </c:pt>
                <c:pt idx="6">
                  <c:v>0.54694269256145434</c:v>
                </c:pt>
                <c:pt idx="7">
                  <c:v>0.57063972453505818</c:v>
                </c:pt>
                <c:pt idx="8">
                  <c:v>0.64198358798547628</c:v>
                </c:pt>
                <c:pt idx="9">
                  <c:v>0.60575069422735472</c:v>
                </c:pt>
                <c:pt idx="10">
                  <c:v>0.66308117598612781</c:v>
                </c:pt>
                <c:pt idx="11">
                  <c:v>0.56722358311423726</c:v>
                </c:pt>
                <c:pt idx="12">
                  <c:v>0.54090481335885643</c:v>
                </c:pt>
                <c:pt idx="13">
                  <c:v>0.54510892357350738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40-47AD-A649-EEFB77EB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480448"/>
        <c:axId val="-2116123280"/>
      </c:scatterChart>
      <c:valAx>
        <c:axId val="-211648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6123280"/>
        <c:crosses val="autoZero"/>
        <c:crossBetween val="midCat"/>
      </c:valAx>
      <c:valAx>
        <c:axId val="-211612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16480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'2018-05-26_posterior_larva 2'!$N$3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'2018-05-26_posterior_larva 2'!$L$4:$L$17</c:f>
              <c:numCache>
                <c:formatCode>General</c:formatCode>
                <c:ptCount val="14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</c:numCache>
            </c:numRef>
          </c:xVal>
          <c:yVal>
            <c:numRef>
              <c:f>'2018-05-26_posterior_larva 2'!$N$4:$N$17</c:f>
              <c:numCache>
                <c:formatCode>General</c:formatCode>
                <c:ptCount val="14"/>
                <c:pt idx="0">
                  <c:v>100</c:v>
                </c:pt>
                <c:pt idx="1">
                  <c:v>0</c:v>
                </c:pt>
                <c:pt idx="2">
                  <c:v>55.615530317238139</c:v>
                </c:pt>
                <c:pt idx="3">
                  <c:v>63.226232328441498</c:v>
                </c:pt>
                <c:pt idx="4">
                  <c:v>56.320946600151423</c:v>
                </c:pt>
                <c:pt idx="5">
                  <c:v>46.7856714490337</c:v>
                </c:pt>
                <c:pt idx="6">
                  <c:v>47.92845169777695</c:v>
                </c:pt>
                <c:pt idx="7">
                  <c:v>50.652039033801124</c:v>
                </c:pt>
                <c:pt idx="8">
                  <c:v>58.85185254686219</c:v>
                </c:pt>
                <c:pt idx="9">
                  <c:v>54.687472353720153</c:v>
                </c:pt>
                <c:pt idx="10">
                  <c:v>61.276676194112042</c:v>
                </c:pt>
                <c:pt idx="11">
                  <c:v>50.259409293410876</c:v>
                </c:pt>
                <c:pt idx="12">
                  <c:v>47.23449595889128</c:v>
                </c:pt>
                <c:pt idx="13">
                  <c:v>47.717689860668841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08-494E-9978-5C8C12EF2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2864112"/>
        <c:axId val="-2103254592"/>
      </c:scatterChart>
      <c:valAx>
        <c:axId val="-210286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03254592"/>
        <c:crosses val="autoZero"/>
        <c:crossBetween val="midCat"/>
      </c:valAx>
      <c:valAx>
        <c:axId val="-210325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0286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'2018-06-06_pos. basolat._larva1'!$M$3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'2018-06-06_pos. basolat._larva1'!$L$4:$L$20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'2018-06-06_pos. basolat._larva1'!$M$4:$M$20</c:f>
              <c:numCache>
                <c:formatCode>General</c:formatCode>
                <c:ptCount val="17"/>
                <c:pt idx="0">
                  <c:v>1</c:v>
                </c:pt>
                <c:pt idx="1">
                  <c:v>0.22679127379205563</c:v>
                </c:pt>
                <c:pt idx="2">
                  <c:v>0.7172623926975219</c:v>
                </c:pt>
                <c:pt idx="3">
                  <c:v>0.78034116173014223</c:v>
                </c:pt>
                <c:pt idx="4">
                  <c:v>0.79176327235007427</c:v>
                </c:pt>
                <c:pt idx="5">
                  <c:v>0.8008239542606238</c:v>
                </c:pt>
                <c:pt idx="6">
                  <c:v>0.78028600533507486</c:v>
                </c:pt>
                <c:pt idx="7">
                  <c:v>0.78867670452364269</c:v>
                </c:pt>
                <c:pt idx="8">
                  <c:v>0.83515662162455362</c:v>
                </c:pt>
                <c:pt idx="9">
                  <c:v>0.77937443174394694</c:v>
                </c:pt>
                <c:pt idx="10">
                  <c:v>0.76535098314395167</c:v>
                </c:pt>
                <c:pt idx="11">
                  <c:v>0.81524501034163033</c:v>
                </c:pt>
                <c:pt idx="12">
                  <c:v>0.78480172703053552</c:v>
                </c:pt>
                <c:pt idx="13">
                  <c:v>0.83783206641295027</c:v>
                </c:pt>
                <c:pt idx="14">
                  <c:v>0.83364133743610458</c:v>
                </c:pt>
                <c:pt idx="15">
                  <c:v>0.82960353601238268</c:v>
                </c:pt>
                <c:pt idx="16">
                  <c:v>0.81348769795094766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3-4058-957E-8CE8BC20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531856"/>
        <c:axId val="-2092297440"/>
      </c:scatterChart>
      <c:valAx>
        <c:axId val="-209253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297440"/>
        <c:crosses val="autoZero"/>
        <c:crossBetween val="midCat"/>
      </c:valAx>
      <c:valAx>
        <c:axId val="-20922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53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'2018-06-06_pos. basolat._larva1'!$N$3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'2018-06-06_pos. basolat._larva1'!$L$4:$L$20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'2018-06-06_pos. basolat._larva1'!$N$4:$N$20</c:f>
              <c:numCache>
                <c:formatCode>General</c:formatCode>
                <c:ptCount val="17"/>
                <c:pt idx="0">
                  <c:v>100</c:v>
                </c:pt>
                <c:pt idx="1">
                  <c:v>0</c:v>
                </c:pt>
                <c:pt idx="2">
                  <c:v>63.433210500725835</c:v>
                </c:pt>
                <c:pt idx="3">
                  <c:v>71.591262381746148</c:v>
                </c:pt>
                <c:pt idx="4">
                  <c:v>73.068497471415867</c:v>
                </c:pt>
                <c:pt idx="5">
                  <c:v>74.240326190290503</c:v>
                </c:pt>
                <c:pt idx="6">
                  <c:v>71.584128939869728</c:v>
                </c:pt>
                <c:pt idx="7">
                  <c:v>72.669308000085266</c:v>
                </c:pt>
                <c:pt idx="8">
                  <c:v>78.680610708587125</c:v>
                </c:pt>
                <c:pt idx="9">
                  <c:v>71.466234048072721</c:v>
                </c:pt>
                <c:pt idx="10">
                  <c:v>69.652564837590489</c:v>
                </c:pt>
                <c:pt idx="11">
                  <c:v>76.105418447038815</c:v>
                </c:pt>
                <c:pt idx="12">
                  <c:v>72.168152573126847</c:v>
                </c:pt>
                <c:pt idx="13">
                  <c:v>79.026629150660057</c:v>
                </c:pt>
                <c:pt idx="14">
                  <c:v>78.484637210476151</c:v>
                </c:pt>
                <c:pt idx="15">
                  <c:v>77.962423571796137</c:v>
                </c:pt>
                <c:pt idx="16">
                  <c:v>75.87814315498396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7F-480C-8835-55E12F82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247296"/>
        <c:axId val="-2092239536"/>
      </c:scatterChart>
      <c:valAx>
        <c:axId val="-209224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239536"/>
        <c:crosses val="autoZero"/>
        <c:crossBetween val="midCat"/>
      </c:valAx>
      <c:valAx>
        <c:axId val="-209223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24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'2018-06-06_anterior_larva 2'!$M$3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'2018-06-06_anterior_larva 2'!$L$4:$L$20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'2018-06-06_anterior_larva 2'!$M$4:$M$20</c:f>
              <c:numCache>
                <c:formatCode>General</c:formatCode>
                <c:ptCount val="17"/>
                <c:pt idx="0">
                  <c:v>1</c:v>
                </c:pt>
                <c:pt idx="1">
                  <c:v>4.4402419001502991E-2</c:v>
                </c:pt>
                <c:pt idx="2">
                  <c:v>0.10162309942812268</c:v>
                </c:pt>
                <c:pt idx="3">
                  <c:v>0.17250845921699959</c:v>
                </c:pt>
                <c:pt idx="4">
                  <c:v>0.11578164946610037</c:v>
                </c:pt>
                <c:pt idx="5">
                  <c:v>0.10720657658785644</c:v>
                </c:pt>
                <c:pt idx="6">
                  <c:v>0.11956259060613497</c:v>
                </c:pt>
                <c:pt idx="7">
                  <c:v>0.10285071281736322</c:v>
                </c:pt>
                <c:pt idx="8">
                  <c:v>0.11216526567064232</c:v>
                </c:pt>
                <c:pt idx="9">
                  <c:v>0.10363196797650413</c:v>
                </c:pt>
                <c:pt idx="10">
                  <c:v>0.11716992438229663</c:v>
                </c:pt>
                <c:pt idx="11">
                  <c:v>0.14399111372391823</c:v>
                </c:pt>
                <c:pt idx="12">
                  <c:v>0.11797276849168781</c:v>
                </c:pt>
                <c:pt idx="13">
                  <c:v>0.14414956039601401</c:v>
                </c:pt>
                <c:pt idx="14">
                  <c:v>0.14303620378889267</c:v>
                </c:pt>
                <c:pt idx="15">
                  <c:v>0.149469080772799</c:v>
                </c:pt>
                <c:pt idx="16">
                  <c:v>0.16692573315985748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AB-49E9-A974-DD913F7D2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1076960"/>
        <c:axId val="-2091071168"/>
      </c:scatterChart>
      <c:valAx>
        <c:axId val="-20910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1071168"/>
        <c:crosses val="autoZero"/>
        <c:crossBetween val="midCat"/>
      </c:valAx>
      <c:valAx>
        <c:axId val="-209107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107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'2018-06-06_anterior_larva 2'!$N$3</c:f>
              <c:strCache>
                <c:ptCount val="1"/>
                <c:pt idx="0">
                  <c:v>recovery [%]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'2018-06-06_anterior_larva 2'!$L$4:$L$20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'2018-06-06_anterior_larva 2'!$N$4:$N$20</c:f>
              <c:numCache>
                <c:formatCode>General</c:formatCode>
                <c:ptCount val="17"/>
                <c:pt idx="0">
                  <c:v>100</c:v>
                </c:pt>
                <c:pt idx="1">
                  <c:v>0</c:v>
                </c:pt>
                <c:pt idx="2">
                  <c:v>5.9879473917075234</c:v>
                </c:pt>
                <c:pt idx="3">
                  <c:v>13.405856477957961</c:v>
                </c:pt>
                <c:pt idx="4">
                  <c:v>7.4695909537583525</c:v>
                </c:pt>
                <c:pt idx="5">
                  <c:v>6.5722390716738559</c:v>
                </c:pt>
                <c:pt idx="6">
                  <c:v>7.8652534392246638</c:v>
                </c:pt>
                <c:pt idx="7">
                  <c:v>6.1164129104207259</c:v>
                </c:pt>
                <c:pt idx="8">
                  <c:v>7.0911488283943145</c:v>
                </c:pt>
                <c:pt idx="9">
                  <c:v>6.1981685756375207</c:v>
                </c:pt>
                <c:pt idx="10">
                  <c:v>7.6148691486597739</c:v>
                </c:pt>
                <c:pt idx="11">
                  <c:v>10.421614359713608</c:v>
                </c:pt>
                <c:pt idx="12">
                  <c:v>7.6988840232633997</c:v>
                </c:pt>
                <c:pt idx="13">
                  <c:v>10.438195258958897</c:v>
                </c:pt>
                <c:pt idx="14">
                  <c:v>10.321686319499465</c:v>
                </c:pt>
                <c:pt idx="15">
                  <c:v>10.994864769489329</c:v>
                </c:pt>
                <c:pt idx="16">
                  <c:v>12.821643398294372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E6-44D1-AA60-2AEAA822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690768"/>
        <c:axId val="-2092330784"/>
      </c:scatterChart>
      <c:valAx>
        <c:axId val="-209269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330784"/>
        <c:crosses val="autoZero"/>
        <c:crossBetween val="midCat"/>
      </c:valAx>
      <c:valAx>
        <c:axId val="-2092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69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'2018-06-17_posterior_larva 1'!$M$3</c:f>
              <c:strCache>
                <c:ptCount val="1"/>
                <c:pt idx="0">
                  <c:v>I_frap-norm 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'2018-06-17_posterior_larva 1'!$L$4:$L$20</c:f>
              <c:numCache>
                <c:formatCode>General</c:formatCode>
                <c:ptCount val="17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</c:numCache>
            </c:numRef>
          </c:xVal>
          <c:yVal>
            <c:numRef>
              <c:f>'2018-06-17_posterior_larva 1'!$M$4:$M$20</c:f>
              <c:numCache>
                <c:formatCode>General</c:formatCode>
                <c:ptCount val="17"/>
                <c:pt idx="0">
                  <c:v>1</c:v>
                </c:pt>
                <c:pt idx="1">
                  <c:v>5.5061704180890111E-2</c:v>
                </c:pt>
                <c:pt idx="2">
                  <c:v>0.11198203821431742</c:v>
                </c:pt>
                <c:pt idx="3">
                  <c:v>0.14390255865607457</c:v>
                </c:pt>
                <c:pt idx="4">
                  <c:v>0.12615603794547617</c:v>
                </c:pt>
                <c:pt idx="5">
                  <c:v>0.12335940248615429</c:v>
                </c:pt>
                <c:pt idx="6">
                  <c:v>0.13511553146214272</c:v>
                </c:pt>
                <c:pt idx="7">
                  <c:v>0.16225777875740208</c:v>
                </c:pt>
                <c:pt idx="8">
                  <c:v>0.16452314587392491</c:v>
                </c:pt>
                <c:pt idx="9">
                  <c:v>0.16217261446671574</c:v>
                </c:pt>
                <c:pt idx="10">
                  <c:v>0.19620800615371373</c:v>
                </c:pt>
                <c:pt idx="11">
                  <c:v>0.16945709556004016</c:v>
                </c:pt>
                <c:pt idx="12">
                  <c:v>0.19830404499065765</c:v>
                </c:pt>
                <c:pt idx="13">
                  <c:v>0.22527519428655424</c:v>
                </c:pt>
                <c:pt idx="14">
                  <c:v>0.20951611924504168</c:v>
                </c:pt>
                <c:pt idx="15">
                  <c:v>0.22739018971119757</c:v>
                </c:pt>
                <c:pt idx="16">
                  <c:v>0.21006098968033557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80-4E65-9D60-BE444ED57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930192"/>
        <c:axId val="-2092926832"/>
      </c:scatterChart>
      <c:valAx>
        <c:axId val="-209293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926832"/>
        <c:crosses val="autoZero"/>
        <c:crossBetween val="midCat"/>
      </c:valAx>
      <c:valAx>
        <c:axId val="-20929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9293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9C0CCD-047F-437D-B6DE-7970FF6F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B1C6166-2CD0-42F1-A9AF-D4E34C538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7BF3570-C732-4D83-8190-1D9B5DE1B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1D87F20-0AC9-4CC7-9B6F-EA32A7B7C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428625</xdr:colOff>
      <xdr:row>1</xdr:row>
      <xdr:rowOff>161925</xdr:rowOff>
    </xdr:from>
    <xdr:to>
      <xdr:col>20</xdr:col>
      <xdr:colOff>428625</xdr:colOff>
      <xdr:row>16</xdr:row>
      <xdr:rowOff>47625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FA547B5-A49F-41EB-B13D-9190D42F5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409575</xdr:colOff>
      <xdr:row>16</xdr:row>
      <xdr:rowOff>47625</xdr:rowOff>
    </xdr:from>
    <xdr:to>
      <xdr:col>20</xdr:col>
      <xdr:colOff>409575</xdr:colOff>
      <xdr:row>30</xdr:row>
      <xdr:rowOff>123825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19ABD8B7-BAAC-40ED-A702-4EDCF82DC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039B76-4892-4D4F-A565-582F39E7F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853B589-8EF9-4249-8024-BDEB0B28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361950</xdr:colOff>
      <xdr:row>2</xdr:row>
      <xdr:rowOff>0</xdr:rowOff>
    </xdr:from>
    <xdr:to>
      <xdr:col>20</xdr:col>
      <xdr:colOff>361950</xdr:colOff>
      <xdr:row>16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218B1BB-D7CB-4E60-B3D0-76B257762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381000</xdr:colOff>
      <xdr:row>16</xdr:row>
      <xdr:rowOff>133350</xdr:rowOff>
    </xdr:from>
    <xdr:to>
      <xdr:col>20</xdr:col>
      <xdr:colOff>381000</xdr:colOff>
      <xdr:row>31</xdr:row>
      <xdr:rowOff>19050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7FF2E3F-B19C-438F-9967-20C2409CE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B4E27F3-6AA4-45D1-81FF-76A5DFC0C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316A00-7A77-4F23-9421-59737EE2D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685800</xdr:colOff>
      <xdr:row>1</xdr:row>
      <xdr:rowOff>171450</xdr:rowOff>
    </xdr:from>
    <xdr:to>
      <xdr:col>20</xdr:col>
      <xdr:colOff>685800</xdr:colOff>
      <xdr:row>16</xdr:row>
      <xdr:rowOff>57150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8C426B9-F9FC-4ACA-9720-7531CF2D6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704850</xdr:colOff>
      <xdr:row>16</xdr:row>
      <xdr:rowOff>95250</xdr:rowOff>
    </xdr:from>
    <xdr:to>
      <xdr:col>20</xdr:col>
      <xdr:colOff>704850</xdr:colOff>
      <xdr:row>30</xdr:row>
      <xdr:rowOff>171450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2D135AEE-9D2B-43AB-ABE0-867CE8B0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33EE82-4607-4CF4-AFD3-4F65BFD2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6AFC446-8F7E-43C8-8BF2-B05E35E21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676275</xdr:colOff>
      <xdr:row>1</xdr:row>
      <xdr:rowOff>104775</xdr:rowOff>
    </xdr:from>
    <xdr:to>
      <xdr:col>20</xdr:col>
      <xdr:colOff>676275</xdr:colOff>
      <xdr:row>15</xdr:row>
      <xdr:rowOff>180975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586538C-8534-4EDE-98E4-3B157B29A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657225</xdr:colOff>
      <xdr:row>16</xdr:row>
      <xdr:rowOff>38100</xdr:rowOff>
    </xdr:from>
    <xdr:to>
      <xdr:col>20</xdr:col>
      <xdr:colOff>657225</xdr:colOff>
      <xdr:row>30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55038D1-3B0A-4737-AE72-F0FE214AE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8B3E0B8-672C-4276-B90B-D24FDE68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CC762A-878F-490B-ABD8-8EC0E07B4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266700</xdr:colOff>
      <xdr:row>0</xdr:row>
      <xdr:rowOff>152400</xdr:rowOff>
    </xdr:from>
    <xdr:to>
      <xdr:col>20</xdr:col>
      <xdr:colOff>266700</xdr:colOff>
      <xdr:row>15</xdr:row>
      <xdr:rowOff>38100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82761B3-9FB6-48C5-B17C-6BD1F845C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276225</xdr:colOff>
      <xdr:row>15</xdr:row>
      <xdr:rowOff>85725</xdr:rowOff>
    </xdr:from>
    <xdr:to>
      <xdr:col>20</xdr:col>
      <xdr:colOff>276225</xdr:colOff>
      <xdr:row>29</xdr:row>
      <xdr:rowOff>161925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0DED8CC-97B6-492F-9896-D74E96A33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4A729F-BE89-4DAA-BBC6-2B5C0793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C0190CE-D67F-4FA2-9942-839E0562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419100</xdr:colOff>
      <xdr:row>0</xdr:row>
      <xdr:rowOff>152400</xdr:rowOff>
    </xdr:from>
    <xdr:to>
      <xdr:col>20</xdr:col>
      <xdr:colOff>419100</xdr:colOff>
      <xdr:row>15</xdr:row>
      <xdr:rowOff>38100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B56B4C0-DD3A-4F11-A8F9-6CB074B81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15</xdr:row>
      <xdr:rowOff>76200</xdr:rowOff>
    </xdr:from>
    <xdr:to>
      <xdr:col>20</xdr:col>
      <xdr:colOff>390525</xdr:colOff>
      <xdr:row>29</xdr:row>
      <xdr:rowOff>152400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1A1A73B4-34AA-402C-B3AC-632674950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6DCC86E-748B-4CA0-8F9D-056C990B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A61D623-91CF-4360-BC99-9EBC826F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15</xdr:col>
      <xdr:colOff>9525</xdr:colOff>
      <xdr:row>1</xdr:row>
      <xdr:rowOff>9525</xdr:rowOff>
    </xdr:from>
    <xdr:to>
      <xdr:col>21</xdr:col>
      <xdr:colOff>9525</xdr:colOff>
      <xdr:row>15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5AA04DA-358F-4B18-B36E-CC40786C0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9525</xdr:colOff>
      <xdr:row>15</xdr:row>
      <xdr:rowOff>161925</xdr:rowOff>
    </xdr:from>
    <xdr:to>
      <xdr:col>21</xdr:col>
      <xdr:colOff>9525</xdr:colOff>
      <xdr:row>30</xdr:row>
      <xdr:rowOff>47625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60083B3-8335-4E76-8C51-F0358D0F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E9BDD3-EA8F-4DB4-9936-8B80BFE30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0FB6C5-EEB9-4226-A3A9-857210C35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238125</xdr:colOff>
      <xdr:row>0</xdr:row>
      <xdr:rowOff>171450</xdr:rowOff>
    </xdr:from>
    <xdr:to>
      <xdr:col>20</xdr:col>
      <xdr:colOff>238125</xdr:colOff>
      <xdr:row>15</xdr:row>
      <xdr:rowOff>57150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E0617AA-062D-4462-B890-94E61A1C7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247650</xdr:colOff>
      <xdr:row>15</xdr:row>
      <xdr:rowOff>95250</xdr:rowOff>
    </xdr:from>
    <xdr:to>
      <xdr:col>20</xdr:col>
      <xdr:colOff>247650</xdr:colOff>
      <xdr:row>29</xdr:row>
      <xdr:rowOff>171450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5BF5723-557B-4FCE-9144-6626CE8CA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2FEA7C-E2C1-420F-9947-9A5309A62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6DB0F16-61B0-496B-AF14-28DF496F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8E8A706-F082-4A1D-97AA-4649BB983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1C6055A-8704-4BFC-9CC8-1399BAE1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662D0DD-D10E-4B3B-BBE6-136DF3706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5DCBDBC-4203-48A0-B58D-ED63D7F8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CDD7CA-AB0D-409F-8CCD-9D6099D2A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</xdr:row>
      <xdr:rowOff>117475</xdr:rowOff>
    </xdr:from>
    <xdr:to>
      <xdr:col>8</xdr:col>
      <xdr:colOff>284982</xdr:colOff>
      <xdr:row>39</xdr:row>
      <xdr:rowOff>183927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169251-EF81-4D0E-8EE8-7673A22B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2475"/>
          <a:ext cx="6142857" cy="1780952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1</xdr:row>
      <xdr:rowOff>47625</xdr:rowOff>
    </xdr:from>
    <xdr:to>
      <xdr:col>20</xdr:col>
      <xdr:colOff>304800</xdr:colOff>
      <xdr:row>15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A0169E7-683D-4597-A6B6-B725D5BBB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276225</xdr:colOff>
      <xdr:row>15</xdr:row>
      <xdr:rowOff>180975</xdr:rowOff>
    </xdr:from>
    <xdr:to>
      <xdr:col>20</xdr:col>
      <xdr:colOff>276225</xdr:colOff>
      <xdr:row>30</xdr:row>
      <xdr:rowOff>66675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5AC37EE-B84C-49B6-886A-E325E45B4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="60" zoomScaleNormal="60" zoomScalePageLayoutView="60" workbookViewId="0">
      <selection sqref="A1:P49"/>
    </sheetView>
  </sheetViews>
  <sheetFormatPr baseColWidth="10" defaultRowHeight="14.6" x14ac:dyDescent="0.4"/>
  <sheetData>
    <row r="1" spans="1:21" x14ac:dyDescent="0.4">
      <c r="A1" t="s">
        <v>1</v>
      </c>
      <c r="D1" t="s">
        <v>2</v>
      </c>
    </row>
    <row r="2" spans="1:21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0</v>
      </c>
    </row>
    <row r="3" spans="1:21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0</v>
      </c>
      <c r="L3" t="s">
        <v>0</v>
      </c>
      <c r="M3" t="s">
        <v>9</v>
      </c>
      <c r="N3" t="s">
        <v>13</v>
      </c>
    </row>
    <row r="4" spans="1:21" x14ac:dyDescent="0.4">
      <c r="A4" s="2">
        <v>-2</v>
      </c>
      <c r="D4" s="2">
        <v>-2</v>
      </c>
      <c r="E4" s="1"/>
      <c r="L4" s="2">
        <f>A4</f>
        <v>-2</v>
      </c>
      <c r="M4" t="e">
        <f>(J$2/B4)*(E4/J$3)</f>
        <v>#DIV/0!</v>
      </c>
      <c r="N4" t="e">
        <f>100*((M4-M$5)/(M$4-M$5))</f>
        <v>#DIV/0!</v>
      </c>
      <c r="U4" s="1"/>
    </row>
    <row r="5" spans="1:21" x14ac:dyDescent="0.4">
      <c r="A5" s="1">
        <v>0</v>
      </c>
      <c r="D5" s="1">
        <v>0</v>
      </c>
      <c r="E5" s="1"/>
      <c r="L5" s="2">
        <f t="shared" ref="L5:L20" si="0">A5</f>
        <v>0</v>
      </c>
      <c r="M5" t="e">
        <f t="shared" ref="M5:M20" si="1">(J$2/B5)*(E5/J$3)</f>
        <v>#DIV/0!</v>
      </c>
      <c r="N5" t="e">
        <f t="shared" ref="N5:N20" si="2">100*((M5-M$5)/(M$4-M$5))</f>
        <v>#DIV/0!</v>
      </c>
      <c r="U5" s="1"/>
    </row>
    <row r="6" spans="1:21" x14ac:dyDescent="0.4">
      <c r="A6" s="1">
        <v>2</v>
      </c>
      <c r="D6" s="1">
        <v>2</v>
      </c>
      <c r="E6" s="1"/>
      <c r="L6" s="2">
        <f t="shared" si="0"/>
        <v>2</v>
      </c>
      <c r="M6" t="e">
        <f t="shared" si="1"/>
        <v>#DIV/0!</v>
      </c>
      <c r="N6" t="e">
        <f t="shared" si="2"/>
        <v>#DIV/0!</v>
      </c>
      <c r="U6" s="1"/>
    </row>
    <row r="7" spans="1:21" x14ac:dyDescent="0.4">
      <c r="A7" s="1">
        <v>4</v>
      </c>
      <c r="D7" s="1">
        <v>4</v>
      </c>
      <c r="E7" s="1"/>
      <c r="L7" s="2">
        <f t="shared" si="0"/>
        <v>4</v>
      </c>
      <c r="M7" t="e">
        <f t="shared" si="1"/>
        <v>#DIV/0!</v>
      </c>
      <c r="N7" t="e">
        <f t="shared" si="2"/>
        <v>#DIV/0!</v>
      </c>
      <c r="U7" s="1"/>
    </row>
    <row r="8" spans="1:21" x14ac:dyDescent="0.4">
      <c r="A8" s="1">
        <v>6</v>
      </c>
      <c r="D8" s="1">
        <v>6</v>
      </c>
      <c r="E8" s="1"/>
      <c r="H8" s="1"/>
      <c r="L8" s="2">
        <f t="shared" si="0"/>
        <v>6</v>
      </c>
      <c r="M8" t="e">
        <f t="shared" si="1"/>
        <v>#DIV/0!</v>
      </c>
      <c r="N8" t="e">
        <f t="shared" si="2"/>
        <v>#DIV/0!</v>
      </c>
      <c r="U8" s="1"/>
    </row>
    <row r="9" spans="1:21" x14ac:dyDescent="0.4">
      <c r="A9" s="1">
        <v>8</v>
      </c>
      <c r="D9" s="1">
        <v>8</v>
      </c>
      <c r="E9" s="1"/>
      <c r="H9" s="1"/>
      <c r="L9" s="2">
        <f t="shared" si="0"/>
        <v>8</v>
      </c>
      <c r="M9" t="e">
        <f t="shared" si="1"/>
        <v>#DIV/0!</v>
      </c>
      <c r="N9" t="e">
        <f t="shared" si="2"/>
        <v>#DIV/0!</v>
      </c>
      <c r="U9" s="1"/>
    </row>
    <row r="10" spans="1:21" x14ac:dyDescent="0.4">
      <c r="A10" s="1">
        <v>10</v>
      </c>
      <c r="D10" s="1">
        <v>10</v>
      </c>
      <c r="E10" s="1"/>
      <c r="H10" s="1"/>
      <c r="L10" s="2">
        <f t="shared" si="0"/>
        <v>10</v>
      </c>
      <c r="M10" t="e">
        <f t="shared" si="1"/>
        <v>#DIV/0!</v>
      </c>
      <c r="N10" t="e">
        <f t="shared" si="2"/>
        <v>#DIV/0!</v>
      </c>
      <c r="U10" s="1"/>
    </row>
    <row r="11" spans="1:21" x14ac:dyDescent="0.4">
      <c r="A11" s="1">
        <v>12</v>
      </c>
      <c r="D11" s="1">
        <v>12</v>
      </c>
      <c r="E11" s="1"/>
      <c r="H11" s="1"/>
      <c r="L11" s="2">
        <f t="shared" si="0"/>
        <v>12</v>
      </c>
      <c r="M11" t="e">
        <f t="shared" si="1"/>
        <v>#DIV/0!</v>
      </c>
      <c r="N11" t="e">
        <f t="shared" si="2"/>
        <v>#DIV/0!</v>
      </c>
      <c r="U11" s="1"/>
    </row>
    <row r="12" spans="1:21" x14ac:dyDescent="0.4">
      <c r="A12" s="1">
        <v>14</v>
      </c>
      <c r="D12" s="1">
        <v>14</v>
      </c>
      <c r="E12" s="1"/>
      <c r="H12" s="1"/>
      <c r="L12" s="2">
        <f t="shared" si="0"/>
        <v>14</v>
      </c>
      <c r="M12" t="e">
        <f t="shared" si="1"/>
        <v>#DIV/0!</v>
      </c>
      <c r="N12" t="e">
        <f t="shared" si="2"/>
        <v>#DIV/0!</v>
      </c>
      <c r="U12" s="1"/>
    </row>
    <row r="13" spans="1:21" x14ac:dyDescent="0.4">
      <c r="A13">
        <v>16</v>
      </c>
      <c r="D13">
        <v>16</v>
      </c>
      <c r="H13" s="1"/>
      <c r="L13" s="2">
        <f t="shared" si="0"/>
        <v>16</v>
      </c>
      <c r="M13" t="e">
        <f t="shared" si="1"/>
        <v>#DIV/0!</v>
      </c>
      <c r="N13" t="e">
        <f t="shared" si="2"/>
        <v>#DIV/0!</v>
      </c>
      <c r="U13" s="1"/>
    </row>
    <row r="14" spans="1:21" x14ac:dyDescent="0.4">
      <c r="A14">
        <v>18</v>
      </c>
      <c r="D14">
        <v>18</v>
      </c>
      <c r="H14" s="1"/>
      <c r="L14" s="2">
        <f t="shared" si="0"/>
        <v>18</v>
      </c>
      <c r="M14" t="e">
        <f t="shared" si="1"/>
        <v>#DIV/0!</v>
      </c>
      <c r="N14" t="e">
        <f t="shared" si="2"/>
        <v>#DIV/0!</v>
      </c>
      <c r="U14" s="1"/>
    </row>
    <row r="15" spans="1:21" x14ac:dyDescent="0.4">
      <c r="A15">
        <v>20</v>
      </c>
      <c r="D15">
        <v>20</v>
      </c>
      <c r="H15" s="1"/>
      <c r="L15" s="2">
        <f t="shared" si="0"/>
        <v>20</v>
      </c>
      <c r="M15" t="e">
        <f t="shared" si="1"/>
        <v>#DIV/0!</v>
      </c>
      <c r="N15" t="e">
        <f t="shared" si="2"/>
        <v>#DIV/0!</v>
      </c>
    </row>
    <row r="16" spans="1:21" x14ac:dyDescent="0.4">
      <c r="A16">
        <v>22</v>
      </c>
      <c r="D16">
        <v>22</v>
      </c>
      <c r="H16" s="1"/>
      <c r="L16" s="2">
        <f t="shared" si="0"/>
        <v>22</v>
      </c>
      <c r="M16" t="e">
        <f t="shared" si="1"/>
        <v>#DIV/0!</v>
      </c>
      <c r="N16" t="e">
        <f t="shared" si="2"/>
        <v>#DIV/0!</v>
      </c>
    </row>
    <row r="17" spans="1:14" x14ac:dyDescent="0.4">
      <c r="A17">
        <v>24</v>
      </c>
      <c r="D17">
        <v>24</v>
      </c>
      <c r="H17" s="1"/>
      <c r="L17" s="2">
        <f t="shared" si="0"/>
        <v>24</v>
      </c>
      <c r="M17" t="e">
        <f t="shared" si="1"/>
        <v>#DIV/0!</v>
      </c>
      <c r="N17" t="e">
        <f t="shared" si="2"/>
        <v>#DIV/0!</v>
      </c>
    </row>
    <row r="18" spans="1:14" x14ac:dyDescent="0.4">
      <c r="A18">
        <v>26</v>
      </c>
      <c r="D18">
        <v>26</v>
      </c>
      <c r="H18" s="1"/>
      <c r="L18" s="2">
        <f t="shared" si="0"/>
        <v>26</v>
      </c>
      <c r="M18" t="e">
        <f t="shared" si="1"/>
        <v>#DIV/0!</v>
      </c>
      <c r="N18" t="e">
        <f t="shared" si="2"/>
        <v>#DIV/0!</v>
      </c>
    </row>
    <row r="19" spans="1:14" x14ac:dyDescent="0.4">
      <c r="A19">
        <v>28</v>
      </c>
      <c r="D19">
        <v>28</v>
      </c>
      <c r="H19" s="1"/>
      <c r="L19" s="2">
        <f t="shared" si="0"/>
        <v>28</v>
      </c>
      <c r="M19" t="e">
        <f t="shared" si="1"/>
        <v>#DIV/0!</v>
      </c>
      <c r="N19" t="e">
        <f t="shared" si="2"/>
        <v>#DIV/0!</v>
      </c>
    </row>
    <row r="20" spans="1:14" x14ac:dyDescent="0.4">
      <c r="A20">
        <v>30</v>
      </c>
      <c r="D20">
        <v>30</v>
      </c>
      <c r="H20" s="1"/>
      <c r="L20" s="2">
        <f t="shared" si="0"/>
        <v>30</v>
      </c>
      <c r="M20" t="e">
        <f t="shared" si="1"/>
        <v>#DIV/0!</v>
      </c>
      <c r="N20" t="e">
        <f t="shared" si="2"/>
        <v>#DIV/0!</v>
      </c>
    </row>
    <row r="21" spans="1:14" x14ac:dyDescent="0.4">
      <c r="H21" s="1"/>
    </row>
    <row r="22" spans="1:14" x14ac:dyDescent="0.4">
      <c r="H22" s="1"/>
      <c r="N22" t="e">
        <f>AVERAGE(N13:N20)</f>
        <v>#DIV/0!</v>
      </c>
    </row>
    <row r="23" spans="1:14" x14ac:dyDescent="0.4">
      <c r="H23" s="1"/>
    </row>
    <row r="24" spans="1:14" x14ac:dyDescent="0.4">
      <c r="H24" s="1"/>
    </row>
    <row r="25" spans="1:14" x14ac:dyDescent="0.4">
      <c r="I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E1"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6460.92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9234.3549999999996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6460.92</v>
      </c>
      <c r="D4" s="2">
        <v>-2</v>
      </c>
      <c r="E4" s="1">
        <v>9234.3549999999996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6202.6019999999999</v>
      </c>
      <c r="D5" s="1">
        <v>0</v>
      </c>
      <c r="E5" s="1">
        <v>1191.9929999999999</v>
      </c>
      <c r="L5" s="2">
        <f t="shared" ref="L5:L20" si="0">A5</f>
        <v>0</v>
      </c>
      <c r="M5">
        <f t="shared" ref="M5:M20" si="1">(J$2/B5)*(E5/J$3)</f>
        <v>0.13445829115135</v>
      </c>
      <c r="N5">
        <f t="shared" ref="N5:N20" si="2">100*((M5-M$5)/(M$4-M$5))</f>
        <v>0</v>
      </c>
    </row>
    <row r="6" spans="1:14" x14ac:dyDescent="0.4">
      <c r="A6" s="1">
        <v>2</v>
      </c>
      <c r="B6">
        <v>5768.3180000000002</v>
      </c>
      <c r="D6" s="1">
        <v>2</v>
      </c>
      <c r="E6" s="1">
        <v>5277.268</v>
      </c>
      <c r="L6" s="2">
        <f t="shared" si="0"/>
        <v>2</v>
      </c>
      <c r="M6">
        <f t="shared" si="1"/>
        <v>0.6400998902018239</v>
      </c>
      <c r="N6">
        <f t="shared" si="2"/>
        <v>58.419091059526416</v>
      </c>
    </row>
    <row r="7" spans="1:14" x14ac:dyDescent="0.4">
      <c r="A7" s="1">
        <v>4</v>
      </c>
      <c r="B7">
        <v>5388.9769999999999</v>
      </c>
      <c r="D7" s="1">
        <v>4</v>
      </c>
      <c r="E7" s="1">
        <v>5049.4949999999999</v>
      </c>
      <c r="I7" s="1"/>
      <c r="L7" s="2">
        <f t="shared" si="0"/>
        <v>4</v>
      </c>
      <c r="M7">
        <f t="shared" si="1"/>
        <v>0.65558561216497968</v>
      </c>
      <c r="N7">
        <f t="shared" si="2"/>
        <v>60.208227481820273</v>
      </c>
    </row>
    <row r="8" spans="1:14" x14ac:dyDescent="0.4">
      <c r="A8" s="1">
        <v>6</v>
      </c>
      <c r="B8">
        <v>5394.9780000000001</v>
      </c>
      <c r="D8" s="1">
        <v>6</v>
      </c>
      <c r="E8" s="1">
        <v>4410.7190000000001</v>
      </c>
      <c r="H8" s="1"/>
      <c r="I8" s="1"/>
      <c r="L8" s="2">
        <f t="shared" si="0"/>
        <v>6</v>
      </c>
      <c r="M8">
        <f t="shared" si="1"/>
        <v>0.57201512145476685</v>
      </c>
      <c r="N8">
        <f t="shared" si="2"/>
        <v>50.552945725221974</v>
      </c>
    </row>
    <row r="9" spans="1:14" x14ac:dyDescent="0.4">
      <c r="A9" s="1">
        <v>8</v>
      </c>
      <c r="B9">
        <v>4602.8919999999998</v>
      </c>
      <c r="D9" s="1">
        <v>8</v>
      </c>
      <c r="E9" s="1">
        <v>4296.8590000000004</v>
      </c>
      <c r="H9" s="1"/>
      <c r="I9" s="1"/>
      <c r="L9" s="2">
        <f t="shared" si="0"/>
        <v>8</v>
      </c>
      <c r="M9">
        <f t="shared" si="1"/>
        <v>0.65314275687052337</v>
      </c>
      <c r="N9">
        <f t="shared" si="2"/>
        <v>59.925993215177499</v>
      </c>
    </row>
    <row r="10" spans="1:14" x14ac:dyDescent="0.4">
      <c r="A10" s="1">
        <v>10</v>
      </c>
      <c r="B10">
        <v>5063.2219999999998</v>
      </c>
      <c r="D10" s="1">
        <v>10</v>
      </c>
      <c r="E10" s="1">
        <v>3914.7339999999999</v>
      </c>
      <c r="H10" s="1"/>
      <c r="I10" s="1"/>
      <c r="L10" s="2">
        <f t="shared" si="0"/>
        <v>10</v>
      </c>
      <c r="M10">
        <f t="shared" si="1"/>
        <v>0.54095742400609004</v>
      </c>
      <c r="N10">
        <f t="shared" si="2"/>
        <v>46.964707615935481</v>
      </c>
    </row>
    <row r="11" spans="1:14" x14ac:dyDescent="0.4">
      <c r="A11" s="1">
        <v>12</v>
      </c>
      <c r="B11">
        <v>4805.9120000000003</v>
      </c>
      <c r="D11" s="1">
        <v>12</v>
      </c>
      <c r="E11" s="1">
        <v>3673.7269999999999</v>
      </c>
      <c r="H11" s="1"/>
      <c r="I11" s="1"/>
      <c r="L11" s="2">
        <f t="shared" si="0"/>
        <v>12</v>
      </c>
      <c r="M11">
        <f t="shared" si="1"/>
        <v>0.53483382152365566</v>
      </c>
      <c r="N11">
        <f t="shared" si="2"/>
        <v>46.257219759506235</v>
      </c>
    </row>
    <row r="12" spans="1:14" x14ac:dyDescent="0.4">
      <c r="A12" s="1">
        <v>14</v>
      </c>
      <c r="B12">
        <v>4953.9459999999999</v>
      </c>
      <c r="D12" s="1">
        <v>14</v>
      </c>
      <c r="E12" s="1">
        <v>3502.44</v>
      </c>
      <c r="H12" s="1"/>
      <c r="I12" s="1"/>
      <c r="L12" s="2">
        <f t="shared" si="0"/>
        <v>14</v>
      </c>
      <c r="M12">
        <f t="shared" si="1"/>
        <v>0.49466050115541499</v>
      </c>
      <c r="N12">
        <f t="shared" si="2"/>
        <v>41.615811961645228</v>
      </c>
    </row>
    <row r="13" spans="1:14" x14ac:dyDescent="0.4">
      <c r="A13">
        <v>16</v>
      </c>
      <c r="B13">
        <v>4488.8670000000002</v>
      </c>
      <c r="D13">
        <v>16</v>
      </c>
      <c r="E13">
        <v>3568.875</v>
      </c>
      <c r="H13" s="1"/>
      <c r="I13" s="1"/>
      <c r="L13" s="2">
        <f t="shared" si="0"/>
        <v>16</v>
      </c>
      <c r="M13">
        <f t="shared" si="1"/>
        <v>0.55626584694857562</v>
      </c>
      <c r="N13">
        <f t="shared" si="2"/>
        <v>48.73335986989202</v>
      </c>
    </row>
    <row r="14" spans="1:14" x14ac:dyDescent="0.4">
      <c r="A14">
        <v>18</v>
      </c>
      <c r="B14">
        <v>4537.0079999999998</v>
      </c>
      <c r="D14">
        <v>18</v>
      </c>
      <c r="E14">
        <v>3268.5459999999998</v>
      </c>
      <c r="H14" s="1"/>
      <c r="I14" s="1"/>
      <c r="L14" s="2">
        <f t="shared" si="0"/>
        <v>18</v>
      </c>
      <c r="M14">
        <f t="shared" si="1"/>
        <v>0.5040491116225756</v>
      </c>
      <c r="N14">
        <f t="shared" si="2"/>
        <v>42.700521152569074</v>
      </c>
    </row>
    <row r="15" spans="1:14" x14ac:dyDescent="0.4">
      <c r="A15">
        <v>20</v>
      </c>
      <c r="B15">
        <v>4407.2020000000002</v>
      </c>
      <c r="D15">
        <v>20</v>
      </c>
      <c r="E15">
        <v>3457.82</v>
      </c>
      <c r="H15" s="1"/>
      <c r="I15" s="1"/>
      <c r="L15" s="2">
        <f t="shared" si="0"/>
        <v>20</v>
      </c>
      <c r="M15">
        <f t="shared" si="1"/>
        <v>0.54894296377434237</v>
      </c>
      <c r="N15">
        <f t="shared" si="2"/>
        <v>47.887313619391371</v>
      </c>
    </row>
    <row r="16" spans="1:14" x14ac:dyDescent="0.4">
      <c r="A16">
        <v>22</v>
      </c>
      <c r="B16">
        <v>4239.4049999999997</v>
      </c>
      <c r="D16">
        <v>22</v>
      </c>
      <c r="E16">
        <v>4113.8670000000002</v>
      </c>
      <c r="H16" s="1"/>
      <c r="I16" s="1"/>
      <c r="L16" s="2">
        <f t="shared" si="0"/>
        <v>22</v>
      </c>
      <c r="M16">
        <f t="shared" si="1"/>
        <v>0.67894272101289133</v>
      </c>
      <c r="N16">
        <f t="shared" si="2"/>
        <v>62.906781301829874</v>
      </c>
    </row>
    <row r="17" spans="1:14" x14ac:dyDescent="0.4">
      <c r="A17">
        <v>24</v>
      </c>
      <c r="B17">
        <v>3948.067</v>
      </c>
      <c r="D17">
        <v>24</v>
      </c>
      <c r="E17">
        <v>3546.261</v>
      </c>
      <c r="H17" s="1"/>
      <c r="I17" s="1"/>
      <c r="L17" s="2">
        <f t="shared" si="0"/>
        <v>24</v>
      </c>
      <c r="M17">
        <f t="shared" si="1"/>
        <v>0.6284547007368696</v>
      </c>
      <c r="N17">
        <f t="shared" si="2"/>
        <v>57.073668956131215</v>
      </c>
    </row>
    <row r="18" spans="1:14" x14ac:dyDescent="0.4">
      <c r="A18">
        <v>26</v>
      </c>
      <c r="B18">
        <v>3588.7559999999999</v>
      </c>
      <c r="D18">
        <v>26</v>
      </c>
      <c r="E18">
        <v>2952.2370000000001</v>
      </c>
      <c r="H18" s="1"/>
      <c r="I18" s="1"/>
      <c r="L18" s="2">
        <f t="shared" si="0"/>
        <v>26</v>
      </c>
      <c r="M18">
        <f t="shared" si="1"/>
        <v>0.57556593814301826</v>
      </c>
      <c r="N18">
        <f t="shared" si="2"/>
        <v>50.963187848963734</v>
      </c>
    </row>
    <row r="19" spans="1:14" x14ac:dyDescent="0.4">
      <c r="A19">
        <v>28</v>
      </c>
      <c r="B19">
        <v>3730.3440000000001</v>
      </c>
      <c r="D19">
        <v>28</v>
      </c>
      <c r="E19">
        <v>3525.8159999999998</v>
      </c>
      <c r="H19" s="1"/>
      <c r="I19" s="1"/>
      <c r="L19" s="2">
        <f t="shared" si="0"/>
        <v>28</v>
      </c>
      <c r="M19">
        <f t="shared" si="1"/>
        <v>0.66130005477239451</v>
      </c>
      <c r="N19">
        <f t="shared" si="2"/>
        <v>60.868443222898328</v>
      </c>
    </row>
    <row r="20" spans="1:14" x14ac:dyDescent="0.4">
      <c r="A20">
        <v>30</v>
      </c>
      <c r="B20">
        <v>3560.17</v>
      </c>
      <c r="D20">
        <v>30</v>
      </c>
      <c r="E20">
        <v>2815.26</v>
      </c>
      <c r="H20" s="1"/>
      <c r="I20" s="1"/>
      <c r="L20" s="2">
        <f t="shared" si="0"/>
        <v>30</v>
      </c>
      <c r="M20">
        <f t="shared" si="1"/>
        <v>0.55326802378494477</v>
      </c>
      <c r="N20">
        <f t="shared" si="2"/>
        <v>48.387007622162841</v>
      </c>
    </row>
    <row r="21" spans="1:14" x14ac:dyDescent="0.4">
      <c r="H21" s="1"/>
      <c r="I21" s="1"/>
    </row>
    <row r="22" spans="1:14" x14ac:dyDescent="0.4">
      <c r="H22" s="1"/>
      <c r="I22" s="1"/>
      <c r="N22">
        <f>AVERAGE(N13:N20)</f>
        <v>52.440035449229811</v>
      </c>
    </row>
    <row r="23" spans="1:14" x14ac:dyDescent="0.4">
      <c r="H23" s="1"/>
      <c r="I23" s="1"/>
    </row>
    <row r="24" spans="1:14" x14ac:dyDescent="0.4">
      <c r="H24" s="1"/>
    </row>
    <row r="25" spans="1:14" x14ac:dyDescent="0.4">
      <c r="H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F1" workbookViewId="0">
      <selection activeCell="N22" sqref="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5498.8360000000002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10659.084000000001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5498.8360000000002</v>
      </c>
      <c r="D4" s="2">
        <v>-2</v>
      </c>
      <c r="E4" s="1">
        <v>10659.084000000001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5324.893</v>
      </c>
      <c r="D5" s="1">
        <v>0</v>
      </c>
      <c r="E5" s="1">
        <v>1659.38</v>
      </c>
      <c r="L5" s="2">
        <f t="shared" ref="L5:L20" si="0">A5</f>
        <v>0</v>
      </c>
      <c r="M5">
        <f t="shared" ref="M5:M20" si="1">(J$2/B5)*(E5/J$3)</f>
        <v>0.16076290619201966</v>
      </c>
      <c r="N5">
        <f t="shared" ref="N5:N20" si="2">100*((M5-M$5)/(M$4-M$5))</f>
        <v>0</v>
      </c>
    </row>
    <row r="6" spans="1:14" x14ac:dyDescent="0.4">
      <c r="A6" s="1">
        <v>2</v>
      </c>
      <c r="B6">
        <v>5283.0420000000004</v>
      </c>
      <c r="D6" s="1">
        <v>2</v>
      </c>
      <c r="E6" s="1">
        <v>4631.5810000000001</v>
      </c>
      <c r="L6" s="2">
        <f t="shared" si="0"/>
        <v>2</v>
      </c>
      <c r="M6">
        <f t="shared" si="1"/>
        <v>0.45226823154080575</v>
      </c>
      <c r="N6">
        <f t="shared" si="2"/>
        <v>34.734561603575081</v>
      </c>
    </row>
    <row r="7" spans="1:14" x14ac:dyDescent="0.4">
      <c r="A7" s="1">
        <v>4</v>
      </c>
      <c r="B7">
        <v>4988.7030000000004</v>
      </c>
      <c r="D7" s="1">
        <v>4</v>
      </c>
      <c r="E7" s="1">
        <v>5331.5029999999997</v>
      </c>
      <c r="L7" s="2">
        <f t="shared" si="0"/>
        <v>4</v>
      </c>
      <c r="M7">
        <f t="shared" si="1"/>
        <v>0.55133160779155854</v>
      </c>
      <c r="N7">
        <f t="shared" si="2"/>
        <v>46.538541311056733</v>
      </c>
    </row>
    <row r="8" spans="1:14" x14ac:dyDescent="0.4">
      <c r="A8" s="1">
        <v>6</v>
      </c>
      <c r="B8">
        <v>4882.7280000000001</v>
      </c>
      <c r="D8" s="1">
        <v>6</v>
      </c>
      <c r="E8" s="1">
        <v>4766.6059999999998</v>
      </c>
      <c r="H8" s="1"/>
      <c r="L8" s="2">
        <f t="shared" si="0"/>
        <v>6</v>
      </c>
      <c r="M8">
        <f t="shared" si="1"/>
        <v>0.50361378126572109</v>
      </c>
      <c r="N8">
        <f t="shared" si="2"/>
        <v>40.85268365796837</v>
      </c>
    </row>
    <row r="9" spans="1:14" x14ac:dyDescent="0.4">
      <c r="A9" s="1">
        <v>8</v>
      </c>
      <c r="B9">
        <v>4829.79</v>
      </c>
      <c r="D9" s="1">
        <v>8</v>
      </c>
      <c r="E9" s="1">
        <v>5897.82</v>
      </c>
      <c r="H9" s="1"/>
      <c r="L9" s="2">
        <f t="shared" si="0"/>
        <v>8</v>
      </c>
      <c r="M9">
        <f t="shared" si="1"/>
        <v>0.62996170307476218</v>
      </c>
      <c r="N9">
        <f t="shared" si="2"/>
        <v>55.907776282121347</v>
      </c>
    </row>
    <row r="10" spans="1:14" x14ac:dyDescent="0.4">
      <c r="A10" s="1">
        <v>10</v>
      </c>
      <c r="B10">
        <v>4899.8990000000003</v>
      </c>
      <c r="D10" s="1">
        <v>10</v>
      </c>
      <c r="E10" s="1">
        <v>5222.5349999999999</v>
      </c>
      <c r="H10" s="1"/>
      <c r="L10" s="2">
        <f t="shared" si="0"/>
        <v>10</v>
      </c>
      <c r="M10">
        <f t="shared" si="1"/>
        <v>0.54985111944060805</v>
      </c>
      <c r="N10">
        <f t="shared" si="2"/>
        <v>46.362132479527034</v>
      </c>
    </row>
    <row r="11" spans="1:14" x14ac:dyDescent="0.4">
      <c r="A11" s="1">
        <v>12</v>
      </c>
      <c r="B11">
        <v>5111.7669999999998</v>
      </c>
      <c r="D11" s="1">
        <v>12</v>
      </c>
      <c r="E11" s="1">
        <v>5710.15</v>
      </c>
      <c r="H11" s="1"/>
      <c r="L11" s="2">
        <f t="shared" si="0"/>
        <v>12</v>
      </c>
      <c r="M11">
        <f t="shared" si="1"/>
        <v>0.57627177564625287</v>
      </c>
      <c r="N11">
        <f t="shared" si="2"/>
        <v>49.510307935614527</v>
      </c>
    </row>
    <row r="12" spans="1:14" x14ac:dyDescent="0.4">
      <c r="A12" s="1">
        <v>14</v>
      </c>
      <c r="B12">
        <v>4618.4870000000001</v>
      </c>
      <c r="D12" s="1">
        <v>14</v>
      </c>
      <c r="E12" s="1">
        <v>6378.2669999999998</v>
      </c>
      <c r="H12" s="1"/>
      <c r="L12" s="2">
        <f t="shared" si="0"/>
        <v>14</v>
      </c>
      <c r="M12">
        <f t="shared" si="1"/>
        <v>0.71244911653509657</v>
      </c>
      <c r="N12">
        <f t="shared" si="2"/>
        <v>65.736633236722028</v>
      </c>
    </row>
    <row r="13" spans="1:14" x14ac:dyDescent="0.4">
      <c r="A13">
        <v>16</v>
      </c>
      <c r="B13">
        <v>4664.5680000000002</v>
      </c>
      <c r="D13">
        <v>16</v>
      </c>
      <c r="E13">
        <v>6515.9309999999996</v>
      </c>
      <c r="H13" s="1"/>
      <c r="L13" s="2">
        <f t="shared" si="0"/>
        <v>16</v>
      </c>
      <c r="M13">
        <f t="shared" si="1"/>
        <v>0.7206359614747766</v>
      </c>
      <c r="N13">
        <f t="shared" si="2"/>
        <v>66.712143613954396</v>
      </c>
    </row>
    <row r="14" spans="1:14" x14ac:dyDescent="0.4">
      <c r="A14">
        <v>18</v>
      </c>
      <c r="B14">
        <v>4832.1909999999998</v>
      </c>
      <c r="D14">
        <v>18</v>
      </c>
      <c r="E14">
        <v>6033.7030000000004</v>
      </c>
      <c r="H14" s="1"/>
      <c r="L14" s="2">
        <f t="shared" si="0"/>
        <v>18</v>
      </c>
      <c r="M14">
        <f t="shared" si="1"/>
        <v>0.64415549998811727</v>
      </c>
      <c r="N14">
        <f t="shared" si="2"/>
        <v>57.599050061376232</v>
      </c>
    </row>
    <row r="15" spans="1:14" x14ac:dyDescent="0.4">
      <c r="A15">
        <v>20</v>
      </c>
      <c r="B15">
        <v>4929.875</v>
      </c>
      <c r="D15">
        <v>20</v>
      </c>
      <c r="E15">
        <v>6258.0330000000004</v>
      </c>
      <c r="H15" s="1"/>
      <c r="L15" s="2">
        <f t="shared" si="0"/>
        <v>20</v>
      </c>
      <c r="M15">
        <f t="shared" si="1"/>
        <v>0.65486657450427521</v>
      </c>
      <c r="N15">
        <f t="shared" si="2"/>
        <v>58.87533713152434</v>
      </c>
    </row>
    <row r="16" spans="1:14" x14ac:dyDescent="0.4">
      <c r="A16">
        <v>22</v>
      </c>
      <c r="B16">
        <v>4755.9369999999999</v>
      </c>
      <c r="D16">
        <v>22</v>
      </c>
      <c r="E16">
        <v>6134.8379999999997</v>
      </c>
      <c r="H16" s="1"/>
      <c r="L16" s="2">
        <f t="shared" si="0"/>
        <v>22</v>
      </c>
      <c r="M16">
        <f t="shared" si="1"/>
        <v>0.66545376793302369</v>
      </c>
      <c r="N16">
        <f t="shared" si="2"/>
        <v>60.136863046770742</v>
      </c>
    </row>
    <row r="17" spans="1:14" x14ac:dyDescent="0.4">
      <c r="A17">
        <v>24</v>
      </c>
      <c r="B17">
        <v>4796.4040000000005</v>
      </c>
      <c r="D17">
        <v>24</v>
      </c>
      <c r="E17">
        <v>5867.8959999999997</v>
      </c>
      <c r="H17" s="1"/>
      <c r="L17" s="2">
        <f t="shared" si="0"/>
        <v>24</v>
      </c>
      <c r="M17">
        <f t="shared" si="1"/>
        <v>0.63112812492023695</v>
      </c>
      <c r="N17">
        <f t="shared" si="2"/>
        <v>56.046762255701502</v>
      </c>
    </row>
    <row r="18" spans="1:14" x14ac:dyDescent="0.4">
      <c r="A18">
        <v>26</v>
      </c>
      <c r="D18">
        <v>26</v>
      </c>
      <c r="H18" s="1"/>
      <c r="L18" s="2">
        <f t="shared" si="0"/>
        <v>26</v>
      </c>
      <c r="M18" t="e">
        <f t="shared" si="1"/>
        <v>#DIV/0!</v>
      </c>
      <c r="N18" t="e">
        <f t="shared" si="2"/>
        <v>#DIV/0!</v>
      </c>
    </row>
    <row r="19" spans="1:14" x14ac:dyDescent="0.4">
      <c r="A19">
        <v>28</v>
      </c>
      <c r="D19">
        <v>28</v>
      </c>
      <c r="H19" s="1"/>
      <c r="L19" s="2">
        <f t="shared" si="0"/>
        <v>28</v>
      </c>
      <c r="M19" t="e">
        <f t="shared" si="1"/>
        <v>#DIV/0!</v>
      </c>
      <c r="N19" t="e">
        <f t="shared" si="2"/>
        <v>#DIV/0!</v>
      </c>
    </row>
    <row r="20" spans="1:14" x14ac:dyDescent="0.4">
      <c r="A20">
        <v>30</v>
      </c>
      <c r="D20">
        <v>30</v>
      </c>
      <c r="H20" s="1"/>
      <c r="L20" s="2">
        <f t="shared" si="0"/>
        <v>30</v>
      </c>
      <c r="M20" t="e">
        <f t="shared" si="1"/>
        <v>#DIV/0!</v>
      </c>
      <c r="N20" t="e">
        <f t="shared" si="2"/>
        <v>#DIV/0!</v>
      </c>
    </row>
    <row r="21" spans="1:14" x14ac:dyDescent="0.4">
      <c r="H21" s="1"/>
    </row>
    <row r="22" spans="1:14" x14ac:dyDescent="0.4">
      <c r="H22" s="1"/>
      <c r="N22">
        <f>AVERAGE(N13:N17)</f>
        <v>59.874031221865437</v>
      </c>
    </row>
    <row r="23" spans="1:14" x14ac:dyDescent="0.4">
      <c r="H23" s="1"/>
    </row>
    <row r="24" spans="1:14" x14ac:dyDescent="0.4">
      <c r="H24" s="1"/>
    </row>
    <row r="25" spans="1:14" x14ac:dyDescent="0.4">
      <c r="I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F3"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4236.5280000000002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6584.027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4236.5280000000002</v>
      </c>
      <c r="D4" s="2">
        <v>-2</v>
      </c>
      <c r="E4" s="1">
        <v>6584.027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4010.0279999999998</v>
      </c>
      <c r="D5" s="1">
        <v>0</v>
      </c>
      <c r="E5" s="1">
        <v>545.13900000000001</v>
      </c>
      <c r="L5" s="2">
        <f t="shared" ref="L5:L20" si="0">A5</f>
        <v>0</v>
      </c>
      <c r="M5">
        <f t="shared" ref="M5:M20" si="1">(J$2/B5)*(E5/J$3)</f>
        <v>8.7473866993662663E-2</v>
      </c>
      <c r="N5">
        <f t="shared" ref="N5:N20" si="2">100*((M5-M$5)/(M$4-M$5))</f>
        <v>0</v>
      </c>
    </row>
    <row r="6" spans="1:14" x14ac:dyDescent="0.4">
      <c r="A6" s="1">
        <v>2</v>
      </c>
      <c r="B6">
        <v>3918.585</v>
      </c>
      <c r="D6" s="1">
        <v>2</v>
      </c>
      <c r="E6" s="1">
        <v>1457.5319999999999</v>
      </c>
      <c r="H6" s="1"/>
      <c r="L6" s="2">
        <f t="shared" si="0"/>
        <v>2</v>
      </c>
      <c r="M6">
        <f t="shared" si="1"/>
        <v>0.23933560112411822</v>
      </c>
      <c r="N6">
        <f t="shared" si="2"/>
        <v>16.641905216472406</v>
      </c>
    </row>
    <row r="7" spans="1:14" x14ac:dyDescent="0.4">
      <c r="A7" s="1">
        <v>4</v>
      </c>
      <c r="B7">
        <v>3640.9760000000001</v>
      </c>
      <c r="D7" s="1">
        <v>4</v>
      </c>
      <c r="E7" s="1">
        <v>1461.3320000000001</v>
      </c>
      <c r="H7" s="1"/>
      <c r="L7" s="2">
        <f t="shared" si="0"/>
        <v>4</v>
      </c>
      <c r="M7">
        <f t="shared" si="1"/>
        <v>0.25825548622363237</v>
      </c>
      <c r="N7">
        <f t="shared" si="2"/>
        <v>18.715257903609391</v>
      </c>
    </row>
    <row r="8" spans="1:14" x14ac:dyDescent="0.4">
      <c r="A8" s="1">
        <v>6</v>
      </c>
      <c r="B8">
        <v>3535.8319999999999</v>
      </c>
      <c r="D8" s="1">
        <v>6</v>
      </c>
      <c r="E8" s="1">
        <v>1479.202</v>
      </c>
      <c r="H8" s="1"/>
      <c r="L8" s="2">
        <f t="shared" si="0"/>
        <v>6</v>
      </c>
      <c r="M8">
        <f t="shared" si="1"/>
        <v>0.2691871604611929</v>
      </c>
      <c r="N8">
        <f t="shared" si="2"/>
        <v>19.913215292681187</v>
      </c>
    </row>
    <row r="9" spans="1:14" x14ac:dyDescent="0.4">
      <c r="A9" s="1">
        <v>8</v>
      </c>
      <c r="B9">
        <v>3521.8870000000002</v>
      </c>
      <c r="D9" s="1">
        <v>8</v>
      </c>
      <c r="E9" s="1">
        <v>1647.2919999999999</v>
      </c>
      <c r="H9" s="1"/>
      <c r="L9" s="2">
        <f t="shared" si="0"/>
        <v>8</v>
      </c>
      <c r="M9">
        <f t="shared" si="1"/>
        <v>0.30096337591358324</v>
      </c>
      <c r="N9">
        <f t="shared" si="2"/>
        <v>23.395440546625739</v>
      </c>
    </row>
    <row r="10" spans="1:14" x14ac:dyDescent="0.4">
      <c r="A10" s="1">
        <v>10</v>
      </c>
      <c r="B10">
        <v>3531.7190000000001</v>
      </c>
      <c r="D10" s="1">
        <v>10</v>
      </c>
      <c r="E10" s="1">
        <v>1914.489</v>
      </c>
      <c r="H10" s="1"/>
      <c r="L10" s="2">
        <f t="shared" si="0"/>
        <v>10</v>
      </c>
      <c r="M10">
        <f t="shared" si="1"/>
        <v>0.34880701570630146</v>
      </c>
      <c r="N10">
        <f t="shared" si="2"/>
        <v>28.638429000566923</v>
      </c>
    </row>
    <row r="11" spans="1:14" x14ac:dyDescent="0.4">
      <c r="A11" s="1">
        <v>12</v>
      </c>
      <c r="B11">
        <v>3541.8960000000002</v>
      </c>
      <c r="D11" s="1">
        <v>12</v>
      </c>
      <c r="E11" s="1">
        <v>1676.5530000000001</v>
      </c>
      <c r="H11" s="1"/>
      <c r="L11" s="2">
        <f t="shared" si="0"/>
        <v>12</v>
      </c>
      <c r="M11">
        <f t="shared" si="1"/>
        <v>0.30457900253968578</v>
      </c>
      <c r="N11">
        <f t="shared" si="2"/>
        <v>23.791662254182846</v>
      </c>
    </row>
    <row r="12" spans="1:14" x14ac:dyDescent="0.4">
      <c r="A12" s="1">
        <v>14</v>
      </c>
      <c r="B12">
        <v>3648.62</v>
      </c>
      <c r="D12" s="1">
        <v>14</v>
      </c>
      <c r="E12" s="1">
        <v>1821.239</v>
      </c>
      <c r="H12" s="1"/>
      <c r="L12" s="2">
        <f t="shared" si="0"/>
        <v>14</v>
      </c>
      <c r="M12">
        <f t="shared" si="1"/>
        <v>0.32118613195817897</v>
      </c>
      <c r="N12">
        <f t="shared" si="2"/>
        <v>25.611569522348489</v>
      </c>
    </row>
    <row r="13" spans="1:14" x14ac:dyDescent="0.4">
      <c r="A13">
        <v>16</v>
      </c>
      <c r="B13">
        <v>3563.172</v>
      </c>
      <c r="D13">
        <v>16</v>
      </c>
      <c r="E13">
        <v>1691.934</v>
      </c>
      <c r="H13" s="1"/>
      <c r="L13" s="2">
        <f t="shared" si="0"/>
        <v>16</v>
      </c>
      <c r="M13">
        <f t="shared" si="1"/>
        <v>0.30553791366925415</v>
      </c>
      <c r="N13">
        <f t="shared" si="2"/>
        <v>23.896745395901672</v>
      </c>
    </row>
    <row r="14" spans="1:14" x14ac:dyDescent="0.4">
      <c r="A14">
        <v>18</v>
      </c>
      <c r="B14">
        <v>3490.6219999999998</v>
      </c>
      <c r="D14">
        <v>18</v>
      </c>
      <c r="E14">
        <v>1563.559</v>
      </c>
      <c r="H14" s="1"/>
      <c r="L14" s="2">
        <f t="shared" si="0"/>
        <v>18</v>
      </c>
      <c r="M14">
        <f t="shared" si="1"/>
        <v>0.28822385999536271</v>
      </c>
      <c r="N14">
        <f t="shared" si="2"/>
        <v>21.999369195085382</v>
      </c>
    </row>
    <row r="15" spans="1:14" x14ac:dyDescent="0.4">
      <c r="A15">
        <v>20</v>
      </c>
      <c r="B15">
        <v>3448.616</v>
      </c>
      <c r="D15">
        <v>20</v>
      </c>
      <c r="E15">
        <v>1772.557</v>
      </c>
      <c r="H15" s="1"/>
      <c r="L15" s="2">
        <f t="shared" si="0"/>
        <v>20</v>
      </c>
      <c r="M15">
        <f t="shared" si="1"/>
        <v>0.33073019639853513</v>
      </c>
      <c r="N15">
        <f t="shared" si="2"/>
        <v>26.65746443923301</v>
      </c>
    </row>
    <row r="16" spans="1:14" x14ac:dyDescent="0.4">
      <c r="A16">
        <v>22</v>
      </c>
      <c r="B16">
        <v>3406.5439999999999</v>
      </c>
      <c r="D16">
        <v>22</v>
      </c>
      <c r="E16">
        <v>1748.7560000000001</v>
      </c>
      <c r="H16" s="1"/>
      <c r="L16" s="2">
        <f t="shared" si="0"/>
        <v>22</v>
      </c>
      <c r="M16">
        <f t="shared" si="1"/>
        <v>0.33031910464695879</v>
      </c>
      <c r="N16">
        <f t="shared" si="2"/>
        <v>26.612414578554279</v>
      </c>
    </row>
    <row r="17" spans="1:14" x14ac:dyDescent="0.4">
      <c r="A17">
        <v>24</v>
      </c>
      <c r="B17">
        <v>3162.9059999999999</v>
      </c>
      <c r="D17">
        <v>24</v>
      </c>
      <c r="E17">
        <v>1539.8489999999999</v>
      </c>
      <c r="H17" s="1"/>
      <c r="L17" s="2">
        <f t="shared" si="0"/>
        <v>24</v>
      </c>
      <c r="M17">
        <f t="shared" si="1"/>
        <v>0.3132638839431986</v>
      </c>
      <c r="N17">
        <f t="shared" si="2"/>
        <v>24.743402822411866</v>
      </c>
    </row>
    <row r="18" spans="1:14" x14ac:dyDescent="0.4">
      <c r="A18">
        <v>26</v>
      </c>
      <c r="B18">
        <v>3239.277</v>
      </c>
      <c r="D18">
        <v>26</v>
      </c>
      <c r="E18">
        <v>1802.4780000000001</v>
      </c>
      <c r="H18" s="1"/>
      <c r="L18" s="2">
        <f t="shared" si="0"/>
        <v>26</v>
      </c>
      <c r="M18">
        <f t="shared" si="1"/>
        <v>0.35804726710548312</v>
      </c>
      <c r="N18">
        <f t="shared" si="2"/>
        <v>29.65103029108991</v>
      </c>
    </row>
    <row r="19" spans="1:14" x14ac:dyDescent="0.4">
      <c r="A19">
        <v>28</v>
      </c>
      <c r="B19">
        <v>3195.2779999999998</v>
      </c>
      <c r="D19">
        <v>28</v>
      </c>
      <c r="E19">
        <v>1701.5709999999999</v>
      </c>
      <c r="H19" s="1"/>
      <c r="L19" s="2">
        <f t="shared" si="0"/>
        <v>28</v>
      </c>
      <c r="M19">
        <f t="shared" si="1"/>
        <v>0.34265723327179815</v>
      </c>
      <c r="N19">
        <f t="shared" si="2"/>
        <v>27.964499541227195</v>
      </c>
    </row>
    <row r="20" spans="1:14" x14ac:dyDescent="0.4">
      <c r="A20">
        <v>30</v>
      </c>
      <c r="B20">
        <v>3221.5279999999998</v>
      </c>
      <c r="D20">
        <v>30</v>
      </c>
      <c r="E20">
        <v>1824.317</v>
      </c>
      <c r="H20" s="1"/>
      <c r="L20" s="2">
        <f t="shared" si="0"/>
        <v>30</v>
      </c>
      <c r="M20">
        <f t="shared" si="1"/>
        <v>0.36438196428344738</v>
      </c>
      <c r="N20">
        <f t="shared" si="2"/>
        <v>30.345223799509714</v>
      </c>
    </row>
    <row r="21" spans="1:14" x14ac:dyDescent="0.4">
      <c r="H21" s="1"/>
    </row>
    <row r="22" spans="1:14" x14ac:dyDescent="0.4">
      <c r="H22" s="1"/>
      <c r="N22">
        <f>AVERAGE(N13:N20)</f>
        <v>26.483768757876629</v>
      </c>
    </row>
    <row r="23" spans="1:14" x14ac:dyDescent="0.4">
      <c r="H23" s="1"/>
    </row>
    <row r="24" spans="1:14" x14ac:dyDescent="0.4">
      <c r="H24" s="1"/>
    </row>
    <row r="25" spans="1:14" x14ac:dyDescent="0.4">
      <c r="H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F5"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2706.0529999999999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3546.12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2706.0529999999999</v>
      </c>
      <c r="D4" s="2">
        <v>-2</v>
      </c>
      <c r="E4" s="1">
        <v>3546.12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2460.0450000000001</v>
      </c>
      <c r="D5" s="1">
        <v>0</v>
      </c>
      <c r="E5" s="1">
        <v>1031.192</v>
      </c>
      <c r="L5" s="2">
        <f t="shared" ref="L5:L20" si="0">A5</f>
        <v>0</v>
      </c>
      <c r="M5">
        <f t="shared" ref="M5:M20" si="1">(J$2/B5)*(E5/J$3)</f>
        <v>0.31987430406084733</v>
      </c>
      <c r="N5">
        <f t="shared" ref="N5:N20" si="2">100*((M5-M$5)/(M$4-M$5))</f>
        <v>0</v>
      </c>
    </row>
    <row r="6" spans="1:14" x14ac:dyDescent="0.4">
      <c r="A6" s="1">
        <v>2</v>
      </c>
      <c r="B6">
        <v>2455.88</v>
      </c>
      <c r="D6" s="1">
        <v>2</v>
      </c>
      <c r="E6" s="1">
        <v>2415.587</v>
      </c>
      <c r="L6" s="2">
        <f t="shared" si="0"/>
        <v>2</v>
      </c>
      <c r="M6">
        <f t="shared" si="1"/>
        <v>0.75058246056772104</v>
      </c>
      <c r="N6">
        <f t="shared" si="2"/>
        <v>63.327728841670904</v>
      </c>
    </row>
    <row r="7" spans="1:14" x14ac:dyDescent="0.4">
      <c r="A7" s="1">
        <v>4</v>
      </c>
      <c r="B7">
        <v>2441.3589999999999</v>
      </c>
      <c r="D7" s="1">
        <v>4</v>
      </c>
      <c r="E7" s="1">
        <v>2353.308</v>
      </c>
      <c r="L7" s="2">
        <f t="shared" si="0"/>
        <v>4</v>
      </c>
      <c r="M7">
        <f t="shared" si="1"/>
        <v>0.73558013930627941</v>
      </c>
      <c r="N7">
        <f t="shared" si="2"/>
        <v>61.121912865151209</v>
      </c>
    </row>
    <row r="8" spans="1:14" x14ac:dyDescent="0.4">
      <c r="A8" s="1">
        <v>6</v>
      </c>
      <c r="B8">
        <v>2218.8580000000002</v>
      </c>
      <c r="D8" s="1">
        <v>6</v>
      </c>
      <c r="E8" s="1">
        <v>2119.6320000000001</v>
      </c>
      <c r="H8" s="1"/>
      <c r="L8" s="2">
        <f t="shared" si="0"/>
        <v>6</v>
      </c>
      <c r="M8">
        <f t="shared" si="1"/>
        <v>0.72897700347862227</v>
      </c>
      <c r="N8">
        <f t="shared" si="2"/>
        <v>60.151042941094126</v>
      </c>
    </row>
    <row r="9" spans="1:14" x14ac:dyDescent="0.4">
      <c r="A9" s="1">
        <v>8</v>
      </c>
      <c r="B9">
        <v>2241.8330000000001</v>
      </c>
      <c r="D9" s="1">
        <v>8</v>
      </c>
      <c r="E9" s="1">
        <v>2236.3850000000002</v>
      </c>
      <c r="H9" s="1"/>
      <c r="L9" s="2">
        <f t="shared" si="0"/>
        <v>8</v>
      </c>
      <c r="M9">
        <f t="shared" si="1"/>
        <v>0.76124803272099129</v>
      </c>
      <c r="N9">
        <f t="shared" si="2"/>
        <v>64.895905462103201</v>
      </c>
    </row>
    <row r="10" spans="1:14" x14ac:dyDescent="0.4">
      <c r="A10" s="1">
        <v>10</v>
      </c>
      <c r="B10">
        <v>2085.123</v>
      </c>
      <c r="D10" s="1">
        <v>10</v>
      </c>
      <c r="E10" s="1">
        <v>2118.4110000000001</v>
      </c>
      <c r="H10" s="1"/>
      <c r="L10" s="2">
        <f t="shared" si="0"/>
        <v>10</v>
      </c>
      <c r="M10">
        <f t="shared" si="1"/>
        <v>0.77528505888857024</v>
      </c>
      <c r="N10">
        <f t="shared" si="2"/>
        <v>66.95979251289252</v>
      </c>
    </row>
    <row r="11" spans="1:14" x14ac:dyDescent="0.4">
      <c r="A11" s="1">
        <v>12</v>
      </c>
      <c r="B11">
        <v>2229.386</v>
      </c>
      <c r="D11" s="1">
        <v>12</v>
      </c>
      <c r="E11" s="1">
        <v>2189.203</v>
      </c>
      <c r="H11" s="1"/>
      <c r="L11" s="2">
        <f t="shared" si="0"/>
        <v>12</v>
      </c>
      <c r="M11">
        <f t="shared" si="1"/>
        <v>0.74934814306732156</v>
      </c>
      <c r="N11">
        <f t="shared" si="2"/>
        <v>63.146245108918379</v>
      </c>
    </row>
    <row r="12" spans="1:14" x14ac:dyDescent="0.4">
      <c r="A12" s="1">
        <v>14</v>
      </c>
      <c r="B12">
        <v>2026.8340000000001</v>
      </c>
      <c r="D12" s="1">
        <v>14</v>
      </c>
      <c r="E12" s="1">
        <v>2026.27</v>
      </c>
      <c r="H12" s="1"/>
      <c r="L12" s="2">
        <f t="shared" si="0"/>
        <v>14</v>
      </c>
      <c r="M12">
        <f t="shared" si="1"/>
        <v>0.76289014362379992</v>
      </c>
      <c r="N12">
        <f t="shared" si="2"/>
        <v>65.13734772970362</v>
      </c>
    </row>
    <row r="13" spans="1:14" x14ac:dyDescent="0.4">
      <c r="A13">
        <v>16</v>
      </c>
      <c r="B13">
        <v>1947.954</v>
      </c>
      <c r="D13">
        <v>16</v>
      </c>
      <c r="E13">
        <v>2044.972</v>
      </c>
      <c r="H13" s="1"/>
      <c r="L13" s="2">
        <f t="shared" si="0"/>
        <v>16</v>
      </c>
      <c r="M13">
        <f t="shared" si="1"/>
        <v>0.80110886813542981</v>
      </c>
      <c r="N13">
        <f t="shared" si="2"/>
        <v>70.756709671154098</v>
      </c>
    </row>
    <row r="14" spans="1:14" x14ac:dyDescent="0.4">
      <c r="A14">
        <v>18</v>
      </c>
      <c r="B14">
        <v>1879.4010000000001</v>
      </c>
      <c r="D14">
        <v>18</v>
      </c>
      <c r="E14">
        <v>1820.93</v>
      </c>
      <c r="H14" s="1"/>
      <c r="L14" s="2">
        <f t="shared" si="0"/>
        <v>18</v>
      </c>
      <c r="M14">
        <f t="shared" si="1"/>
        <v>0.73936121996927617</v>
      </c>
      <c r="N14">
        <f t="shared" si="2"/>
        <v>61.677851375572523</v>
      </c>
    </row>
    <row r="15" spans="1:14" x14ac:dyDescent="0.4">
      <c r="A15">
        <v>20</v>
      </c>
      <c r="B15">
        <v>1852.7090000000001</v>
      </c>
      <c r="D15">
        <v>20</v>
      </c>
      <c r="E15">
        <v>1975.72</v>
      </c>
      <c r="H15" s="1"/>
      <c r="L15" s="2">
        <f t="shared" si="0"/>
        <v>20</v>
      </c>
      <c r="M15">
        <f t="shared" si="1"/>
        <v>0.81376883823542334</v>
      </c>
      <c r="N15">
        <f t="shared" si="2"/>
        <v>72.618125902827558</v>
      </c>
    </row>
    <row r="16" spans="1:14" x14ac:dyDescent="0.4">
      <c r="A16">
        <v>22</v>
      </c>
      <c r="B16">
        <v>1885.491</v>
      </c>
      <c r="D16">
        <v>22</v>
      </c>
      <c r="E16">
        <v>1810.1120000000001</v>
      </c>
      <c r="H16" s="1"/>
      <c r="L16" s="2">
        <f t="shared" si="0"/>
        <v>22</v>
      </c>
      <c r="M16">
        <f t="shared" si="1"/>
        <v>0.7325948378646554</v>
      </c>
      <c r="N16">
        <f t="shared" si="2"/>
        <v>60.682979082844724</v>
      </c>
    </row>
    <row r="17" spans="1:14" x14ac:dyDescent="0.4">
      <c r="A17">
        <v>24</v>
      </c>
      <c r="B17">
        <v>1673.7460000000001</v>
      </c>
      <c r="D17">
        <v>24</v>
      </c>
      <c r="E17">
        <v>1691.4290000000001</v>
      </c>
      <c r="H17" s="1"/>
      <c r="L17" s="2">
        <f t="shared" si="0"/>
        <v>24</v>
      </c>
      <c r="M17">
        <f t="shared" si="1"/>
        <v>0.77116460961289157</v>
      </c>
      <c r="N17">
        <f t="shared" si="2"/>
        <v>66.353956077027703</v>
      </c>
    </row>
    <row r="18" spans="1:14" x14ac:dyDescent="0.4">
      <c r="A18">
        <v>26</v>
      </c>
      <c r="B18">
        <v>1789.1410000000001</v>
      </c>
      <c r="D18">
        <v>26</v>
      </c>
      <c r="E18">
        <v>1782.079</v>
      </c>
      <c r="H18" s="1"/>
      <c r="L18" s="2">
        <f t="shared" si="0"/>
        <v>26</v>
      </c>
      <c r="M18">
        <f t="shared" si="1"/>
        <v>0.76009041285881496</v>
      </c>
      <c r="N18">
        <f t="shared" si="2"/>
        <v>64.725698709279683</v>
      </c>
    </row>
    <row r="19" spans="1:14" x14ac:dyDescent="0.4">
      <c r="A19">
        <v>28</v>
      </c>
      <c r="B19">
        <v>1605.4390000000001</v>
      </c>
      <c r="D19">
        <v>28</v>
      </c>
      <c r="E19">
        <v>1650.8209999999999</v>
      </c>
      <c r="H19" s="1"/>
      <c r="L19" s="2">
        <f t="shared" si="0"/>
        <v>28</v>
      </c>
      <c r="M19">
        <f t="shared" si="1"/>
        <v>0.78467360939174613</v>
      </c>
      <c r="N19">
        <f t="shared" si="2"/>
        <v>68.340206539186838</v>
      </c>
    </row>
    <row r="20" spans="1:14" x14ac:dyDescent="0.4">
      <c r="A20">
        <v>30</v>
      </c>
      <c r="B20">
        <v>1549.528</v>
      </c>
      <c r="D20">
        <v>30</v>
      </c>
      <c r="E20">
        <v>1434.28</v>
      </c>
      <c r="H20" s="1"/>
      <c r="L20" s="2">
        <f t="shared" si="0"/>
        <v>30</v>
      </c>
      <c r="M20">
        <f t="shared" si="1"/>
        <v>0.70634582828672365</v>
      </c>
      <c r="N20">
        <f t="shared" si="2"/>
        <v>56.823544020376481</v>
      </c>
    </row>
    <row r="21" spans="1:14" x14ac:dyDescent="0.4">
      <c r="H21" s="1"/>
    </row>
    <row r="22" spans="1:14" x14ac:dyDescent="0.4">
      <c r="H22" s="1"/>
      <c r="N22">
        <f>AVERAGE(N13:N20)</f>
        <v>65.247383922283703</v>
      </c>
    </row>
    <row r="23" spans="1:14" x14ac:dyDescent="0.4">
      <c r="H23" s="1"/>
    </row>
    <row r="24" spans="1:14" x14ac:dyDescent="0.4">
      <c r="H24" s="1"/>
    </row>
    <row r="25" spans="1:14" x14ac:dyDescent="0.4">
      <c r="I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workbookViewId="0">
      <selection activeCell="G2" sqref="G2"/>
    </sheetView>
  </sheetViews>
  <sheetFormatPr baseColWidth="10" defaultRowHeight="14.6" x14ac:dyDescent="0.4"/>
  <cols>
    <col min="2" max="2" width="17.84375" customWidth="1"/>
    <col min="3" max="3" width="15.84375" customWidth="1"/>
    <col min="4" max="4" width="25.4609375" customWidth="1"/>
    <col min="5" max="5" width="15.84375" customWidth="1"/>
    <col min="6" max="6" width="18.4609375" customWidth="1"/>
    <col min="7" max="7" width="17.69140625" customWidth="1"/>
  </cols>
  <sheetData>
    <row r="1" spans="1:30" ht="15.9" x14ac:dyDescent="0.45">
      <c r="B1" s="3" t="s">
        <v>34</v>
      </c>
      <c r="C1" s="3"/>
      <c r="D1" s="5" t="s">
        <v>40</v>
      </c>
      <c r="E1" s="5"/>
      <c r="M1" s="3" t="s">
        <v>38</v>
      </c>
      <c r="N1" s="3"/>
      <c r="O1" s="3"/>
      <c r="P1" s="3" t="s">
        <v>35</v>
      </c>
      <c r="Q1" s="3"/>
    </row>
    <row r="2" spans="1:30" ht="15.9" x14ac:dyDescent="0.45">
      <c r="M2" s="4" t="s">
        <v>39</v>
      </c>
      <c r="N2" s="4"/>
      <c r="O2" s="4"/>
      <c r="P2" t="s">
        <v>36</v>
      </c>
    </row>
    <row r="3" spans="1:30" ht="15.9" x14ac:dyDescent="0.45">
      <c r="A3" t="s">
        <v>10</v>
      </c>
      <c r="B3" t="s">
        <v>14</v>
      </c>
      <c r="C3" t="s">
        <v>20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25</v>
      </c>
      <c r="J3" t="s">
        <v>24</v>
      </c>
      <c r="K3" t="s">
        <v>26</v>
      </c>
      <c r="L3" t="s">
        <v>27</v>
      </c>
      <c r="M3" t="s">
        <v>28</v>
      </c>
      <c r="P3" s="4" t="s">
        <v>31</v>
      </c>
      <c r="Q3" s="4"/>
      <c r="R3" s="3" t="s">
        <v>31</v>
      </c>
      <c r="S3" s="3"/>
      <c r="Z3" t="s">
        <v>31</v>
      </c>
      <c r="AC3" t="s">
        <v>31</v>
      </c>
    </row>
    <row r="4" spans="1:30" ht="15.9" x14ac:dyDescent="0.45">
      <c r="D4" t="s">
        <v>37</v>
      </c>
      <c r="O4" t="s">
        <v>10</v>
      </c>
      <c r="P4" s="4" t="s">
        <v>29</v>
      </c>
      <c r="Q4" s="4" t="s">
        <v>32</v>
      </c>
      <c r="R4" s="3" t="s">
        <v>33</v>
      </c>
      <c r="S4" s="3" t="s">
        <v>32</v>
      </c>
      <c r="U4" t="s">
        <v>10</v>
      </c>
      <c r="V4" t="s">
        <v>21</v>
      </c>
      <c r="W4" t="s">
        <v>22</v>
      </c>
      <c r="X4" t="s">
        <v>23</v>
      </c>
      <c r="Z4" t="s">
        <v>33</v>
      </c>
      <c r="AA4" t="s">
        <v>32</v>
      </c>
      <c r="AC4" t="s">
        <v>30</v>
      </c>
      <c r="AD4" t="s">
        <v>32</v>
      </c>
    </row>
    <row r="5" spans="1:30" ht="15.9" x14ac:dyDescent="0.45">
      <c r="A5" s="2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O5" s="2">
        <v>0</v>
      </c>
      <c r="P5" s="4">
        <f>AVERAGE(B5,C5,F5,I5,J5:M5)</f>
        <v>0</v>
      </c>
      <c r="Q5" s="4">
        <f>STDEV(B5,C5,F5,I5,J5:M5)</f>
        <v>0</v>
      </c>
      <c r="R5" s="3">
        <f>AVERAGE(E5,G5,H5)</f>
        <v>0</v>
      </c>
      <c r="S5" s="3">
        <f>STDEV(E5,G5,H5)</f>
        <v>0</v>
      </c>
      <c r="U5" s="2">
        <v>0</v>
      </c>
      <c r="V5">
        <v>0</v>
      </c>
      <c r="W5">
        <v>0</v>
      </c>
      <c r="X5">
        <v>0</v>
      </c>
      <c r="Z5">
        <v>0</v>
      </c>
      <c r="AA5">
        <v>0</v>
      </c>
      <c r="AC5">
        <f t="shared" ref="AC5:AC20" si="0">AVERAGE(B5,C5,J5:M5)</f>
        <v>0</v>
      </c>
      <c r="AD5">
        <f t="shared" ref="AD5:AD20" si="1">STDEV(B5,C5,J5:M5)</f>
        <v>0</v>
      </c>
    </row>
    <row r="6" spans="1:30" ht="15.9" x14ac:dyDescent="0.45">
      <c r="A6" s="1">
        <v>2</v>
      </c>
      <c r="B6">
        <v>43.331550490275298</v>
      </c>
      <c r="C6">
        <v>55.615530317238139</v>
      </c>
      <c r="D6">
        <v>63.433210500725835</v>
      </c>
      <c r="E6">
        <v>5.9879473917075234</v>
      </c>
      <c r="F6">
        <v>21.446331269908896</v>
      </c>
      <c r="G6">
        <v>3.76738703758617</v>
      </c>
      <c r="H6">
        <v>8.0343107445999546</v>
      </c>
      <c r="I6">
        <v>6.0237090914054345</v>
      </c>
      <c r="J6">
        <v>58.419091059526416</v>
      </c>
      <c r="K6">
        <v>34.734561603575081</v>
      </c>
      <c r="L6">
        <v>16.641905216472406</v>
      </c>
      <c r="M6">
        <v>63.327728841670904</v>
      </c>
      <c r="O6" s="2">
        <v>2</v>
      </c>
      <c r="P6" s="4">
        <f t="shared" ref="P6:P20" si="2">AVERAGE(B6,C6,F6,I6,J6:M6)</f>
        <v>37.442550986259072</v>
      </c>
      <c r="Q6" s="4">
        <f t="shared" ref="Q6:Q20" si="3">STDEV(B6,C6,F6,I6,J6:M6)</f>
        <v>21.240183955144424</v>
      </c>
      <c r="R6" s="3">
        <f t="shared" ref="R6:R20" si="4">AVERAGE(E6,G6,H6)</f>
        <v>5.9298817246312154</v>
      </c>
      <c r="S6" s="3">
        <f t="shared" ref="S6:S20" si="5">STDEV(E6,G6,H6)</f>
        <v>2.1340544033924815</v>
      </c>
      <c r="U6" s="2">
        <v>2</v>
      </c>
      <c r="V6">
        <v>11.673712887085014</v>
      </c>
      <c r="W6">
        <v>21.421518649122348</v>
      </c>
      <c r="X6">
        <v>12.542186550020965</v>
      </c>
      <c r="Z6">
        <v>15.212472695409444</v>
      </c>
      <c r="AA6">
        <v>5.3946965037240258</v>
      </c>
      <c r="AC6">
        <f t="shared" si="0"/>
        <v>45.345061254793031</v>
      </c>
      <c r="AD6">
        <f t="shared" si="1"/>
        <v>17.551622253486194</v>
      </c>
    </row>
    <row r="7" spans="1:30" ht="15.9" x14ac:dyDescent="0.45">
      <c r="A7" s="1">
        <v>4</v>
      </c>
      <c r="B7">
        <v>53.914856531574209</v>
      </c>
      <c r="C7">
        <v>63.226232328441498</v>
      </c>
      <c r="D7">
        <v>71.591262381746148</v>
      </c>
      <c r="E7">
        <v>13.405856477957961</v>
      </c>
      <c r="F7">
        <v>16.869950803951074</v>
      </c>
      <c r="G7">
        <v>4.2105949723515375</v>
      </c>
      <c r="H7">
        <v>8.1155915862851273</v>
      </c>
      <c r="I7">
        <v>9.4017625138341643</v>
      </c>
      <c r="J7">
        <v>60.208227481820273</v>
      </c>
      <c r="K7">
        <v>46.538541311056733</v>
      </c>
      <c r="L7">
        <v>18.715257903609391</v>
      </c>
      <c r="M7">
        <v>61.121912865151209</v>
      </c>
      <c r="O7" s="2">
        <v>4</v>
      </c>
      <c r="P7" s="4">
        <f t="shared" si="2"/>
        <v>41.24959271742982</v>
      </c>
      <c r="Q7" s="4">
        <f t="shared" si="3"/>
        <v>22.494891443840398</v>
      </c>
      <c r="R7" s="3">
        <f t="shared" si="4"/>
        <v>8.577347678864875</v>
      </c>
      <c r="S7" s="3">
        <f t="shared" si="5"/>
        <v>4.6149889009506548</v>
      </c>
      <c r="U7" s="2">
        <v>4</v>
      </c>
      <c r="V7">
        <v>13.048564131675933</v>
      </c>
      <c r="W7">
        <v>14.067133097334732</v>
      </c>
      <c r="X7">
        <v>10.134803872193766</v>
      </c>
      <c r="Z7">
        <v>12.416833700401476</v>
      </c>
      <c r="AA7">
        <v>2.0408615305975926</v>
      </c>
      <c r="AC7">
        <f t="shared" si="0"/>
        <v>50.620838070275546</v>
      </c>
      <c r="AD7">
        <f t="shared" si="1"/>
        <v>16.772407830751341</v>
      </c>
    </row>
    <row r="8" spans="1:30" ht="15.9" x14ac:dyDescent="0.45">
      <c r="A8" s="1">
        <v>6</v>
      </c>
      <c r="B8">
        <v>56.335642012199237</v>
      </c>
      <c r="C8">
        <v>56.320946600151423</v>
      </c>
      <c r="D8">
        <v>73.068497471415867</v>
      </c>
      <c r="E8">
        <v>7.4695909537583525</v>
      </c>
      <c r="F8">
        <v>12.259122470064012</v>
      </c>
      <c r="G8">
        <v>4.9972465898829457</v>
      </c>
      <c r="H8">
        <v>12.371354768132944</v>
      </c>
      <c r="I8">
        <v>7.5237011854788536</v>
      </c>
      <c r="J8">
        <v>50.552945725221974</v>
      </c>
      <c r="K8">
        <v>40.85268365796837</v>
      </c>
      <c r="L8">
        <v>19.913215292681187</v>
      </c>
      <c r="M8">
        <v>60.151042941094126</v>
      </c>
      <c r="O8" s="2">
        <v>6</v>
      </c>
      <c r="P8" s="4">
        <f t="shared" si="2"/>
        <v>37.988662485607399</v>
      </c>
      <c r="Q8" s="4">
        <f t="shared" si="3"/>
        <v>21.536560689455882</v>
      </c>
      <c r="R8" s="3">
        <f t="shared" si="4"/>
        <v>8.2793974372580816</v>
      </c>
      <c r="S8" s="3">
        <f t="shared" si="5"/>
        <v>3.7531597037259172</v>
      </c>
      <c r="U8" s="2">
        <v>6</v>
      </c>
      <c r="V8">
        <v>13.584415955069154</v>
      </c>
      <c r="W8">
        <v>13.95711675582322</v>
      </c>
      <c r="X8">
        <v>13.234034914645171</v>
      </c>
      <c r="Z8">
        <v>13.591855875179183</v>
      </c>
      <c r="AA8">
        <v>0.36159832904590677</v>
      </c>
      <c r="AC8">
        <f t="shared" si="0"/>
        <v>47.354412704886052</v>
      </c>
      <c r="AD8">
        <f t="shared" si="1"/>
        <v>15.03554032860162</v>
      </c>
    </row>
    <row r="9" spans="1:30" ht="15.9" x14ac:dyDescent="0.45">
      <c r="A9" s="1">
        <v>8</v>
      </c>
      <c r="B9">
        <v>48.641827044094988</v>
      </c>
      <c r="C9">
        <v>46.7856714490337</v>
      </c>
      <c r="D9">
        <v>74.240326190290503</v>
      </c>
      <c r="E9">
        <v>6.5722390716738559</v>
      </c>
      <c r="F9">
        <v>15.344548298537616</v>
      </c>
      <c r="G9">
        <v>6.4888274945568067</v>
      </c>
      <c r="H9">
        <v>13.849930083256126</v>
      </c>
      <c r="I9">
        <v>7.2277416004249275</v>
      </c>
      <c r="J9">
        <v>59.925993215177499</v>
      </c>
      <c r="K9">
        <v>55.907776282121347</v>
      </c>
      <c r="L9">
        <v>23.395440546625739</v>
      </c>
      <c r="M9">
        <v>64.895905462103201</v>
      </c>
      <c r="O9" s="2">
        <v>8</v>
      </c>
      <c r="P9" s="4">
        <f t="shared" si="2"/>
        <v>40.26561298726488</v>
      </c>
      <c r="Q9" s="4">
        <f t="shared" si="3"/>
        <v>21.868746074464536</v>
      </c>
      <c r="R9" s="3">
        <f t="shared" si="4"/>
        <v>8.9703322164955974</v>
      </c>
      <c r="S9" s="3">
        <f t="shared" si="5"/>
        <v>4.2260615091086553</v>
      </c>
      <c r="U9" s="2">
        <v>8</v>
      </c>
      <c r="V9">
        <v>17.166004073218875</v>
      </c>
      <c r="W9">
        <v>11.703593512114098</v>
      </c>
      <c r="X9">
        <v>14.213711070429081</v>
      </c>
      <c r="Z9">
        <v>14.361102885254018</v>
      </c>
      <c r="AA9">
        <v>2.7341864502672997</v>
      </c>
      <c r="AC9">
        <f t="shared" si="0"/>
        <v>49.925435666526084</v>
      </c>
      <c r="AD9">
        <f t="shared" si="1"/>
        <v>14.664657704318456</v>
      </c>
    </row>
    <row r="10" spans="1:30" ht="15.9" x14ac:dyDescent="0.45">
      <c r="A10" s="1">
        <v>10</v>
      </c>
      <c r="B10">
        <v>51.47965112134343</v>
      </c>
      <c r="C10">
        <v>47.92845169777695</v>
      </c>
      <c r="D10">
        <v>71.584128939869728</v>
      </c>
      <c r="E10">
        <v>7.8652534392246638</v>
      </c>
      <c r="F10">
        <v>13.657336620962104</v>
      </c>
      <c r="G10">
        <v>6.0457571618122214</v>
      </c>
      <c r="H10">
        <v>12.940858428828946</v>
      </c>
      <c r="I10">
        <v>8.4718576477905128</v>
      </c>
      <c r="J10">
        <v>46.964707615935481</v>
      </c>
      <c r="K10">
        <v>46.362132479527034</v>
      </c>
      <c r="L10">
        <v>28.638429000566923</v>
      </c>
      <c r="M10">
        <v>66.95979251289252</v>
      </c>
      <c r="O10" s="2">
        <v>10</v>
      </c>
      <c r="P10" s="4">
        <f t="shared" si="2"/>
        <v>38.807794837099372</v>
      </c>
      <c r="Q10" s="4">
        <f t="shared" si="3"/>
        <v>20.057528600241543</v>
      </c>
      <c r="R10" s="3">
        <f t="shared" si="4"/>
        <v>8.9506230099552777</v>
      </c>
      <c r="S10" s="3">
        <f t="shared" si="5"/>
        <v>3.5733913442841474</v>
      </c>
      <c r="U10" s="2">
        <v>10</v>
      </c>
      <c r="V10">
        <v>15.228203857956634</v>
      </c>
      <c r="W10">
        <v>11.953564236558051</v>
      </c>
      <c r="X10">
        <v>9.3607987004288908</v>
      </c>
      <c r="Z10">
        <v>12.180855598314528</v>
      </c>
      <c r="AA10">
        <v>2.940298767641238</v>
      </c>
      <c r="AC10">
        <f t="shared" si="0"/>
        <v>48.055527404673732</v>
      </c>
      <c r="AD10">
        <f t="shared" si="1"/>
        <v>12.249026045877601</v>
      </c>
    </row>
    <row r="11" spans="1:30" ht="15.9" x14ac:dyDescent="0.45">
      <c r="A11" s="1">
        <v>12</v>
      </c>
      <c r="B11">
        <v>59.354196132883132</v>
      </c>
      <c r="C11">
        <v>50.652039033801124</v>
      </c>
      <c r="D11">
        <v>72.669308000085266</v>
      </c>
      <c r="E11">
        <v>6.1164129104207259</v>
      </c>
      <c r="F11">
        <v>11.849618140899352</v>
      </c>
      <c r="G11">
        <v>7.224725388876915</v>
      </c>
      <c r="H11">
        <v>13.082876932204618</v>
      </c>
      <c r="I11">
        <v>11.344240682254302</v>
      </c>
      <c r="J11">
        <v>46.257219759506235</v>
      </c>
      <c r="K11">
        <v>49.510307935614527</v>
      </c>
      <c r="L11">
        <v>23.791662254182846</v>
      </c>
      <c r="M11">
        <v>63.146245108918379</v>
      </c>
      <c r="O11" s="2">
        <v>12</v>
      </c>
      <c r="P11" s="4">
        <f t="shared" si="2"/>
        <v>39.488191131007483</v>
      </c>
      <c r="Q11" s="4">
        <f t="shared" si="3"/>
        <v>20.797010187401003</v>
      </c>
      <c r="R11" s="3">
        <f t="shared" si="4"/>
        <v>8.8080050771674205</v>
      </c>
      <c r="S11" s="3">
        <f t="shared" si="5"/>
        <v>3.7433923345299118</v>
      </c>
      <c r="U11" s="2">
        <v>12</v>
      </c>
      <c r="V11">
        <v>14.84602601031658</v>
      </c>
      <c r="W11">
        <v>12.712797251368658</v>
      </c>
      <c r="X11">
        <v>15.158068547097958</v>
      </c>
      <c r="Z11">
        <v>14.238963936261065</v>
      </c>
      <c r="AA11">
        <v>1.3308761019519626</v>
      </c>
      <c r="AC11">
        <f t="shared" si="0"/>
        <v>48.785278370817707</v>
      </c>
      <c r="AD11">
        <f t="shared" si="1"/>
        <v>13.80595363229039</v>
      </c>
    </row>
    <row r="12" spans="1:30" ht="15.9" x14ac:dyDescent="0.45">
      <c r="A12" s="1">
        <v>14</v>
      </c>
      <c r="B12">
        <v>40.180868131910728</v>
      </c>
      <c r="C12">
        <v>58.85185254686219</v>
      </c>
      <c r="D12">
        <v>78.680610708587125</v>
      </c>
      <c r="E12">
        <v>7.0911488283943145</v>
      </c>
      <c r="F12">
        <v>11.18454477168274</v>
      </c>
      <c r="G12">
        <v>7.7518073964113432</v>
      </c>
      <c r="H12">
        <v>13.045684688125576</v>
      </c>
      <c r="I12">
        <v>11.583977723979245</v>
      </c>
      <c r="J12">
        <v>41.615811961645228</v>
      </c>
      <c r="K12">
        <v>65.736633236722028</v>
      </c>
      <c r="L12">
        <v>25.611569522348489</v>
      </c>
      <c r="M12">
        <v>65.13734772970362</v>
      </c>
      <c r="O12" s="2">
        <v>14</v>
      </c>
      <c r="P12" s="4">
        <f t="shared" si="2"/>
        <v>39.987825703106779</v>
      </c>
      <c r="Q12" s="4">
        <f t="shared" si="3"/>
        <v>22.351487566920433</v>
      </c>
      <c r="R12" s="3">
        <f t="shared" si="4"/>
        <v>9.2962136376437439</v>
      </c>
      <c r="S12" s="3">
        <f t="shared" si="5"/>
        <v>3.2638960315357153</v>
      </c>
      <c r="U12" s="2">
        <v>14</v>
      </c>
      <c r="V12">
        <v>13.789439138258242</v>
      </c>
      <c r="W12">
        <v>15.006202602370905</v>
      </c>
      <c r="X12">
        <v>18.71360816311654</v>
      </c>
      <c r="Z12">
        <v>15.836416634581894</v>
      </c>
      <c r="AA12">
        <v>2.5649174744625882</v>
      </c>
      <c r="AC12">
        <f t="shared" si="0"/>
        <v>49.522347188198715</v>
      </c>
      <c r="AD12">
        <f t="shared" si="1"/>
        <v>16.21895682863352</v>
      </c>
    </row>
    <row r="13" spans="1:30" ht="15.9" x14ac:dyDescent="0.45">
      <c r="A13" s="1">
        <v>16</v>
      </c>
      <c r="B13">
        <v>42.749894021929499</v>
      </c>
      <c r="C13">
        <v>54.687472353720153</v>
      </c>
      <c r="D13">
        <v>71.466234048072721</v>
      </c>
      <c r="E13">
        <v>6.1981685756375207</v>
      </c>
      <c r="F13">
        <v>14.679156540382834</v>
      </c>
      <c r="G13">
        <v>10.298324389357646</v>
      </c>
      <c r="H13">
        <v>15.232207494490849</v>
      </c>
      <c r="I13">
        <v>11.335227999514789</v>
      </c>
      <c r="J13">
        <v>48.73335986989202</v>
      </c>
      <c r="K13">
        <v>66.712143613954396</v>
      </c>
      <c r="L13">
        <v>23.896745395901672</v>
      </c>
      <c r="M13">
        <v>70.756709671154098</v>
      </c>
      <c r="O13" s="2">
        <v>16</v>
      </c>
      <c r="P13" s="4">
        <f t="shared" si="2"/>
        <v>41.693838683306183</v>
      </c>
      <c r="Q13" s="4">
        <f t="shared" si="3"/>
        <v>22.860588364033543</v>
      </c>
      <c r="R13" s="3">
        <f t="shared" si="4"/>
        <v>10.576233486495338</v>
      </c>
      <c r="S13" s="3">
        <f t="shared" si="5"/>
        <v>4.5234267869108997</v>
      </c>
      <c r="U13" s="2">
        <v>16</v>
      </c>
      <c r="V13">
        <v>13.615283860087402</v>
      </c>
      <c r="W13">
        <v>10.919505709419782</v>
      </c>
      <c r="X13">
        <v>16.70519754448085</v>
      </c>
      <c r="Z13">
        <v>13.746662371329345</v>
      </c>
      <c r="AA13">
        <v>2.8950825096161186</v>
      </c>
      <c r="AC13">
        <f t="shared" si="0"/>
        <v>51.2560541544253</v>
      </c>
      <c r="AD13">
        <f t="shared" si="1"/>
        <v>17.077420298269004</v>
      </c>
    </row>
    <row r="14" spans="1:30" ht="15.9" x14ac:dyDescent="0.45">
      <c r="A14">
        <v>18</v>
      </c>
      <c r="B14">
        <v>44.926255270289104</v>
      </c>
      <c r="C14">
        <v>61.276676194112042</v>
      </c>
      <c r="D14">
        <v>69.652564837590489</v>
      </c>
      <c r="E14">
        <v>7.6148691486597739</v>
      </c>
      <c r="F14">
        <v>23.686899648555055</v>
      </c>
      <c r="G14">
        <v>8.3852754152255464</v>
      </c>
      <c r="H14">
        <v>14.577792639714479</v>
      </c>
      <c r="I14">
        <v>14.937091934714363</v>
      </c>
      <c r="J14">
        <v>42.700521152569074</v>
      </c>
      <c r="K14">
        <v>57.599050061376232</v>
      </c>
      <c r="L14">
        <v>21.999369195085382</v>
      </c>
      <c r="M14">
        <v>61.677851375572523</v>
      </c>
      <c r="O14" s="2">
        <v>18</v>
      </c>
      <c r="P14" s="4">
        <f t="shared" si="2"/>
        <v>41.100464354034223</v>
      </c>
      <c r="Q14" s="4">
        <f t="shared" si="3"/>
        <v>18.794051860936406</v>
      </c>
      <c r="R14" s="3">
        <f t="shared" si="4"/>
        <v>10.192645734533267</v>
      </c>
      <c r="S14" s="3">
        <f t="shared" si="5"/>
        <v>3.8171345914057286</v>
      </c>
      <c r="U14" s="2">
        <v>18</v>
      </c>
      <c r="V14">
        <v>18.332797668038854</v>
      </c>
      <c r="W14">
        <v>15.257655913566918</v>
      </c>
      <c r="X14">
        <v>18.179560760646343</v>
      </c>
      <c r="Z14">
        <v>17.256671447417371</v>
      </c>
      <c r="AA14">
        <v>1.7328928748997632</v>
      </c>
      <c r="AC14">
        <f t="shared" si="0"/>
        <v>48.363287208167399</v>
      </c>
      <c r="AD14">
        <f t="shared" si="1"/>
        <v>15.285737342332654</v>
      </c>
    </row>
    <row r="15" spans="1:30" ht="15.9" x14ac:dyDescent="0.45">
      <c r="A15">
        <v>20</v>
      </c>
      <c r="B15">
        <v>57.348073372444155</v>
      </c>
      <c r="C15">
        <v>50.259409293410876</v>
      </c>
      <c r="D15">
        <v>76.105418447038815</v>
      </c>
      <c r="E15">
        <v>10.421614359713608</v>
      </c>
      <c r="F15">
        <v>15.597549203505054</v>
      </c>
      <c r="G15">
        <v>8.1429737417547461</v>
      </c>
      <c r="H15">
        <v>12.749089882259144</v>
      </c>
      <c r="I15">
        <v>12.106122895568285</v>
      </c>
      <c r="J15">
        <v>47.887313619391371</v>
      </c>
      <c r="K15">
        <v>58.87533713152434</v>
      </c>
      <c r="L15">
        <v>26.65746443923301</v>
      </c>
      <c r="M15">
        <v>72.618125902827558</v>
      </c>
      <c r="O15" s="2">
        <v>20</v>
      </c>
      <c r="P15" s="4">
        <f t="shared" si="2"/>
        <v>42.668674482238082</v>
      </c>
      <c r="Q15" s="4">
        <f t="shared" si="3"/>
        <v>21.984533479579024</v>
      </c>
      <c r="R15" s="3">
        <f t="shared" si="4"/>
        <v>10.437892661242499</v>
      </c>
      <c r="S15" s="3">
        <f t="shared" si="5"/>
        <v>2.3031012162471978</v>
      </c>
      <c r="U15" s="2">
        <v>20</v>
      </c>
      <c r="V15">
        <v>16.748041841855105</v>
      </c>
      <c r="W15">
        <v>14.366713583944026</v>
      </c>
      <c r="X15">
        <v>15.518417665865543</v>
      </c>
      <c r="Z15">
        <v>15.544391030554891</v>
      </c>
      <c r="AA15">
        <v>1.1908765803963137</v>
      </c>
      <c r="AC15">
        <f t="shared" si="0"/>
        <v>52.274287293138549</v>
      </c>
      <c r="AD15">
        <f t="shared" si="1"/>
        <v>15.249366006629907</v>
      </c>
    </row>
    <row r="16" spans="1:30" ht="15.9" x14ac:dyDescent="0.45">
      <c r="A16">
        <v>22</v>
      </c>
      <c r="B16">
        <v>53.479341503069946</v>
      </c>
      <c r="C16">
        <v>47.23449595889128</v>
      </c>
      <c r="D16">
        <v>72.168152573126847</v>
      </c>
      <c r="E16">
        <v>7.6988840232633997</v>
      </c>
      <c r="F16">
        <v>15.801431987945955</v>
      </c>
      <c r="G16">
        <v>8.4000568754149985</v>
      </c>
      <c r="H16">
        <v>13.001714596215214</v>
      </c>
      <c r="I16">
        <v>15.158909469914056</v>
      </c>
      <c r="J16">
        <v>62.906781301829874</v>
      </c>
      <c r="K16">
        <v>60.136863046770742</v>
      </c>
      <c r="L16">
        <v>26.612414578554279</v>
      </c>
      <c r="M16">
        <v>60.682979082844724</v>
      </c>
      <c r="O16" s="2">
        <v>22</v>
      </c>
      <c r="P16" s="4">
        <f t="shared" si="2"/>
        <v>42.751652116227611</v>
      </c>
      <c r="Q16" s="4">
        <f t="shared" si="3"/>
        <v>20.400753791660915</v>
      </c>
      <c r="R16" s="3">
        <f t="shared" si="4"/>
        <v>9.7002184982978719</v>
      </c>
      <c r="S16" s="3">
        <f t="shared" si="5"/>
        <v>2.8805933773393217</v>
      </c>
      <c r="U16" s="2">
        <v>22</v>
      </c>
      <c r="V16">
        <v>18.276356070628204</v>
      </c>
      <c r="W16">
        <v>15.566998934945579</v>
      </c>
      <c r="X16">
        <v>15.473826110587263</v>
      </c>
      <c r="Z16">
        <v>16.439060372053682</v>
      </c>
      <c r="AA16">
        <v>1.5918265944505565</v>
      </c>
      <c r="AC16">
        <f t="shared" si="0"/>
        <v>51.842145911993477</v>
      </c>
      <c r="AD16">
        <f t="shared" si="1"/>
        <v>13.637001213332027</v>
      </c>
    </row>
    <row r="17" spans="1:30" ht="15.9" x14ac:dyDescent="0.45">
      <c r="A17">
        <v>24</v>
      </c>
      <c r="B17">
        <v>49.05113475983012</v>
      </c>
      <c r="C17">
        <v>47.717689860668841</v>
      </c>
      <c r="D17">
        <v>79.026629150660057</v>
      </c>
      <c r="E17">
        <v>10.438195258958897</v>
      </c>
      <c r="F17">
        <v>14.463026516288105</v>
      </c>
      <c r="G17">
        <v>10.106967999405619</v>
      </c>
      <c r="H17">
        <v>15.829973241387368</v>
      </c>
      <c r="I17">
        <v>18.013185713688991</v>
      </c>
      <c r="J17">
        <v>57.073668956131215</v>
      </c>
      <c r="K17">
        <v>56.046762255701502</v>
      </c>
      <c r="L17">
        <v>24.743402822411866</v>
      </c>
      <c r="M17">
        <v>66.353956077027703</v>
      </c>
      <c r="O17" s="2">
        <v>24</v>
      </c>
      <c r="P17" s="4">
        <f t="shared" si="2"/>
        <v>41.682853370218545</v>
      </c>
      <c r="Q17" s="4">
        <f t="shared" si="3"/>
        <v>19.750914407522725</v>
      </c>
      <c r="R17" s="3">
        <f t="shared" si="4"/>
        <v>12.125045499917297</v>
      </c>
      <c r="S17" s="3">
        <f t="shared" si="5"/>
        <v>3.2128328701480258</v>
      </c>
      <c r="U17" s="2">
        <v>24</v>
      </c>
      <c r="V17">
        <v>15.257700335725371</v>
      </c>
      <c r="W17">
        <v>15.601548919181626</v>
      </c>
      <c r="X17">
        <v>16.800784890032343</v>
      </c>
      <c r="Z17">
        <v>15.886678048313115</v>
      </c>
      <c r="AA17">
        <v>0.81009348265780234</v>
      </c>
      <c r="AC17">
        <f t="shared" si="0"/>
        <v>50.164435788628545</v>
      </c>
      <c r="AD17">
        <f t="shared" si="1"/>
        <v>14.127241462386177</v>
      </c>
    </row>
    <row r="18" spans="1:30" ht="15.9" x14ac:dyDescent="0.45">
      <c r="A18">
        <v>26</v>
      </c>
      <c r="B18">
        <v>48.350347770193437</v>
      </c>
      <c r="C18">
        <v>52.235148732160631</v>
      </c>
      <c r="D18">
        <v>78.484637210476151</v>
      </c>
      <c r="E18">
        <v>10.321686319499465</v>
      </c>
      <c r="F18">
        <v>13.833140886085804</v>
      </c>
      <c r="G18">
        <v>9.9299384548227128</v>
      </c>
      <c r="H18">
        <v>17.154992738323106</v>
      </c>
      <c r="I18">
        <v>16.34544982963828</v>
      </c>
      <c r="J18">
        <v>50.963187848963734</v>
      </c>
      <c r="L18">
        <v>29.65103029108991</v>
      </c>
      <c r="M18">
        <v>64.725698709279683</v>
      </c>
      <c r="O18" s="2">
        <v>26</v>
      </c>
      <c r="P18" s="4">
        <f t="shared" si="2"/>
        <v>39.443429152487354</v>
      </c>
      <c r="Q18" s="4">
        <f t="shared" si="3"/>
        <v>19.57955512255251</v>
      </c>
      <c r="R18" s="3">
        <f t="shared" si="4"/>
        <v>12.468872504215094</v>
      </c>
      <c r="S18" s="3">
        <f t="shared" si="5"/>
        <v>4.0630233489062126</v>
      </c>
      <c r="U18" s="2">
        <v>26</v>
      </c>
      <c r="V18">
        <v>18.402515725148788</v>
      </c>
      <c r="W18">
        <v>14.402892589968353</v>
      </c>
      <c r="X18">
        <v>15.944994112833349</v>
      </c>
      <c r="Z18">
        <v>16.250134142650165</v>
      </c>
      <c r="AA18">
        <v>2.0171958591607031</v>
      </c>
      <c r="AC18">
        <f t="shared" si="0"/>
        <v>49.185082670337479</v>
      </c>
      <c r="AD18">
        <f t="shared" si="1"/>
        <v>12.612011066700243</v>
      </c>
    </row>
    <row r="19" spans="1:30" ht="15.9" x14ac:dyDescent="0.45">
      <c r="A19">
        <v>28</v>
      </c>
      <c r="B19">
        <v>52.619841371770015</v>
      </c>
      <c r="D19">
        <v>77.962423571796137</v>
      </c>
      <c r="E19">
        <v>10.994864769489329</v>
      </c>
      <c r="F19">
        <v>17.193973175943292</v>
      </c>
      <c r="G19">
        <v>9.6494155112373612</v>
      </c>
      <c r="H19">
        <v>17.62913830545433</v>
      </c>
      <c r="I19">
        <v>18.23700936799543</v>
      </c>
      <c r="J19">
        <v>60.868443222898328</v>
      </c>
      <c r="L19">
        <v>27.964499541227195</v>
      </c>
      <c r="M19">
        <v>68.340206539186838</v>
      </c>
      <c r="O19" s="2">
        <v>28</v>
      </c>
      <c r="P19" s="4">
        <f t="shared" si="2"/>
        <v>40.870662203170184</v>
      </c>
      <c r="Q19" s="4">
        <f t="shared" si="3"/>
        <v>22.503187336415241</v>
      </c>
      <c r="R19" s="3">
        <f t="shared" si="4"/>
        <v>12.757806195393675</v>
      </c>
      <c r="S19" s="3">
        <f t="shared" si="5"/>
        <v>4.2719978723676384</v>
      </c>
      <c r="U19" s="2">
        <v>28</v>
      </c>
      <c r="V19">
        <v>18.754346814695189</v>
      </c>
      <c r="W19">
        <v>15.585789952885213</v>
      </c>
      <c r="X19">
        <v>20.886174747119707</v>
      </c>
      <c r="Z19">
        <v>18.408770504900037</v>
      </c>
      <c r="AA19">
        <v>2.6670371165689919</v>
      </c>
      <c r="AC19">
        <f t="shared" si="0"/>
        <v>52.448247668770591</v>
      </c>
      <c r="AD19">
        <f t="shared" si="1"/>
        <v>17.539834821349281</v>
      </c>
    </row>
    <row r="20" spans="1:30" ht="15.9" x14ac:dyDescent="0.45">
      <c r="A20">
        <v>30</v>
      </c>
      <c r="B20">
        <v>44.812705219089146</v>
      </c>
      <c r="D20">
        <v>75.87814315498396</v>
      </c>
      <c r="E20">
        <v>12.821643398294372</v>
      </c>
      <c r="F20">
        <v>14.371891882055399</v>
      </c>
      <c r="G20">
        <v>10.146131420102064</v>
      </c>
      <c r="H20">
        <v>21.461054025048224</v>
      </c>
      <c r="I20">
        <v>16.403111841825179</v>
      </c>
      <c r="J20">
        <v>48.387007622162841</v>
      </c>
      <c r="L20">
        <v>30.345223799509714</v>
      </c>
      <c r="M20">
        <v>56.823544020376481</v>
      </c>
      <c r="O20" s="2">
        <v>30</v>
      </c>
      <c r="P20" s="4">
        <f t="shared" si="2"/>
        <v>35.190580730836466</v>
      </c>
      <c r="Q20" s="4">
        <f t="shared" si="3"/>
        <v>17.576008303832939</v>
      </c>
      <c r="R20" s="3">
        <f t="shared" si="4"/>
        <v>14.809609614481554</v>
      </c>
      <c r="S20" s="3">
        <f t="shared" si="5"/>
        <v>5.9136178136997071</v>
      </c>
      <c r="U20" s="2">
        <v>30</v>
      </c>
      <c r="V20">
        <v>19.42229901446191</v>
      </c>
      <c r="W20">
        <v>17.185145696524806</v>
      </c>
      <c r="X20">
        <v>19.496214809793582</v>
      </c>
      <c r="Z20">
        <v>18.701219840260098</v>
      </c>
      <c r="AA20">
        <v>1.3134787753050694</v>
      </c>
      <c r="AC20">
        <f t="shared" si="0"/>
        <v>45.092120165284548</v>
      </c>
      <c r="AD20">
        <f t="shared" si="1"/>
        <v>11.045838042091894</v>
      </c>
    </row>
    <row r="22" spans="1:30" x14ac:dyDescent="0.4">
      <c r="B22">
        <v>49.16719916107693</v>
      </c>
      <c r="C22">
        <v>52.235148732160631</v>
      </c>
      <c r="D22">
        <v>75.093025374218143</v>
      </c>
      <c r="E22">
        <v>9.5637407316895455</v>
      </c>
      <c r="F22">
        <v>16.203383730095187</v>
      </c>
      <c r="G22">
        <v>9.3823854759150862</v>
      </c>
      <c r="H22">
        <v>15.95449536536159</v>
      </c>
      <c r="I22">
        <v>15.317013631607422</v>
      </c>
      <c r="J22">
        <v>52.440035449229811</v>
      </c>
      <c r="K22">
        <v>59.874031221865437</v>
      </c>
      <c r="L22">
        <v>26.483768757876629</v>
      </c>
      <c r="M22">
        <v>65.247383922283703</v>
      </c>
      <c r="V22">
        <v>17.351167666330102</v>
      </c>
      <c r="W22">
        <v>14.860781412554537</v>
      </c>
      <c r="X22">
        <v>17.375646330169875</v>
      </c>
      <c r="Z22">
        <v>16.52919846968484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G1"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13358.001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15531.732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13358.001</v>
      </c>
      <c r="D4" s="2">
        <v>-2</v>
      </c>
      <c r="E4" s="1">
        <v>15531.732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12949.174000000001</v>
      </c>
      <c r="D5" s="1">
        <v>0</v>
      </c>
      <c r="E5" s="1">
        <v>1839.9490000000001</v>
      </c>
      <c r="L5" s="2">
        <f t="shared" ref="L5:L20" si="0">A5</f>
        <v>0</v>
      </c>
      <c r="M5">
        <f t="shared" ref="M5:M20" si="1">(J$2/B5)*(E5/J$3)</f>
        <v>0.12220396642060249</v>
      </c>
      <c r="N5">
        <f t="shared" ref="N5:N20" si="2">100*((M5-M$5)/(M$4-M$5))</f>
        <v>0</v>
      </c>
    </row>
    <row r="6" spans="1:14" x14ac:dyDescent="0.4">
      <c r="A6" s="1">
        <v>2</v>
      </c>
      <c r="B6">
        <v>11874.661</v>
      </c>
      <c r="D6" s="1">
        <v>2</v>
      </c>
      <c r="E6" s="1">
        <v>6938.942</v>
      </c>
      <c r="L6" s="2">
        <f t="shared" si="0"/>
        <v>2</v>
      </c>
      <c r="M6">
        <f t="shared" si="1"/>
        <v>0.50256659791269298</v>
      </c>
      <c r="N6">
        <f t="shared" si="2"/>
        <v>43.331550490275298</v>
      </c>
    </row>
    <row r="7" spans="1:14" x14ac:dyDescent="0.4">
      <c r="A7" s="1">
        <v>4</v>
      </c>
      <c r="B7">
        <v>10031.236999999999</v>
      </c>
      <c r="D7" s="1">
        <v>4</v>
      </c>
      <c r="E7" s="1">
        <v>6945.2870000000003</v>
      </c>
      <c r="L7" s="2">
        <f t="shared" si="0"/>
        <v>4</v>
      </c>
      <c r="M7">
        <f t="shared" si="1"/>
        <v>0.59546643856478365</v>
      </c>
      <c r="N7">
        <f t="shared" si="2"/>
        <v>53.914856531574209</v>
      </c>
    </row>
    <row r="8" spans="1:14" x14ac:dyDescent="0.4">
      <c r="A8" s="1">
        <v>6</v>
      </c>
      <c r="B8">
        <v>9487.5429999999997</v>
      </c>
      <c r="D8" s="1">
        <v>6</v>
      </c>
      <c r="E8" s="1">
        <v>6803.2650000000003</v>
      </c>
      <c r="H8" s="1"/>
      <c r="I8" s="1"/>
      <c r="L8" s="2">
        <f t="shared" si="0"/>
        <v>6</v>
      </c>
      <c r="M8">
        <f t="shared" si="1"/>
        <v>0.61671599749517614</v>
      </c>
      <c r="N8">
        <f t="shared" si="2"/>
        <v>56.335642012199237</v>
      </c>
    </row>
    <row r="9" spans="1:14" x14ac:dyDescent="0.4">
      <c r="A9" s="1">
        <v>8</v>
      </c>
      <c r="B9">
        <v>10531.762000000001</v>
      </c>
      <c r="D9" s="1">
        <v>8</v>
      </c>
      <c r="E9" s="1">
        <v>6725.0290000000005</v>
      </c>
      <c r="H9" s="1"/>
      <c r="I9" s="1"/>
      <c r="L9" s="2">
        <f t="shared" si="0"/>
        <v>8</v>
      </c>
      <c r="M9">
        <f t="shared" si="1"/>
        <v>0.54917999487421898</v>
      </c>
      <c r="N9">
        <f t="shared" si="2"/>
        <v>48.641827044094988</v>
      </c>
    </row>
    <row r="10" spans="1:14" x14ac:dyDescent="0.4">
      <c r="A10" s="1">
        <v>10</v>
      </c>
      <c r="B10">
        <v>9886.6460000000006</v>
      </c>
      <c r="D10" s="1">
        <v>10</v>
      </c>
      <c r="E10" s="1">
        <v>6599.4480000000003</v>
      </c>
      <c r="H10" s="1"/>
      <c r="I10" s="1"/>
      <c r="L10" s="2">
        <f t="shared" si="0"/>
        <v>10</v>
      </c>
      <c r="M10">
        <f t="shared" si="1"/>
        <v>0.57409030206426692</v>
      </c>
      <c r="N10">
        <f t="shared" si="2"/>
        <v>51.47965112134343</v>
      </c>
    </row>
    <row r="11" spans="1:14" x14ac:dyDescent="0.4">
      <c r="A11" s="1">
        <v>12</v>
      </c>
      <c r="B11">
        <v>10050.808000000001</v>
      </c>
      <c r="D11" s="1">
        <v>12</v>
      </c>
      <c r="E11" s="1">
        <v>7516.8180000000002</v>
      </c>
      <c r="H11" s="1"/>
      <c r="I11" s="1"/>
      <c r="L11" s="2">
        <f t="shared" si="0"/>
        <v>12</v>
      </c>
      <c r="M11">
        <f t="shared" si="1"/>
        <v>0.64321274583798671</v>
      </c>
      <c r="N11">
        <f t="shared" si="2"/>
        <v>59.354196132883132</v>
      </c>
    </row>
    <row r="12" spans="1:14" x14ac:dyDescent="0.4">
      <c r="A12" s="1">
        <v>14</v>
      </c>
      <c r="B12">
        <v>9790.76</v>
      </c>
      <c r="D12" s="1">
        <v>14</v>
      </c>
      <c r="E12" s="1">
        <v>5406.375</v>
      </c>
      <c r="H12" s="1"/>
      <c r="I12" s="1"/>
      <c r="L12" s="2">
        <f t="shared" si="0"/>
        <v>14</v>
      </c>
      <c r="M12">
        <f t="shared" si="1"/>
        <v>0.47491003314028302</v>
      </c>
      <c r="N12">
        <f t="shared" si="2"/>
        <v>40.180868131910728</v>
      </c>
    </row>
    <row r="13" spans="1:14" x14ac:dyDescent="0.4">
      <c r="A13">
        <v>16</v>
      </c>
      <c r="B13">
        <v>10196.178</v>
      </c>
      <c r="D13">
        <v>16</v>
      </c>
      <c r="E13">
        <v>5897.5919999999996</v>
      </c>
      <c r="H13" s="1"/>
      <c r="I13" s="1"/>
      <c r="L13" s="2">
        <f t="shared" si="0"/>
        <v>16</v>
      </c>
      <c r="M13">
        <f t="shared" si="1"/>
        <v>0.49746084050449557</v>
      </c>
      <c r="N13">
        <f t="shared" si="2"/>
        <v>42.749894021929499</v>
      </c>
    </row>
    <row r="14" spans="1:14" x14ac:dyDescent="0.4">
      <c r="A14">
        <v>18</v>
      </c>
      <c r="B14">
        <v>10139.984</v>
      </c>
      <c r="D14">
        <v>18</v>
      </c>
      <c r="E14">
        <v>6090.326</v>
      </c>
      <c r="H14" s="1"/>
      <c r="I14" s="1"/>
      <c r="L14" s="2">
        <f t="shared" si="0"/>
        <v>18</v>
      </c>
      <c r="M14">
        <f t="shared" si="1"/>
        <v>0.51656485321895529</v>
      </c>
      <c r="N14">
        <f t="shared" si="2"/>
        <v>44.926255270289104</v>
      </c>
    </row>
    <row r="15" spans="1:14" x14ac:dyDescent="0.4">
      <c r="A15">
        <v>20</v>
      </c>
      <c r="B15">
        <v>9101.8449999999993</v>
      </c>
      <c r="D15">
        <v>20</v>
      </c>
      <c r="E15">
        <v>6620.7430000000004</v>
      </c>
      <c r="H15" s="1"/>
      <c r="I15" s="1"/>
      <c r="L15" s="2">
        <f t="shared" si="0"/>
        <v>20</v>
      </c>
      <c r="M15">
        <f t="shared" si="1"/>
        <v>0.62560307981811991</v>
      </c>
      <c r="N15">
        <f t="shared" si="2"/>
        <v>57.348073372444155</v>
      </c>
    </row>
    <row r="16" spans="1:14" x14ac:dyDescent="0.4">
      <c r="A16">
        <v>22</v>
      </c>
      <c r="B16">
        <v>9311.5630000000001</v>
      </c>
      <c r="D16">
        <v>22</v>
      </c>
      <c r="E16">
        <v>6405.6189999999997</v>
      </c>
      <c r="H16" s="1"/>
      <c r="I16" s="1"/>
      <c r="L16" s="2">
        <f t="shared" si="0"/>
        <v>22</v>
      </c>
      <c r="M16">
        <f t="shared" si="1"/>
        <v>0.59164350491893103</v>
      </c>
      <c r="N16">
        <f t="shared" si="2"/>
        <v>53.479341503069946</v>
      </c>
    </row>
    <row r="17" spans="1:14" x14ac:dyDescent="0.4">
      <c r="A17">
        <v>24</v>
      </c>
      <c r="B17">
        <v>8965.5149999999994</v>
      </c>
      <c r="D17">
        <v>24</v>
      </c>
      <c r="E17">
        <v>5762.36</v>
      </c>
      <c r="H17" s="1"/>
      <c r="I17" s="1"/>
      <c r="L17" s="2">
        <f t="shared" si="0"/>
        <v>24</v>
      </c>
      <c r="M17">
        <f t="shared" si="1"/>
        <v>0.55277288176807637</v>
      </c>
      <c r="N17">
        <f t="shared" si="2"/>
        <v>49.05113475983012</v>
      </c>
    </row>
    <row r="18" spans="1:14" x14ac:dyDescent="0.4">
      <c r="A18">
        <v>26</v>
      </c>
      <c r="B18">
        <v>9165.9419999999991</v>
      </c>
      <c r="D18">
        <v>26</v>
      </c>
      <c r="E18">
        <v>5825.62</v>
      </c>
      <c r="H18" s="1"/>
      <c r="I18" s="1"/>
      <c r="L18" s="2">
        <f t="shared" si="0"/>
        <v>26</v>
      </c>
      <c r="M18">
        <f t="shared" si="1"/>
        <v>0.54662140136920512</v>
      </c>
      <c r="N18">
        <f t="shared" si="2"/>
        <v>48.350347770193437</v>
      </c>
    </row>
    <row r="19" spans="1:14" x14ac:dyDescent="0.4">
      <c r="A19">
        <v>28</v>
      </c>
      <c r="B19">
        <v>9113.5159999999996</v>
      </c>
      <c r="D19">
        <v>28</v>
      </c>
      <c r="E19">
        <v>6189.4309999999996</v>
      </c>
      <c r="H19" s="1"/>
      <c r="I19" s="1"/>
      <c r="L19" s="2">
        <f t="shared" si="0"/>
        <v>28</v>
      </c>
      <c r="M19">
        <f t="shared" si="1"/>
        <v>0.58409884685777047</v>
      </c>
      <c r="N19">
        <f t="shared" si="2"/>
        <v>52.619841371770015</v>
      </c>
    </row>
    <row r="20" spans="1:14" x14ac:dyDescent="0.4">
      <c r="A20">
        <v>30</v>
      </c>
      <c r="B20">
        <v>8418.2990000000009</v>
      </c>
      <c r="D20">
        <v>30</v>
      </c>
      <c r="E20">
        <v>5046.4830000000002</v>
      </c>
      <c r="H20" s="1"/>
      <c r="I20" s="1"/>
      <c r="L20" s="2">
        <f t="shared" si="0"/>
        <v>30</v>
      </c>
      <c r="M20">
        <f t="shared" si="1"/>
        <v>0.51556811537339464</v>
      </c>
      <c r="N20">
        <f t="shared" si="2"/>
        <v>44.812705219089146</v>
      </c>
    </row>
    <row r="21" spans="1:14" x14ac:dyDescent="0.4">
      <c r="H21" s="1"/>
      <c r="I21" s="1"/>
    </row>
    <row r="22" spans="1:14" x14ac:dyDescent="0.4">
      <c r="H22" s="1"/>
      <c r="I22" s="1"/>
      <c r="N22">
        <f>AVERAGE(N13:N20)</f>
        <v>49.16719916107693</v>
      </c>
    </row>
    <row r="23" spans="1:14" x14ac:dyDescent="0.4">
      <c r="H23" s="1"/>
      <c r="I23" s="1"/>
    </row>
    <row r="24" spans="1:14" x14ac:dyDescent="0.4">
      <c r="H24" s="1"/>
      <c r="I24" s="1"/>
    </row>
    <row r="25" spans="1:14" x14ac:dyDescent="0.4">
      <c r="I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F1" workbookViewId="0">
      <selection activeCell="N22" sqref="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10125.248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17802.907999999999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10125.248</v>
      </c>
      <c r="D4" s="2">
        <v>-2</v>
      </c>
      <c r="E4" s="1">
        <v>17802.907999999999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9552.9529999999995</v>
      </c>
      <c r="D5" s="1">
        <v>0</v>
      </c>
      <c r="E5" s="1">
        <v>2182.442</v>
      </c>
      <c r="L5" s="2">
        <f t="shared" ref="L5:L20" si="0">A5</f>
        <v>0</v>
      </c>
      <c r="M5">
        <f t="shared" ref="M5:M20" si="1">(J$2/B5)*(E5/J$3)</f>
        <v>0.1299330974201057</v>
      </c>
      <c r="N5">
        <f t="shared" ref="N5:N20" si="2">100*((M5-M$5)/(M$4-M$5))</f>
        <v>0</v>
      </c>
    </row>
    <row r="6" spans="1:14" x14ac:dyDescent="0.4">
      <c r="A6" s="1">
        <v>2</v>
      </c>
      <c r="B6">
        <v>9378.1129999999994</v>
      </c>
      <c r="D6" s="1">
        <v>2</v>
      </c>
      <c r="E6" s="1">
        <v>10121.517</v>
      </c>
      <c r="L6" s="2">
        <f t="shared" si="0"/>
        <v>2</v>
      </c>
      <c r="M6">
        <f t="shared" si="1"/>
        <v>0.6138254194046816</v>
      </c>
      <c r="N6">
        <f t="shared" si="2"/>
        <v>55.615530317238139</v>
      </c>
    </row>
    <row r="7" spans="1:14" x14ac:dyDescent="0.4">
      <c r="A7" s="1">
        <v>4</v>
      </c>
      <c r="B7">
        <v>7858.39</v>
      </c>
      <c r="D7" s="1">
        <v>4</v>
      </c>
      <c r="E7" s="1">
        <v>9396.2729999999992</v>
      </c>
      <c r="L7" s="2">
        <f t="shared" si="0"/>
        <v>4</v>
      </c>
      <c r="M7">
        <f t="shared" si="1"/>
        <v>0.68004361865814444</v>
      </c>
      <c r="N7">
        <f t="shared" si="2"/>
        <v>63.226232328441498</v>
      </c>
    </row>
    <row r="8" spans="1:14" x14ac:dyDescent="0.4">
      <c r="A8" s="1">
        <v>6</v>
      </c>
      <c r="B8">
        <v>8197.6740000000009</v>
      </c>
      <c r="D8" s="1">
        <v>6</v>
      </c>
      <c r="E8" s="1">
        <v>8935.9699999999993</v>
      </c>
      <c r="H8" s="1"/>
      <c r="L8" s="2">
        <f t="shared" si="0"/>
        <v>6</v>
      </c>
      <c r="M8">
        <f t="shared" si="1"/>
        <v>0.6199630130077195</v>
      </c>
      <c r="N8">
        <f t="shared" si="2"/>
        <v>56.320946600151423</v>
      </c>
    </row>
    <row r="9" spans="1:14" x14ac:dyDescent="0.4">
      <c r="A9" s="1">
        <v>8</v>
      </c>
      <c r="B9">
        <v>7884.8819999999996</v>
      </c>
      <c r="D9" s="1">
        <v>8</v>
      </c>
      <c r="E9" s="1">
        <v>7444.826</v>
      </c>
      <c r="H9" s="1"/>
      <c r="L9" s="2">
        <f t="shared" si="0"/>
        <v>8</v>
      </c>
      <c r="M9">
        <f t="shared" si="1"/>
        <v>0.53699973984791916</v>
      </c>
      <c r="N9">
        <f t="shared" si="2"/>
        <v>46.7856714490337</v>
      </c>
    </row>
    <row r="10" spans="1:14" x14ac:dyDescent="0.4">
      <c r="A10" s="1">
        <v>10</v>
      </c>
      <c r="B10">
        <v>8231.7990000000009</v>
      </c>
      <c r="D10" s="1">
        <v>10</v>
      </c>
      <c r="E10" s="1">
        <v>7916.2929999999997</v>
      </c>
      <c r="H10" s="1"/>
      <c r="L10" s="2">
        <f t="shared" si="0"/>
        <v>10</v>
      </c>
      <c r="M10">
        <f t="shared" si="1"/>
        <v>0.54694269256145434</v>
      </c>
      <c r="N10">
        <f t="shared" si="2"/>
        <v>47.92845169777695</v>
      </c>
    </row>
    <row r="11" spans="1:14" x14ac:dyDescent="0.4">
      <c r="A11" s="1">
        <v>12</v>
      </c>
      <c r="B11">
        <v>8200.9120000000003</v>
      </c>
      <c r="D11" s="1">
        <v>12</v>
      </c>
      <c r="E11" s="1">
        <v>8228.2870000000003</v>
      </c>
      <c r="H11" s="1"/>
      <c r="L11" s="2">
        <f t="shared" si="0"/>
        <v>12</v>
      </c>
      <c r="M11">
        <f t="shared" si="1"/>
        <v>0.57063972453505818</v>
      </c>
      <c r="N11">
        <f t="shared" si="2"/>
        <v>50.652039033801124</v>
      </c>
    </row>
    <row r="12" spans="1:14" x14ac:dyDescent="0.4">
      <c r="A12" s="1">
        <v>14</v>
      </c>
      <c r="B12">
        <v>7357.3609999999999</v>
      </c>
      <c r="D12" s="1">
        <v>14</v>
      </c>
      <c r="E12" s="1">
        <v>8304.84</v>
      </c>
      <c r="H12" s="1"/>
      <c r="L12" s="2">
        <f t="shared" si="0"/>
        <v>14</v>
      </c>
      <c r="M12">
        <f t="shared" si="1"/>
        <v>0.64198358798547628</v>
      </c>
      <c r="N12">
        <f t="shared" si="2"/>
        <v>58.85185254686219</v>
      </c>
    </row>
    <row r="13" spans="1:14" x14ac:dyDescent="0.4">
      <c r="A13">
        <v>16</v>
      </c>
      <c r="B13">
        <v>7805.1170000000002</v>
      </c>
      <c r="D13">
        <v>16</v>
      </c>
      <c r="E13">
        <v>8313.0159999999996</v>
      </c>
      <c r="H13" s="1"/>
      <c r="L13" s="2">
        <f t="shared" si="0"/>
        <v>16</v>
      </c>
      <c r="M13">
        <f t="shared" si="1"/>
        <v>0.60575069422735472</v>
      </c>
      <c r="N13">
        <f t="shared" si="2"/>
        <v>54.687472353720153</v>
      </c>
    </row>
    <row r="14" spans="1:14" x14ac:dyDescent="0.4">
      <c r="A14">
        <v>18</v>
      </c>
      <c r="B14">
        <v>7566.6270000000004</v>
      </c>
      <c r="D14">
        <v>18</v>
      </c>
      <c r="E14">
        <v>8821.741</v>
      </c>
      <c r="H14" s="1"/>
      <c r="L14" s="2">
        <f t="shared" si="0"/>
        <v>18</v>
      </c>
      <c r="M14">
        <f t="shared" si="1"/>
        <v>0.66308117598612781</v>
      </c>
      <c r="N14">
        <f t="shared" si="2"/>
        <v>61.276676194112042</v>
      </c>
    </row>
    <row r="15" spans="1:14" x14ac:dyDescent="0.4">
      <c r="A15">
        <v>20</v>
      </c>
      <c r="B15">
        <v>7021.6750000000002</v>
      </c>
      <c r="D15">
        <v>20</v>
      </c>
      <c r="E15">
        <v>7002.9380000000001</v>
      </c>
      <c r="H15" s="1"/>
      <c r="L15" s="2">
        <f t="shared" si="0"/>
        <v>20</v>
      </c>
      <c r="M15">
        <f t="shared" si="1"/>
        <v>0.56722358311423726</v>
      </c>
      <c r="N15">
        <f t="shared" si="2"/>
        <v>50.259409293410876</v>
      </c>
    </row>
    <row r="16" spans="1:14" x14ac:dyDescent="0.4">
      <c r="A16">
        <v>22</v>
      </c>
      <c r="B16">
        <v>7142.48</v>
      </c>
      <c r="D16">
        <v>22</v>
      </c>
      <c r="E16">
        <v>6792.8990000000003</v>
      </c>
      <c r="H16" s="1"/>
      <c r="L16" s="2">
        <f t="shared" si="0"/>
        <v>22</v>
      </c>
      <c r="M16">
        <f t="shared" si="1"/>
        <v>0.54090481335885643</v>
      </c>
      <c r="N16">
        <f t="shared" si="2"/>
        <v>47.23449595889128</v>
      </c>
    </row>
    <row r="17" spans="1:14" x14ac:dyDescent="0.4">
      <c r="A17">
        <v>24</v>
      </c>
      <c r="B17">
        <v>7576.3919999999998</v>
      </c>
      <c r="D17">
        <v>24</v>
      </c>
      <c r="E17">
        <v>7261.5780000000004</v>
      </c>
      <c r="H17" s="1"/>
      <c r="L17" s="2">
        <f t="shared" si="0"/>
        <v>24</v>
      </c>
      <c r="M17">
        <f t="shared" si="1"/>
        <v>0.54510892357350738</v>
      </c>
      <c r="N17">
        <f t="shared" si="2"/>
        <v>47.717689860668841</v>
      </c>
    </row>
    <row r="18" spans="1:14" x14ac:dyDescent="0.4">
      <c r="A18">
        <v>26</v>
      </c>
      <c r="D18">
        <v>26</v>
      </c>
      <c r="H18" s="1"/>
      <c r="L18" s="2">
        <f t="shared" si="0"/>
        <v>26</v>
      </c>
      <c r="M18" t="e">
        <f t="shared" si="1"/>
        <v>#DIV/0!</v>
      </c>
      <c r="N18" t="e">
        <f t="shared" si="2"/>
        <v>#DIV/0!</v>
      </c>
    </row>
    <row r="19" spans="1:14" x14ac:dyDescent="0.4">
      <c r="A19">
        <v>28</v>
      </c>
      <c r="D19">
        <v>28</v>
      </c>
      <c r="H19" s="1"/>
      <c r="L19" s="2">
        <f t="shared" si="0"/>
        <v>28</v>
      </c>
      <c r="M19" t="e">
        <f t="shared" si="1"/>
        <v>#DIV/0!</v>
      </c>
      <c r="N19" t="e">
        <f t="shared" si="2"/>
        <v>#DIV/0!</v>
      </c>
    </row>
    <row r="20" spans="1:14" x14ac:dyDescent="0.4">
      <c r="A20">
        <v>30</v>
      </c>
      <c r="D20">
        <v>30</v>
      </c>
      <c r="H20" s="1"/>
      <c r="L20" s="2">
        <f t="shared" si="0"/>
        <v>30</v>
      </c>
      <c r="M20" t="e">
        <f t="shared" si="1"/>
        <v>#DIV/0!</v>
      </c>
      <c r="N20" t="e">
        <f t="shared" si="2"/>
        <v>#DIV/0!</v>
      </c>
    </row>
    <row r="21" spans="1:14" x14ac:dyDescent="0.4">
      <c r="H21" s="1"/>
    </row>
    <row r="22" spans="1:14" x14ac:dyDescent="0.4">
      <c r="H22" s="1"/>
      <c r="N22">
        <f>AVERAGE(N13:N17)</f>
        <v>52.235148732160631</v>
      </c>
    </row>
    <row r="23" spans="1:14" x14ac:dyDescent="0.4">
      <c r="H23" s="1"/>
    </row>
    <row r="24" spans="1:14" x14ac:dyDescent="0.4">
      <c r="H24" s="1"/>
    </row>
    <row r="25" spans="1:14" x14ac:dyDescent="0.4">
      <c r="I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E2"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5474.1840000000002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8934.1200000000008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5474.1840000000002</v>
      </c>
      <c r="D4" s="2">
        <v>-2</v>
      </c>
      <c r="E4" s="1">
        <v>8934.1200000000008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4827.5219999999999</v>
      </c>
      <c r="D5" s="1">
        <v>0</v>
      </c>
      <c r="E5" s="1">
        <v>1786.829</v>
      </c>
      <c r="L5" s="2">
        <f t="shared" ref="L5:L20" si="0">A5</f>
        <v>0</v>
      </c>
      <c r="M5">
        <f t="shared" ref="M5:M20" si="1">(J$2/B5)*(E5/J$3)</f>
        <v>0.22679127379205563</v>
      </c>
      <c r="N5">
        <f t="shared" ref="N5:N20" si="2">100*((M5-M$5)/(M$4-M$5))</f>
        <v>0</v>
      </c>
    </row>
    <row r="6" spans="1:14" x14ac:dyDescent="0.4">
      <c r="A6" s="1">
        <v>2</v>
      </c>
      <c r="B6">
        <v>4837.1149999999998</v>
      </c>
      <c r="D6" s="1">
        <v>2</v>
      </c>
      <c r="E6" s="1">
        <v>5662.3519999999999</v>
      </c>
      <c r="L6" s="2">
        <f t="shared" si="0"/>
        <v>2</v>
      </c>
      <c r="M6">
        <f t="shared" si="1"/>
        <v>0.7172623926975219</v>
      </c>
      <c r="N6">
        <f t="shared" si="2"/>
        <v>63.433210500725835</v>
      </c>
    </row>
    <row r="7" spans="1:14" x14ac:dyDescent="0.4">
      <c r="A7" s="1">
        <v>4</v>
      </c>
      <c r="B7">
        <v>4682.9960000000001</v>
      </c>
      <c r="D7" s="1">
        <v>4</v>
      </c>
      <c r="E7" s="1">
        <v>5964.0420000000004</v>
      </c>
      <c r="L7" s="2">
        <f t="shared" si="0"/>
        <v>4</v>
      </c>
      <c r="M7">
        <f t="shared" si="1"/>
        <v>0.78034116173014223</v>
      </c>
      <c r="N7">
        <f t="shared" si="2"/>
        <v>71.591262381746148</v>
      </c>
    </row>
    <row r="8" spans="1:14" x14ac:dyDescent="0.4">
      <c r="A8" s="1">
        <v>6</v>
      </c>
      <c r="B8">
        <v>4543.2749999999996</v>
      </c>
      <c r="D8" s="1">
        <v>6</v>
      </c>
      <c r="E8" s="1">
        <v>5870.7929999999997</v>
      </c>
      <c r="H8" s="1"/>
      <c r="I8" s="1"/>
      <c r="L8" s="2">
        <f t="shared" si="0"/>
        <v>6</v>
      </c>
      <c r="M8">
        <f t="shared" si="1"/>
        <v>0.79176327235007427</v>
      </c>
      <c r="N8">
        <f t="shared" si="2"/>
        <v>73.068497471415867</v>
      </c>
    </row>
    <row r="9" spans="1:14" x14ac:dyDescent="0.4">
      <c r="A9" s="1">
        <v>8</v>
      </c>
      <c r="B9">
        <v>4526.0510000000004</v>
      </c>
      <c r="D9" s="1">
        <v>8</v>
      </c>
      <c r="E9" s="1">
        <v>5915.4650000000001</v>
      </c>
      <c r="H9" s="1"/>
      <c r="I9" s="1"/>
      <c r="L9" s="2">
        <f t="shared" si="0"/>
        <v>8</v>
      </c>
      <c r="M9">
        <f t="shared" si="1"/>
        <v>0.8008239542606238</v>
      </c>
      <c r="N9">
        <f t="shared" si="2"/>
        <v>74.240326190290503</v>
      </c>
    </row>
    <row r="10" spans="1:14" x14ac:dyDescent="0.4">
      <c r="A10" s="1">
        <v>10</v>
      </c>
      <c r="B10">
        <v>4461.348</v>
      </c>
      <c r="D10" s="1">
        <v>10</v>
      </c>
      <c r="E10" s="1">
        <v>5681.36</v>
      </c>
      <c r="H10" s="1"/>
      <c r="I10" s="1"/>
      <c r="L10" s="2">
        <f t="shared" si="0"/>
        <v>10</v>
      </c>
      <c r="M10">
        <f t="shared" si="1"/>
        <v>0.78028600533507486</v>
      </c>
      <c r="N10">
        <f t="shared" si="2"/>
        <v>71.584128939869728</v>
      </c>
    </row>
    <row r="11" spans="1:14" x14ac:dyDescent="0.4">
      <c r="A11" s="1">
        <v>12</v>
      </c>
      <c r="B11">
        <v>4580.8829999999998</v>
      </c>
      <c r="D11" s="1">
        <v>12</v>
      </c>
      <c r="E11" s="1">
        <v>5896.3140000000003</v>
      </c>
      <c r="H11" s="1"/>
      <c r="I11" s="1"/>
      <c r="L11" s="2">
        <f t="shared" si="0"/>
        <v>12</v>
      </c>
      <c r="M11">
        <f t="shared" si="1"/>
        <v>0.78867670452364269</v>
      </c>
      <c r="N11">
        <f t="shared" si="2"/>
        <v>72.669308000085266</v>
      </c>
    </row>
    <row r="12" spans="1:14" x14ac:dyDescent="0.4">
      <c r="A12" s="1">
        <v>14</v>
      </c>
      <c r="B12">
        <v>4710.1130000000003</v>
      </c>
      <c r="D12" s="1">
        <v>14</v>
      </c>
      <c r="E12" s="1">
        <v>6419.95</v>
      </c>
      <c r="H12" s="1"/>
      <c r="I12" s="1"/>
      <c r="L12" s="2">
        <f t="shared" si="0"/>
        <v>14</v>
      </c>
      <c r="M12">
        <f t="shared" si="1"/>
        <v>0.83515662162455362</v>
      </c>
      <c r="N12">
        <f t="shared" si="2"/>
        <v>78.680610708587125</v>
      </c>
    </row>
    <row r="13" spans="1:14" x14ac:dyDescent="0.4">
      <c r="A13">
        <v>16</v>
      </c>
      <c r="B13">
        <v>4651.6459999999997</v>
      </c>
      <c r="D13">
        <v>16</v>
      </c>
      <c r="E13">
        <v>5916.777</v>
      </c>
      <c r="H13" s="1"/>
      <c r="I13" s="1"/>
      <c r="L13" s="2">
        <f t="shared" si="0"/>
        <v>16</v>
      </c>
      <c r="M13">
        <f t="shared" si="1"/>
        <v>0.77937443174394694</v>
      </c>
      <c r="N13">
        <f t="shared" si="2"/>
        <v>71.466234048072721</v>
      </c>
    </row>
    <row r="14" spans="1:14" x14ac:dyDescent="0.4">
      <c r="A14">
        <v>18</v>
      </c>
      <c r="B14">
        <v>4823.7209999999995</v>
      </c>
      <c r="D14">
        <v>18</v>
      </c>
      <c r="E14">
        <v>6025.2520000000004</v>
      </c>
      <c r="H14" s="1"/>
      <c r="I14" s="1"/>
      <c r="L14" s="2">
        <f t="shared" si="0"/>
        <v>18</v>
      </c>
      <c r="M14">
        <f t="shared" si="1"/>
        <v>0.76535098314395167</v>
      </c>
      <c r="N14">
        <f t="shared" si="2"/>
        <v>69.652564837590489</v>
      </c>
    </row>
    <row r="15" spans="1:14" x14ac:dyDescent="0.4">
      <c r="A15">
        <v>20</v>
      </c>
      <c r="B15">
        <v>4447.2219999999998</v>
      </c>
      <c r="D15">
        <v>20</v>
      </c>
      <c r="E15">
        <v>5917.1059999999998</v>
      </c>
      <c r="H15" s="1"/>
      <c r="I15" s="1"/>
      <c r="L15" s="2">
        <f t="shared" si="0"/>
        <v>20</v>
      </c>
      <c r="M15">
        <f t="shared" si="1"/>
        <v>0.81524501034163033</v>
      </c>
      <c r="N15">
        <f t="shared" si="2"/>
        <v>76.105418447038815</v>
      </c>
    </row>
    <row r="16" spans="1:14" x14ac:dyDescent="0.4">
      <c r="A16">
        <v>22</v>
      </c>
      <c r="B16">
        <v>4560.3090000000002</v>
      </c>
      <c r="D16">
        <v>22</v>
      </c>
      <c r="E16">
        <v>5840.9920000000002</v>
      </c>
      <c r="H16" s="1"/>
      <c r="I16" s="1"/>
      <c r="L16" s="2">
        <f t="shared" si="0"/>
        <v>22</v>
      </c>
      <c r="M16">
        <f t="shared" si="1"/>
        <v>0.78480172703053552</v>
      </c>
      <c r="N16">
        <f t="shared" si="2"/>
        <v>72.168152573126847</v>
      </c>
    </row>
    <row r="17" spans="1:14" x14ac:dyDescent="0.4">
      <c r="A17">
        <v>24</v>
      </c>
      <c r="B17">
        <v>4565.2510000000002</v>
      </c>
      <c r="D17">
        <v>24</v>
      </c>
      <c r="E17">
        <v>6242.4350000000004</v>
      </c>
      <c r="H17" s="1"/>
      <c r="I17" s="1"/>
      <c r="L17" s="2">
        <f t="shared" si="0"/>
        <v>24</v>
      </c>
      <c r="M17">
        <f t="shared" si="1"/>
        <v>0.83783206641295027</v>
      </c>
      <c r="N17">
        <f t="shared" si="2"/>
        <v>79.026629150660057</v>
      </c>
    </row>
    <row r="18" spans="1:14" x14ac:dyDescent="0.4">
      <c r="A18">
        <v>26</v>
      </c>
      <c r="B18">
        <v>4348.2849999999999</v>
      </c>
      <c r="D18">
        <v>26</v>
      </c>
      <c r="E18">
        <v>5916.02</v>
      </c>
      <c r="H18" s="1"/>
      <c r="I18" s="1"/>
      <c r="L18" s="2">
        <f t="shared" si="0"/>
        <v>26</v>
      </c>
      <c r="M18">
        <f t="shared" si="1"/>
        <v>0.83364133743610458</v>
      </c>
      <c r="N18">
        <f t="shared" si="2"/>
        <v>78.484637210476151</v>
      </c>
    </row>
    <row r="19" spans="1:14" x14ac:dyDescent="0.4">
      <c r="A19">
        <v>28</v>
      </c>
      <c r="B19">
        <v>4482.732</v>
      </c>
      <c r="D19">
        <v>28</v>
      </c>
      <c r="E19">
        <v>6069.4</v>
      </c>
      <c r="H19" s="1"/>
      <c r="I19" s="1"/>
      <c r="L19" s="2">
        <f t="shared" si="0"/>
        <v>28</v>
      </c>
      <c r="M19">
        <f t="shared" si="1"/>
        <v>0.82960353601238268</v>
      </c>
      <c r="N19">
        <f t="shared" si="2"/>
        <v>77.962423571796137</v>
      </c>
    </row>
    <row r="20" spans="1:14" x14ac:dyDescent="0.4">
      <c r="A20">
        <v>30</v>
      </c>
      <c r="B20">
        <v>4070.9560000000001</v>
      </c>
      <c r="D20">
        <v>30</v>
      </c>
      <c r="E20">
        <v>5404.8019999999997</v>
      </c>
      <c r="H20" s="1"/>
      <c r="I20" s="1"/>
      <c r="L20" s="2">
        <f t="shared" si="0"/>
        <v>30</v>
      </c>
      <c r="M20">
        <f t="shared" si="1"/>
        <v>0.81348769795094766</v>
      </c>
      <c r="N20">
        <f t="shared" si="2"/>
        <v>75.87814315498396</v>
      </c>
    </row>
    <row r="21" spans="1:14" x14ac:dyDescent="0.4">
      <c r="H21" s="1"/>
      <c r="I21" s="1"/>
    </row>
    <row r="22" spans="1:14" x14ac:dyDescent="0.4">
      <c r="H22" s="1"/>
      <c r="I22" s="1"/>
      <c r="N22">
        <f>AVERAGE(N13:N20)</f>
        <v>75.093025374218143</v>
      </c>
    </row>
    <row r="23" spans="1:14" x14ac:dyDescent="0.4">
      <c r="H23" s="1"/>
      <c r="I23" s="1"/>
    </row>
    <row r="24" spans="1:14" x14ac:dyDescent="0.4">
      <c r="H24" s="1"/>
      <c r="I24" s="1"/>
    </row>
    <row r="25" spans="1:14" x14ac:dyDescent="0.4">
      <c r="H25" s="1"/>
    </row>
    <row r="26" spans="1:14" x14ac:dyDescent="0.4">
      <c r="H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G5"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8879.7139999999999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11313.773999999999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8879.7139999999999</v>
      </c>
      <c r="D4" s="2">
        <v>-2</v>
      </c>
      <c r="E4" s="1">
        <v>11313.773999999999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8385.67</v>
      </c>
      <c r="D5" s="1">
        <v>0</v>
      </c>
      <c r="E5" s="1">
        <v>474.40899999999999</v>
      </c>
      <c r="L5" s="2">
        <f t="shared" ref="L5:L20" si="0">A5</f>
        <v>0</v>
      </c>
      <c r="M5">
        <f t="shared" ref="M5:M20" si="1">(J$2/B5)*(E5/J$3)</f>
        <v>4.4402419001502991E-2</v>
      </c>
      <c r="N5">
        <f t="shared" ref="N5:N20" si="2">100*((M5-M$5)/(M$4-M$5))</f>
        <v>0</v>
      </c>
    </row>
    <row r="6" spans="1:14" x14ac:dyDescent="0.4">
      <c r="A6" s="1">
        <v>2</v>
      </c>
      <c r="B6">
        <v>7105.5349999999999</v>
      </c>
      <c r="D6" s="1">
        <v>2</v>
      </c>
      <c r="E6" s="1">
        <v>920.02099999999996</v>
      </c>
      <c r="L6" s="2">
        <f t="shared" si="0"/>
        <v>2</v>
      </c>
      <c r="M6">
        <f t="shared" si="1"/>
        <v>0.10162309942812268</v>
      </c>
      <c r="N6">
        <f t="shared" si="2"/>
        <v>5.9879473917075234</v>
      </c>
    </row>
    <row r="7" spans="1:14" x14ac:dyDescent="0.4">
      <c r="A7" s="1">
        <v>4</v>
      </c>
      <c r="B7">
        <v>6181.6989999999996</v>
      </c>
      <c r="D7" s="1">
        <v>4</v>
      </c>
      <c r="E7" s="1">
        <v>1358.71</v>
      </c>
      <c r="H7" s="1"/>
      <c r="L7" s="2">
        <f t="shared" si="0"/>
        <v>4</v>
      </c>
      <c r="M7">
        <f t="shared" si="1"/>
        <v>0.17250845921699959</v>
      </c>
      <c r="N7">
        <f t="shared" si="2"/>
        <v>13.405856477957961</v>
      </c>
    </row>
    <row r="8" spans="1:14" x14ac:dyDescent="0.4">
      <c r="A8" s="1">
        <v>6</v>
      </c>
      <c r="B8">
        <v>6888.83</v>
      </c>
      <c r="D8" s="1">
        <v>6</v>
      </c>
      <c r="E8" s="1">
        <v>1016.234</v>
      </c>
      <c r="H8" s="1"/>
      <c r="J8" s="1"/>
      <c r="L8" s="2">
        <f t="shared" si="0"/>
        <v>6</v>
      </c>
      <c r="M8">
        <f t="shared" si="1"/>
        <v>0.11578164946610037</v>
      </c>
      <c r="N8">
        <f t="shared" si="2"/>
        <v>7.4695909537583525</v>
      </c>
    </row>
    <row r="9" spans="1:14" x14ac:dyDescent="0.4">
      <c r="A9" s="1">
        <v>8</v>
      </c>
      <c r="B9">
        <v>7390.8069999999998</v>
      </c>
      <c r="D9" s="1">
        <v>8</v>
      </c>
      <c r="E9" s="1">
        <v>1009.5359999999999</v>
      </c>
      <c r="H9" s="1"/>
      <c r="J9" s="1"/>
      <c r="L9" s="2">
        <f t="shared" si="0"/>
        <v>8</v>
      </c>
      <c r="M9">
        <f t="shared" si="1"/>
        <v>0.10720657658785644</v>
      </c>
      <c r="N9">
        <f t="shared" si="2"/>
        <v>6.5722390716738559</v>
      </c>
    </row>
    <row r="10" spans="1:14" x14ac:dyDescent="0.4">
      <c r="A10" s="1">
        <v>10</v>
      </c>
      <c r="B10">
        <v>7399.68</v>
      </c>
      <c r="D10" s="1">
        <v>10</v>
      </c>
      <c r="E10" s="1">
        <v>1127.241</v>
      </c>
      <c r="H10" s="1"/>
      <c r="J10" s="1"/>
      <c r="L10" s="2">
        <f t="shared" si="0"/>
        <v>10</v>
      </c>
      <c r="M10">
        <f t="shared" si="1"/>
        <v>0.11956259060613497</v>
      </c>
      <c r="N10">
        <f t="shared" si="2"/>
        <v>7.8652534392246638</v>
      </c>
    </row>
    <row r="11" spans="1:14" x14ac:dyDescent="0.4">
      <c r="A11" s="1">
        <v>12</v>
      </c>
      <c r="B11">
        <v>7648.3549999999996</v>
      </c>
      <c r="D11" s="1">
        <v>12</v>
      </c>
      <c r="E11" s="1">
        <v>1002.268</v>
      </c>
      <c r="H11" s="1"/>
      <c r="J11" s="1"/>
      <c r="L11" s="2">
        <f t="shared" si="0"/>
        <v>12</v>
      </c>
      <c r="M11">
        <f t="shared" si="1"/>
        <v>0.10285071281736322</v>
      </c>
      <c r="N11">
        <f t="shared" si="2"/>
        <v>6.1164129104207259</v>
      </c>
    </row>
    <row r="12" spans="1:14" x14ac:dyDescent="0.4">
      <c r="A12" s="1">
        <v>14</v>
      </c>
      <c r="B12">
        <v>7012.6589999999997</v>
      </c>
      <c r="D12" s="1">
        <v>14</v>
      </c>
      <c r="E12" s="1">
        <v>1002.189</v>
      </c>
      <c r="H12" s="1"/>
      <c r="J12" s="1"/>
      <c r="L12" s="2">
        <f t="shared" si="0"/>
        <v>14</v>
      </c>
      <c r="M12">
        <f t="shared" si="1"/>
        <v>0.11216526567064232</v>
      </c>
      <c r="N12">
        <f t="shared" si="2"/>
        <v>7.0911488283943145</v>
      </c>
    </row>
    <row r="13" spans="1:14" x14ac:dyDescent="0.4">
      <c r="A13">
        <v>16</v>
      </c>
      <c r="B13">
        <v>7089.2759999999998</v>
      </c>
      <c r="D13">
        <v>16</v>
      </c>
      <c r="E13">
        <v>936.06100000000004</v>
      </c>
      <c r="H13" s="1"/>
      <c r="J13" s="1"/>
      <c r="L13" s="2">
        <f t="shared" si="0"/>
        <v>16</v>
      </c>
      <c r="M13">
        <f t="shared" si="1"/>
        <v>0.10363196797650413</v>
      </c>
      <c r="N13">
        <f t="shared" si="2"/>
        <v>6.1981685756375207</v>
      </c>
    </row>
    <row r="14" spans="1:14" x14ac:dyDescent="0.4">
      <c r="A14">
        <v>18</v>
      </c>
      <c r="B14">
        <v>6731.067</v>
      </c>
      <c r="D14">
        <v>18</v>
      </c>
      <c r="E14">
        <v>1004.867</v>
      </c>
      <c r="H14" s="1"/>
      <c r="J14" s="1"/>
      <c r="L14" s="2">
        <f t="shared" si="0"/>
        <v>18</v>
      </c>
      <c r="M14">
        <f t="shared" si="1"/>
        <v>0.11716992438229663</v>
      </c>
      <c r="N14">
        <f t="shared" si="2"/>
        <v>7.6148691486597739</v>
      </c>
    </row>
    <row r="15" spans="1:14" x14ac:dyDescent="0.4">
      <c r="A15">
        <v>20</v>
      </c>
      <c r="B15">
        <v>6524.11</v>
      </c>
      <c r="D15">
        <v>20</v>
      </c>
      <c r="E15">
        <v>1196.921</v>
      </c>
      <c r="H15" s="1"/>
      <c r="J15" s="1"/>
      <c r="L15" s="2">
        <f t="shared" si="0"/>
        <v>20</v>
      </c>
      <c r="M15">
        <f t="shared" si="1"/>
        <v>0.14399111372391823</v>
      </c>
      <c r="N15">
        <f t="shared" si="2"/>
        <v>10.421614359713608</v>
      </c>
    </row>
    <row r="16" spans="1:14" x14ac:dyDescent="0.4">
      <c r="A16">
        <v>22</v>
      </c>
      <c r="B16">
        <v>6285.4549999999999</v>
      </c>
      <c r="D16">
        <v>22</v>
      </c>
      <c r="E16">
        <v>944.77200000000005</v>
      </c>
      <c r="H16" s="1"/>
      <c r="J16" s="1"/>
      <c r="L16" s="2">
        <f t="shared" si="0"/>
        <v>22</v>
      </c>
      <c r="M16">
        <f t="shared" si="1"/>
        <v>0.11797276849168781</v>
      </c>
      <c r="N16">
        <f t="shared" si="2"/>
        <v>7.6988840232633997</v>
      </c>
    </row>
    <row r="17" spans="1:14" x14ac:dyDescent="0.4">
      <c r="A17">
        <v>24</v>
      </c>
      <c r="B17">
        <v>6223.875</v>
      </c>
      <c r="D17">
        <v>24</v>
      </c>
      <c r="E17">
        <v>1143.096</v>
      </c>
      <c r="H17" s="1"/>
      <c r="J17" s="1"/>
      <c r="L17" s="2">
        <f t="shared" si="0"/>
        <v>24</v>
      </c>
      <c r="M17">
        <f t="shared" si="1"/>
        <v>0.14414956039601401</v>
      </c>
      <c r="N17">
        <f t="shared" si="2"/>
        <v>10.438195258958897</v>
      </c>
    </row>
    <row r="18" spans="1:14" x14ac:dyDescent="0.4">
      <c r="A18">
        <v>26</v>
      </c>
      <c r="B18">
        <v>5858.6670000000004</v>
      </c>
      <c r="D18">
        <v>26</v>
      </c>
      <c r="E18">
        <v>1067.71</v>
      </c>
      <c r="H18" s="1"/>
      <c r="J18" s="1"/>
      <c r="L18" s="2">
        <f t="shared" si="0"/>
        <v>26</v>
      </c>
      <c r="M18">
        <f t="shared" si="1"/>
        <v>0.14303620378889267</v>
      </c>
      <c r="N18">
        <f t="shared" si="2"/>
        <v>10.321686319499465</v>
      </c>
    </row>
    <row r="19" spans="1:14" x14ac:dyDescent="0.4">
      <c r="A19">
        <v>28</v>
      </c>
      <c r="B19">
        <v>4983.634</v>
      </c>
      <c r="D19">
        <v>28</v>
      </c>
      <c r="E19">
        <v>949.08699999999999</v>
      </c>
      <c r="H19" s="1"/>
      <c r="J19" s="1"/>
      <c r="L19" s="2">
        <f t="shared" si="0"/>
        <v>28</v>
      </c>
      <c r="M19">
        <f t="shared" si="1"/>
        <v>0.149469080772799</v>
      </c>
      <c r="N19">
        <f t="shared" si="2"/>
        <v>10.994864769489329</v>
      </c>
    </row>
    <row r="20" spans="1:14" x14ac:dyDescent="0.4">
      <c r="A20">
        <v>30</v>
      </c>
      <c r="B20">
        <v>4853.37</v>
      </c>
      <c r="D20">
        <v>30</v>
      </c>
      <c r="E20">
        <v>1032.2270000000001</v>
      </c>
      <c r="H20" s="1"/>
      <c r="J20" s="1"/>
      <c r="L20" s="2">
        <f t="shared" si="0"/>
        <v>30</v>
      </c>
      <c r="M20">
        <f t="shared" si="1"/>
        <v>0.16692573315985748</v>
      </c>
      <c r="N20">
        <f t="shared" si="2"/>
        <v>12.821643398294372</v>
      </c>
    </row>
    <row r="21" spans="1:14" x14ac:dyDescent="0.4">
      <c r="H21" s="1"/>
      <c r="J21" s="1"/>
    </row>
    <row r="22" spans="1:14" x14ac:dyDescent="0.4">
      <c r="H22" s="1"/>
      <c r="J22" s="1"/>
      <c r="N22">
        <f>AVERAGE(N13:N20)</f>
        <v>9.5637407316895455</v>
      </c>
    </row>
    <row r="23" spans="1:14" x14ac:dyDescent="0.4">
      <c r="H23" s="1"/>
      <c r="J23" s="1"/>
    </row>
    <row r="24" spans="1:14" x14ac:dyDescent="0.4">
      <c r="H24" s="1"/>
      <c r="J24" s="1"/>
    </row>
    <row r="25" spans="1:14" x14ac:dyDescent="0.4">
      <c r="I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5555.7510000000002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9914.8819999999996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5555.7510000000002</v>
      </c>
      <c r="D4" s="2">
        <v>-2</v>
      </c>
      <c r="E4" s="1">
        <v>9914.8819999999996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5178.9229999999998</v>
      </c>
      <c r="D5" s="1">
        <v>0</v>
      </c>
      <c r="E5" s="1">
        <v>695.61800000000005</v>
      </c>
      <c r="L5" s="2">
        <f t="shared" ref="L5:L20" si="0">A5</f>
        <v>0</v>
      </c>
      <c r="M5">
        <f t="shared" ref="M5:M20" si="1">(J$2/B5)*(E5/J$3)</f>
        <v>7.5263876069337571E-2</v>
      </c>
      <c r="N5">
        <f t="shared" ref="N5:N20" si="2">100*((M5-M$5)/(M$4-M$5))</f>
        <v>0</v>
      </c>
    </row>
    <row r="6" spans="1:14" x14ac:dyDescent="0.4">
      <c r="A6" s="1">
        <v>2</v>
      </c>
      <c r="B6">
        <v>4088.3679999999999</v>
      </c>
      <c r="D6" s="1">
        <v>2</v>
      </c>
      <c r="E6" s="1">
        <v>1996.1279999999999</v>
      </c>
      <c r="L6" s="2">
        <f t="shared" si="0"/>
        <v>2</v>
      </c>
      <c r="M6">
        <f t="shared" si="1"/>
        <v>0.27358584858002272</v>
      </c>
      <c r="N6">
        <f t="shared" si="2"/>
        <v>21.446331269908896</v>
      </c>
    </row>
    <row r="7" spans="1:14" x14ac:dyDescent="0.4">
      <c r="A7" s="1">
        <v>4</v>
      </c>
      <c r="B7">
        <v>4350.7790000000005</v>
      </c>
      <c r="D7" s="1">
        <v>4</v>
      </c>
      <c r="E7" s="1">
        <v>1795.6610000000001</v>
      </c>
      <c r="L7" s="2">
        <f t="shared" si="0"/>
        <v>4</v>
      </c>
      <c r="M7">
        <f t="shared" si="1"/>
        <v>0.23126640524280437</v>
      </c>
      <c r="N7">
        <f t="shared" si="2"/>
        <v>16.869950803951074</v>
      </c>
    </row>
    <row r="8" spans="1:14" x14ac:dyDescent="0.4">
      <c r="A8" s="1">
        <v>6</v>
      </c>
      <c r="B8">
        <v>4597.3720000000003</v>
      </c>
      <c r="D8" s="1">
        <v>6</v>
      </c>
      <c r="E8" s="1">
        <v>1547.61</v>
      </c>
      <c r="H8" s="1"/>
      <c r="L8" s="2">
        <f t="shared" si="0"/>
        <v>6</v>
      </c>
      <c r="M8">
        <f t="shared" si="1"/>
        <v>0.18862841002692041</v>
      </c>
      <c r="N8">
        <f t="shared" si="2"/>
        <v>12.259122470064012</v>
      </c>
    </row>
    <row r="9" spans="1:14" x14ac:dyDescent="0.4">
      <c r="A9" s="1">
        <v>8</v>
      </c>
      <c r="B9">
        <v>4655.1959999999999</v>
      </c>
      <c r="D9" s="1">
        <v>8</v>
      </c>
      <c r="E9" s="1">
        <v>1804.1120000000001</v>
      </c>
      <c r="H9" s="1"/>
      <c r="L9" s="2">
        <f t="shared" si="0"/>
        <v>8</v>
      </c>
      <c r="M9">
        <f t="shared" si="1"/>
        <v>0.21716045723990274</v>
      </c>
      <c r="N9">
        <f t="shared" si="2"/>
        <v>15.344548298537616</v>
      </c>
    </row>
    <row r="10" spans="1:14" x14ac:dyDescent="0.4">
      <c r="A10" s="1">
        <v>10</v>
      </c>
      <c r="B10">
        <v>4450.7430000000004</v>
      </c>
      <c r="D10" s="1">
        <v>10</v>
      </c>
      <c r="E10" s="1">
        <v>1600.95</v>
      </c>
      <c r="H10" s="1"/>
      <c r="L10" s="2">
        <f t="shared" si="0"/>
        <v>10</v>
      </c>
      <c r="M10">
        <f t="shared" si="1"/>
        <v>0.20155820137018543</v>
      </c>
      <c r="N10">
        <f t="shared" si="2"/>
        <v>13.657336620962104</v>
      </c>
    </row>
    <row r="11" spans="1:14" x14ac:dyDescent="0.4">
      <c r="A11" s="1">
        <v>12</v>
      </c>
      <c r="B11">
        <v>4894.0370000000003</v>
      </c>
      <c r="D11" s="1">
        <v>12</v>
      </c>
      <c r="E11" s="1">
        <v>1614.402</v>
      </c>
      <c r="H11" s="1"/>
      <c r="L11" s="2">
        <f t="shared" si="0"/>
        <v>12</v>
      </c>
      <c r="M11">
        <f t="shared" si="1"/>
        <v>0.18484157556607486</v>
      </c>
      <c r="N11">
        <f t="shared" si="2"/>
        <v>11.849618140899352</v>
      </c>
    </row>
    <row r="12" spans="1:14" x14ac:dyDescent="0.4">
      <c r="A12" s="1">
        <v>14</v>
      </c>
      <c r="B12">
        <v>4456.4030000000002</v>
      </c>
      <c r="D12" s="1">
        <v>14</v>
      </c>
      <c r="E12" s="1">
        <v>1421.127</v>
      </c>
      <c r="H12" s="1"/>
      <c r="L12" s="2">
        <f t="shared" si="0"/>
        <v>14</v>
      </c>
      <c r="M12">
        <f t="shared" si="1"/>
        <v>0.17869140187028609</v>
      </c>
      <c r="N12">
        <f t="shared" si="2"/>
        <v>11.18454477168274</v>
      </c>
    </row>
    <row r="13" spans="1:14" x14ac:dyDescent="0.4">
      <c r="A13">
        <v>16</v>
      </c>
      <c r="B13">
        <v>4569.518</v>
      </c>
      <c r="D13">
        <v>16</v>
      </c>
      <c r="E13">
        <v>1720.73</v>
      </c>
      <c r="H13" s="1"/>
      <c r="L13" s="2">
        <f t="shared" si="0"/>
        <v>16</v>
      </c>
      <c r="M13">
        <f t="shared" si="1"/>
        <v>0.2110073392865881</v>
      </c>
      <c r="N13">
        <f t="shared" si="2"/>
        <v>14.679156540382834</v>
      </c>
    </row>
    <row r="14" spans="1:14" x14ac:dyDescent="0.4">
      <c r="A14">
        <v>18</v>
      </c>
      <c r="B14">
        <v>4286.34</v>
      </c>
      <c r="D14">
        <v>18</v>
      </c>
      <c r="E14">
        <v>2251.279</v>
      </c>
      <c r="H14" s="1"/>
      <c r="L14" s="2">
        <f t="shared" si="0"/>
        <v>18</v>
      </c>
      <c r="M14">
        <f t="shared" si="1"/>
        <v>0.29430519375873126</v>
      </c>
      <c r="N14">
        <f t="shared" si="2"/>
        <v>23.686899648555055</v>
      </c>
    </row>
    <row r="15" spans="1:14" x14ac:dyDescent="0.4">
      <c r="A15">
        <v>20</v>
      </c>
      <c r="B15">
        <v>4528.25</v>
      </c>
      <c r="D15">
        <v>20</v>
      </c>
      <c r="E15">
        <v>1773.8209999999999</v>
      </c>
      <c r="H15" s="1"/>
      <c r="L15" s="2">
        <f t="shared" si="0"/>
        <v>20</v>
      </c>
      <c r="M15">
        <f t="shared" si="1"/>
        <v>0.21950004800200812</v>
      </c>
      <c r="N15">
        <f t="shared" si="2"/>
        <v>15.597549203505054</v>
      </c>
    </row>
    <row r="16" spans="1:14" x14ac:dyDescent="0.4">
      <c r="A16">
        <v>22</v>
      </c>
      <c r="B16">
        <v>4702.1679999999997</v>
      </c>
      <c r="D16">
        <v>22</v>
      </c>
      <c r="E16">
        <v>1857.77</v>
      </c>
      <c r="H16" s="1"/>
      <c r="L16" s="2">
        <f t="shared" si="0"/>
        <v>22</v>
      </c>
      <c r="M16">
        <f t="shared" si="1"/>
        <v>0.22138542576020881</v>
      </c>
      <c r="N16">
        <f t="shared" si="2"/>
        <v>15.801431987945955</v>
      </c>
    </row>
    <row r="17" spans="1:14" x14ac:dyDescent="0.4">
      <c r="A17">
        <v>24</v>
      </c>
      <c r="B17">
        <v>4318.0370000000003</v>
      </c>
      <c r="D17">
        <v>24</v>
      </c>
      <c r="E17">
        <v>1610.6289999999999</v>
      </c>
      <c r="H17" s="1"/>
      <c r="L17" s="2">
        <f t="shared" si="0"/>
        <v>24</v>
      </c>
      <c r="M17">
        <f t="shared" si="1"/>
        <v>0.2090087068791241</v>
      </c>
      <c r="N17">
        <f t="shared" si="2"/>
        <v>14.463026516288105</v>
      </c>
    </row>
    <row r="18" spans="1:14" x14ac:dyDescent="0.4">
      <c r="A18">
        <v>26</v>
      </c>
      <c r="B18">
        <v>4460.9830000000002</v>
      </c>
      <c r="D18">
        <v>26</v>
      </c>
      <c r="E18">
        <v>1617.576</v>
      </c>
      <c r="H18" s="1"/>
      <c r="L18" s="2">
        <f t="shared" si="0"/>
        <v>26</v>
      </c>
      <c r="M18">
        <f t="shared" si="1"/>
        <v>0.20318392691719511</v>
      </c>
      <c r="N18">
        <f t="shared" si="2"/>
        <v>13.833140886085804</v>
      </c>
    </row>
    <row r="19" spans="1:14" x14ac:dyDescent="0.4">
      <c r="A19">
        <v>28</v>
      </c>
      <c r="B19">
        <v>4431.1769999999997</v>
      </c>
      <c r="D19">
        <v>28</v>
      </c>
      <c r="E19">
        <v>1852.538</v>
      </c>
      <c r="H19" s="1"/>
      <c r="L19" s="2">
        <f t="shared" si="0"/>
        <v>28</v>
      </c>
      <c r="M19">
        <f t="shared" si="1"/>
        <v>0.23426275716623338</v>
      </c>
      <c r="N19">
        <f t="shared" si="2"/>
        <v>17.193973175943292</v>
      </c>
    </row>
    <row r="20" spans="1:14" x14ac:dyDescent="0.4">
      <c r="A20">
        <v>30</v>
      </c>
      <c r="B20">
        <v>4415.3119999999999</v>
      </c>
      <c r="D20">
        <v>30</v>
      </c>
      <c r="E20">
        <v>1640.2719999999999</v>
      </c>
      <c r="H20" s="1"/>
      <c r="L20" s="2">
        <f t="shared" si="0"/>
        <v>30</v>
      </c>
      <c r="M20">
        <f t="shared" si="1"/>
        <v>0.20816595199496218</v>
      </c>
      <c r="N20">
        <f t="shared" si="2"/>
        <v>14.371891882055399</v>
      </c>
    </row>
    <row r="21" spans="1:14" x14ac:dyDescent="0.4">
      <c r="H21" s="1"/>
    </row>
    <row r="22" spans="1:14" x14ac:dyDescent="0.4">
      <c r="H22" s="1"/>
      <c r="N22">
        <f>AVERAGE(N13:N20)</f>
        <v>16.203383730095187</v>
      </c>
    </row>
    <row r="23" spans="1:14" x14ac:dyDescent="0.4">
      <c r="H23" s="1"/>
    </row>
    <row r="24" spans="1:14" x14ac:dyDescent="0.4">
      <c r="H24" s="1"/>
    </row>
    <row r="25" spans="1:14" x14ac:dyDescent="0.4">
      <c r="H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10991.663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15020.058999999999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10991.663</v>
      </c>
      <c r="D4" s="2">
        <v>-2</v>
      </c>
      <c r="E4" s="1">
        <v>15020.058999999999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10496.132</v>
      </c>
      <c r="D5" s="1">
        <v>0</v>
      </c>
      <c r="E5" s="1">
        <v>531.51700000000005</v>
      </c>
      <c r="L5" s="2">
        <f t="shared" ref="L5:L20" si="0">A5</f>
        <v>0</v>
      </c>
      <c r="M5">
        <f t="shared" ref="M5:M20" si="1">(J$2/B5)*(E5/J$3)</f>
        <v>3.7057800737497523E-2</v>
      </c>
      <c r="N5">
        <f t="shared" ref="N5:N20" si="2">100*((M5-M$5)/(M$4-M$5))</f>
        <v>0</v>
      </c>
    </row>
    <row r="6" spans="1:14" x14ac:dyDescent="0.4">
      <c r="A6" s="1">
        <v>2</v>
      </c>
      <c r="B6">
        <v>9736.7579999999998</v>
      </c>
      <c r="D6" s="1">
        <v>2</v>
      </c>
      <c r="E6" s="1">
        <v>975.74699999999996</v>
      </c>
      <c r="L6" s="2">
        <f t="shared" si="0"/>
        <v>2</v>
      </c>
      <c r="M6">
        <f t="shared" si="1"/>
        <v>7.3335560331960231E-2</v>
      </c>
      <c r="N6">
        <f t="shared" si="2"/>
        <v>3.76738703758617</v>
      </c>
    </row>
    <row r="7" spans="1:14" x14ac:dyDescent="0.4">
      <c r="A7" s="1">
        <v>4</v>
      </c>
      <c r="B7">
        <v>10177.529</v>
      </c>
      <c r="D7" s="1">
        <v>4</v>
      </c>
      <c r="E7" s="1">
        <v>1079.2729999999999</v>
      </c>
      <c r="L7" s="2">
        <f t="shared" si="0"/>
        <v>4</v>
      </c>
      <c r="M7">
        <f t="shared" si="1"/>
        <v>7.7603396566295779E-2</v>
      </c>
      <c r="N7">
        <f t="shared" si="2"/>
        <v>4.2105949723515375</v>
      </c>
    </row>
    <row r="8" spans="1:14" x14ac:dyDescent="0.4">
      <c r="A8" s="1">
        <v>6</v>
      </c>
      <c r="B8">
        <v>9937.7810000000009</v>
      </c>
      <c r="D8" s="1">
        <v>6</v>
      </c>
      <c r="E8" s="1">
        <v>1156.7170000000001</v>
      </c>
      <c r="H8" s="1"/>
      <c r="I8" s="1"/>
      <c r="L8" s="2">
        <f t="shared" si="0"/>
        <v>6</v>
      </c>
      <c r="M8">
        <f t="shared" si="1"/>
        <v>8.5178396952686766E-2</v>
      </c>
      <c r="N8">
        <f t="shared" si="2"/>
        <v>4.9972465898829457</v>
      </c>
    </row>
    <row r="9" spans="1:14" x14ac:dyDescent="0.4">
      <c r="A9" s="1">
        <v>8</v>
      </c>
      <c r="B9">
        <v>9699.1489999999994</v>
      </c>
      <c r="D9" s="1">
        <v>8</v>
      </c>
      <c r="E9" s="1">
        <v>1319.307</v>
      </c>
      <c r="H9" s="1"/>
      <c r="I9" s="1"/>
      <c r="L9" s="2">
        <f t="shared" si="0"/>
        <v>8</v>
      </c>
      <c r="M9">
        <f t="shared" si="1"/>
        <v>9.9541458919932768E-2</v>
      </c>
      <c r="N9">
        <f t="shared" si="2"/>
        <v>6.4888274945568067</v>
      </c>
    </row>
    <row r="10" spans="1:14" x14ac:dyDescent="0.4">
      <c r="A10" s="1">
        <v>10</v>
      </c>
      <c r="B10">
        <v>9440.1460000000006</v>
      </c>
      <c r="D10" s="1">
        <v>10</v>
      </c>
      <c r="E10" s="1">
        <v>1229.039</v>
      </c>
      <c r="H10" s="1"/>
      <c r="I10" s="1"/>
      <c r="L10" s="2">
        <f t="shared" si="0"/>
        <v>10</v>
      </c>
      <c r="M10">
        <f t="shared" si="1"/>
        <v>9.5274947713522379E-2</v>
      </c>
      <c r="N10">
        <f t="shared" si="2"/>
        <v>6.0457571618122214</v>
      </c>
    </row>
    <row r="11" spans="1:14" x14ac:dyDescent="0.4">
      <c r="A11" s="1">
        <v>12</v>
      </c>
      <c r="B11">
        <v>9333.5619999999999</v>
      </c>
      <c r="D11" s="1">
        <v>12</v>
      </c>
      <c r="E11" s="1">
        <v>1359.9590000000001</v>
      </c>
      <c r="H11" s="1"/>
      <c r="I11" s="1"/>
      <c r="L11" s="2">
        <f t="shared" si="0"/>
        <v>12</v>
      </c>
      <c r="M11">
        <f t="shared" si="1"/>
        <v>0.10662773028782528</v>
      </c>
      <c r="N11">
        <f t="shared" si="2"/>
        <v>7.224725388876915</v>
      </c>
    </row>
    <row r="12" spans="1:14" x14ac:dyDescent="0.4">
      <c r="A12" s="1">
        <v>14</v>
      </c>
      <c r="B12">
        <v>9396.4920000000002</v>
      </c>
      <c r="D12" s="1">
        <v>14</v>
      </c>
      <c r="E12" s="1">
        <v>1434.299</v>
      </c>
      <c r="H12" s="1"/>
      <c r="I12" s="1"/>
      <c r="L12" s="2">
        <f t="shared" si="0"/>
        <v>14</v>
      </c>
      <c r="M12">
        <f t="shared" si="1"/>
        <v>0.11170322536309425</v>
      </c>
      <c r="N12">
        <f t="shared" si="2"/>
        <v>7.7518073964113432</v>
      </c>
    </row>
    <row r="13" spans="1:14" x14ac:dyDescent="0.4">
      <c r="A13">
        <v>16</v>
      </c>
      <c r="B13">
        <v>9491.6710000000003</v>
      </c>
      <c r="D13">
        <v>16</v>
      </c>
      <c r="E13">
        <v>1766.8789999999999</v>
      </c>
      <c r="H13" s="1"/>
      <c r="I13" s="1"/>
      <c r="L13" s="2">
        <f t="shared" si="0"/>
        <v>16</v>
      </c>
      <c r="M13">
        <f t="shared" si="1"/>
        <v>0.13622471209956472</v>
      </c>
      <c r="N13">
        <f t="shared" si="2"/>
        <v>10.298324389357646</v>
      </c>
    </row>
    <row r="14" spans="1:14" x14ac:dyDescent="0.4">
      <c r="A14">
        <v>18</v>
      </c>
      <c r="B14">
        <v>9887.9040000000005</v>
      </c>
      <c r="D14">
        <v>18</v>
      </c>
      <c r="E14">
        <v>1591.73</v>
      </c>
      <c r="H14" s="1"/>
      <c r="I14" s="1"/>
      <c r="L14" s="2">
        <f t="shared" si="0"/>
        <v>18</v>
      </c>
      <c r="M14">
        <f t="shared" si="1"/>
        <v>0.11780315623508833</v>
      </c>
      <c r="N14">
        <f t="shared" si="2"/>
        <v>8.3852754152255464</v>
      </c>
    </row>
    <row r="15" spans="1:14" x14ac:dyDescent="0.4">
      <c r="A15">
        <v>20</v>
      </c>
      <c r="B15">
        <v>9820.4470000000001</v>
      </c>
      <c r="D15">
        <v>20</v>
      </c>
      <c r="E15">
        <v>1549.56</v>
      </c>
      <c r="H15" s="1"/>
      <c r="I15" s="1"/>
      <c r="L15" s="2">
        <f t="shared" si="0"/>
        <v>20</v>
      </c>
      <c r="M15">
        <f t="shared" si="1"/>
        <v>0.11546993117171876</v>
      </c>
      <c r="N15">
        <f t="shared" si="2"/>
        <v>8.1429737417547461</v>
      </c>
    </row>
    <row r="16" spans="1:14" x14ac:dyDescent="0.4">
      <c r="A16">
        <v>22</v>
      </c>
      <c r="B16">
        <v>9585.0149999999994</v>
      </c>
      <c r="D16">
        <v>22</v>
      </c>
      <c r="E16">
        <v>1544.836</v>
      </c>
      <c r="H16" s="1"/>
      <c r="I16" s="1"/>
      <c r="L16" s="2">
        <f t="shared" si="0"/>
        <v>22</v>
      </c>
      <c r="M16">
        <f t="shared" si="1"/>
        <v>0.11794549315291976</v>
      </c>
      <c r="N16">
        <f t="shared" si="2"/>
        <v>8.4000568754149985</v>
      </c>
    </row>
    <row r="17" spans="1:14" x14ac:dyDescent="0.4">
      <c r="A17">
        <v>24</v>
      </c>
      <c r="B17">
        <v>10002.794</v>
      </c>
      <c r="D17">
        <v>24</v>
      </c>
      <c r="E17">
        <v>1836.838</v>
      </c>
      <c r="H17" s="1"/>
      <c r="I17" s="1"/>
      <c r="L17" s="2">
        <f t="shared" si="0"/>
        <v>24</v>
      </c>
      <c r="M17">
        <f t="shared" si="1"/>
        <v>0.13438206066973132</v>
      </c>
      <c r="N17">
        <f t="shared" si="2"/>
        <v>10.106967999405619</v>
      </c>
    </row>
    <row r="18" spans="1:14" x14ac:dyDescent="0.4">
      <c r="A18">
        <v>26</v>
      </c>
      <c r="B18">
        <v>9366.8590000000004</v>
      </c>
      <c r="D18">
        <v>26</v>
      </c>
      <c r="E18">
        <v>1698.24</v>
      </c>
      <c r="H18" s="1"/>
      <c r="I18" s="1"/>
      <c r="L18" s="2">
        <f t="shared" si="0"/>
        <v>26</v>
      </c>
      <c r="M18">
        <f t="shared" si="1"/>
        <v>0.13267736847978032</v>
      </c>
      <c r="N18">
        <f t="shared" si="2"/>
        <v>9.9299384548227128</v>
      </c>
    </row>
    <row r="19" spans="1:14" x14ac:dyDescent="0.4">
      <c r="A19">
        <v>28</v>
      </c>
      <c r="B19">
        <v>9362.0490000000009</v>
      </c>
      <c r="D19">
        <v>28</v>
      </c>
      <c r="E19">
        <v>1662.81</v>
      </c>
      <c r="H19" s="1"/>
      <c r="I19" s="1"/>
      <c r="L19" s="2">
        <f t="shared" si="0"/>
        <v>28</v>
      </c>
      <c r="M19">
        <f t="shared" si="1"/>
        <v>0.12997609467738361</v>
      </c>
      <c r="N19">
        <f t="shared" si="2"/>
        <v>9.6494155112373612</v>
      </c>
    </row>
    <row r="20" spans="1:14" x14ac:dyDescent="0.4">
      <c r="A20">
        <v>30</v>
      </c>
      <c r="B20">
        <v>8990.7549999999992</v>
      </c>
      <c r="D20">
        <v>30</v>
      </c>
      <c r="E20">
        <v>1655.6279999999999</v>
      </c>
      <c r="H20" s="1"/>
      <c r="I20" s="1"/>
      <c r="L20" s="2">
        <f t="shared" si="0"/>
        <v>30</v>
      </c>
      <c r="M20">
        <f t="shared" si="1"/>
        <v>0.13475918177429211</v>
      </c>
      <c r="N20">
        <f t="shared" si="2"/>
        <v>10.146131420102064</v>
      </c>
    </row>
    <row r="21" spans="1:14" x14ac:dyDescent="0.4">
      <c r="H21" s="1"/>
      <c r="I21" s="1"/>
    </row>
    <row r="22" spans="1:14" x14ac:dyDescent="0.4">
      <c r="H22" s="1"/>
      <c r="I22" s="1"/>
      <c r="N22">
        <f>AVERAGE(N13:N20)</f>
        <v>9.3823854759150862</v>
      </c>
    </row>
    <row r="23" spans="1:14" x14ac:dyDescent="0.4">
      <c r="H23" s="1"/>
      <c r="I23" s="1"/>
    </row>
    <row r="24" spans="1:14" x14ac:dyDescent="0.4">
      <c r="H24" s="1"/>
      <c r="I24" s="1"/>
    </row>
    <row r="25" spans="1:14" x14ac:dyDescent="0.4">
      <c r="H25" s="1"/>
    </row>
    <row r="26" spans="1:14" x14ac:dyDescent="0.4">
      <c r="H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3" sqref="A3:A20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11550.263000000001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12347.584000000001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11550.263000000001</v>
      </c>
      <c r="D4" s="2">
        <v>-2</v>
      </c>
      <c r="E4" s="1">
        <v>12347.584000000001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11029.3</v>
      </c>
      <c r="D5" s="1">
        <v>0</v>
      </c>
      <c r="E5" s="1">
        <v>573.73</v>
      </c>
      <c r="L5" s="2">
        <f t="shared" ref="L5:L20" si="0">A5</f>
        <v>0</v>
      </c>
      <c r="M5">
        <f t="shared" ref="M5:M20" si="1">(J$2/B5)*(E5/J$3)</f>
        <v>4.8659707453052252E-2</v>
      </c>
      <c r="N5">
        <f t="shared" ref="N5:N20" si="2">100*((M5-M$5)/(M$4-M$5))</f>
        <v>0</v>
      </c>
    </row>
    <row r="6" spans="1:14" x14ac:dyDescent="0.4">
      <c r="A6" s="1">
        <v>2</v>
      </c>
      <c r="B6">
        <v>11369.227999999999</v>
      </c>
      <c r="D6" s="1">
        <v>2</v>
      </c>
      <c r="E6" s="1">
        <v>1520.3910000000001</v>
      </c>
      <c r="L6" s="2">
        <f t="shared" si="0"/>
        <v>2</v>
      </c>
      <c r="M6">
        <f t="shared" si="1"/>
        <v>0.12509334279486031</v>
      </c>
      <c r="N6">
        <f t="shared" si="2"/>
        <v>8.0343107445999546</v>
      </c>
    </row>
    <row r="7" spans="1:14" x14ac:dyDescent="0.4">
      <c r="A7" s="1">
        <v>4</v>
      </c>
      <c r="B7">
        <v>11705.906000000001</v>
      </c>
      <c r="D7" s="1">
        <v>4</v>
      </c>
      <c r="E7" s="1">
        <v>1575.0909999999999</v>
      </c>
      <c r="L7" s="2">
        <f t="shared" si="0"/>
        <v>4</v>
      </c>
      <c r="M7">
        <f t="shared" si="1"/>
        <v>0.12586660019193266</v>
      </c>
      <c r="N7">
        <f t="shared" si="2"/>
        <v>8.1155915862851273</v>
      </c>
    </row>
    <row r="8" spans="1:14" x14ac:dyDescent="0.4">
      <c r="A8" s="1">
        <v>6</v>
      </c>
      <c r="B8">
        <v>11387.915000000001</v>
      </c>
      <c r="D8" s="1">
        <v>6</v>
      </c>
      <c r="E8" s="1">
        <v>2025.191</v>
      </c>
      <c r="H8" s="1"/>
      <c r="L8" s="2">
        <f t="shared" si="0"/>
        <v>6</v>
      </c>
      <c r="M8">
        <f t="shared" si="1"/>
        <v>0.16635339009622899</v>
      </c>
      <c r="N8">
        <f t="shared" si="2"/>
        <v>12.371354768132944</v>
      </c>
    </row>
    <row r="9" spans="1:14" x14ac:dyDescent="0.4">
      <c r="A9" s="1">
        <v>8</v>
      </c>
      <c r="B9">
        <v>11437.163</v>
      </c>
      <c r="D9" s="1">
        <v>8</v>
      </c>
      <c r="E9" s="1">
        <v>2205.933</v>
      </c>
      <c r="H9" s="1"/>
      <c r="L9" s="2">
        <f t="shared" si="0"/>
        <v>8</v>
      </c>
      <c r="M9">
        <f t="shared" si="1"/>
        <v>0.18041967282464882</v>
      </c>
      <c r="N9">
        <f t="shared" si="2"/>
        <v>13.849930083256126</v>
      </c>
    </row>
    <row r="10" spans="1:14" x14ac:dyDescent="0.4">
      <c r="A10" s="1">
        <v>10</v>
      </c>
      <c r="B10">
        <v>11230.168</v>
      </c>
      <c r="D10" s="1">
        <v>10</v>
      </c>
      <c r="E10" s="1">
        <v>2062.1819999999998</v>
      </c>
      <c r="H10" s="1"/>
      <c r="L10" s="2">
        <f t="shared" si="0"/>
        <v>10</v>
      </c>
      <c r="M10">
        <f t="shared" si="1"/>
        <v>0.17177130788795991</v>
      </c>
      <c r="N10">
        <f t="shared" si="2"/>
        <v>12.940858428828946</v>
      </c>
    </row>
    <row r="11" spans="1:14" x14ac:dyDescent="0.4">
      <c r="A11" s="1">
        <v>12</v>
      </c>
      <c r="B11">
        <v>11066.371999999999</v>
      </c>
      <c r="D11" s="1">
        <v>12</v>
      </c>
      <c r="E11" s="1">
        <v>2048.0880000000002</v>
      </c>
      <c r="H11" s="1"/>
      <c r="L11" s="2">
        <f t="shared" si="0"/>
        <v>12</v>
      </c>
      <c r="M11">
        <f t="shared" si="1"/>
        <v>0.1731223871334448</v>
      </c>
      <c r="N11">
        <f t="shared" si="2"/>
        <v>13.082876932204618</v>
      </c>
    </row>
    <row r="12" spans="1:14" x14ac:dyDescent="0.4">
      <c r="A12" s="1">
        <v>14</v>
      </c>
      <c r="B12">
        <v>10323.768</v>
      </c>
      <c r="D12" s="1">
        <v>14</v>
      </c>
      <c r="E12" s="1">
        <v>1906.7470000000001</v>
      </c>
      <c r="H12" s="1"/>
      <c r="L12" s="2">
        <f t="shared" si="0"/>
        <v>14</v>
      </c>
      <c r="M12">
        <f t="shared" si="1"/>
        <v>0.17276856232981846</v>
      </c>
      <c r="N12">
        <f t="shared" si="2"/>
        <v>13.045684688125576</v>
      </c>
    </row>
    <row r="13" spans="1:14" x14ac:dyDescent="0.4">
      <c r="A13">
        <v>16</v>
      </c>
      <c r="B13">
        <v>10812.302</v>
      </c>
      <c r="D13">
        <v>16</v>
      </c>
      <c r="E13">
        <v>2237.4119999999998</v>
      </c>
      <c r="H13" s="1"/>
      <c r="L13" s="2">
        <f t="shared" si="0"/>
        <v>16</v>
      </c>
      <c r="M13">
        <f t="shared" si="1"/>
        <v>0.19356983479249959</v>
      </c>
      <c r="N13">
        <f t="shared" si="2"/>
        <v>15.232207494490849</v>
      </c>
    </row>
    <row r="14" spans="1:14" x14ac:dyDescent="0.4">
      <c r="A14">
        <v>18</v>
      </c>
      <c r="B14">
        <v>10462.406000000001</v>
      </c>
      <c r="D14">
        <v>18</v>
      </c>
      <c r="E14">
        <v>2095.375</v>
      </c>
      <c r="H14" s="1"/>
      <c r="L14" s="2">
        <f t="shared" si="0"/>
        <v>18</v>
      </c>
      <c r="M14">
        <f t="shared" si="1"/>
        <v>0.18734412259859939</v>
      </c>
      <c r="N14">
        <f t="shared" si="2"/>
        <v>14.577792639714479</v>
      </c>
    </row>
    <row r="15" spans="1:14" x14ac:dyDescent="0.4">
      <c r="A15">
        <v>20</v>
      </c>
      <c r="B15">
        <v>10045.775</v>
      </c>
      <c r="D15">
        <v>20</v>
      </c>
      <c r="E15">
        <v>1825.1010000000001</v>
      </c>
      <c r="H15" s="1"/>
      <c r="L15" s="2">
        <f t="shared" si="0"/>
        <v>20</v>
      </c>
      <c r="M15">
        <f t="shared" si="1"/>
        <v>0.16994693643600969</v>
      </c>
      <c r="N15">
        <f t="shared" si="2"/>
        <v>12.749089882259144</v>
      </c>
    </row>
    <row r="16" spans="1:14" x14ac:dyDescent="0.4">
      <c r="A16">
        <v>22</v>
      </c>
      <c r="B16">
        <v>10145.712</v>
      </c>
      <c r="D16">
        <v>22</v>
      </c>
      <c r="E16">
        <v>1869.3240000000001</v>
      </c>
      <c r="H16" s="1"/>
      <c r="L16" s="2">
        <f t="shared" si="0"/>
        <v>22</v>
      </c>
      <c r="M16">
        <f t="shared" si="1"/>
        <v>0.17235025712880528</v>
      </c>
      <c r="N16">
        <f t="shared" si="2"/>
        <v>13.001714596215214</v>
      </c>
    </row>
    <row r="17" spans="1:14" x14ac:dyDescent="0.4">
      <c r="A17">
        <v>24</v>
      </c>
      <c r="B17">
        <v>9794.2919999999995</v>
      </c>
      <c r="D17">
        <v>24</v>
      </c>
      <c r="E17">
        <v>2086.2959999999998</v>
      </c>
      <c r="H17" s="1"/>
      <c r="L17" s="2">
        <f t="shared" si="0"/>
        <v>24</v>
      </c>
      <c r="M17">
        <f t="shared" si="1"/>
        <v>0.19925662119777041</v>
      </c>
      <c r="N17">
        <f t="shared" si="2"/>
        <v>15.829973241387368</v>
      </c>
    </row>
    <row r="18" spans="1:14" x14ac:dyDescent="0.4">
      <c r="A18">
        <v>26</v>
      </c>
      <c r="B18">
        <v>9591.8829999999998</v>
      </c>
      <c r="D18">
        <v>26</v>
      </c>
      <c r="E18">
        <v>2172.4369999999999</v>
      </c>
      <c r="H18" s="1"/>
      <c r="L18" s="2">
        <f t="shared" si="0"/>
        <v>26</v>
      </c>
      <c r="M18">
        <f t="shared" si="1"/>
        <v>0.21186206555622292</v>
      </c>
      <c r="N18">
        <f t="shared" si="2"/>
        <v>17.154992738323106</v>
      </c>
    </row>
    <row r="19" spans="1:14" x14ac:dyDescent="0.4">
      <c r="A19">
        <v>28</v>
      </c>
      <c r="B19">
        <v>8915.6530000000002</v>
      </c>
      <c r="D19">
        <v>28</v>
      </c>
      <c r="E19">
        <v>2062.2719999999999</v>
      </c>
      <c r="H19" s="1"/>
      <c r="L19" s="2">
        <f t="shared" si="0"/>
        <v>28</v>
      </c>
      <c r="M19">
        <f t="shared" si="1"/>
        <v>0.21637280338166751</v>
      </c>
      <c r="N19">
        <f t="shared" si="2"/>
        <v>17.62913830545433</v>
      </c>
    </row>
    <row r="20" spans="1:14" x14ac:dyDescent="0.4">
      <c r="A20">
        <v>30</v>
      </c>
      <c r="B20">
        <v>9399.2909999999993</v>
      </c>
      <c r="D20">
        <v>30</v>
      </c>
      <c r="E20">
        <v>2540.442</v>
      </c>
      <c r="H20" s="1"/>
      <c r="L20" s="2">
        <f t="shared" si="0"/>
        <v>30</v>
      </c>
      <c r="M20">
        <f t="shared" si="1"/>
        <v>0.25282736159860453</v>
      </c>
      <c r="N20">
        <f t="shared" si="2"/>
        <v>21.461054025048224</v>
      </c>
    </row>
    <row r="21" spans="1:14" x14ac:dyDescent="0.4">
      <c r="H21" s="1"/>
    </row>
    <row r="22" spans="1:14" x14ac:dyDescent="0.4">
      <c r="H22" s="1"/>
      <c r="N22">
        <f>AVERAGE(N13:N20)</f>
        <v>15.95449536536159</v>
      </c>
    </row>
    <row r="23" spans="1:14" x14ac:dyDescent="0.4">
      <c r="H23" s="1"/>
    </row>
    <row r="24" spans="1:14" x14ac:dyDescent="0.4">
      <c r="H24" s="1"/>
    </row>
    <row r="25" spans="1:14" x14ac:dyDescent="0.4">
      <c r="H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F1" workbookViewId="0">
      <selection activeCell="N5" sqref="N5:N22"/>
    </sheetView>
  </sheetViews>
  <sheetFormatPr baseColWidth="10" defaultRowHeight="14.6" x14ac:dyDescent="0.4"/>
  <sheetData>
    <row r="1" spans="1:14" x14ac:dyDescent="0.4">
      <c r="A1" t="s">
        <v>1</v>
      </c>
      <c r="D1" t="s">
        <v>2</v>
      </c>
    </row>
    <row r="2" spans="1:14" x14ac:dyDescent="0.4">
      <c r="A2" t="s">
        <v>4</v>
      </c>
      <c r="D2" t="s">
        <v>5</v>
      </c>
      <c r="G2" t="s">
        <v>6</v>
      </c>
      <c r="I2" t="s">
        <v>7</v>
      </c>
      <c r="J2" s="1">
        <f>B4</f>
        <v>9110.9770000000008</v>
      </c>
    </row>
    <row r="3" spans="1:14" x14ac:dyDescent="0.4">
      <c r="A3" t="s">
        <v>10</v>
      </c>
      <c r="B3" t="s">
        <v>12</v>
      </c>
      <c r="D3" t="s">
        <v>10</v>
      </c>
      <c r="E3" t="s">
        <v>11</v>
      </c>
      <c r="I3" t="s">
        <v>8</v>
      </c>
      <c r="J3" s="1">
        <f>E4</f>
        <v>15799.745000000001</v>
      </c>
      <c r="L3" t="s">
        <v>0</v>
      </c>
      <c r="M3" t="s">
        <v>9</v>
      </c>
      <c r="N3" t="s">
        <v>13</v>
      </c>
    </row>
    <row r="4" spans="1:14" x14ac:dyDescent="0.4">
      <c r="A4" s="2">
        <v>-2</v>
      </c>
      <c r="B4">
        <v>9110.9770000000008</v>
      </c>
      <c r="D4" s="2">
        <v>-2</v>
      </c>
      <c r="E4" s="1">
        <v>15799.745000000001</v>
      </c>
      <c r="L4" s="2">
        <f>A4</f>
        <v>-2</v>
      </c>
      <c r="M4">
        <f>(J$2/B4)*(E4/J$3)</f>
        <v>1</v>
      </c>
      <c r="N4">
        <f>100*((M4-M$5)/(M$4-M$5))</f>
        <v>100</v>
      </c>
    </row>
    <row r="5" spans="1:14" x14ac:dyDescent="0.4">
      <c r="A5" s="1">
        <v>0</v>
      </c>
      <c r="B5">
        <v>8526.2890000000007</v>
      </c>
      <c r="D5" s="1">
        <v>0</v>
      </c>
      <c r="E5" s="1">
        <v>814.13199999999995</v>
      </c>
      <c r="L5" s="2">
        <f t="shared" ref="L5:L20" si="0">A5</f>
        <v>0</v>
      </c>
      <c r="M5">
        <f t="shared" ref="M5:M20" si="1">(J$2/B5)*(E5/J$3)</f>
        <v>5.5061704180890111E-2</v>
      </c>
      <c r="N5">
        <f t="shared" ref="N5:N20" si="2">100*((M5-M$5)/(M$4-M$5))</f>
        <v>0</v>
      </c>
    </row>
    <row r="6" spans="1:14" x14ac:dyDescent="0.4">
      <c r="A6" s="1">
        <v>2</v>
      </c>
      <c r="B6">
        <v>9341.43</v>
      </c>
      <c r="D6" s="1">
        <v>2</v>
      </c>
      <c r="E6" s="1">
        <v>1814.04</v>
      </c>
      <c r="L6" s="2">
        <f t="shared" si="0"/>
        <v>2</v>
      </c>
      <c r="M6">
        <f t="shared" si="1"/>
        <v>0.11198203821431742</v>
      </c>
      <c r="N6">
        <f t="shared" si="2"/>
        <v>6.0237090914054345</v>
      </c>
    </row>
    <row r="7" spans="1:14" x14ac:dyDescent="0.4">
      <c r="A7" s="1">
        <v>4</v>
      </c>
      <c r="B7">
        <v>6683.6750000000002</v>
      </c>
      <c r="D7" s="1">
        <v>4</v>
      </c>
      <c r="E7" s="1">
        <v>1667.896</v>
      </c>
      <c r="L7" s="2">
        <f t="shared" si="0"/>
        <v>4</v>
      </c>
      <c r="M7">
        <f t="shared" si="1"/>
        <v>0.14390255865607457</v>
      </c>
      <c r="N7">
        <f t="shared" si="2"/>
        <v>9.4017625138341643</v>
      </c>
    </row>
    <row r="8" spans="1:14" x14ac:dyDescent="0.4">
      <c r="A8" s="1">
        <v>6</v>
      </c>
      <c r="B8">
        <v>6512.4070000000002</v>
      </c>
      <c r="D8" s="1">
        <v>6</v>
      </c>
      <c r="E8" s="1">
        <v>1424.7370000000001</v>
      </c>
      <c r="H8" s="1"/>
      <c r="L8" s="2">
        <f t="shared" si="0"/>
        <v>6</v>
      </c>
      <c r="M8">
        <f t="shared" si="1"/>
        <v>0.12615603794547617</v>
      </c>
      <c r="N8">
        <f t="shared" si="2"/>
        <v>7.5237011854788536</v>
      </c>
    </row>
    <row r="9" spans="1:14" x14ac:dyDescent="0.4">
      <c r="A9" s="1">
        <v>8</v>
      </c>
      <c r="B9">
        <v>6561.7690000000002</v>
      </c>
      <c r="D9" s="1">
        <v>8</v>
      </c>
      <c r="E9" s="1">
        <v>1403.713</v>
      </c>
      <c r="H9" s="1"/>
      <c r="I9" s="1"/>
      <c r="L9" s="2">
        <f t="shared" si="0"/>
        <v>8</v>
      </c>
      <c r="M9">
        <f t="shared" si="1"/>
        <v>0.12335940248615429</v>
      </c>
      <c r="N9">
        <f t="shared" si="2"/>
        <v>7.2277416004249275</v>
      </c>
    </row>
    <row r="10" spans="1:14" x14ac:dyDescent="0.4">
      <c r="A10" s="1">
        <v>10</v>
      </c>
      <c r="B10">
        <v>6650.9390000000003</v>
      </c>
      <c r="D10" s="1">
        <v>10</v>
      </c>
      <c r="E10" s="1">
        <v>1558.38</v>
      </c>
      <c r="H10" s="1"/>
      <c r="I10" s="1"/>
      <c r="L10" s="2">
        <f t="shared" si="0"/>
        <v>10</v>
      </c>
      <c r="M10">
        <f t="shared" si="1"/>
        <v>0.13511553146214272</v>
      </c>
      <c r="N10">
        <f t="shared" si="2"/>
        <v>8.4718576477905128</v>
      </c>
    </row>
    <row r="11" spans="1:14" x14ac:dyDescent="0.4">
      <c r="A11" s="1">
        <v>12</v>
      </c>
      <c r="B11">
        <v>5157.4440000000004</v>
      </c>
      <c r="D11" s="1">
        <v>12</v>
      </c>
      <c r="E11" s="1">
        <v>1451.193</v>
      </c>
      <c r="H11" s="1"/>
      <c r="I11" s="1"/>
      <c r="L11" s="2">
        <f t="shared" si="0"/>
        <v>12</v>
      </c>
      <c r="M11">
        <f t="shared" si="1"/>
        <v>0.16225777875740208</v>
      </c>
      <c r="N11">
        <f t="shared" si="2"/>
        <v>11.344240682254302</v>
      </c>
    </row>
    <row r="12" spans="1:14" x14ac:dyDescent="0.4">
      <c r="A12" s="1">
        <v>14</v>
      </c>
      <c r="B12">
        <v>5426.7439999999997</v>
      </c>
      <c r="D12" s="1">
        <v>14</v>
      </c>
      <c r="E12" s="1">
        <v>1548.287</v>
      </c>
      <c r="H12" s="1"/>
      <c r="I12" s="1"/>
      <c r="L12" s="2">
        <f t="shared" si="0"/>
        <v>14</v>
      </c>
      <c r="M12">
        <f t="shared" si="1"/>
        <v>0.16452314587392491</v>
      </c>
      <c r="N12">
        <f t="shared" si="2"/>
        <v>11.583977723979245</v>
      </c>
    </row>
    <row r="13" spans="1:14" x14ac:dyDescent="0.4">
      <c r="A13">
        <v>16</v>
      </c>
      <c r="B13">
        <v>4869.9920000000002</v>
      </c>
      <c r="D13">
        <v>16</v>
      </c>
      <c r="E13">
        <v>1369.5909999999999</v>
      </c>
      <c r="H13" s="1"/>
      <c r="I13" s="1"/>
      <c r="L13" s="2">
        <f t="shared" si="0"/>
        <v>16</v>
      </c>
      <c r="M13">
        <f t="shared" si="1"/>
        <v>0.16217261446671574</v>
      </c>
      <c r="N13">
        <f t="shared" si="2"/>
        <v>11.335227999514789</v>
      </c>
    </row>
    <row r="14" spans="1:14" x14ac:dyDescent="0.4">
      <c r="A14">
        <v>18</v>
      </c>
      <c r="B14">
        <v>5027.1840000000002</v>
      </c>
      <c r="D14">
        <v>18</v>
      </c>
      <c r="E14">
        <v>1710.5139999999999</v>
      </c>
      <c r="H14" s="1"/>
      <c r="I14" s="1"/>
      <c r="L14" s="2">
        <f t="shared" si="0"/>
        <v>18</v>
      </c>
      <c r="M14">
        <f t="shared" si="1"/>
        <v>0.19620800615371373</v>
      </c>
      <c r="N14">
        <f t="shared" si="2"/>
        <v>14.937091934714363</v>
      </c>
    </row>
    <row r="15" spans="1:14" x14ac:dyDescent="0.4">
      <c r="A15">
        <v>20</v>
      </c>
      <c r="B15">
        <v>4378.1220000000003</v>
      </c>
      <c r="D15">
        <v>20</v>
      </c>
      <c r="E15">
        <v>1286.568</v>
      </c>
      <c r="H15" s="1"/>
      <c r="I15" s="1"/>
      <c r="L15" s="2">
        <f t="shared" si="0"/>
        <v>20</v>
      </c>
      <c r="M15">
        <f t="shared" si="1"/>
        <v>0.16945709556004016</v>
      </c>
      <c r="N15">
        <f t="shared" si="2"/>
        <v>12.106122895568285</v>
      </c>
    </row>
    <row r="16" spans="1:14" x14ac:dyDescent="0.4">
      <c r="A16">
        <v>22</v>
      </c>
      <c r="B16">
        <v>3944.7640000000001</v>
      </c>
      <c r="D16">
        <v>22</v>
      </c>
      <c r="E16">
        <v>1356.556</v>
      </c>
      <c r="H16" s="1"/>
      <c r="I16" s="1"/>
      <c r="L16" s="2">
        <f t="shared" si="0"/>
        <v>22</v>
      </c>
      <c r="M16">
        <f t="shared" si="1"/>
        <v>0.19830404499065765</v>
      </c>
      <c r="N16">
        <f t="shared" si="2"/>
        <v>15.158909469914056</v>
      </c>
    </row>
    <row r="17" spans="1:14" x14ac:dyDescent="0.4">
      <c r="A17">
        <v>24</v>
      </c>
      <c r="B17">
        <v>3591.5590000000002</v>
      </c>
      <c r="D17">
        <v>24</v>
      </c>
      <c r="E17">
        <v>1403.077</v>
      </c>
      <c r="H17" s="1"/>
      <c r="I17" s="1"/>
      <c r="L17" s="2">
        <f t="shared" si="0"/>
        <v>24</v>
      </c>
      <c r="M17">
        <f t="shared" si="1"/>
        <v>0.22527519428655424</v>
      </c>
      <c r="N17">
        <f t="shared" si="2"/>
        <v>18.013185713688991</v>
      </c>
    </row>
    <row r="18" spans="1:14" x14ac:dyDescent="0.4">
      <c r="A18">
        <v>26</v>
      </c>
      <c r="B18">
        <v>3559.0210000000002</v>
      </c>
      <c r="D18">
        <v>26</v>
      </c>
      <c r="E18">
        <v>1293.1030000000001</v>
      </c>
      <c r="H18" s="1"/>
      <c r="I18" s="1"/>
      <c r="L18" s="2">
        <f t="shared" si="0"/>
        <v>26</v>
      </c>
      <c r="M18">
        <f t="shared" si="1"/>
        <v>0.20951611924504168</v>
      </c>
      <c r="N18">
        <f t="shared" si="2"/>
        <v>16.34544982963828</v>
      </c>
    </row>
    <row r="19" spans="1:14" x14ac:dyDescent="0.4">
      <c r="A19">
        <v>28</v>
      </c>
      <c r="B19">
        <v>3288.3139999999999</v>
      </c>
      <c r="D19">
        <v>28</v>
      </c>
      <c r="E19">
        <v>1296.672</v>
      </c>
      <c r="H19" s="1"/>
      <c r="I19" s="1"/>
      <c r="L19" s="2">
        <f t="shared" si="0"/>
        <v>28</v>
      </c>
      <c r="M19">
        <f t="shared" si="1"/>
        <v>0.22739018971119757</v>
      </c>
      <c r="N19">
        <f t="shared" si="2"/>
        <v>18.23700936799543</v>
      </c>
    </row>
    <row r="20" spans="1:14" x14ac:dyDescent="0.4">
      <c r="A20">
        <v>30</v>
      </c>
      <c r="B20">
        <v>3463.3</v>
      </c>
      <c r="D20">
        <v>30</v>
      </c>
      <c r="E20">
        <v>1261.597</v>
      </c>
      <c r="H20" s="1"/>
      <c r="I20" s="1"/>
      <c r="L20" s="2">
        <f t="shared" si="0"/>
        <v>30</v>
      </c>
      <c r="M20">
        <f t="shared" si="1"/>
        <v>0.21006098968033557</v>
      </c>
      <c r="N20">
        <f t="shared" si="2"/>
        <v>16.403111841825179</v>
      </c>
    </row>
    <row r="21" spans="1:14" x14ac:dyDescent="0.4">
      <c r="H21" s="1"/>
      <c r="I21" s="1"/>
    </row>
    <row r="22" spans="1:14" x14ac:dyDescent="0.4">
      <c r="H22" s="1"/>
      <c r="I22" s="1"/>
      <c r="N22">
        <f>AVERAGE(N13:N20)</f>
        <v>15.317013631607422</v>
      </c>
    </row>
    <row r="23" spans="1:14" x14ac:dyDescent="0.4">
      <c r="H23" s="1"/>
      <c r="I23" s="1"/>
    </row>
    <row r="24" spans="1:14" x14ac:dyDescent="0.4">
      <c r="H24" s="1"/>
      <c r="I24" s="1"/>
    </row>
    <row r="25" spans="1:14" x14ac:dyDescent="0.4">
      <c r="I25" s="1"/>
    </row>
    <row r="26" spans="1:14" x14ac:dyDescent="0.4">
      <c r="I26" s="1"/>
    </row>
    <row r="32" spans="1:14" x14ac:dyDescent="0.4">
      <c r="J32" t="s">
        <v>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blank</vt:lpstr>
      <vt:lpstr>2018-05-26_posterior_larva 1</vt:lpstr>
      <vt:lpstr>2018-05-26_posterior_larva 2</vt:lpstr>
      <vt:lpstr>2018-06-06_pos. basolat._larva1</vt:lpstr>
      <vt:lpstr>2018-06-06_anterior_larva 2</vt:lpstr>
      <vt:lpstr>2018-06-07_posterior_larva 1</vt:lpstr>
      <vt:lpstr>2018-06-07_anterior_larva 2</vt:lpstr>
      <vt:lpstr>2018-06-07_anterior_larva 3</vt:lpstr>
      <vt:lpstr>2018-06-17_posterior_larva 1</vt:lpstr>
      <vt:lpstr>2018-06-17_posterior_larva 2</vt:lpstr>
      <vt:lpstr>2018-06-27_posterior_larva 1</vt:lpstr>
      <vt:lpstr>2018-06-27_posterior_larva 2</vt:lpstr>
      <vt:lpstr>2018-07-06_posterior_larva 1</vt:lpstr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Hepan webde</cp:lastModifiedBy>
  <dcterms:created xsi:type="dcterms:W3CDTF">2018-02-12T12:48:11Z</dcterms:created>
  <dcterms:modified xsi:type="dcterms:W3CDTF">2020-12-17T10:27:47Z</dcterms:modified>
</cp:coreProperties>
</file>