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baruch.haimson\Desktop\"/>
    </mc:Choice>
  </mc:AlternateContent>
  <xr:revisionPtr revIDLastSave="0" documentId="13_ncr:1_{87EEAB1B-9F24-4B01-8BB4-3C4FA8E21007}" xr6:coauthVersionLast="47" xr6:coauthVersionMax="47" xr10:uidLastSave="{00000000-0000-0000-0000-000000000000}"/>
  <bookViews>
    <workbookView xWindow="1125" yWindow="1125" windowWidth="22680" windowHeight="140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1" l="1"/>
  <c r="F96" i="1"/>
  <c r="G95" i="1"/>
  <c r="F95" i="1"/>
  <c r="E96" i="1"/>
  <c r="E95" i="1"/>
  <c r="D96" i="1"/>
  <c r="D95" i="1"/>
  <c r="D98" i="1" l="1"/>
  <c r="E98" i="1"/>
  <c r="F98" i="1"/>
  <c r="G98" i="1"/>
  <c r="D97" i="1"/>
  <c r="E97" i="1"/>
  <c r="F97" i="1"/>
  <c r="G97" i="1"/>
  <c r="C96" i="1"/>
  <c r="C95" i="1"/>
  <c r="B96" i="1"/>
  <c r="B95" i="1"/>
  <c r="B98" i="1" s="1"/>
  <c r="G88" i="1"/>
  <c r="G87" i="1"/>
  <c r="G90" i="1" s="1"/>
  <c r="E88" i="1"/>
  <c r="E90" i="1" s="1"/>
  <c r="E87" i="1"/>
  <c r="F88" i="1"/>
  <c r="F87" i="1"/>
  <c r="F89" i="1" s="1"/>
  <c r="D88" i="1"/>
  <c r="D87" i="1"/>
  <c r="C88" i="1"/>
  <c r="B88" i="1"/>
  <c r="C87" i="1"/>
  <c r="B87" i="1"/>
  <c r="E82" i="1"/>
  <c r="F82" i="1"/>
  <c r="G82" i="1"/>
  <c r="E81" i="1"/>
  <c r="F81" i="1"/>
  <c r="G81" i="1"/>
  <c r="C75" i="1"/>
  <c r="E75" i="1"/>
  <c r="F75" i="1"/>
  <c r="G75" i="1"/>
  <c r="C74" i="1"/>
  <c r="E74" i="1"/>
  <c r="F74" i="1"/>
  <c r="G74" i="1"/>
  <c r="E68" i="1"/>
  <c r="F68" i="1"/>
  <c r="G68" i="1"/>
  <c r="E67" i="1"/>
  <c r="F67" i="1"/>
  <c r="G67" i="1"/>
  <c r="D80" i="1"/>
  <c r="D79" i="1"/>
  <c r="D73" i="1"/>
  <c r="D72" i="1"/>
  <c r="C80" i="1"/>
  <c r="C79" i="1"/>
  <c r="B80" i="1"/>
  <c r="B79" i="1"/>
  <c r="B82" i="1" s="1"/>
  <c r="B72" i="1"/>
  <c r="B75" i="1" s="1"/>
  <c r="D66" i="1"/>
  <c r="D65" i="1"/>
  <c r="D68" i="1" s="1"/>
  <c r="C66" i="1"/>
  <c r="B66" i="1"/>
  <c r="C65" i="1"/>
  <c r="B65" i="1"/>
  <c r="B68" i="1" s="1"/>
  <c r="C81" i="1" l="1"/>
  <c r="C68" i="1"/>
  <c r="D75" i="1"/>
  <c r="D82" i="1"/>
  <c r="B90" i="1"/>
  <c r="D90" i="1"/>
  <c r="G89" i="1"/>
  <c r="C98" i="1"/>
  <c r="C67" i="1"/>
  <c r="C90" i="1"/>
  <c r="C82" i="1"/>
  <c r="E89" i="1"/>
  <c r="B67" i="1"/>
  <c r="D67" i="1"/>
  <c r="B74" i="1"/>
  <c r="D74" i="1"/>
  <c r="B81" i="1"/>
  <c r="D81" i="1"/>
  <c r="B89" i="1"/>
  <c r="D89" i="1"/>
  <c r="F90" i="1"/>
  <c r="B97" i="1"/>
  <c r="C97" i="1"/>
  <c r="C89" i="1"/>
</calcChain>
</file>

<file path=xl/sharedStrings.xml><?xml version="1.0" encoding="utf-8"?>
<sst xmlns="http://schemas.openxmlformats.org/spreadsheetml/2006/main" count="154" uniqueCount="33">
  <si>
    <t>E5</t>
  </si>
  <si>
    <t>#dI2</t>
  </si>
  <si>
    <t>Lhx1</t>
  </si>
  <si>
    <t>Pax2</t>
  </si>
  <si>
    <t>Lhx1+Pax2</t>
  </si>
  <si>
    <t>embryo</t>
  </si>
  <si>
    <t>Sum</t>
  </si>
  <si>
    <t>premig</t>
  </si>
  <si>
    <t>postmig</t>
  </si>
  <si>
    <t>Brn3a</t>
  </si>
  <si>
    <t>E6</t>
  </si>
  <si>
    <t>FoxP2</t>
  </si>
  <si>
    <t>Brn3a+FoxP2</t>
  </si>
  <si>
    <t>lim1</t>
  </si>
  <si>
    <t>Lim1+Pax2</t>
  </si>
  <si>
    <t>FoxP1</t>
  </si>
  <si>
    <t>FoxP4</t>
  </si>
  <si>
    <t>FoxP4+FoxP2</t>
  </si>
  <si>
    <t>embryo1</t>
  </si>
  <si>
    <t>embryo2</t>
  </si>
  <si>
    <t>E5 premigratory</t>
  </si>
  <si>
    <t>E5 postmigratory</t>
  </si>
  <si>
    <t>Avg</t>
  </si>
  <si>
    <t>Stds</t>
  </si>
  <si>
    <t>E5 pre-migratory</t>
  </si>
  <si>
    <t>E5 post-migratory</t>
  </si>
  <si>
    <t>E14</t>
  </si>
  <si>
    <t>Avgs</t>
  </si>
  <si>
    <t>brn3a and foxp1 partition</t>
  </si>
  <si>
    <t>FoxP2 and FoxP4</t>
  </si>
  <si>
    <t># dI2</t>
  </si>
  <si>
    <t>E5 dorsal</t>
  </si>
  <si>
    <t>E5 ventral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</si>
</sst>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2"/>
  <sheetViews>
    <sheetView tabSelected="1" topLeftCell="A97" workbookViewId="0">
      <selection activeCell="M84" sqref="M84"/>
    </sheetView>
  </sheetViews>
  <sheetFormatPr defaultRowHeight="14.25" x14ac:dyDescent="0.2"/>
  <sheetData>
    <row r="1" spans="1:63" x14ac:dyDescent="0.2">
      <c r="A1" t="s">
        <v>0</v>
      </c>
      <c r="O1" t="s">
        <v>10</v>
      </c>
      <c r="AN1" t="s">
        <v>26</v>
      </c>
    </row>
    <row r="3" spans="1:63" x14ac:dyDescent="0.2">
      <c r="A3" t="s">
        <v>5</v>
      </c>
      <c r="B3" t="s">
        <v>1</v>
      </c>
      <c r="C3" t="s">
        <v>2</v>
      </c>
      <c r="D3" t="s">
        <v>3</v>
      </c>
      <c r="E3" t="s">
        <v>4</v>
      </c>
      <c r="G3" t="s">
        <v>7</v>
      </c>
      <c r="H3" t="s">
        <v>2</v>
      </c>
      <c r="I3" t="s">
        <v>4</v>
      </c>
      <c r="J3" t="s">
        <v>8</v>
      </c>
      <c r="K3" t="s">
        <v>2</v>
      </c>
      <c r="L3" t="s">
        <v>4</v>
      </c>
      <c r="O3" t="s">
        <v>5</v>
      </c>
      <c r="P3" t="s">
        <v>1</v>
      </c>
      <c r="Q3" t="s">
        <v>9</v>
      </c>
      <c r="R3" t="s">
        <v>11</v>
      </c>
      <c r="S3" t="s">
        <v>12</v>
      </c>
      <c r="V3" t="s">
        <v>5</v>
      </c>
      <c r="W3" t="s">
        <v>1</v>
      </c>
      <c r="X3" t="s">
        <v>13</v>
      </c>
      <c r="Y3" t="s">
        <v>3</v>
      </c>
      <c r="Z3" t="s">
        <v>14</v>
      </c>
      <c r="AC3" t="s">
        <v>5</v>
      </c>
      <c r="AD3" t="s">
        <v>1</v>
      </c>
      <c r="AE3" t="s">
        <v>15</v>
      </c>
      <c r="AG3" t="s">
        <v>5</v>
      </c>
      <c r="AH3" t="s">
        <v>1</v>
      </c>
      <c r="AI3" t="s">
        <v>16</v>
      </c>
      <c r="AJ3" t="s">
        <v>11</v>
      </c>
      <c r="AK3" t="s">
        <v>17</v>
      </c>
      <c r="AN3" t="s">
        <v>5</v>
      </c>
      <c r="AO3" t="s">
        <v>1</v>
      </c>
      <c r="AP3" t="s">
        <v>13</v>
      </c>
      <c r="AQ3" t="s">
        <v>3</v>
      </c>
      <c r="AR3" t="s">
        <v>14</v>
      </c>
      <c r="AU3" t="s">
        <v>5</v>
      </c>
      <c r="AV3" t="s">
        <v>30</v>
      </c>
      <c r="AW3" t="s">
        <v>9</v>
      </c>
      <c r="BA3" t="s">
        <v>30</v>
      </c>
      <c r="BB3" t="s">
        <v>15</v>
      </c>
      <c r="BF3" t="s">
        <v>1</v>
      </c>
      <c r="BG3" t="s">
        <v>11</v>
      </c>
      <c r="BJ3" t="s">
        <v>1</v>
      </c>
      <c r="BK3" t="s">
        <v>16</v>
      </c>
    </row>
    <row r="4" spans="1:63" x14ac:dyDescent="0.2">
      <c r="A4">
        <v>1</v>
      </c>
      <c r="B4">
        <v>6</v>
      </c>
      <c r="C4">
        <v>2</v>
      </c>
      <c r="E4">
        <v>1</v>
      </c>
      <c r="G4">
        <v>0</v>
      </c>
      <c r="H4">
        <v>0</v>
      </c>
      <c r="I4">
        <v>0</v>
      </c>
      <c r="J4">
        <v>2</v>
      </c>
      <c r="K4">
        <v>1</v>
      </c>
      <c r="L4">
        <v>1</v>
      </c>
      <c r="O4">
        <v>1</v>
      </c>
      <c r="P4">
        <v>5</v>
      </c>
      <c r="Q4">
        <v>1</v>
      </c>
      <c r="V4">
        <v>1</v>
      </c>
      <c r="W4">
        <v>3</v>
      </c>
      <c r="Z4">
        <v>1</v>
      </c>
      <c r="AC4">
        <v>1</v>
      </c>
      <c r="AD4">
        <v>5</v>
      </c>
      <c r="AE4">
        <v>1</v>
      </c>
      <c r="AG4">
        <v>1</v>
      </c>
      <c r="AH4">
        <v>4</v>
      </c>
      <c r="AN4">
        <v>1</v>
      </c>
      <c r="AO4">
        <v>3</v>
      </c>
      <c r="AP4">
        <v>2</v>
      </c>
      <c r="AU4">
        <v>1</v>
      </c>
      <c r="AV4">
        <v>3</v>
      </c>
      <c r="AW4">
        <v>2</v>
      </c>
      <c r="AZ4">
        <v>1</v>
      </c>
      <c r="BA4">
        <v>1</v>
      </c>
      <c r="BB4">
        <v>0</v>
      </c>
      <c r="BE4">
        <v>1</v>
      </c>
      <c r="BF4">
        <v>1</v>
      </c>
      <c r="BG4">
        <v>1</v>
      </c>
      <c r="BI4">
        <v>1</v>
      </c>
      <c r="BJ4">
        <v>1</v>
      </c>
      <c r="BK4">
        <v>1</v>
      </c>
    </row>
    <row r="5" spans="1:63" x14ac:dyDescent="0.2">
      <c r="A5">
        <v>1</v>
      </c>
      <c r="B5">
        <v>5</v>
      </c>
      <c r="C5">
        <v>4</v>
      </c>
      <c r="G5">
        <v>0</v>
      </c>
      <c r="H5">
        <v>0</v>
      </c>
      <c r="I5">
        <v>0</v>
      </c>
      <c r="J5">
        <v>4</v>
      </c>
      <c r="K5">
        <v>2</v>
      </c>
      <c r="L5">
        <v>0</v>
      </c>
      <c r="O5">
        <v>1</v>
      </c>
      <c r="P5">
        <v>5</v>
      </c>
      <c r="Q5">
        <v>1</v>
      </c>
      <c r="R5">
        <v>1</v>
      </c>
      <c r="S5">
        <v>1</v>
      </c>
      <c r="V5">
        <v>1</v>
      </c>
      <c r="W5">
        <v>3</v>
      </c>
      <c r="X5">
        <v>3</v>
      </c>
      <c r="AC5">
        <v>1</v>
      </c>
      <c r="AD5">
        <v>9</v>
      </c>
      <c r="AG5">
        <v>1</v>
      </c>
      <c r="AH5">
        <v>2</v>
      </c>
      <c r="AN5">
        <v>1</v>
      </c>
      <c r="AO5">
        <v>10</v>
      </c>
      <c r="AP5">
        <v>1</v>
      </c>
      <c r="AR5">
        <v>2</v>
      </c>
      <c r="AU5">
        <v>1</v>
      </c>
      <c r="AV5">
        <v>1</v>
      </c>
      <c r="AW5">
        <v>0</v>
      </c>
      <c r="AZ5">
        <v>1</v>
      </c>
      <c r="BA5">
        <v>1</v>
      </c>
      <c r="BB5">
        <v>0</v>
      </c>
      <c r="BE5">
        <v>1</v>
      </c>
      <c r="BF5">
        <v>1</v>
      </c>
      <c r="BG5">
        <v>0</v>
      </c>
      <c r="BI5">
        <v>1</v>
      </c>
      <c r="BJ5">
        <v>1</v>
      </c>
      <c r="BK5">
        <v>0</v>
      </c>
    </row>
    <row r="6" spans="1:63" x14ac:dyDescent="0.2">
      <c r="A6">
        <v>1</v>
      </c>
      <c r="B6">
        <v>10</v>
      </c>
      <c r="C6">
        <v>10</v>
      </c>
      <c r="G6">
        <v>1</v>
      </c>
      <c r="H6">
        <v>1</v>
      </c>
      <c r="I6">
        <v>0</v>
      </c>
      <c r="J6">
        <v>7</v>
      </c>
      <c r="K6">
        <v>1</v>
      </c>
      <c r="L6">
        <v>0</v>
      </c>
      <c r="O6">
        <v>1</v>
      </c>
      <c r="P6">
        <v>5</v>
      </c>
      <c r="Q6">
        <v>1</v>
      </c>
      <c r="V6">
        <v>1</v>
      </c>
      <c r="W6">
        <v>3</v>
      </c>
      <c r="Z6">
        <v>2</v>
      </c>
      <c r="AC6">
        <v>1</v>
      </c>
      <c r="AD6">
        <v>9</v>
      </c>
      <c r="AE6">
        <v>2</v>
      </c>
      <c r="AG6">
        <v>1</v>
      </c>
      <c r="AH6">
        <v>3</v>
      </c>
      <c r="AI6">
        <v>1</v>
      </c>
      <c r="AN6">
        <v>1</v>
      </c>
      <c r="AO6">
        <v>9</v>
      </c>
      <c r="AP6">
        <v>2</v>
      </c>
      <c r="AR6">
        <v>1</v>
      </c>
      <c r="AU6">
        <v>1</v>
      </c>
      <c r="AV6">
        <v>1</v>
      </c>
      <c r="AW6">
        <v>0</v>
      </c>
      <c r="AZ6">
        <v>1</v>
      </c>
      <c r="BA6">
        <v>3</v>
      </c>
      <c r="BB6">
        <v>1</v>
      </c>
      <c r="BE6">
        <v>1</v>
      </c>
      <c r="BF6">
        <v>1</v>
      </c>
      <c r="BG6">
        <v>0</v>
      </c>
      <c r="BI6">
        <v>1</v>
      </c>
      <c r="BJ6">
        <v>1</v>
      </c>
      <c r="BK6">
        <v>0</v>
      </c>
    </row>
    <row r="7" spans="1:63" x14ac:dyDescent="0.2">
      <c r="A7">
        <v>1</v>
      </c>
      <c r="B7">
        <v>5</v>
      </c>
      <c r="C7">
        <v>4</v>
      </c>
      <c r="E7">
        <v>1</v>
      </c>
      <c r="G7">
        <v>3</v>
      </c>
      <c r="H7">
        <v>3</v>
      </c>
      <c r="I7">
        <v>0</v>
      </c>
      <c r="J7">
        <v>6</v>
      </c>
      <c r="K7">
        <v>2</v>
      </c>
      <c r="L7">
        <v>0</v>
      </c>
      <c r="O7">
        <v>1</v>
      </c>
      <c r="P7">
        <v>5</v>
      </c>
      <c r="Q7">
        <v>1</v>
      </c>
      <c r="R7">
        <v>1</v>
      </c>
      <c r="V7">
        <v>1</v>
      </c>
      <c r="W7">
        <v>2</v>
      </c>
      <c r="X7">
        <v>2</v>
      </c>
      <c r="AC7">
        <v>1</v>
      </c>
      <c r="AD7">
        <v>10</v>
      </c>
      <c r="AE7">
        <v>2</v>
      </c>
      <c r="AG7">
        <v>1</v>
      </c>
      <c r="AH7">
        <v>5</v>
      </c>
      <c r="AN7">
        <v>1</v>
      </c>
      <c r="AO7">
        <v>11</v>
      </c>
      <c r="AU7">
        <v>1</v>
      </c>
      <c r="AV7">
        <v>1</v>
      </c>
      <c r="AW7">
        <v>1</v>
      </c>
      <c r="AZ7">
        <v>1</v>
      </c>
      <c r="BA7">
        <v>2</v>
      </c>
      <c r="BB7">
        <v>0</v>
      </c>
      <c r="BE7">
        <v>1</v>
      </c>
      <c r="BF7">
        <v>1</v>
      </c>
      <c r="BG7">
        <v>1</v>
      </c>
      <c r="BI7">
        <v>1</v>
      </c>
      <c r="BJ7">
        <v>1</v>
      </c>
      <c r="BK7">
        <v>1</v>
      </c>
    </row>
    <row r="8" spans="1:63" x14ac:dyDescent="0.2">
      <c r="A8">
        <v>1</v>
      </c>
      <c r="B8">
        <v>11</v>
      </c>
      <c r="C8">
        <v>9</v>
      </c>
      <c r="E8">
        <v>1</v>
      </c>
      <c r="G8">
        <v>0</v>
      </c>
      <c r="H8">
        <v>0</v>
      </c>
      <c r="I8">
        <v>0</v>
      </c>
      <c r="J8">
        <v>1</v>
      </c>
      <c r="K8">
        <v>1</v>
      </c>
      <c r="L8">
        <v>0</v>
      </c>
      <c r="O8">
        <v>1</v>
      </c>
      <c r="P8">
        <v>1</v>
      </c>
      <c r="AC8">
        <v>1</v>
      </c>
      <c r="AD8">
        <v>7</v>
      </c>
      <c r="AE8">
        <v>3</v>
      </c>
      <c r="AG8">
        <v>1</v>
      </c>
      <c r="AH8">
        <v>1</v>
      </c>
      <c r="AN8">
        <v>1</v>
      </c>
      <c r="AO8">
        <v>12</v>
      </c>
      <c r="AR8">
        <v>3</v>
      </c>
      <c r="AU8">
        <v>1</v>
      </c>
      <c r="AV8">
        <v>1</v>
      </c>
      <c r="AW8">
        <v>0</v>
      </c>
      <c r="AZ8">
        <v>1</v>
      </c>
      <c r="BA8">
        <v>1</v>
      </c>
      <c r="BB8">
        <v>0</v>
      </c>
      <c r="BE8">
        <v>1</v>
      </c>
      <c r="BF8">
        <v>1</v>
      </c>
      <c r="BG8">
        <v>0</v>
      </c>
      <c r="BI8">
        <v>1</v>
      </c>
      <c r="BJ8">
        <v>1</v>
      </c>
      <c r="BK8">
        <v>0</v>
      </c>
    </row>
    <row r="9" spans="1:63" x14ac:dyDescent="0.2">
      <c r="A9">
        <v>1</v>
      </c>
      <c r="B9">
        <v>1</v>
      </c>
      <c r="C9">
        <v>1</v>
      </c>
      <c r="G9">
        <v>3</v>
      </c>
      <c r="H9">
        <v>2</v>
      </c>
      <c r="I9">
        <v>0</v>
      </c>
      <c r="J9">
        <v>4</v>
      </c>
      <c r="K9">
        <v>1</v>
      </c>
      <c r="L9">
        <v>0</v>
      </c>
      <c r="O9">
        <v>1</v>
      </c>
      <c r="P9">
        <v>5</v>
      </c>
      <c r="Q9">
        <v>1</v>
      </c>
      <c r="R9">
        <v>1</v>
      </c>
      <c r="V9" t="s">
        <v>6</v>
      </c>
      <c r="W9">
        <v>11</v>
      </c>
      <c r="X9">
        <v>5</v>
      </c>
      <c r="Y9">
        <v>0</v>
      </c>
      <c r="Z9">
        <v>3</v>
      </c>
      <c r="AC9">
        <v>1</v>
      </c>
      <c r="AD9">
        <v>7</v>
      </c>
      <c r="AG9">
        <v>1</v>
      </c>
      <c r="AH9">
        <v>6</v>
      </c>
      <c r="AI9">
        <v>1</v>
      </c>
      <c r="AK9">
        <v>1</v>
      </c>
      <c r="AN9">
        <v>1</v>
      </c>
      <c r="AO9">
        <v>7</v>
      </c>
      <c r="AP9">
        <v>1</v>
      </c>
      <c r="AR9">
        <v>2</v>
      </c>
      <c r="AU9">
        <v>1</v>
      </c>
      <c r="AV9">
        <v>1</v>
      </c>
      <c r="AW9">
        <v>0</v>
      </c>
      <c r="AZ9">
        <v>1</v>
      </c>
      <c r="BA9">
        <v>2</v>
      </c>
      <c r="BB9">
        <v>0</v>
      </c>
      <c r="BE9">
        <v>1</v>
      </c>
      <c r="BF9">
        <v>3</v>
      </c>
      <c r="BG9">
        <v>0</v>
      </c>
      <c r="BI9">
        <v>1</v>
      </c>
      <c r="BJ9">
        <v>3</v>
      </c>
      <c r="BK9">
        <v>0</v>
      </c>
    </row>
    <row r="10" spans="1:63" x14ac:dyDescent="0.2">
      <c r="A10">
        <v>1</v>
      </c>
      <c r="B10">
        <v>9</v>
      </c>
      <c r="C10">
        <v>7</v>
      </c>
      <c r="G10">
        <v>4</v>
      </c>
      <c r="H10">
        <v>4</v>
      </c>
      <c r="I10">
        <v>0</v>
      </c>
      <c r="J10">
        <v>4</v>
      </c>
      <c r="K10">
        <v>2</v>
      </c>
      <c r="L10">
        <v>0</v>
      </c>
      <c r="O10">
        <v>1</v>
      </c>
      <c r="P10">
        <v>15</v>
      </c>
      <c r="Q10">
        <v>2</v>
      </c>
      <c r="R10">
        <v>1</v>
      </c>
      <c r="AC10">
        <v>1</v>
      </c>
      <c r="AD10">
        <v>9</v>
      </c>
      <c r="AE10">
        <v>1</v>
      </c>
      <c r="AG10">
        <v>1</v>
      </c>
      <c r="AH10">
        <v>4</v>
      </c>
      <c r="AK10">
        <v>1</v>
      </c>
      <c r="AN10">
        <v>1</v>
      </c>
      <c r="AO10">
        <v>3</v>
      </c>
      <c r="AU10">
        <v>1</v>
      </c>
      <c r="AV10">
        <v>1</v>
      </c>
      <c r="AW10">
        <v>0</v>
      </c>
      <c r="AZ10">
        <v>1</v>
      </c>
      <c r="BA10">
        <v>2</v>
      </c>
      <c r="BB10">
        <v>0</v>
      </c>
      <c r="BE10">
        <v>1</v>
      </c>
      <c r="BF10">
        <v>1</v>
      </c>
      <c r="BG10">
        <v>0</v>
      </c>
      <c r="BI10">
        <v>1</v>
      </c>
      <c r="BJ10">
        <v>1</v>
      </c>
      <c r="BK10">
        <v>0</v>
      </c>
    </row>
    <row r="11" spans="1:63" x14ac:dyDescent="0.2">
      <c r="A11">
        <v>1</v>
      </c>
      <c r="B11">
        <v>7</v>
      </c>
      <c r="C11">
        <v>7</v>
      </c>
      <c r="G11">
        <v>1</v>
      </c>
      <c r="H11">
        <v>1</v>
      </c>
      <c r="I11">
        <v>0</v>
      </c>
      <c r="J11">
        <v>6</v>
      </c>
      <c r="K11">
        <v>3</v>
      </c>
      <c r="L11">
        <v>2</v>
      </c>
      <c r="AC11">
        <v>1</v>
      </c>
      <c r="AD11">
        <v>10</v>
      </c>
      <c r="AE11">
        <v>2</v>
      </c>
      <c r="AG11">
        <v>1</v>
      </c>
      <c r="AH11">
        <v>2</v>
      </c>
      <c r="AN11">
        <v>1</v>
      </c>
      <c r="AO11">
        <v>8</v>
      </c>
      <c r="AP11">
        <v>5</v>
      </c>
      <c r="AU11">
        <v>1</v>
      </c>
      <c r="AV11">
        <v>3</v>
      </c>
      <c r="AW11">
        <v>0</v>
      </c>
      <c r="AZ11">
        <v>1</v>
      </c>
      <c r="BA11">
        <v>1</v>
      </c>
      <c r="BB11">
        <v>0</v>
      </c>
      <c r="BE11">
        <v>1</v>
      </c>
      <c r="BF11">
        <v>2</v>
      </c>
      <c r="BG11">
        <v>0</v>
      </c>
      <c r="BI11">
        <v>1</v>
      </c>
      <c r="BJ11">
        <v>2</v>
      </c>
      <c r="BK11">
        <v>0</v>
      </c>
    </row>
    <row r="12" spans="1:63" x14ac:dyDescent="0.2">
      <c r="A12">
        <v>1</v>
      </c>
      <c r="B12">
        <v>7</v>
      </c>
      <c r="C12">
        <v>6</v>
      </c>
      <c r="E12">
        <v>1</v>
      </c>
      <c r="G12">
        <v>1</v>
      </c>
      <c r="H12">
        <v>0</v>
      </c>
      <c r="I12">
        <v>0</v>
      </c>
      <c r="J12">
        <v>2</v>
      </c>
      <c r="K12">
        <v>2</v>
      </c>
      <c r="L12">
        <v>0</v>
      </c>
      <c r="O12" t="s">
        <v>6</v>
      </c>
      <c r="P12">
        <v>41</v>
      </c>
      <c r="Q12">
        <v>7</v>
      </c>
      <c r="R12">
        <v>4</v>
      </c>
      <c r="S12">
        <v>1</v>
      </c>
      <c r="AC12">
        <v>1</v>
      </c>
      <c r="AD12">
        <v>14</v>
      </c>
      <c r="AE12">
        <v>1</v>
      </c>
      <c r="AN12">
        <v>1</v>
      </c>
      <c r="AO12">
        <v>8</v>
      </c>
      <c r="AP12">
        <v>3</v>
      </c>
      <c r="AR12">
        <v>3</v>
      </c>
      <c r="AU12">
        <v>1</v>
      </c>
      <c r="AV12">
        <v>2</v>
      </c>
      <c r="AW12">
        <v>0</v>
      </c>
      <c r="BE12">
        <v>1</v>
      </c>
      <c r="BF12">
        <v>2</v>
      </c>
      <c r="BG12">
        <v>0</v>
      </c>
      <c r="BI12">
        <v>1</v>
      </c>
      <c r="BJ12">
        <v>2</v>
      </c>
      <c r="BK12">
        <v>0</v>
      </c>
    </row>
    <row r="13" spans="1:63" x14ac:dyDescent="0.2">
      <c r="A13">
        <v>1</v>
      </c>
      <c r="B13">
        <v>3</v>
      </c>
      <c r="C13">
        <v>2</v>
      </c>
      <c r="G13">
        <v>0</v>
      </c>
      <c r="H13">
        <v>0</v>
      </c>
      <c r="I13">
        <v>0</v>
      </c>
      <c r="J13">
        <v>2</v>
      </c>
      <c r="K13">
        <v>1</v>
      </c>
      <c r="L13">
        <v>1</v>
      </c>
      <c r="AC13">
        <v>1</v>
      </c>
      <c r="AD13">
        <v>9</v>
      </c>
      <c r="AE13">
        <v>2</v>
      </c>
      <c r="AG13" t="s">
        <v>6</v>
      </c>
      <c r="AH13">
        <v>27</v>
      </c>
      <c r="AI13">
        <v>2</v>
      </c>
      <c r="AJ13">
        <v>0</v>
      </c>
      <c r="AK13">
        <v>2</v>
      </c>
      <c r="AN13">
        <v>1</v>
      </c>
      <c r="AO13">
        <v>14</v>
      </c>
      <c r="AP13">
        <v>2</v>
      </c>
      <c r="AU13">
        <v>1</v>
      </c>
      <c r="AV13">
        <v>1</v>
      </c>
      <c r="AW13">
        <v>1</v>
      </c>
      <c r="AZ13" t="s">
        <v>6</v>
      </c>
      <c r="BA13">
        <v>13</v>
      </c>
      <c r="BB13">
        <v>1</v>
      </c>
      <c r="BE13">
        <v>1</v>
      </c>
      <c r="BF13">
        <v>1</v>
      </c>
      <c r="BG13">
        <v>0</v>
      </c>
      <c r="BI13">
        <v>1</v>
      </c>
      <c r="BJ13">
        <v>1</v>
      </c>
      <c r="BK13">
        <v>0</v>
      </c>
    </row>
    <row r="14" spans="1:63" x14ac:dyDescent="0.2">
      <c r="A14">
        <v>1</v>
      </c>
      <c r="B14">
        <v>2</v>
      </c>
      <c r="C14">
        <v>1</v>
      </c>
      <c r="E14">
        <v>1</v>
      </c>
      <c r="AC14">
        <v>1</v>
      </c>
      <c r="AD14">
        <v>10</v>
      </c>
      <c r="AE14">
        <v>2</v>
      </c>
      <c r="AU14">
        <v>1</v>
      </c>
      <c r="AV14">
        <v>2</v>
      </c>
      <c r="AW14">
        <v>0</v>
      </c>
    </row>
    <row r="15" spans="1:63" x14ac:dyDescent="0.2">
      <c r="A15" t="s">
        <v>6</v>
      </c>
      <c r="B15">
        <v>66</v>
      </c>
      <c r="C15">
        <v>53</v>
      </c>
      <c r="E15">
        <v>5</v>
      </c>
      <c r="G15">
        <v>13</v>
      </c>
      <c r="H15">
        <v>11</v>
      </c>
      <c r="I15">
        <v>0</v>
      </c>
      <c r="J15">
        <v>38</v>
      </c>
      <c r="K15">
        <v>16</v>
      </c>
      <c r="L15">
        <v>4</v>
      </c>
      <c r="AN15" t="s">
        <v>6</v>
      </c>
      <c r="AO15">
        <v>85</v>
      </c>
      <c r="AP15">
        <v>16</v>
      </c>
      <c r="AQ15">
        <v>0</v>
      </c>
      <c r="AR15">
        <v>11</v>
      </c>
      <c r="AU15">
        <v>1</v>
      </c>
      <c r="AV15">
        <v>2</v>
      </c>
      <c r="AW15">
        <v>0</v>
      </c>
      <c r="BE15" t="s">
        <v>6</v>
      </c>
      <c r="BF15">
        <v>14</v>
      </c>
      <c r="BG15">
        <v>2</v>
      </c>
      <c r="BI15" t="s">
        <v>6</v>
      </c>
      <c r="BJ15">
        <v>14</v>
      </c>
      <c r="BK15">
        <v>2</v>
      </c>
    </row>
    <row r="16" spans="1:63" x14ac:dyDescent="0.2">
      <c r="AC16" t="s">
        <v>6</v>
      </c>
      <c r="AD16">
        <v>99</v>
      </c>
      <c r="AE16">
        <v>16</v>
      </c>
      <c r="AU16">
        <v>1</v>
      </c>
      <c r="AV16">
        <v>1</v>
      </c>
      <c r="AW16">
        <v>0</v>
      </c>
    </row>
    <row r="17" spans="1:63" x14ac:dyDescent="0.2">
      <c r="A17">
        <v>2</v>
      </c>
      <c r="B17">
        <v>8</v>
      </c>
      <c r="C17">
        <v>6</v>
      </c>
      <c r="E17">
        <v>2</v>
      </c>
      <c r="G17">
        <v>3</v>
      </c>
      <c r="H17">
        <v>3</v>
      </c>
      <c r="I17">
        <v>0</v>
      </c>
      <c r="J17">
        <v>5</v>
      </c>
      <c r="K17">
        <v>2</v>
      </c>
      <c r="L17">
        <v>2</v>
      </c>
      <c r="AU17">
        <v>1</v>
      </c>
      <c r="AV17">
        <v>1</v>
      </c>
      <c r="AW17">
        <v>0</v>
      </c>
      <c r="AZ17">
        <v>2</v>
      </c>
      <c r="BA17">
        <v>2</v>
      </c>
      <c r="BB17">
        <v>0</v>
      </c>
    </row>
    <row r="18" spans="1:63" x14ac:dyDescent="0.2">
      <c r="A18">
        <v>2</v>
      </c>
      <c r="B18">
        <v>10</v>
      </c>
      <c r="C18">
        <v>8</v>
      </c>
      <c r="E18">
        <v>1</v>
      </c>
      <c r="G18">
        <v>3</v>
      </c>
      <c r="H18">
        <v>3</v>
      </c>
      <c r="I18">
        <v>0</v>
      </c>
      <c r="J18">
        <v>7</v>
      </c>
      <c r="K18">
        <v>4</v>
      </c>
      <c r="L18">
        <v>1</v>
      </c>
      <c r="AU18">
        <v>1</v>
      </c>
      <c r="AV18">
        <v>1</v>
      </c>
      <c r="AW18">
        <v>0</v>
      </c>
      <c r="AZ18">
        <v>2</v>
      </c>
      <c r="BA18">
        <v>4</v>
      </c>
      <c r="BB18">
        <v>0</v>
      </c>
    </row>
    <row r="19" spans="1:63" x14ac:dyDescent="0.2">
      <c r="A19">
        <v>2</v>
      </c>
      <c r="B19">
        <v>12</v>
      </c>
      <c r="C19">
        <v>9</v>
      </c>
      <c r="E19">
        <v>1</v>
      </c>
      <c r="G19">
        <v>2</v>
      </c>
      <c r="H19">
        <v>2</v>
      </c>
      <c r="I19">
        <v>0</v>
      </c>
      <c r="J19">
        <v>10</v>
      </c>
      <c r="K19">
        <v>5</v>
      </c>
      <c r="L19">
        <v>1</v>
      </c>
      <c r="O19">
        <v>2</v>
      </c>
      <c r="P19">
        <v>15</v>
      </c>
      <c r="Q19">
        <v>4</v>
      </c>
      <c r="R19">
        <v>1</v>
      </c>
      <c r="V19">
        <v>2</v>
      </c>
      <c r="W19">
        <v>9</v>
      </c>
      <c r="X19">
        <v>4</v>
      </c>
      <c r="AC19">
        <v>2</v>
      </c>
      <c r="AD19">
        <v>7</v>
      </c>
      <c r="AG19">
        <v>2</v>
      </c>
      <c r="AH19">
        <v>17</v>
      </c>
      <c r="AJ19">
        <v>1</v>
      </c>
      <c r="AK19">
        <v>1</v>
      </c>
      <c r="AN19">
        <v>2</v>
      </c>
      <c r="AO19">
        <v>1</v>
      </c>
      <c r="AU19">
        <v>1</v>
      </c>
      <c r="AV19">
        <v>1</v>
      </c>
      <c r="AW19">
        <v>0</v>
      </c>
      <c r="AZ19">
        <v>2</v>
      </c>
      <c r="BA19">
        <v>4</v>
      </c>
      <c r="BB19">
        <v>1</v>
      </c>
    </row>
    <row r="20" spans="1:63" x14ac:dyDescent="0.2">
      <c r="A20">
        <v>2</v>
      </c>
      <c r="B20">
        <v>7</v>
      </c>
      <c r="C20">
        <v>7</v>
      </c>
      <c r="G20">
        <v>4</v>
      </c>
      <c r="H20">
        <v>4</v>
      </c>
      <c r="I20">
        <v>0</v>
      </c>
      <c r="J20">
        <v>2</v>
      </c>
      <c r="K20">
        <v>2</v>
      </c>
      <c r="L20">
        <v>0</v>
      </c>
      <c r="O20">
        <v>2</v>
      </c>
      <c r="P20">
        <v>4</v>
      </c>
      <c r="Q20">
        <v>1</v>
      </c>
      <c r="V20">
        <v>2</v>
      </c>
      <c r="W20">
        <v>9</v>
      </c>
      <c r="X20">
        <v>5</v>
      </c>
      <c r="AC20">
        <v>2</v>
      </c>
      <c r="AD20">
        <v>7</v>
      </c>
      <c r="AE20">
        <v>1</v>
      </c>
      <c r="AG20">
        <v>2</v>
      </c>
      <c r="AH20">
        <v>20</v>
      </c>
      <c r="AI20">
        <v>1</v>
      </c>
      <c r="AK20">
        <v>5</v>
      </c>
      <c r="AN20">
        <v>2</v>
      </c>
      <c r="AO20">
        <v>1</v>
      </c>
      <c r="AP20">
        <v>1</v>
      </c>
      <c r="AU20">
        <v>1</v>
      </c>
      <c r="AV20">
        <v>1</v>
      </c>
      <c r="AW20">
        <v>0</v>
      </c>
      <c r="AZ20">
        <v>2</v>
      </c>
      <c r="BA20">
        <v>1</v>
      </c>
      <c r="BB20">
        <v>0</v>
      </c>
    </row>
    <row r="21" spans="1:63" x14ac:dyDescent="0.2">
      <c r="A21">
        <v>2</v>
      </c>
      <c r="B21">
        <v>3</v>
      </c>
      <c r="C21">
        <v>1</v>
      </c>
      <c r="E21">
        <v>1</v>
      </c>
      <c r="G21">
        <v>0</v>
      </c>
      <c r="H21">
        <v>0</v>
      </c>
      <c r="I21">
        <v>0</v>
      </c>
      <c r="J21">
        <v>4</v>
      </c>
      <c r="K21">
        <v>0</v>
      </c>
      <c r="L21">
        <v>0</v>
      </c>
      <c r="O21">
        <v>2</v>
      </c>
      <c r="P21">
        <v>11</v>
      </c>
      <c r="Q21">
        <v>4</v>
      </c>
      <c r="R21">
        <v>1</v>
      </c>
      <c r="S21">
        <v>1</v>
      </c>
      <c r="V21">
        <v>2</v>
      </c>
      <c r="W21">
        <v>10</v>
      </c>
      <c r="X21">
        <v>6</v>
      </c>
      <c r="AC21">
        <v>2</v>
      </c>
      <c r="AD21">
        <v>2</v>
      </c>
      <c r="AG21">
        <v>2</v>
      </c>
      <c r="AH21">
        <v>8</v>
      </c>
      <c r="AK21">
        <v>1</v>
      </c>
      <c r="AN21">
        <v>2</v>
      </c>
      <c r="AO21">
        <v>4</v>
      </c>
      <c r="AP21">
        <v>1</v>
      </c>
      <c r="AU21">
        <v>1</v>
      </c>
      <c r="AV21">
        <v>3</v>
      </c>
      <c r="AW21">
        <v>0</v>
      </c>
      <c r="AZ21">
        <v>2</v>
      </c>
      <c r="BA21">
        <v>5</v>
      </c>
      <c r="BB21">
        <v>1</v>
      </c>
    </row>
    <row r="22" spans="1:63" x14ac:dyDescent="0.2">
      <c r="A22">
        <v>2</v>
      </c>
      <c r="B22">
        <v>8</v>
      </c>
      <c r="C22">
        <v>8</v>
      </c>
      <c r="G22">
        <v>1</v>
      </c>
      <c r="H22">
        <v>1</v>
      </c>
      <c r="I22">
        <v>0</v>
      </c>
      <c r="J22">
        <v>7</v>
      </c>
      <c r="K22">
        <v>6</v>
      </c>
      <c r="L22">
        <v>0</v>
      </c>
      <c r="O22">
        <v>2</v>
      </c>
      <c r="P22">
        <v>2</v>
      </c>
      <c r="R22">
        <v>1</v>
      </c>
      <c r="V22">
        <v>2</v>
      </c>
      <c r="W22">
        <v>14</v>
      </c>
      <c r="X22">
        <v>11</v>
      </c>
      <c r="AC22">
        <v>2</v>
      </c>
      <c r="AD22">
        <v>2</v>
      </c>
      <c r="AG22">
        <v>2</v>
      </c>
      <c r="AH22">
        <v>9</v>
      </c>
      <c r="AK22">
        <v>1</v>
      </c>
      <c r="AN22">
        <v>2</v>
      </c>
      <c r="AO22">
        <v>8</v>
      </c>
      <c r="AP22">
        <v>1</v>
      </c>
      <c r="AR22">
        <v>2</v>
      </c>
      <c r="AU22">
        <v>1</v>
      </c>
      <c r="AV22">
        <v>1</v>
      </c>
      <c r="AW22">
        <v>0</v>
      </c>
      <c r="AZ22">
        <v>2</v>
      </c>
      <c r="BA22">
        <v>3</v>
      </c>
      <c r="BB22">
        <v>1</v>
      </c>
    </row>
    <row r="23" spans="1:63" x14ac:dyDescent="0.2">
      <c r="A23">
        <v>2</v>
      </c>
      <c r="B23">
        <v>4</v>
      </c>
      <c r="C23">
        <v>3</v>
      </c>
      <c r="G23">
        <v>2</v>
      </c>
      <c r="H23">
        <v>2</v>
      </c>
      <c r="I23">
        <v>0</v>
      </c>
      <c r="J23">
        <v>2</v>
      </c>
      <c r="K23">
        <v>1</v>
      </c>
      <c r="L23">
        <v>1</v>
      </c>
      <c r="O23">
        <v>2</v>
      </c>
      <c r="P23">
        <v>8</v>
      </c>
      <c r="V23">
        <v>2</v>
      </c>
      <c r="W23">
        <v>5</v>
      </c>
      <c r="X23">
        <v>2</v>
      </c>
      <c r="Z23">
        <v>2</v>
      </c>
      <c r="AG23">
        <v>2</v>
      </c>
      <c r="AH23">
        <v>10</v>
      </c>
      <c r="AN23">
        <v>2</v>
      </c>
      <c r="AO23">
        <v>12</v>
      </c>
      <c r="AP23">
        <v>4</v>
      </c>
      <c r="AR23">
        <v>1</v>
      </c>
      <c r="AU23">
        <v>1</v>
      </c>
      <c r="AV23">
        <v>1</v>
      </c>
      <c r="AW23">
        <v>0</v>
      </c>
      <c r="AZ23">
        <v>2</v>
      </c>
      <c r="BA23">
        <v>5</v>
      </c>
      <c r="BB23">
        <v>0</v>
      </c>
    </row>
    <row r="24" spans="1:63" x14ac:dyDescent="0.2">
      <c r="A24">
        <v>2</v>
      </c>
      <c r="B24">
        <v>1</v>
      </c>
      <c r="C24">
        <v>1</v>
      </c>
      <c r="G24">
        <v>1</v>
      </c>
      <c r="H24">
        <v>1</v>
      </c>
      <c r="I24">
        <v>0</v>
      </c>
      <c r="J24">
        <v>0</v>
      </c>
      <c r="K24">
        <v>0</v>
      </c>
      <c r="L24">
        <v>0</v>
      </c>
      <c r="O24">
        <v>2</v>
      </c>
      <c r="P24">
        <v>7</v>
      </c>
      <c r="Q24">
        <v>1</v>
      </c>
      <c r="V24">
        <v>2</v>
      </c>
      <c r="W24">
        <v>4</v>
      </c>
      <c r="X24">
        <v>2</v>
      </c>
      <c r="AC24" t="s">
        <v>6</v>
      </c>
      <c r="AD24">
        <v>18</v>
      </c>
      <c r="AE24">
        <v>1</v>
      </c>
      <c r="AG24">
        <v>2</v>
      </c>
      <c r="AH24">
        <v>7</v>
      </c>
      <c r="AN24">
        <v>2</v>
      </c>
      <c r="AO24">
        <v>5</v>
      </c>
      <c r="AP24">
        <v>2</v>
      </c>
      <c r="AR24">
        <v>1</v>
      </c>
      <c r="AU24">
        <v>1</v>
      </c>
      <c r="AV24">
        <v>1</v>
      </c>
      <c r="AW24">
        <v>1</v>
      </c>
      <c r="AZ24">
        <v>2</v>
      </c>
      <c r="BA24">
        <v>1</v>
      </c>
      <c r="BB24">
        <v>1</v>
      </c>
      <c r="BE24">
        <v>2</v>
      </c>
      <c r="BF24">
        <v>1</v>
      </c>
      <c r="BG24">
        <v>0</v>
      </c>
      <c r="BI24">
        <v>2</v>
      </c>
      <c r="BJ24">
        <v>1</v>
      </c>
      <c r="BK24">
        <v>0</v>
      </c>
    </row>
    <row r="25" spans="1:63" x14ac:dyDescent="0.2">
      <c r="A25" t="s">
        <v>6</v>
      </c>
      <c r="B25">
        <v>53</v>
      </c>
      <c r="C25">
        <v>43</v>
      </c>
      <c r="E25">
        <v>5</v>
      </c>
      <c r="G25">
        <v>16</v>
      </c>
      <c r="H25">
        <v>16</v>
      </c>
      <c r="I25">
        <v>0</v>
      </c>
      <c r="J25">
        <v>37</v>
      </c>
      <c r="K25">
        <v>20</v>
      </c>
      <c r="L25">
        <v>5</v>
      </c>
      <c r="O25">
        <v>2</v>
      </c>
      <c r="P25">
        <v>8</v>
      </c>
      <c r="Q25">
        <v>4</v>
      </c>
      <c r="R25">
        <v>1</v>
      </c>
      <c r="V25">
        <v>2</v>
      </c>
      <c r="W25">
        <v>5</v>
      </c>
      <c r="X25">
        <v>3</v>
      </c>
      <c r="AG25">
        <v>2</v>
      </c>
      <c r="AH25">
        <v>5</v>
      </c>
      <c r="AJ25">
        <v>1</v>
      </c>
      <c r="AN25">
        <v>2</v>
      </c>
      <c r="AO25">
        <v>3</v>
      </c>
      <c r="AP25">
        <v>1</v>
      </c>
      <c r="AU25">
        <v>1</v>
      </c>
      <c r="AV25">
        <v>1</v>
      </c>
      <c r="AW25">
        <v>0</v>
      </c>
      <c r="AZ25">
        <v>2</v>
      </c>
      <c r="BA25">
        <v>1</v>
      </c>
      <c r="BB25">
        <v>0</v>
      </c>
      <c r="BE25">
        <v>2</v>
      </c>
      <c r="BF25">
        <v>1</v>
      </c>
      <c r="BG25">
        <v>0</v>
      </c>
      <c r="BI25">
        <v>2</v>
      </c>
      <c r="BJ25">
        <v>1</v>
      </c>
      <c r="BK25">
        <v>0</v>
      </c>
    </row>
    <row r="26" spans="1:63" x14ac:dyDescent="0.2">
      <c r="O26">
        <v>2</v>
      </c>
      <c r="P26">
        <v>1</v>
      </c>
      <c r="Q26">
        <v>1</v>
      </c>
      <c r="V26">
        <v>2</v>
      </c>
      <c r="W26">
        <v>2</v>
      </c>
      <c r="AG26">
        <v>2</v>
      </c>
      <c r="AH26">
        <v>6</v>
      </c>
      <c r="AI26">
        <v>1</v>
      </c>
      <c r="AK26">
        <v>1</v>
      </c>
      <c r="AN26">
        <v>2</v>
      </c>
      <c r="AO26">
        <v>3</v>
      </c>
      <c r="AU26">
        <v>1</v>
      </c>
      <c r="AV26">
        <v>1</v>
      </c>
      <c r="AW26">
        <v>0</v>
      </c>
      <c r="AZ26">
        <v>2</v>
      </c>
      <c r="BA26">
        <v>1</v>
      </c>
      <c r="BB26">
        <v>0</v>
      </c>
      <c r="BE26">
        <v>2</v>
      </c>
      <c r="BF26">
        <v>1</v>
      </c>
      <c r="BG26">
        <v>0</v>
      </c>
      <c r="BI26">
        <v>2</v>
      </c>
      <c r="BJ26">
        <v>1</v>
      </c>
      <c r="BK26">
        <v>0</v>
      </c>
    </row>
    <row r="27" spans="1:63" x14ac:dyDescent="0.2">
      <c r="O27">
        <v>2</v>
      </c>
      <c r="P27">
        <v>2</v>
      </c>
      <c r="R27">
        <v>1</v>
      </c>
      <c r="S27">
        <v>1</v>
      </c>
      <c r="V27">
        <v>2</v>
      </c>
      <c r="W27">
        <v>17</v>
      </c>
      <c r="X27">
        <v>9</v>
      </c>
      <c r="Z27">
        <v>3</v>
      </c>
      <c r="AN27">
        <v>2</v>
      </c>
      <c r="AO27">
        <v>4</v>
      </c>
      <c r="AP27">
        <v>1</v>
      </c>
      <c r="AZ27">
        <v>2</v>
      </c>
      <c r="BA27">
        <v>1</v>
      </c>
      <c r="BB27">
        <v>0</v>
      </c>
      <c r="BE27">
        <v>2</v>
      </c>
      <c r="BF27">
        <v>3</v>
      </c>
      <c r="BG27">
        <v>0</v>
      </c>
      <c r="BI27">
        <v>2</v>
      </c>
      <c r="BJ27">
        <v>3</v>
      </c>
      <c r="BK27">
        <v>0</v>
      </c>
    </row>
    <row r="28" spans="1:63" x14ac:dyDescent="0.2">
      <c r="A28" t="s">
        <v>5</v>
      </c>
      <c r="B28" t="s">
        <v>1</v>
      </c>
      <c r="C28" t="s">
        <v>9</v>
      </c>
      <c r="H28" t="s">
        <v>7</v>
      </c>
      <c r="I28" t="s">
        <v>9</v>
      </c>
      <c r="J28" t="s">
        <v>8</v>
      </c>
      <c r="K28" t="s">
        <v>9</v>
      </c>
      <c r="O28">
        <v>2</v>
      </c>
      <c r="P28">
        <v>4</v>
      </c>
      <c r="V28">
        <v>2</v>
      </c>
      <c r="W28">
        <v>15</v>
      </c>
      <c r="X28">
        <v>10</v>
      </c>
      <c r="Z28">
        <v>4</v>
      </c>
      <c r="AN28">
        <v>2</v>
      </c>
      <c r="AO28">
        <v>3</v>
      </c>
      <c r="AP28">
        <v>2</v>
      </c>
      <c r="AU28" t="s">
        <v>6</v>
      </c>
      <c r="AV28">
        <v>32</v>
      </c>
      <c r="AW28">
        <v>5</v>
      </c>
      <c r="AZ28">
        <v>2</v>
      </c>
      <c r="BA28">
        <v>1</v>
      </c>
      <c r="BB28">
        <v>0</v>
      </c>
      <c r="BE28">
        <v>2</v>
      </c>
      <c r="BF28">
        <v>1</v>
      </c>
      <c r="BG28">
        <v>0</v>
      </c>
      <c r="BI28">
        <v>2</v>
      </c>
      <c r="BJ28">
        <v>1</v>
      </c>
      <c r="BK28">
        <v>0</v>
      </c>
    </row>
    <row r="29" spans="1:63" x14ac:dyDescent="0.2">
      <c r="A29">
        <v>1</v>
      </c>
      <c r="B29">
        <v>9</v>
      </c>
      <c r="C29">
        <v>6</v>
      </c>
      <c r="H29">
        <v>3</v>
      </c>
      <c r="I29">
        <v>2</v>
      </c>
      <c r="J29">
        <v>6</v>
      </c>
      <c r="K29">
        <v>3</v>
      </c>
      <c r="O29">
        <v>2</v>
      </c>
      <c r="P29">
        <v>3</v>
      </c>
      <c r="Q29">
        <v>2</v>
      </c>
      <c r="V29">
        <v>2</v>
      </c>
      <c r="W29">
        <v>15</v>
      </c>
      <c r="X29">
        <v>14</v>
      </c>
      <c r="AG29" t="s">
        <v>6</v>
      </c>
      <c r="AH29">
        <v>82</v>
      </c>
      <c r="AI29">
        <v>2</v>
      </c>
      <c r="AJ29">
        <v>2</v>
      </c>
      <c r="AK29">
        <v>9</v>
      </c>
      <c r="AZ29">
        <v>2</v>
      </c>
      <c r="BA29">
        <v>1</v>
      </c>
      <c r="BB29">
        <v>0</v>
      </c>
      <c r="BE29">
        <v>2</v>
      </c>
      <c r="BF29">
        <v>1</v>
      </c>
      <c r="BG29">
        <v>0</v>
      </c>
      <c r="BI29">
        <v>2</v>
      </c>
      <c r="BJ29">
        <v>1</v>
      </c>
      <c r="BK29">
        <v>0</v>
      </c>
    </row>
    <row r="30" spans="1:63" x14ac:dyDescent="0.2">
      <c r="A30">
        <v>1</v>
      </c>
      <c r="B30">
        <v>5</v>
      </c>
      <c r="C30">
        <v>3</v>
      </c>
      <c r="H30">
        <v>1</v>
      </c>
      <c r="I30">
        <v>0</v>
      </c>
      <c r="J30">
        <v>5</v>
      </c>
      <c r="K30">
        <v>2</v>
      </c>
      <c r="O30">
        <v>2</v>
      </c>
      <c r="P30">
        <v>3</v>
      </c>
      <c r="R30">
        <v>2</v>
      </c>
      <c r="V30">
        <v>2</v>
      </c>
      <c r="W30">
        <v>14</v>
      </c>
      <c r="X30">
        <v>12</v>
      </c>
      <c r="AN30" t="s">
        <v>6</v>
      </c>
      <c r="AO30">
        <v>44</v>
      </c>
      <c r="AP30">
        <v>13</v>
      </c>
      <c r="AQ30">
        <v>0</v>
      </c>
      <c r="AR30">
        <v>4</v>
      </c>
      <c r="AZ30">
        <v>2</v>
      </c>
      <c r="BA30">
        <v>1</v>
      </c>
      <c r="BB30">
        <v>0</v>
      </c>
      <c r="BE30">
        <v>2</v>
      </c>
      <c r="BF30">
        <v>1</v>
      </c>
      <c r="BG30">
        <v>1</v>
      </c>
      <c r="BI30">
        <v>2</v>
      </c>
      <c r="BJ30">
        <v>1</v>
      </c>
      <c r="BK30">
        <v>1</v>
      </c>
    </row>
    <row r="31" spans="1:63" x14ac:dyDescent="0.2">
      <c r="A31">
        <v>1</v>
      </c>
      <c r="B31">
        <v>3</v>
      </c>
      <c r="C31">
        <v>2</v>
      </c>
      <c r="H31">
        <v>0</v>
      </c>
      <c r="I31">
        <v>0</v>
      </c>
      <c r="J31">
        <v>2</v>
      </c>
      <c r="K31">
        <v>0</v>
      </c>
      <c r="O31">
        <v>2</v>
      </c>
      <c r="P31">
        <v>7</v>
      </c>
      <c r="Q31">
        <v>1</v>
      </c>
      <c r="R31">
        <v>2</v>
      </c>
      <c r="V31">
        <v>2</v>
      </c>
      <c r="W31">
        <v>17</v>
      </c>
      <c r="X31">
        <v>14</v>
      </c>
      <c r="Z31">
        <v>1</v>
      </c>
      <c r="AU31">
        <v>2</v>
      </c>
      <c r="AV31">
        <v>1</v>
      </c>
      <c r="AW31">
        <v>1</v>
      </c>
      <c r="AZ31">
        <v>2</v>
      </c>
      <c r="BA31">
        <v>1</v>
      </c>
      <c r="BB31">
        <v>0</v>
      </c>
      <c r="BE31">
        <v>2</v>
      </c>
      <c r="BF31">
        <v>2</v>
      </c>
      <c r="BG31">
        <v>0</v>
      </c>
      <c r="BI31">
        <v>2</v>
      </c>
      <c r="BJ31">
        <v>2</v>
      </c>
      <c r="BK31">
        <v>0</v>
      </c>
    </row>
    <row r="32" spans="1:63" x14ac:dyDescent="0.2">
      <c r="A32">
        <v>1</v>
      </c>
      <c r="B32">
        <v>6</v>
      </c>
      <c r="C32">
        <v>5</v>
      </c>
      <c r="H32">
        <v>0</v>
      </c>
      <c r="I32">
        <v>0</v>
      </c>
      <c r="J32">
        <v>5</v>
      </c>
      <c r="K32">
        <v>3</v>
      </c>
      <c r="O32">
        <v>2</v>
      </c>
      <c r="P32">
        <v>8</v>
      </c>
      <c r="S32">
        <v>1</v>
      </c>
      <c r="AU32">
        <v>2</v>
      </c>
      <c r="AV32">
        <v>2</v>
      </c>
      <c r="AW32">
        <v>1</v>
      </c>
      <c r="AZ32">
        <v>2</v>
      </c>
      <c r="BA32">
        <v>2</v>
      </c>
      <c r="BB32">
        <v>1</v>
      </c>
      <c r="BE32">
        <v>2</v>
      </c>
      <c r="BF32">
        <v>2</v>
      </c>
      <c r="BG32">
        <v>0</v>
      </c>
      <c r="BI32">
        <v>2</v>
      </c>
      <c r="BJ32">
        <v>2</v>
      </c>
      <c r="BK32">
        <v>0</v>
      </c>
    </row>
    <row r="33" spans="1:63" x14ac:dyDescent="0.2">
      <c r="A33">
        <v>1</v>
      </c>
      <c r="B33">
        <v>2</v>
      </c>
      <c r="C33">
        <v>1</v>
      </c>
      <c r="H33">
        <v>1</v>
      </c>
      <c r="I33">
        <v>1</v>
      </c>
      <c r="J33">
        <v>2</v>
      </c>
      <c r="K33">
        <v>0</v>
      </c>
      <c r="V33" t="s">
        <v>6</v>
      </c>
      <c r="W33">
        <v>136</v>
      </c>
      <c r="X33">
        <v>92</v>
      </c>
      <c r="Y33">
        <v>0</v>
      </c>
      <c r="Z33">
        <v>10</v>
      </c>
      <c r="AU33">
        <v>2</v>
      </c>
      <c r="AV33">
        <v>3</v>
      </c>
      <c r="AW33">
        <v>1</v>
      </c>
      <c r="AZ33">
        <v>2</v>
      </c>
      <c r="BA33">
        <v>2</v>
      </c>
      <c r="BB33">
        <v>0</v>
      </c>
      <c r="BE33">
        <v>2</v>
      </c>
      <c r="BF33">
        <v>4</v>
      </c>
      <c r="BG33">
        <v>0</v>
      </c>
      <c r="BI33">
        <v>2</v>
      </c>
      <c r="BJ33">
        <v>4</v>
      </c>
      <c r="BK33">
        <v>0</v>
      </c>
    </row>
    <row r="34" spans="1:63" x14ac:dyDescent="0.2">
      <c r="A34">
        <v>1</v>
      </c>
      <c r="B34">
        <v>8</v>
      </c>
      <c r="C34">
        <v>6</v>
      </c>
      <c r="H34">
        <v>2</v>
      </c>
      <c r="I34">
        <v>2</v>
      </c>
      <c r="J34">
        <v>7</v>
      </c>
      <c r="K34">
        <v>4</v>
      </c>
      <c r="O34" t="s">
        <v>6</v>
      </c>
      <c r="P34">
        <v>83</v>
      </c>
      <c r="Q34">
        <v>18</v>
      </c>
      <c r="R34">
        <v>9</v>
      </c>
      <c r="S34">
        <v>3</v>
      </c>
      <c r="AN34" t="s">
        <v>28</v>
      </c>
      <c r="AR34" t="s">
        <v>29</v>
      </c>
      <c r="AU34">
        <v>2</v>
      </c>
      <c r="AV34">
        <v>2</v>
      </c>
      <c r="AW34">
        <v>0</v>
      </c>
      <c r="AZ34">
        <v>2</v>
      </c>
      <c r="BA34">
        <v>3</v>
      </c>
      <c r="BB34">
        <v>1</v>
      </c>
      <c r="BE34">
        <v>2</v>
      </c>
      <c r="BF34">
        <v>4</v>
      </c>
      <c r="BG34">
        <v>2</v>
      </c>
      <c r="BI34">
        <v>2</v>
      </c>
      <c r="BJ34">
        <v>4</v>
      </c>
      <c r="BK34">
        <v>1</v>
      </c>
    </row>
    <row r="35" spans="1:63" x14ac:dyDescent="0.2">
      <c r="A35">
        <v>1</v>
      </c>
      <c r="B35">
        <v>5</v>
      </c>
      <c r="C35">
        <v>3</v>
      </c>
      <c r="H35">
        <v>1</v>
      </c>
      <c r="I35">
        <v>0</v>
      </c>
      <c r="J35">
        <v>6</v>
      </c>
      <c r="K35">
        <v>1</v>
      </c>
      <c r="AN35">
        <v>1</v>
      </c>
      <c r="AR35">
        <v>1</v>
      </c>
      <c r="AU35">
        <v>2</v>
      </c>
      <c r="AV35">
        <v>1</v>
      </c>
      <c r="AW35">
        <v>0</v>
      </c>
      <c r="AZ35">
        <v>2</v>
      </c>
      <c r="BA35">
        <v>1</v>
      </c>
      <c r="BB35">
        <v>0</v>
      </c>
      <c r="BE35">
        <v>2</v>
      </c>
      <c r="BF35">
        <v>1</v>
      </c>
      <c r="BG35">
        <v>1</v>
      </c>
      <c r="BI35">
        <v>2</v>
      </c>
      <c r="BJ35">
        <v>1</v>
      </c>
      <c r="BK35">
        <v>1</v>
      </c>
    </row>
    <row r="36" spans="1:63" x14ac:dyDescent="0.2">
      <c r="A36">
        <v>1</v>
      </c>
      <c r="B36">
        <v>6</v>
      </c>
      <c r="C36">
        <v>5</v>
      </c>
      <c r="H36">
        <v>2</v>
      </c>
      <c r="I36">
        <v>1</v>
      </c>
      <c r="J36">
        <v>6</v>
      </c>
      <c r="K36">
        <v>1</v>
      </c>
      <c r="AN36">
        <v>1</v>
      </c>
      <c r="AR36">
        <v>2</v>
      </c>
      <c r="AU36">
        <v>2</v>
      </c>
      <c r="AV36">
        <v>2</v>
      </c>
      <c r="AW36">
        <v>0</v>
      </c>
      <c r="AZ36">
        <v>2</v>
      </c>
      <c r="BA36">
        <v>1</v>
      </c>
      <c r="BB36">
        <v>0</v>
      </c>
      <c r="BE36">
        <v>2</v>
      </c>
      <c r="BF36">
        <v>1</v>
      </c>
      <c r="BG36">
        <v>0</v>
      </c>
      <c r="BI36">
        <v>2</v>
      </c>
      <c r="BJ36">
        <v>1</v>
      </c>
      <c r="BK36">
        <v>0</v>
      </c>
    </row>
    <row r="37" spans="1:63" x14ac:dyDescent="0.2">
      <c r="A37">
        <v>1</v>
      </c>
      <c r="B37">
        <v>5</v>
      </c>
      <c r="C37">
        <v>4</v>
      </c>
      <c r="H37">
        <v>2</v>
      </c>
      <c r="I37">
        <v>2</v>
      </c>
      <c r="J37">
        <v>3</v>
      </c>
      <c r="K37">
        <v>2</v>
      </c>
      <c r="AN37">
        <v>2</v>
      </c>
      <c r="AR37">
        <v>2</v>
      </c>
      <c r="AU37">
        <v>2</v>
      </c>
      <c r="AV37">
        <v>1</v>
      </c>
      <c r="AW37">
        <v>0</v>
      </c>
      <c r="AZ37">
        <v>2</v>
      </c>
      <c r="BA37">
        <v>3</v>
      </c>
      <c r="BB37">
        <v>0</v>
      </c>
      <c r="BE37">
        <v>2</v>
      </c>
      <c r="BF37">
        <v>1</v>
      </c>
      <c r="BG37">
        <v>0</v>
      </c>
      <c r="BI37">
        <v>2</v>
      </c>
      <c r="BJ37">
        <v>1</v>
      </c>
      <c r="BK37">
        <v>0</v>
      </c>
    </row>
    <row r="38" spans="1:63" x14ac:dyDescent="0.2">
      <c r="A38">
        <v>1</v>
      </c>
      <c r="B38">
        <v>6</v>
      </c>
      <c r="C38">
        <v>3</v>
      </c>
      <c r="H38">
        <v>0</v>
      </c>
      <c r="I38">
        <v>0</v>
      </c>
      <c r="J38">
        <v>5</v>
      </c>
      <c r="K38">
        <v>1</v>
      </c>
      <c r="AN38">
        <v>1</v>
      </c>
      <c r="AR38">
        <v>1</v>
      </c>
      <c r="AU38">
        <v>2</v>
      </c>
      <c r="AV38">
        <v>2</v>
      </c>
      <c r="AW38">
        <v>0</v>
      </c>
      <c r="BE38">
        <v>2</v>
      </c>
      <c r="BF38">
        <v>1</v>
      </c>
      <c r="BG38">
        <v>0</v>
      </c>
      <c r="BI38">
        <v>2</v>
      </c>
      <c r="BJ38">
        <v>1</v>
      </c>
      <c r="BK38">
        <v>0</v>
      </c>
    </row>
    <row r="39" spans="1:63" x14ac:dyDescent="0.2">
      <c r="A39">
        <v>1</v>
      </c>
      <c r="B39">
        <v>2</v>
      </c>
      <c r="C39">
        <v>2</v>
      </c>
      <c r="H39">
        <v>1</v>
      </c>
      <c r="I39">
        <v>1</v>
      </c>
      <c r="J39">
        <v>1</v>
      </c>
      <c r="K39">
        <v>1</v>
      </c>
      <c r="AN39">
        <v>1</v>
      </c>
      <c r="AR39">
        <v>2</v>
      </c>
      <c r="AU39">
        <v>2</v>
      </c>
      <c r="AV39">
        <v>4</v>
      </c>
      <c r="AW39">
        <v>1</v>
      </c>
      <c r="AZ39" t="s">
        <v>6</v>
      </c>
      <c r="BA39">
        <v>44</v>
      </c>
      <c r="BB39">
        <v>6</v>
      </c>
    </row>
    <row r="40" spans="1:63" x14ac:dyDescent="0.2">
      <c r="A40">
        <v>1</v>
      </c>
      <c r="B40">
        <v>5</v>
      </c>
      <c r="C40">
        <v>4</v>
      </c>
      <c r="H40">
        <v>2</v>
      </c>
      <c r="I40">
        <v>2</v>
      </c>
      <c r="J40">
        <v>3</v>
      </c>
      <c r="K40">
        <v>1</v>
      </c>
      <c r="AN40">
        <v>0</v>
      </c>
      <c r="AR40">
        <v>1</v>
      </c>
      <c r="AU40">
        <v>2</v>
      </c>
      <c r="AV40">
        <v>4</v>
      </c>
      <c r="AW40">
        <v>0</v>
      </c>
      <c r="BE40" t="s">
        <v>6</v>
      </c>
      <c r="BF40">
        <v>25</v>
      </c>
      <c r="BG40">
        <v>4</v>
      </c>
      <c r="BI40" t="s">
        <v>6</v>
      </c>
      <c r="BJ40">
        <v>25</v>
      </c>
      <c r="BK40">
        <v>3</v>
      </c>
    </row>
    <row r="41" spans="1:63" x14ac:dyDescent="0.2">
      <c r="A41">
        <v>1</v>
      </c>
      <c r="B41">
        <v>2</v>
      </c>
      <c r="C41">
        <v>2</v>
      </c>
      <c r="H41">
        <v>1</v>
      </c>
      <c r="I41">
        <v>1</v>
      </c>
      <c r="J41">
        <v>1</v>
      </c>
      <c r="K41">
        <v>1</v>
      </c>
      <c r="AN41">
        <v>2</v>
      </c>
      <c r="AR41">
        <v>1</v>
      </c>
      <c r="AU41">
        <v>2</v>
      </c>
      <c r="AV41">
        <v>1</v>
      </c>
      <c r="AW41">
        <v>1</v>
      </c>
    </row>
    <row r="42" spans="1:63" x14ac:dyDescent="0.2">
      <c r="A42" t="s">
        <v>6</v>
      </c>
      <c r="B42">
        <v>64</v>
      </c>
      <c r="C42">
        <v>46</v>
      </c>
      <c r="H42">
        <v>16</v>
      </c>
      <c r="I42">
        <v>12</v>
      </c>
      <c r="J42">
        <v>52</v>
      </c>
      <c r="K42">
        <v>20</v>
      </c>
      <c r="AN42">
        <v>2</v>
      </c>
      <c r="AR42">
        <v>2</v>
      </c>
      <c r="AU42">
        <v>2</v>
      </c>
      <c r="AV42">
        <v>5</v>
      </c>
      <c r="AW42">
        <v>1</v>
      </c>
    </row>
    <row r="43" spans="1:63" x14ac:dyDescent="0.2">
      <c r="AN43">
        <v>2</v>
      </c>
      <c r="AR43">
        <v>1</v>
      </c>
      <c r="AU43">
        <v>2</v>
      </c>
      <c r="AV43">
        <v>3</v>
      </c>
      <c r="AW43">
        <v>0</v>
      </c>
    </row>
    <row r="44" spans="1:63" x14ac:dyDescent="0.2">
      <c r="AN44">
        <v>2</v>
      </c>
      <c r="AR44">
        <v>2</v>
      </c>
      <c r="AU44">
        <v>2</v>
      </c>
      <c r="AV44">
        <v>5</v>
      </c>
      <c r="AW44">
        <v>0</v>
      </c>
    </row>
    <row r="45" spans="1:63" x14ac:dyDescent="0.2">
      <c r="AN45">
        <v>2</v>
      </c>
      <c r="AR45">
        <v>2</v>
      </c>
      <c r="AU45">
        <v>2</v>
      </c>
      <c r="AV45">
        <v>1</v>
      </c>
      <c r="AW45">
        <v>0</v>
      </c>
    </row>
    <row r="46" spans="1:63" x14ac:dyDescent="0.2">
      <c r="A46">
        <v>2</v>
      </c>
      <c r="B46">
        <v>6</v>
      </c>
      <c r="C46">
        <v>5</v>
      </c>
      <c r="H46">
        <v>1</v>
      </c>
      <c r="I46">
        <v>1</v>
      </c>
      <c r="J46">
        <v>3</v>
      </c>
      <c r="K46">
        <v>2</v>
      </c>
      <c r="AN46">
        <v>2</v>
      </c>
      <c r="AR46">
        <v>2</v>
      </c>
      <c r="AU46">
        <v>2</v>
      </c>
      <c r="AV46">
        <v>1</v>
      </c>
      <c r="AW46">
        <v>0</v>
      </c>
    </row>
    <row r="47" spans="1:63" x14ac:dyDescent="0.2">
      <c r="A47">
        <v>2</v>
      </c>
      <c r="B47">
        <v>2</v>
      </c>
      <c r="C47">
        <v>2</v>
      </c>
      <c r="H47">
        <v>0</v>
      </c>
      <c r="I47">
        <v>0</v>
      </c>
      <c r="J47">
        <v>2</v>
      </c>
      <c r="K47">
        <v>1</v>
      </c>
      <c r="AN47">
        <v>2</v>
      </c>
      <c r="AR47">
        <v>2</v>
      </c>
      <c r="AU47">
        <v>2</v>
      </c>
      <c r="AV47">
        <v>1</v>
      </c>
      <c r="AW47">
        <v>0</v>
      </c>
    </row>
    <row r="48" spans="1:63" x14ac:dyDescent="0.2">
      <c r="A48">
        <v>2</v>
      </c>
      <c r="B48">
        <v>5</v>
      </c>
      <c r="C48">
        <v>4</v>
      </c>
      <c r="H48">
        <v>2</v>
      </c>
      <c r="I48">
        <v>1</v>
      </c>
      <c r="J48">
        <v>4</v>
      </c>
      <c r="K48">
        <v>4</v>
      </c>
      <c r="AN48">
        <v>1</v>
      </c>
      <c r="AR48">
        <v>2</v>
      </c>
      <c r="AU48">
        <v>2</v>
      </c>
      <c r="AV48">
        <v>1</v>
      </c>
      <c r="AW48">
        <v>0</v>
      </c>
    </row>
    <row r="49" spans="1:49" x14ac:dyDescent="0.2">
      <c r="A49">
        <v>2</v>
      </c>
      <c r="B49">
        <v>5</v>
      </c>
      <c r="C49">
        <v>2</v>
      </c>
      <c r="H49">
        <v>1</v>
      </c>
      <c r="I49">
        <v>0</v>
      </c>
      <c r="J49">
        <v>0</v>
      </c>
      <c r="K49">
        <v>0</v>
      </c>
      <c r="AN49">
        <v>2</v>
      </c>
      <c r="AR49">
        <v>1</v>
      </c>
      <c r="AU49">
        <v>2</v>
      </c>
      <c r="AV49">
        <v>1</v>
      </c>
      <c r="AW49">
        <v>0</v>
      </c>
    </row>
    <row r="50" spans="1:49" x14ac:dyDescent="0.2">
      <c r="A50">
        <v>2</v>
      </c>
      <c r="B50">
        <v>2</v>
      </c>
      <c r="C50">
        <v>2</v>
      </c>
      <c r="H50">
        <v>1</v>
      </c>
      <c r="I50">
        <v>1</v>
      </c>
      <c r="J50">
        <v>1</v>
      </c>
      <c r="K50">
        <v>1</v>
      </c>
      <c r="AN50">
        <v>1</v>
      </c>
      <c r="AR50">
        <v>2</v>
      </c>
      <c r="AU50">
        <v>2</v>
      </c>
      <c r="AV50">
        <v>1</v>
      </c>
      <c r="AW50">
        <v>1</v>
      </c>
    </row>
    <row r="51" spans="1:49" x14ac:dyDescent="0.2">
      <c r="A51">
        <v>2</v>
      </c>
      <c r="B51">
        <v>2</v>
      </c>
      <c r="C51">
        <v>1</v>
      </c>
      <c r="H51">
        <v>0</v>
      </c>
      <c r="I51">
        <v>0</v>
      </c>
      <c r="J51">
        <v>2</v>
      </c>
      <c r="K51">
        <v>1</v>
      </c>
      <c r="AN51">
        <v>2</v>
      </c>
      <c r="AR51">
        <v>1</v>
      </c>
      <c r="AU51">
        <v>2</v>
      </c>
      <c r="AV51">
        <v>1</v>
      </c>
      <c r="AW51">
        <v>1</v>
      </c>
    </row>
    <row r="52" spans="1:49" x14ac:dyDescent="0.2">
      <c r="A52">
        <v>2</v>
      </c>
      <c r="B52">
        <v>1</v>
      </c>
      <c r="C52">
        <v>1</v>
      </c>
      <c r="H52">
        <v>0</v>
      </c>
      <c r="I52">
        <v>0</v>
      </c>
      <c r="J52">
        <v>1</v>
      </c>
      <c r="K52">
        <v>1</v>
      </c>
      <c r="AN52">
        <v>2</v>
      </c>
      <c r="AR52">
        <v>1</v>
      </c>
      <c r="AU52">
        <v>2</v>
      </c>
      <c r="AV52">
        <v>1</v>
      </c>
      <c r="AW52">
        <v>0</v>
      </c>
    </row>
    <row r="53" spans="1:49" x14ac:dyDescent="0.2">
      <c r="A53">
        <v>2</v>
      </c>
      <c r="B53">
        <v>6</v>
      </c>
      <c r="C53">
        <v>5</v>
      </c>
      <c r="H53">
        <v>3</v>
      </c>
      <c r="I53">
        <v>3</v>
      </c>
      <c r="J53">
        <v>5</v>
      </c>
      <c r="K53">
        <v>3</v>
      </c>
      <c r="AN53">
        <v>1</v>
      </c>
      <c r="AR53">
        <v>1</v>
      </c>
      <c r="AU53">
        <v>2</v>
      </c>
      <c r="AV53">
        <v>2</v>
      </c>
      <c r="AW53">
        <v>1</v>
      </c>
    </row>
    <row r="54" spans="1:49" x14ac:dyDescent="0.2">
      <c r="A54">
        <v>2</v>
      </c>
      <c r="B54">
        <v>8</v>
      </c>
      <c r="C54">
        <v>7</v>
      </c>
      <c r="H54">
        <v>0</v>
      </c>
      <c r="I54">
        <v>0</v>
      </c>
      <c r="J54">
        <v>8</v>
      </c>
      <c r="K54">
        <v>4</v>
      </c>
      <c r="AN54">
        <v>1</v>
      </c>
      <c r="AR54">
        <v>1</v>
      </c>
      <c r="AU54">
        <v>2</v>
      </c>
      <c r="AV54">
        <v>2</v>
      </c>
      <c r="AW54">
        <v>1</v>
      </c>
    </row>
    <row r="55" spans="1:49" x14ac:dyDescent="0.2">
      <c r="A55">
        <v>2</v>
      </c>
      <c r="B55">
        <v>10</v>
      </c>
      <c r="C55">
        <v>7</v>
      </c>
      <c r="H55">
        <v>2</v>
      </c>
      <c r="I55">
        <v>2</v>
      </c>
      <c r="J55">
        <v>8</v>
      </c>
      <c r="K55">
        <v>3</v>
      </c>
      <c r="AN55">
        <v>1</v>
      </c>
      <c r="AR55">
        <v>1</v>
      </c>
      <c r="AU55">
        <v>2</v>
      </c>
      <c r="AV55">
        <v>3</v>
      </c>
      <c r="AW55">
        <v>0</v>
      </c>
    </row>
    <row r="56" spans="1:49" x14ac:dyDescent="0.2">
      <c r="A56">
        <v>2</v>
      </c>
      <c r="B56">
        <v>5</v>
      </c>
      <c r="C56">
        <v>3</v>
      </c>
      <c r="H56">
        <v>1</v>
      </c>
      <c r="I56">
        <v>1</v>
      </c>
      <c r="J56">
        <v>5</v>
      </c>
      <c r="K56">
        <v>1</v>
      </c>
      <c r="AN56">
        <v>1</v>
      </c>
      <c r="AR56">
        <v>1</v>
      </c>
      <c r="AU56">
        <v>2</v>
      </c>
      <c r="AV56">
        <v>1</v>
      </c>
      <c r="AW56">
        <v>0</v>
      </c>
    </row>
    <row r="57" spans="1:49" x14ac:dyDescent="0.2">
      <c r="A57">
        <v>2</v>
      </c>
      <c r="B57">
        <v>3</v>
      </c>
      <c r="C57">
        <v>3</v>
      </c>
      <c r="H57">
        <v>2</v>
      </c>
      <c r="I57">
        <v>2</v>
      </c>
      <c r="J57">
        <v>2</v>
      </c>
      <c r="K57">
        <v>0</v>
      </c>
      <c r="AN57">
        <v>1</v>
      </c>
      <c r="AR57">
        <v>1</v>
      </c>
      <c r="AU57">
        <v>2</v>
      </c>
      <c r="AV57">
        <v>1</v>
      </c>
      <c r="AW57">
        <v>1</v>
      </c>
    </row>
    <row r="58" spans="1:49" x14ac:dyDescent="0.2">
      <c r="A58" t="s">
        <v>6</v>
      </c>
      <c r="B58">
        <v>55</v>
      </c>
      <c r="C58">
        <v>42</v>
      </c>
      <c r="H58">
        <v>13</v>
      </c>
      <c r="I58">
        <v>11</v>
      </c>
      <c r="J58">
        <v>41</v>
      </c>
      <c r="K58">
        <v>21</v>
      </c>
      <c r="AN58">
        <v>2</v>
      </c>
      <c r="AR58">
        <v>1</v>
      </c>
      <c r="AU58">
        <v>2</v>
      </c>
      <c r="AV58">
        <v>3</v>
      </c>
      <c r="AW58">
        <v>0</v>
      </c>
    </row>
    <row r="59" spans="1:49" x14ac:dyDescent="0.2">
      <c r="AN59">
        <v>2</v>
      </c>
      <c r="AR59">
        <v>1</v>
      </c>
      <c r="AU59">
        <v>2</v>
      </c>
      <c r="AV59">
        <v>1</v>
      </c>
      <c r="AW59">
        <v>0</v>
      </c>
    </row>
    <row r="60" spans="1:49" x14ac:dyDescent="0.2">
      <c r="AN60">
        <v>2</v>
      </c>
      <c r="AR60">
        <v>1</v>
      </c>
      <c r="AU60">
        <v>2</v>
      </c>
      <c r="AV60">
        <v>3</v>
      </c>
      <c r="AW60">
        <v>0</v>
      </c>
    </row>
    <row r="61" spans="1:49" x14ac:dyDescent="0.2">
      <c r="AN61">
        <v>2</v>
      </c>
      <c r="AR61">
        <v>1</v>
      </c>
      <c r="AU61">
        <v>2</v>
      </c>
      <c r="AV61">
        <v>3</v>
      </c>
      <c r="AW61">
        <v>0</v>
      </c>
    </row>
    <row r="62" spans="1:49" x14ac:dyDescent="0.2">
      <c r="Q62" t="s">
        <v>27</v>
      </c>
      <c r="AN62">
        <v>1</v>
      </c>
      <c r="AU62">
        <v>2</v>
      </c>
      <c r="AV62">
        <v>1</v>
      </c>
      <c r="AW62">
        <v>0</v>
      </c>
    </row>
    <row r="63" spans="1:49" x14ac:dyDescent="0.2">
      <c r="B63" t="s">
        <v>0</v>
      </c>
      <c r="R63" t="s">
        <v>31</v>
      </c>
      <c r="S63" t="s">
        <v>32</v>
      </c>
      <c r="T63" t="s">
        <v>10</v>
      </c>
      <c r="U63" t="s">
        <v>26</v>
      </c>
      <c r="AN63">
        <v>2</v>
      </c>
      <c r="AU63">
        <v>2</v>
      </c>
      <c r="AV63">
        <v>1</v>
      </c>
      <c r="AW63">
        <v>0</v>
      </c>
    </row>
    <row r="64" spans="1:49" x14ac:dyDescent="0.2">
      <c r="B64" t="s">
        <v>2</v>
      </c>
      <c r="C64" t="s">
        <v>4</v>
      </c>
      <c r="D64" t="s">
        <v>9</v>
      </c>
      <c r="E64" t="s">
        <v>15</v>
      </c>
      <c r="F64" t="s">
        <v>11</v>
      </c>
      <c r="G64" t="s">
        <v>16</v>
      </c>
      <c r="Q64" t="s">
        <v>2</v>
      </c>
      <c r="R64">
        <v>92.307692307692307</v>
      </c>
      <c r="S64">
        <v>48.079658605974394</v>
      </c>
      <c r="T64">
        <v>56.550802139037437</v>
      </c>
      <c r="U64">
        <v>24.184491978609625</v>
      </c>
      <c r="AN64">
        <v>1</v>
      </c>
      <c r="AU64">
        <v>2</v>
      </c>
      <c r="AV64">
        <v>3</v>
      </c>
      <c r="AW64">
        <v>0</v>
      </c>
    </row>
    <row r="65" spans="1:49" x14ac:dyDescent="0.2">
      <c r="A65" t="s">
        <v>18</v>
      </c>
      <c r="B65">
        <f>C15/B15</f>
        <v>0.80303030303030298</v>
      </c>
      <c r="C65">
        <f>5/66</f>
        <v>7.575757575757576E-2</v>
      </c>
      <c r="D65">
        <f>46/64</f>
        <v>0.71875</v>
      </c>
      <c r="E65">
        <v>0</v>
      </c>
      <c r="F65">
        <v>0</v>
      </c>
      <c r="G65">
        <v>0</v>
      </c>
      <c r="Q65" t="s">
        <v>4</v>
      </c>
      <c r="R65">
        <v>0</v>
      </c>
      <c r="S65">
        <v>12.019914651493599</v>
      </c>
      <c r="T65">
        <v>17.31283422459893</v>
      </c>
      <c r="U65">
        <v>11.016042780748664</v>
      </c>
      <c r="AN65">
        <v>2</v>
      </c>
      <c r="AU65">
        <v>2</v>
      </c>
      <c r="AV65">
        <v>1</v>
      </c>
      <c r="AW65">
        <v>0</v>
      </c>
    </row>
    <row r="66" spans="1:49" x14ac:dyDescent="0.2">
      <c r="A66" t="s">
        <v>19</v>
      </c>
      <c r="B66">
        <f>43/53</f>
        <v>0.81132075471698117</v>
      </c>
      <c r="C66">
        <f>5/53</f>
        <v>9.4339622641509441E-2</v>
      </c>
      <c r="D66">
        <f>42/55</f>
        <v>0.76363636363636367</v>
      </c>
      <c r="E66">
        <v>0</v>
      </c>
      <c r="F66">
        <v>0</v>
      </c>
      <c r="G66">
        <v>0</v>
      </c>
      <c r="Q66" t="s">
        <v>9</v>
      </c>
      <c r="R66">
        <v>79.807692307692307</v>
      </c>
      <c r="S66">
        <v>44.840525328330202</v>
      </c>
      <c r="T66">
        <v>19.379958859829564</v>
      </c>
      <c r="U66">
        <v>15.783514492753623</v>
      </c>
      <c r="AN66">
        <v>2</v>
      </c>
    </row>
    <row r="67" spans="1:49" x14ac:dyDescent="0.2">
      <c r="A67" t="s">
        <v>22</v>
      </c>
      <c r="B67">
        <f>AVERAGE(B65:B66)</f>
        <v>0.80717552887364208</v>
      </c>
      <c r="C67">
        <f t="shared" ref="C67:G67" si="0">AVERAGE(C65:C66)</f>
        <v>8.5048599199542607E-2</v>
      </c>
      <c r="D67">
        <f t="shared" si="0"/>
        <v>0.74119318181818183</v>
      </c>
      <c r="E67">
        <f t="shared" si="0"/>
        <v>0</v>
      </c>
      <c r="F67">
        <f t="shared" si="0"/>
        <v>0</v>
      </c>
      <c r="G67">
        <f t="shared" si="0"/>
        <v>0</v>
      </c>
      <c r="Q67" t="s">
        <v>15</v>
      </c>
      <c r="R67">
        <v>0</v>
      </c>
      <c r="S67">
        <v>0</v>
      </c>
      <c r="T67">
        <v>10.85858585858586</v>
      </c>
      <c r="U67">
        <v>10.664335664335663</v>
      </c>
      <c r="AN67">
        <v>2</v>
      </c>
      <c r="AU67" t="s">
        <v>6</v>
      </c>
      <c r="AV67">
        <v>69</v>
      </c>
      <c r="AW67">
        <v>11</v>
      </c>
    </row>
    <row r="68" spans="1:49" x14ac:dyDescent="0.2">
      <c r="A68" t="s">
        <v>23</v>
      </c>
      <c r="B68">
        <f>_xlfn.STDEV.P(B65:B66)</f>
        <v>4.1452258433390954E-3</v>
      </c>
      <c r="C68">
        <f t="shared" ref="C68:G68" si="1">_xlfn.STDEV.P(C65:C66)</f>
        <v>9.2910234419667538E-3</v>
      </c>
      <c r="D68">
        <f t="shared" si="1"/>
        <v>2.2443181818181834E-2</v>
      </c>
      <c r="E68">
        <f t="shared" si="1"/>
        <v>0</v>
      </c>
      <c r="F68">
        <f t="shared" si="1"/>
        <v>0</v>
      </c>
      <c r="G68">
        <f t="shared" si="1"/>
        <v>0</v>
      </c>
      <c r="Q68" t="s">
        <v>11</v>
      </c>
      <c r="R68">
        <v>0</v>
      </c>
      <c r="S68">
        <v>0</v>
      </c>
      <c r="T68">
        <v>10.299735527475756</v>
      </c>
      <c r="U68">
        <v>15.142857142857141</v>
      </c>
      <c r="AN68">
        <v>2</v>
      </c>
    </row>
    <row r="69" spans="1:49" x14ac:dyDescent="0.2">
      <c r="Q69" t="s">
        <v>16</v>
      </c>
      <c r="R69">
        <v>0</v>
      </c>
      <c r="S69">
        <v>0</v>
      </c>
      <c r="T69">
        <v>4.9232158988256547</v>
      </c>
      <c r="U69">
        <v>13.142857142857142</v>
      </c>
      <c r="AN69">
        <v>2</v>
      </c>
    </row>
    <row r="70" spans="1:49" x14ac:dyDescent="0.2">
      <c r="B70" t="s">
        <v>20</v>
      </c>
      <c r="AN70">
        <v>1</v>
      </c>
    </row>
    <row r="71" spans="1:49" x14ac:dyDescent="0.2">
      <c r="B71" t="s">
        <v>2</v>
      </c>
      <c r="C71" t="s">
        <v>4</v>
      </c>
      <c r="D71" t="s">
        <v>9</v>
      </c>
      <c r="E71" t="s">
        <v>15</v>
      </c>
      <c r="F71" t="s">
        <v>11</v>
      </c>
      <c r="G71" t="s">
        <v>16</v>
      </c>
      <c r="AN71">
        <v>2</v>
      </c>
    </row>
    <row r="72" spans="1:49" x14ac:dyDescent="0.2">
      <c r="A72" t="s">
        <v>18</v>
      </c>
      <c r="B72">
        <f>11/13</f>
        <v>0.84615384615384615</v>
      </c>
      <c r="C72">
        <v>0</v>
      </c>
      <c r="D72">
        <f>12/16</f>
        <v>0.75</v>
      </c>
      <c r="E72">
        <v>0</v>
      </c>
      <c r="F72">
        <v>0</v>
      </c>
      <c r="G72">
        <v>0</v>
      </c>
      <c r="AN72">
        <v>2</v>
      </c>
    </row>
    <row r="73" spans="1:49" x14ac:dyDescent="0.2">
      <c r="A73" t="s">
        <v>19</v>
      </c>
      <c r="B73">
        <v>1</v>
      </c>
      <c r="C73">
        <v>0</v>
      </c>
      <c r="D73">
        <f>11/13</f>
        <v>0.84615384615384615</v>
      </c>
      <c r="E73">
        <v>0</v>
      </c>
      <c r="F73">
        <v>0</v>
      </c>
      <c r="G73">
        <v>0</v>
      </c>
      <c r="Q73" t="s">
        <v>23</v>
      </c>
      <c r="AN73">
        <v>0</v>
      </c>
    </row>
    <row r="74" spans="1:49" x14ac:dyDescent="0.2">
      <c r="A74" t="s">
        <v>22</v>
      </c>
      <c r="B74">
        <f>AVERAGE(B72:B73)</f>
        <v>0.92307692307692313</v>
      </c>
      <c r="C74">
        <f t="shared" ref="C74:G74" si="2">AVERAGE(C72:C73)</f>
        <v>0</v>
      </c>
      <c r="D74">
        <f t="shared" si="2"/>
        <v>0.79807692307692313</v>
      </c>
      <c r="E74">
        <f t="shared" si="2"/>
        <v>0</v>
      </c>
      <c r="F74">
        <f t="shared" si="2"/>
        <v>0</v>
      </c>
      <c r="G74">
        <f t="shared" si="2"/>
        <v>0</v>
      </c>
      <c r="R74" t="s">
        <v>24</v>
      </c>
      <c r="S74" t="s">
        <v>25</v>
      </c>
      <c r="T74" t="s">
        <v>10</v>
      </c>
      <c r="U74" t="s">
        <v>26</v>
      </c>
      <c r="AN74">
        <v>1</v>
      </c>
    </row>
    <row r="75" spans="1:49" x14ac:dyDescent="0.2">
      <c r="A75" t="s">
        <v>23</v>
      </c>
      <c r="B75">
        <f>_xlfn.STDEV.P(B72:B73)</f>
        <v>7.6923076923076927E-2</v>
      </c>
      <c r="C75">
        <f t="shared" ref="C75:G75" si="3">_xlfn.STDEV.P(C72:C73)</f>
        <v>0</v>
      </c>
      <c r="D75">
        <f t="shared" si="3"/>
        <v>4.8076923076923073E-2</v>
      </c>
      <c r="E75">
        <f t="shared" si="3"/>
        <v>0</v>
      </c>
      <c r="F75">
        <f t="shared" si="3"/>
        <v>0</v>
      </c>
      <c r="G75">
        <f t="shared" si="3"/>
        <v>0</v>
      </c>
      <c r="Q75" t="s">
        <v>2</v>
      </c>
      <c r="R75">
        <v>7.6923076923076925</v>
      </c>
      <c r="S75">
        <v>5.9743954480796573</v>
      </c>
      <c r="T75">
        <v>11.096256684491959</v>
      </c>
      <c r="U75">
        <v>5.360962566844921</v>
      </c>
      <c r="AN75">
        <v>2</v>
      </c>
    </row>
    <row r="76" spans="1:49" x14ac:dyDescent="0.2">
      <c r="Q76" t="s">
        <v>4</v>
      </c>
      <c r="R76">
        <v>0</v>
      </c>
      <c r="S76">
        <v>1.4935988620199143</v>
      </c>
      <c r="T76">
        <v>9.9598930481283396</v>
      </c>
      <c r="U76">
        <v>1.9251336898395734</v>
      </c>
      <c r="AN76">
        <v>2</v>
      </c>
    </row>
    <row r="77" spans="1:49" x14ac:dyDescent="0.2">
      <c r="B77" t="s">
        <v>21</v>
      </c>
      <c r="Q77" t="s">
        <v>9</v>
      </c>
      <c r="R77">
        <v>4.8076923076923075</v>
      </c>
      <c r="S77">
        <v>6.3789868667917391</v>
      </c>
      <c r="T77">
        <v>2.3067881281222355</v>
      </c>
      <c r="U77">
        <v>0.1585144927536225</v>
      </c>
      <c r="AN77">
        <v>2</v>
      </c>
    </row>
    <row r="78" spans="1:49" x14ac:dyDescent="0.2">
      <c r="B78" t="s">
        <v>2</v>
      </c>
      <c r="C78" t="s">
        <v>4</v>
      </c>
      <c r="D78" t="s">
        <v>9</v>
      </c>
      <c r="E78" t="s">
        <v>15</v>
      </c>
      <c r="F78" t="s">
        <v>11</v>
      </c>
      <c r="G78" t="s">
        <v>16</v>
      </c>
      <c r="Q78" t="s">
        <v>15</v>
      </c>
      <c r="R78">
        <v>0</v>
      </c>
      <c r="S78">
        <v>0</v>
      </c>
      <c r="T78">
        <v>5.3030303030303028</v>
      </c>
      <c r="U78">
        <v>2.9720279720279685</v>
      </c>
      <c r="AN78">
        <v>2</v>
      </c>
    </row>
    <row r="79" spans="1:49" x14ac:dyDescent="0.2">
      <c r="A79" t="s">
        <v>18</v>
      </c>
      <c r="B79">
        <f>16/38</f>
        <v>0.42105263157894735</v>
      </c>
      <c r="C79">
        <f>4/38</f>
        <v>0.10526315789473684</v>
      </c>
      <c r="D79">
        <f>20/52</f>
        <v>0.38461538461538464</v>
      </c>
      <c r="E79">
        <v>0</v>
      </c>
      <c r="F79">
        <v>0</v>
      </c>
      <c r="G79">
        <v>0</v>
      </c>
      <c r="Q79" t="s">
        <v>11</v>
      </c>
      <c r="R79">
        <v>0</v>
      </c>
      <c r="S79">
        <v>0</v>
      </c>
      <c r="T79">
        <v>0.54363796650014684</v>
      </c>
      <c r="U79">
        <v>0.85714285714285765</v>
      </c>
      <c r="AN79">
        <v>2</v>
      </c>
    </row>
    <row r="80" spans="1:49" x14ac:dyDescent="0.2">
      <c r="A80" t="s">
        <v>19</v>
      </c>
      <c r="B80">
        <f>20/37</f>
        <v>0.54054054054054057</v>
      </c>
      <c r="C80">
        <f>5/37</f>
        <v>0.13513513513513514</v>
      </c>
      <c r="D80">
        <f>21/41</f>
        <v>0.51219512195121952</v>
      </c>
      <c r="E80">
        <v>0</v>
      </c>
      <c r="F80">
        <v>0</v>
      </c>
      <c r="G80">
        <v>0</v>
      </c>
      <c r="Q80" t="s">
        <v>16</v>
      </c>
      <c r="R80">
        <v>0</v>
      </c>
      <c r="S80">
        <v>0</v>
      </c>
      <c r="T80">
        <v>2.4841915085817527</v>
      </c>
      <c r="U80">
        <v>1.1428571428571428</v>
      </c>
      <c r="AN80">
        <v>2</v>
      </c>
    </row>
    <row r="81" spans="1:40" x14ac:dyDescent="0.2">
      <c r="A81" t="s">
        <v>22</v>
      </c>
      <c r="B81">
        <f>AVERAGE(B79:B80)</f>
        <v>0.48079658605974396</v>
      </c>
      <c r="C81">
        <f t="shared" ref="C81:G81" si="4">AVERAGE(C79:C80)</f>
        <v>0.12019914651493599</v>
      </c>
      <c r="D81">
        <f t="shared" si="4"/>
        <v>0.44840525328330205</v>
      </c>
      <c r="E81">
        <f t="shared" si="4"/>
        <v>0</v>
      </c>
      <c r="F81">
        <f t="shared" si="4"/>
        <v>0</v>
      </c>
      <c r="G81">
        <f t="shared" si="4"/>
        <v>0</v>
      </c>
      <c r="AN81">
        <v>2</v>
      </c>
    </row>
    <row r="82" spans="1:40" x14ac:dyDescent="0.2">
      <c r="A82" t="s">
        <v>23</v>
      </c>
      <c r="B82">
        <f>_xlfn.STDEV.P(B79:B80)</f>
        <v>5.9743954480796571E-2</v>
      </c>
      <c r="C82">
        <f t="shared" ref="C82:G82" si="5">_xlfn.STDEV.P(C79:C80)</f>
        <v>1.4935988620199143E-2</v>
      </c>
      <c r="D82">
        <f t="shared" si="5"/>
        <v>6.3789868667917388E-2</v>
      </c>
      <c r="E82">
        <f t="shared" si="5"/>
        <v>0</v>
      </c>
      <c r="F82">
        <f t="shared" si="5"/>
        <v>0</v>
      </c>
      <c r="G82">
        <f t="shared" si="5"/>
        <v>0</v>
      </c>
      <c r="AN82">
        <v>2</v>
      </c>
    </row>
    <row r="83" spans="1:40" x14ac:dyDescent="0.2">
      <c r="AN83">
        <v>2</v>
      </c>
    </row>
    <row r="84" spans="1:40" x14ac:dyDescent="0.2">
      <c r="AN84">
        <v>2</v>
      </c>
    </row>
    <row r="85" spans="1:40" x14ac:dyDescent="0.2">
      <c r="B85" t="s">
        <v>10</v>
      </c>
      <c r="AN85">
        <v>2</v>
      </c>
    </row>
    <row r="86" spans="1:40" x14ac:dyDescent="0.2">
      <c r="B86" t="s">
        <v>2</v>
      </c>
      <c r="C86" t="s">
        <v>4</v>
      </c>
      <c r="D86" t="s">
        <v>9</v>
      </c>
      <c r="E86" t="s">
        <v>15</v>
      </c>
      <c r="F86" t="s">
        <v>11</v>
      </c>
      <c r="G86" t="s">
        <v>16</v>
      </c>
      <c r="AN86">
        <v>2</v>
      </c>
    </row>
    <row r="87" spans="1:40" x14ac:dyDescent="0.2">
      <c r="A87" t="s">
        <v>18</v>
      </c>
      <c r="B87">
        <f>5/11</f>
        <v>0.45454545454545453</v>
      </c>
      <c r="C87">
        <f>3/11</f>
        <v>0.27272727272727271</v>
      </c>
      <c r="D87">
        <f>7/41</f>
        <v>0.17073170731707318</v>
      </c>
      <c r="E87">
        <f>16/99</f>
        <v>0.16161616161616163</v>
      </c>
      <c r="F87">
        <f>4/41</f>
        <v>9.7560975609756101E-2</v>
      </c>
      <c r="G87">
        <f>2/27</f>
        <v>7.407407407407407E-2</v>
      </c>
      <c r="AN87">
        <v>2</v>
      </c>
    </row>
    <row r="88" spans="1:40" x14ac:dyDescent="0.2">
      <c r="A88" t="s">
        <v>19</v>
      </c>
      <c r="B88">
        <f>92/136</f>
        <v>0.67647058823529416</v>
      </c>
      <c r="C88">
        <f>10/136</f>
        <v>7.3529411764705885E-2</v>
      </c>
      <c r="D88">
        <f>18/83</f>
        <v>0.21686746987951808</v>
      </c>
      <c r="E88">
        <f>1/18</f>
        <v>5.5555555555555552E-2</v>
      </c>
      <c r="F88">
        <f>9/83</f>
        <v>0.10843373493975904</v>
      </c>
      <c r="G88">
        <f>2/82</f>
        <v>2.4390243902439025E-2</v>
      </c>
      <c r="AN88">
        <v>2</v>
      </c>
    </row>
    <row r="89" spans="1:40" x14ac:dyDescent="0.2">
      <c r="A89" t="s">
        <v>22</v>
      </c>
      <c r="B89">
        <f>AVERAGE(B87:B88)</f>
        <v>0.56550802139037437</v>
      </c>
      <c r="C89">
        <f t="shared" ref="C89:G89" si="6">AVERAGE(C87:C88)</f>
        <v>0.1731283422459893</v>
      </c>
      <c r="D89">
        <f t="shared" si="6"/>
        <v>0.19379958859829563</v>
      </c>
      <c r="E89">
        <f t="shared" si="6"/>
        <v>0.10858585858585859</v>
      </c>
      <c r="F89">
        <f t="shared" si="6"/>
        <v>0.10299735527475756</v>
      </c>
      <c r="G89">
        <f t="shared" si="6"/>
        <v>4.9232158988256544E-2</v>
      </c>
      <c r="AN89">
        <v>2</v>
      </c>
    </row>
    <row r="90" spans="1:40" x14ac:dyDescent="0.2">
      <c r="A90" t="s">
        <v>23</v>
      </c>
      <c r="B90">
        <f>_xlfn.STDEV.P(B87:B88)</f>
        <v>0.11096256684491958</v>
      </c>
      <c r="C90">
        <f t="shared" ref="C90:G90" si="7">_xlfn.STDEV.P(C87:C88)</f>
        <v>9.9598930481283404E-2</v>
      </c>
      <c r="D90">
        <f t="shared" si="7"/>
        <v>2.3067881281222356E-2</v>
      </c>
      <c r="E90">
        <f t="shared" si="7"/>
        <v>5.3030303030303025E-2</v>
      </c>
      <c r="F90">
        <f t="shared" si="7"/>
        <v>5.4363796650014687E-3</v>
      </c>
      <c r="G90">
        <f t="shared" si="7"/>
        <v>2.4841915085817526E-2</v>
      </c>
      <c r="AN90">
        <v>2</v>
      </c>
    </row>
    <row r="91" spans="1:40" x14ac:dyDescent="0.2">
      <c r="AN91">
        <v>2</v>
      </c>
    </row>
    <row r="92" spans="1:40" x14ac:dyDescent="0.2">
      <c r="AN92">
        <v>2</v>
      </c>
    </row>
    <row r="93" spans="1:40" x14ac:dyDescent="0.2">
      <c r="B93" t="s">
        <v>26</v>
      </c>
      <c r="AN93">
        <v>2</v>
      </c>
    </row>
    <row r="94" spans="1:40" x14ac:dyDescent="0.2">
      <c r="B94" t="s">
        <v>2</v>
      </c>
      <c r="C94" t="s">
        <v>4</v>
      </c>
      <c r="D94" t="s">
        <v>9</v>
      </c>
      <c r="E94" t="s">
        <v>15</v>
      </c>
      <c r="F94" t="s">
        <v>11</v>
      </c>
      <c r="G94" t="s">
        <v>16</v>
      </c>
      <c r="AN94">
        <v>2</v>
      </c>
    </row>
    <row r="95" spans="1:40" x14ac:dyDescent="0.2">
      <c r="A95" t="s">
        <v>18</v>
      </c>
      <c r="B95">
        <f>16/85</f>
        <v>0.18823529411764706</v>
      </c>
      <c r="C95">
        <f>11/85</f>
        <v>0.12941176470588237</v>
      </c>
      <c r="D95">
        <f>5/32</f>
        <v>0.15625</v>
      </c>
      <c r="E95">
        <f>1/13</f>
        <v>7.6923076923076927E-2</v>
      </c>
      <c r="F95">
        <f>2/14</f>
        <v>0.14285714285714285</v>
      </c>
      <c r="G95">
        <f>2/14</f>
        <v>0.14285714285714285</v>
      </c>
      <c r="AN95">
        <v>2</v>
      </c>
    </row>
    <row r="96" spans="1:40" x14ac:dyDescent="0.2">
      <c r="A96" t="s">
        <v>19</v>
      </c>
      <c r="B96">
        <f>13/44</f>
        <v>0.29545454545454547</v>
      </c>
      <c r="C96">
        <f>4/44</f>
        <v>9.0909090909090912E-2</v>
      </c>
      <c r="D96">
        <f>11/69</f>
        <v>0.15942028985507245</v>
      </c>
      <c r="E96">
        <f>6/44</f>
        <v>0.13636363636363635</v>
      </c>
      <c r="F96">
        <f>4/25</f>
        <v>0.16</v>
      </c>
      <c r="G96">
        <f>3/25</f>
        <v>0.12</v>
      </c>
      <c r="AN96">
        <v>2</v>
      </c>
    </row>
    <row r="97" spans="1:40" x14ac:dyDescent="0.2">
      <c r="A97" t="s">
        <v>22</v>
      </c>
      <c r="B97">
        <f>AVERAGE(B95:B96)</f>
        <v>0.24184491978609626</v>
      </c>
      <c r="C97">
        <f t="shared" ref="C97:G97" si="8">AVERAGE(C95:C96)</f>
        <v>0.11016042780748664</v>
      </c>
      <c r="D97">
        <f t="shared" si="8"/>
        <v>0.15783514492753623</v>
      </c>
      <c r="E97">
        <f t="shared" si="8"/>
        <v>0.10664335664335664</v>
      </c>
      <c r="F97">
        <f t="shared" si="8"/>
        <v>0.15142857142857141</v>
      </c>
      <c r="G97">
        <f t="shared" si="8"/>
        <v>0.13142857142857142</v>
      </c>
      <c r="AN97">
        <v>2</v>
      </c>
    </row>
    <row r="98" spans="1:40" x14ac:dyDescent="0.2">
      <c r="A98" t="s">
        <v>23</v>
      </c>
      <c r="B98">
        <f>_xlfn.STDEV.P(B95:B96)</f>
        <v>5.3609625668449207E-2</v>
      </c>
      <c r="C98">
        <f t="shared" ref="C98:G98" si="9">_xlfn.STDEV.P(C95:C96)</f>
        <v>1.9251336898395734E-2</v>
      </c>
      <c r="D98">
        <f t="shared" si="9"/>
        <v>1.585144927536225E-3</v>
      </c>
      <c r="E98">
        <f t="shared" si="9"/>
        <v>2.9720279720279685E-2</v>
      </c>
      <c r="F98">
        <f t="shared" si="9"/>
        <v>8.5714285714285771E-3</v>
      </c>
      <c r="G98">
        <f t="shared" si="9"/>
        <v>1.1428571428571427E-2</v>
      </c>
      <c r="AN98">
        <v>2</v>
      </c>
    </row>
    <row r="99" spans="1:40" x14ac:dyDescent="0.2">
      <c r="AN99">
        <v>2</v>
      </c>
    </row>
    <row r="100" spans="1:40" x14ac:dyDescent="0.2">
      <c r="AN100">
        <v>2</v>
      </c>
    </row>
    <row r="101" spans="1:40" x14ac:dyDescent="0.2">
      <c r="AN101">
        <v>2</v>
      </c>
    </row>
    <row r="102" spans="1:40" x14ac:dyDescent="0.2">
      <c r="AN10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Baruch Haimson</dc:creator>
  <cp:lastModifiedBy>baruch.haimson</cp:lastModifiedBy>
  <dcterms:created xsi:type="dcterms:W3CDTF">2020-08-02T11:11:25Z</dcterms:created>
  <dcterms:modified xsi:type="dcterms:W3CDTF">2021-08-01T13:09:46Z</dcterms:modified>
</cp:coreProperties>
</file>