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x Sync\Manuscripts\ 2020_04 Aug 11_In situ Molecular Imaging\07_eLife Decision and Revision\05_Other_Miscellaneous\Source files\for Figure 1G\"/>
    </mc:Choice>
  </mc:AlternateContent>
  <bookViews>
    <workbookView xWindow="0" yWindow="0" windowWidth="21570" windowHeight="8055"/>
  </bookViews>
  <sheets>
    <sheet name="FL-CatSper1, Intact" sheetId="3" r:id="rId1"/>
    <sheet name="FL-CatSper1, Cleaved" sheetId="4" r:id="rId2"/>
    <sheet name="ND-CatSper1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F8" i="4"/>
  <c r="G7" i="4"/>
  <c r="F7" i="4"/>
  <c r="G6" i="4"/>
  <c r="F6" i="4"/>
  <c r="G5" i="4"/>
  <c r="F5" i="4"/>
  <c r="G8" i="3" l="1"/>
  <c r="F8" i="3"/>
  <c r="G7" i="3"/>
  <c r="F7" i="3"/>
  <c r="G6" i="3"/>
  <c r="F6" i="3"/>
  <c r="G5" i="3"/>
  <c r="F5" i="3"/>
</calcChain>
</file>

<file path=xl/sharedStrings.xml><?xml version="1.0" encoding="utf-8"?>
<sst xmlns="http://schemas.openxmlformats.org/spreadsheetml/2006/main" count="76" uniqueCount="27">
  <si>
    <t>0 min</t>
  </si>
  <si>
    <t>10 min</t>
  </si>
  <si>
    <t>30 min</t>
  </si>
  <si>
    <t>60 min</t>
  </si>
  <si>
    <t>Rep1</t>
  </si>
  <si>
    <t>Rep2</t>
  </si>
  <si>
    <t>Rep3</t>
  </si>
  <si>
    <t>Rep4</t>
  </si>
  <si>
    <t>average</t>
  </si>
  <si>
    <t>SEM</t>
  </si>
  <si>
    <t>Total ND</t>
  </si>
  <si>
    <t>Average</t>
  </si>
  <si>
    <t>S.E.M</t>
  </si>
  <si>
    <t>Incubation</t>
  </si>
  <si>
    <t>Relative levels of Intact FL-CatSper1</t>
  </si>
  <si>
    <t>Relative levels of cleaved FL-CatSper1</t>
  </si>
  <si>
    <t>0 min vs 10 min</t>
  </si>
  <si>
    <t>0 min vs 30 min</t>
  </si>
  <si>
    <t>0 min vs 60 min</t>
  </si>
  <si>
    <t>10 min vs 30 min</t>
  </si>
  <si>
    <t>10 min vs 60 min</t>
  </si>
  <si>
    <t>30 min vs 60 min</t>
  </si>
  <si>
    <t>p-Value</t>
  </si>
  <si>
    <t>Compaired pairs</t>
  </si>
  <si>
    <t>ns</t>
  </si>
  <si>
    <t>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</si>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</sst>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zoomScaleNormal="100" workbookViewId="0">
      <selection activeCell="I17" sqref="I17"/>
    </sheetView>
  </sheetViews>
  <sheetFormatPr defaultRowHeight="15"/>
  <cols>
    <col min="1" max="1" width="9.140625" style="1"/>
    <col min="2" max="8" width="11.7109375" style="1" customWidth="1"/>
    <col min="9" max="9" width="15.5703125" style="1" bestFit="1" customWidth="1"/>
    <col min="10" max="11" width="11.7109375" style="1" customWidth="1"/>
    <col min="12" max="16384" width="9.140625" style="1"/>
  </cols>
  <sheetData>
    <row r="1" spans="2:11">
      <c r="B1" s="3"/>
      <c r="C1" s="3"/>
      <c r="D1" s="3"/>
      <c r="E1" s="3"/>
      <c r="F1" s="3"/>
      <c r="G1" s="3"/>
    </row>
    <row r="2" spans="2:11">
      <c r="B2" s="3"/>
      <c r="C2" s="3"/>
      <c r="D2" s="3"/>
      <c r="E2" s="3"/>
      <c r="F2" s="3"/>
      <c r="G2" s="3"/>
      <c r="I2" s="1" t="s">
        <v>23</v>
      </c>
      <c r="J2" s="1" t="s">
        <v>22</v>
      </c>
    </row>
    <row r="3" spans="2:11" ht="14.25" customHeight="1">
      <c r="B3" s="5" t="s">
        <v>14</v>
      </c>
      <c r="C3" s="6"/>
      <c r="D3" s="6"/>
      <c r="E3" s="6"/>
      <c r="F3" s="6"/>
      <c r="G3" s="7"/>
      <c r="I3" s="1" t="s">
        <v>16</v>
      </c>
      <c r="J3" s="1">
        <v>3.7470784728239559E-2</v>
      </c>
      <c r="K3" s="1" t="s">
        <v>25</v>
      </c>
    </row>
    <row r="4" spans="2:11">
      <c r="B4" s="2" t="s">
        <v>13</v>
      </c>
      <c r="C4" s="2" t="s">
        <v>4</v>
      </c>
      <c r="D4" s="2" t="s">
        <v>5</v>
      </c>
      <c r="E4" s="2" t="s">
        <v>6</v>
      </c>
      <c r="F4" s="2" t="s">
        <v>11</v>
      </c>
      <c r="G4" s="2" t="s">
        <v>12</v>
      </c>
      <c r="I4" s="1" t="s">
        <v>17</v>
      </c>
      <c r="J4" s="1">
        <v>1.5221427589392544E-2</v>
      </c>
      <c r="K4" s="1" t="s">
        <v>25</v>
      </c>
    </row>
    <row r="5" spans="2:11">
      <c r="B5" s="2" t="s">
        <v>0</v>
      </c>
      <c r="C5" s="2">
        <v>0.95462138169647626</v>
      </c>
      <c r="D5" s="2">
        <v>0.95687157197557693</v>
      </c>
      <c r="E5" s="2">
        <v>0.95236762864071201</v>
      </c>
      <c r="F5" s="2">
        <f>AVERAGE(C5:E5)</f>
        <v>0.95462019410425514</v>
      </c>
      <c r="G5" s="2">
        <f>STDEV(C5:E5)/SQRT(2)</f>
        <v>1.5923846031502572E-3</v>
      </c>
      <c r="I5" s="1" t="s">
        <v>18</v>
      </c>
      <c r="J5" s="1">
        <v>7.835246211626283E-3</v>
      </c>
      <c r="K5" s="1" t="s">
        <v>26</v>
      </c>
    </row>
    <row r="6" spans="2:11">
      <c r="B6" s="2" t="s">
        <v>1</v>
      </c>
      <c r="C6" s="2">
        <v>0.70721704447299738</v>
      </c>
      <c r="D6" s="2">
        <v>0.22376943119170467</v>
      </c>
      <c r="E6" s="2">
        <v>0.17102755783277901</v>
      </c>
      <c r="F6" s="2">
        <f>AVERAGE(C6:E6)</f>
        <v>0.36733801116582704</v>
      </c>
      <c r="G6" s="2">
        <f>STDEV(C6:E6)/SQRT(2)</f>
        <v>0.20896619853784323</v>
      </c>
      <c r="I6" s="1" t="s">
        <v>19</v>
      </c>
      <c r="J6" s="1">
        <v>1.4919980960987936E-2</v>
      </c>
      <c r="K6" s="1" t="s">
        <v>25</v>
      </c>
    </row>
    <row r="7" spans="2:11">
      <c r="B7" s="2" t="s">
        <v>2</v>
      </c>
      <c r="C7" s="2">
        <v>0.4569654272368685</v>
      </c>
      <c r="D7" s="2">
        <v>7.0231072870004879E-2</v>
      </c>
      <c r="E7" s="2">
        <v>2.0080270887131806E-2</v>
      </c>
      <c r="F7" s="2">
        <f>AVERAGE(C7:E7)</f>
        <v>0.18242559033133507</v>
      </c>
      <c r="G7" s="2">
        <f>STDEV(C7:E7)/SQRT(2)</f>
        <v>0.16905304976688382</v>
      </c>
      <c r="I7" s="1" t="s">
        <v>20</v>
      </c>
      <c r="J7" s="1">
        <v>3.0599434384068813E-2</v>
      </c>
      <c r="K7" s="1" t="s">
        <v>25</v>
      </c>
    </row>
    <row r="8" spans="2:11">
      <c r="B8" s="2" t="s">
        <v>3</v>
      </c>
      <c r="C8" s="2">
        <v>0.32917820726974018</v>
      </c>
      <c r="D8" s="2">
        <v>1.6728019987877176E-2</v>
      </c>
      <c r="E8" s="2">
        <v>5.1129853172382552E-3</v>
      </c>
      <c r="F8" s="2">
        <f>AVERAGE(C8:E8)</f>
        <v>0.11700640419161852</v>
      </c>
      <c r="G8" s="2">
        <f>STDEV(C8:E8)/SQRT(2)</f>
        <v>0.12999304360939082</v>
      </c>
      <c r="I8" s="1" t="s">
        <v>21</v>
      </c>
      <c r="J8" s="1">
        <v>9.3412533529220521E-2</v>
      </c>
      <c r="K8" s="1" t="s">
        <v>24</v>
      </c>
    </row>
    <row r="9" spans="2:11">
      <c r="B9" s="3"/>
      <c r="C9" s="3"/>
      <c r="D9" s="3"/>
      <c r="E9" s="3"/>
      <c r="F9" s="3"/>
      <c r="G9" s="3"/>
    </row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"/>
  <sheetViews>
    <sheetView workbookViewId="0">
      <selection activeCell="B39" sqref="B39"/>
    </sheetView>
  </sheetViews>
  <sheetFormatPr defaultRowHeight="15"/>
  <cols>
    <col min="2" max="8" width="11.7109375" customWidth="1"/>
    <col min="9" max="9" width="15.5703125" bestFit="1" customWidth="1"/>
    <col min="10" max="11" width="11.7109375" customWidth="1"/>
  </cols>
  <sheetData>
    <row r="2" spans="2:11">
      <c r="I2" s="1" t="s">
        <v>23</v>
      </c>
      <c r="J2" s="1" t="s">
        <v>22</v>
      </c>
    </row>
    <row r="3" spans="2:11">
      <c r="B3" s="4" t="s">
        <v>15</v>
      </c>
      <c r="C3" s="4"/>
      <c r="D3" s="4"/>
      <c r="E3" s="4"/>
      <c r="F3" s="4"/>
      <c r="G3" s="4"/>
      <c r="H3" s="1"/>
      <c r="I3" s="1" t="s">
        <v>16</v>
      </c>
      <c r="J3" s="1">
        <v>5.1174238437344532E-3</v>
      </c>
      <c r="K3" s="1" t="s">
        <v>26</v>
      </c>
    </row>
    <row r="4" spans="2:11">
      <c r="B4" s="2" t="s">
        <v>13</v>
      </c>
      <c r="C4" s="2" t="s">
        <v>4</v>
      </c>
      <c r="D4" s="2" t="s">
        <v>5</v>
      </c>
      <c r="E4" s="2" t="s">
        <v>6</v>
      </c>
      <c r="F4" s="2" t="s">
        <v>11</v>
      </c>
      <c r="G4" s="2" t="s">
        <v>12</v>
      </c>
      <c r="H4" s="1"/>
      <c r="I4" s="1" t="s">
        <v>17</v>
      </c>
      <c r="J4" s="1">
        <v>2.7325472497226611E-2</v>
      </c>
      <c r="K4" s="1" t="s">
        <v>25</v>
      </c>
    </row>
    <row r="5" spans="2:11">
      <c r="B5" s="2" t="s">
        <v>0</v>
      </c>
      <c r="C5" s="2">
        <v>4.5378618303523716E-2</v>
      </c>
      <c r="D5" s="2">
        <v>4.3128428024423057E-2</v>
      </c>
      <c r="E5" s="2">
        <v>4.7632371359287981E-2</v>
      </c>
      <c r="F5" s="2">
        <f>AVERAGE(C5:E5)</f>
        <v>4.5379805895744918E-2</v>
      </c>
      <c r="G5" s="2">
        <f>STDEV(C5:E5)/SQRT(2)</f>
        <v>1.5923846031502572E-3</v>
      </c>
      <c r="H5" s="1"/>
      <c r="I5" s="1" t="s">
        <v>18</v>
      </c>
      <c r="J5" s="1">
        <v>3.4222934453015774E-2</v>
      </c>
      <c r="K5" s="1" t="s">
        <v>25</v>
      </c>
    </row>
    <row r="6" spans="2:11">
      <c r="B6" s="2" t="s">
        <v>1</v>
      </c>
      <c r="C6" s="2">
        <v>0.1766552980538646</v>
      </c>
      <c r="D6" s="2">
        <v>0.22232817374077851</v>
      </c>
      <c r="E6" s="2">
        <v>0.18406747142057719</v>
      </c>
      <c r="F6" s="2">
        <f>AVERAGE(C6:E6)</f>
        <v>0.19435031440507344</v>
      </c>
      <c r="G6" s="2">
        <f>STDEV(C6:E6)/SQRT(2)</f>
        <v>1.7332131119122626E-2</v>
      </c>
      <c r="H6" s="1"/>
      <c r="I6" s="1" t="s">
        <v>19</v>
      </c>
      <c r="J6" s="1">
        <v>5.0991355960622375E-2</v>
      </c>
      <c r="K6" s="1" t="s">
        <v>24</v>
      </c>
    </row>
    <row r="7" spans="2:11">
      <c r="B7" s="2" t="s">
        <v>2</v>
      </c>
      <c r="C7" s="2">
        <v>0.29908774274555461</v>
      </c>
      <c r="D7" s="2">
        <v>0.57064871897222103</v>
      </c>
      <c r="E7" s="2">
        <v>0.3319320941635201</v>
      </c>
      <c r="F7" s="2">
        <f>AVERAGE(C7:E7)</f>
        <v>0.4005561852937653</v>
      </c>
      <c r="G7" s="2">
        <f>STDEV(C7:E7)/SQRT(2)</f>
        <v>0.10480527268435524</v>
      </c>
      <c r="H7" s="1"/>
      <c r="I7" s="1" t="s">
        <v>20</v>
      </c>
      <c r="J7" s="1">
        <v>8.9791418464304107E-2</v>
      </c>
      <c r="K7" s="1" t="s">
        <v>24</v>
      </c>
    </row>
    <row r="8" spans="2:11">
      <c r="B8" s="2" t="s">
        <v>3</v>
      </c>
      <c r="C8" s="2">
        <v>0.39086686597428139</v>
      </c>
      <c r="D8" s="2">
        <v>0.45750358510370931</v>
      </c>
      <c r="E8" s="2">
        <v>0.18673221946864924</v>
      </c>
      <c r="F8" s="2">
        <f>AVERAGE(C8:E8)</f>
        <v>0.34503422351554663</v>
      </c>
      <c r="G8" s="2">
        <f>STDEV(C8:E8)/SQRT(2)</f>
        <v>9.9761606963880381E-2</v>
      </c>
      <c r="H8" s="1"/>
      <c r="I8" s="1" t="s">
        <v>21</v>
      </c>
      <c r="J8" s="1">
        <v>0.26623311278554818</v>
      </c>
      <c r="K8" s="1" t="s">
        <v>24</v>
      </c>
    </row>
  </sheetData>
  <mergeCells count="1"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workbookViewId="0">
      <selection activeCell="D37" sqref="D37:D38"/>
    </sheetView>
  </sheetViews>
  <sheetFormatPr defaultRowHeight="15"/>
  <cols>
    <col min="2" max="9" width="11.7109375" customWidth="1"/>
    <col min="10" max="10" width="15.5703125" bestFit="1" customWidth="1"/>
    <col min="11" max="12" width="11.7109375" customWidth="1"/>
  </cols>
  <sheetData>
    <row r="2" spans="2:12">
      <c r="J2" s="1" t="s">
        <v>23</v>
      </c>
      <c r="K2" s="1" t="s">
        <v>22</v>
      </c>
    </row>
    <row r="3" spans="2:12">
      <c r="B3" s="4" t="s">
        <v>15</v>
      </c>
      <c r="C3" s="4"/>
      <c r="D3" s="4"/>
      <c r="E3" s="4"/>
      <c r="F3" s="4"/>
      <c r="G3" s="4"/>
      <c r="H3" s="4"/>
      <c r="I3" s="1"/>
      <c r="J3" s="1" t="s">
        <v>16</v>
      </c>
      <c r="K3" s="1">
        <v>0.42621000066444897</v>
      </c>
      <c r="L3" s="1" t="s">
        <v>24</v>
      </c>
    </row>
    <row r="4" spans="2:12">
      <c r="B4" s="2" t="s">
        <v>10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1"/>
      <c r="J4" s="1" t="s">
        <v>17</v>
      </c>
      <c r="K4" s="1">
        <v>0.48934971732787552</v>
      </c>
      <c r="L4" s="1" t="s">
        <v>24</v>
      </c>
    </row>
    <row r="5" spans="2:12">
      <c r="B5" s="2" t="s">
        <v>0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0</v>
      </c>
      <c r="I5" s="1"/>
      <c r="J5" s="1" t="s">
        <v>18</v>
      </c>
      <c r="K5" s="1">
        <v>0.43147648981339859</v>
      </c>
      <c r="L5" s="1" t="s">
        <v>24</v>
      </c>
    </row>
    <row r="6" spans="2:12">
      <c r="B6" s="2" t="s">
        <v>1</v>
      </c>
      <c r="C6" s="2">
        <v>0.60723126373439174</v>
      </c>
      <c r="D6" s="2">
        <v>0.82066609893022935</v>
      </c>
      <c r="E6" s="2">
        <v>1.5256616518996531</v>
      </c>
      <c r="F6" s="2">
        <v>0.88619247093304576</v>
      </c>
      <c r="G6" s="2">
        <v>0.95993787137433007</v>
      </c>
      <c r="H6" s="2">
        <v>0.22834680194113691</v>
      </c>
      <c r="I6" s="1"/>
      <c r="J6" s="1" t="s">
        <v>19</v>
      </c>
      <c r="K6" s="1">
        <v>0.42029057986089124</v>
      </c>
      <c r="L6" s="1" t="s">
        <v>24</v>
      </c>
    </row>
    <row r="7" spans="2:12">
      <c r="B7" s="2" t="s">
        <v>2</v>
      </c>
      <c r="C7" s="2">
        <v>0.91316954272637973</v>
      </c>
      <c r="D7" s="2">
        <v>0.43125199079411936</v>
      </c>
      <c r="E7" s="2">
        <v>1.6695268411963533</v>
      </c>
      <c r="F7" s="2">
        <v>0.9564779561196135</v>
      </c>
      <c r="G7" s="2">
        <v>0.99260658270911639</v>
      </c>
      <c r="H7" s="2">
        <v>0.29457229544524827</v>
      </c>
      <c r="I7" s="1"/>
      <c r="J7" s="1" t="s">
        <v>20</v>
      </c>
      <c r="K7" s="1">
        <v>0.47627111621144286</v>
      </c>
      <c r="L7" s="1" t="s">
        <v>24</v>
      </c>
    </row>
    <row r="8" spans="2:12">
      <c r="B8" s="2" t="s">
        <v>3</v>
      </c>
      <c r="C8" s="2">
        <v>0.723024873799749</v>
      </c>
      <c r="D8" s="2">
        <v>0.39445967439514823</v>
      </c>
      <c r="E8" s="2">
        <v>1.6181583740906942</v>
      </c>
      <c r="F8" s="2">
        <v>1.067838745800672</v>
      </c>
      <c r="G8" s="2">
        <v>0.95087041702156583</v>
      </c>
      <c r="H8" s="2">
        <v>0.30193106528606367</v>
      </c>
      <c r="I8" s="1"/>
      <c r="J8" s="1" t="s">
        <v>21</v>
      </c>
      <c r="K8" s="1">
        <v>0.2734146709727604</v>
      </c>
      <c r="L8" s="1" t="s">
        <v>24</v>
      </c>
    </row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FL-CatSper1, Intact</vt:lpstr>
      <vt:lpstr>FL-CatSper1, Cleaved</vt:lpstr>
      <vt:lpstr>ND-CatSper1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JaeYeon</dc:creator>
  <cp:lastModifiedBy>JaeYeon</cp:lastModifiedBy>
  <dcterms:created xsi:type="dcterms:W3CDTF">2020-09-22T19:31:28Z</dcterms:created>
  <dcterms:modified xsi:type="dcterms:W3CDTF">2020-10-05T20:31:44Z</dcterms:modified>
</cp:coreProperties>
</file>