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3"/>
  <workbookPr/>
  <mc:AlternateContent xmlns:mc="http://schemas.openxmlformats.org/markup-compatibility/2006">
    <mc:Choice Requires="x15">
      <x15ac:absPath xmlns:x15ac="http://schemas.microsoft.com/office/spreadsheetml/2010/11/ac" url="/Users/jean-juchung/Box Sync 4/Box Sync/Manuscripts/ 2020_04 Aug 11_In situ Molecular Imaging/07_eLife Decision and Revision/05_Other_Miscellaneous/Source files/for Figure 2F/"/>
    </mc:Choice>
  </mc:AlternateContent>
  <xr:revisionPtr revIDLastSave="0" documentId="13_ncr:1_{ED8819A8-702B-C347-9CD7-F5CCD8145FF2}" xr6:coauthVersionLast="45" xr6:coauthVersionMax="45" xr10:uidLastSave="{00000000-0000-0000-0000-000000000000}"/>
  <bookViews>
    <workbookView xWindow="-31960" yWindow="460" windowWidth="39380" windowHeight="28340" activeTab="2" xr2:uid="{00000000-000D-0000-FFFF-FFFF00000000}"/>
  </bookViews>
  <sheets>
    <sheet name="Sperm count" sheetId="1" r:id="rId1"/>
    <sheet name="Percentage and Paired-t test" sheetId="2" r:id="rId2"/>
    <sheet name="pY(-) KW-ANOVA &amp; ANOVA" sheetId="3"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2" i="1" l="1"/>
  <c r="I12" i="1"/>
  <c r="G12" i="1"/>
  <c r="F12" i="1"/>
  <c r="D12" i="1"/>
  <c r="C12" i="1"/>
  <c r="E4" i="1"/>
  <c r="H4" i="1"/>
  <c r="K4" i="1"/>
  <c r="O4" i="2"/>
  <c r="O3" i="2"/>
  <c r="O2" i="2"/>
  <c r="E5" i="1" l="1"/>
  <c r="E6" i="1"/>
  <c r="E7" i="1"/>
  <c r="K11" i="1"/>
  <c r="H11" i="1"/>
  <c r="E11" i="1"/>
  <c r="K10" i="1"/>
  <c r="K9" i="1"/>
  <c r="K8" i="1"/>
  <c r="K7" i="1"/>
  <c r="K6" i="1"/>
  <c r="K5" i="1"/>
  <c r="K3" i="1"/>
  <c r="H10" i="1"/>
  <c r="H9" i="1"/>
  <c r="H8" i="1"/>
  <c r="H7" i="1"/>
  <c r="H6" i="1"/>
  <c r="H5" i="1"/>
  <c r="H3" i="1"/>
  <c r="H12" i="1" s="1"/>
  <c r="E10" i="1"/>
  <c r="E9" i="1"/>
  <c r="E8" i="1"/>
  <c r="E3" i="1"/>
  <c r="E12" i="1" s="1"/>
  <c r="K12" i="1" l="1"/>
</calcChain>
</file>

<file path=xl/sharedStrings.xml><?xml version="1.0" encoding="utf-8"?>
<sst xmlns="http://schemas.openxmlformats.org/spreadsheetml/2006/main" count="155" uniqueCount="75">
  <si>
    <t>Ampulla</t>
  </si>
  <si>
    <t>UTJ</t>
  </si>
  <si>
    <t>#1</t>
  </si>
  <si>
    <t>#2</t>
  </si>
  <si>
    <t>#4</t>
  </si>
  <si>
    <t>#5</t>
  </si>
  <si>
    <t>Left</t>
  </si>
  <si>
    <t>Right</t>
  </si>
  <si>
    <t>Animal</t>
  </si>
  <si>
    <t>Side</t>
  </si>
  <si>
    <t>pY +</t>
  </si>
  <si>
    <t>pY -</t>
  </si>
  <si>
    <t>Middle Isthmus</t>
  </si>
  <si>
    <t>Total</t>
  </si>
  <si>
    <t>N/A</t>
  </si>
  <si>
    <r>
      <t>#3</t>
    </r>
    <r>
      <rPr>
        <vertAlign val="superscript"/>
        <sz val="9"/>
        <color theme="1"/>
        <rFont val="Arial"/>
        <family val="2"/>
      </rPr>
      <t>*</t>
    </r>
  </si>
  <si>
    <r>
      <t xml:space="preserve">25.4 </t>
    </r>
    <r>
      <rPr>
        <sz val="9"/>
        <color theme="1"/>
        <rFont val="Calibri"/>
        <family val="2"/>
      </rPr>
      <t>±</t>
    </r>
    <r>
      <rPr>
        <sz val="9"/>
        <color theme="1"/>
        <rFont val="Arial"/>
        <family val="2"/>
      </rPr>
      <t xml:space="preserve"> 6.7%</t>
    </r>
  </si>
  <si>
    <r>
      <t>74.6 ± 6.7%</t>
    </r>
    <r>
      <rPr>
        <vertAlign val="superscript"/>
        <sz val="9"/>
        <color theme="1"/>
        <rFont val="Arial"/>
        <family val="2"/>
      </rPr>
      <t>a</t>
    </r>
  </si>
  <si>
    <t>44.0 ± 1.4%</t>
  </si>
  <si>
    <t>65.2 ± 3.5%</t>
  </si>
  <si>
    <r>
      <t>56.0 ± 1.4%</t>
    </r>
    <r>
      <rPr>
        <vertAlign val="superscript"/>
        <sz val="9"/>
        <color theme="1"/>
        <rFont val="Arial"/>
        <family val="2"/>
      </rPr>
      <t>b</t>
    </r>
  </si>
  <si>
    <r>
      <t>34.8 ± 3.5%</t>
    </r>
    <r>
      <rPr>
        <vertAlign val="superscript"/>
        <sz val="9"/>
        <color theme="1"/>
        <rFont val="Arial"/>
        <family val="2"/>
      </rPr>
      <t>c</t>
    </r>
  </si>
  <si>
    <t>Average ± SEM (%)**</t>
  </si>
  <si>
    <t>pY-neg</t>
  </si>
  <si>
    <t>Ampulla-Mid isthmus</t>
  </si>
  <si>
    <t>Close to UTJ</t>
  </si>
  <si>
    <t>Mid-isthmus</t>
  </si>
  <si>
    <t>Mid isthmus-Close to UTJ</t>
  </si>
  <si>
    <t>Ampulla-Close to UTJ</t>
  </si>
  <si>
    <t>*</t>
  </si>
  <si>
    <t>**</t>
  </si>
  <si>
    <t>***</t>
  </si>
  <si>
    <t>p-Value</t>
  </si>
  <si>
    <t>Significance</t>
  </si>
  <si>
    <t>*p&lt;0.05; **p&lt;0.01; ***p&lt;0.001</t>
  </si>
  <si>
    <t xml:space="preserve">*Right side tract has cyst.
</t>
  </si>
  <si>
    <t xml:space="preserve">*Right side tract has cyst.
**Percentage of pY negative sperm cells between each part of female tract are statistically compared. Different letters indicate significant difference between the percentage of pY negative sperm in each region of female tract.
</t>
  </si>
  <si>
    <t>KW-ANOVA</t>
  </si>
  <si>
    <t>Number of families</t>
  </si>
  <si>
    <t>Number of comparisons per family</t>
  </si>
  <si>
    <t>Alpha</t>
  </si>
  <si>
    <t>Dunn's multiple comparisons test</t>
  </si>
  <si>
    <t>Mean rank diff.</t>
  </si>
  <si>
    <t>Significant?</t>
  </si>
  <si>
    <t>Summary</t>
  </si>
  <si>
    <t>Adjusted P Value</t>
  </si>
  <si>
    <r>
      <t>Graph indication till p</t>
    </r>
    <r>
      <rPr>
        <b/>
        <sz val="11"/>
        <color rgb="FFFF0000"/>
        <rFont val="Calibri"/>
        <family val="2"/>
      </rPr>
      <t>≤0.001***</t>
    </r>
  </si>
  <si>
    <t>Ampulla vs. Middle Isthmus</t>
  </si>
  <si>
    <t>No</t>
  </si>
  <si>
    <t>ns</t>
  </si>
  <si>
    <t>A-B</t>
  </si>
  <si>
    <t>Ampulla vs. UTJ</t>
  </si>
  <si>
    <t>Yes</t>
  </si>
  <si>
    <t>****</t>
  </si>
  <si>
    <t>&lt;0.0001</t>
  </si>
  <si>
    <t>A-C</t>
  </si>
  <si>
    <t>Middle Isthmus vs. UTJ</t>
  </si>
  <si>
    <t>B-C</t>
  </si>
  <si>
    <t>Test details</t>
  </si>
  <si>
    <t>Mean rank 1</t>
  </si>
  <si>
    <t>Mean rank 2</t>
  </si>
  <si>
    <t>n1</t>
  </si>
  <si>
    <t>n2</t>
  </si>
  <si>
    <t>ANOVA</t>
  </si>
  <si>
    <t>Tukey's multiple comparisons test</t>
  </si>
  <si>
    <t>Mean Diff.</t>
  </si>
  <si>
    <t>95.00% CI of diff.</t>
  </si>
  <si>
    <t>6.839 to 36.03</t>
  </si>
  <si>
    <t>27.98 to 57.17</t>
  </si>
  <si>
    <t>6.552 to 35.74</t>
  </si>
  <si>
    <t>Mean 1</t>
  </si>
  <si>
    <t>Mean 2</t>
  </si>
  <si>
    <t>SE of diff.</t>
  </si>
  <si>
    <t>q</t>
  </si>
  <si>
    <t>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</si>
</sst>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charset val="129"/>
      <scheme val="minor"/>
    </font>
    <font>
      <sz val="10"/>
      <color theme="1"/>
      <name val="Arial"/>
      <family val="2"/>
    </font>
    <font>
      <sz val="9"/>
      <color theme="1"/>
      <name val="Arial"/>
      <family val="2"/>
    </font>
    <font>
      <b/>
      <sz val="9"/>
      <color theme="1"/>
      <name val="Arial"/>
      <family val="2"/>
    </font>
    <font>
      <vertAlign val="superscript"/>
      <sz val="9"/>
      <color theme="1"/>
      <name val="Arial"/>
      <family val="2"/>
    </font>
    <font>
      <sz val="9"/>
      <color theme="1"/>
      <name val="Calibri"/>
      <family val="2"/>
    </font>
    <font>
      <b/>
      <sz val="11"/>
      <color theme="1"/>
      <name val="Calibri"/>
      <family val="2"/>
      <scheme val="minor"/>
    </font>
    <font>
      <sz val="10"/>
      <name val="Arial"/>
      <family val="2"/>
    </font>
    <font>
      <b/>
      <sz val="10"/>
      <name val="Arial"/>
      <family val="2"/>
    </font>
    <font>
      <b/>
      <sz val="11"/>
      <color rgb="FFFF0000"/>
      <name val="Calibri"/>
      <family val="2"/>
      <scheme val="minor"/>
    </font>
    <font>
      <b/>
      <sz val="11"/>
      <color rgb="FFFF0000"/>
      <name val="Calibri"/>
      <family val="2"/>
    </font>
    <font>
      <b/>
      <sz val="10"/>
      <color rgb="FFFF0000"/>
      <name val="Arial"/>
      <family val="2"/>
    </font>
  </fonts>
  <fills count="3">
    <fill>
      <patternFill patternType="none"/>
    </fill>
    <fill>
      <patternFill patternType="gray125"/>
    </fill>
    <fill>
      <patternFill patternType="solid">
        <fgColor theme="0" tint="-4.9989318521683403E-2"/>
        <bgColor indexed="64"/>
      </patternFill>
    </fill>
  </fills>
  <borders count="44">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bottom/>
      <diagonal/>
    </border>
    <border>
      <left style="thin">
        <color auto="1"/>
      </left>
      <right style="thin">
        <color auto="1"/>
      </right>
      <top style="medium">
        <color auto="1"/>
      </top>
      <bottom style="thin">
        <color auto="1"/>
      </bottom>
      <diagonal/>
    </border>
    <border>
      <left style="medium">
        <color auto="1"/>
      </left>
      <right/>
      <top/>
      <bottom style="thin">
        <color auto="1"/>
      </bottom>
      <diagonal/>
    </border>
    <border>
      <left/>
      <right/>
      <top style="medium">
        <color auto="1"/>
      </top>
      <bottom/>
      <diagonal/>
    </border>
    <border>
      <left style="medium">
        <color auto="1"/>
      </left>
      <right style="medium">
        <color auto="1"/>
      </right>
      <top style="medium">
        <color auto="1"/>
      </top>
      <bottom style="medium">
        <color auto="1"/>
      </bottom>
      <diagonal/>
    </border>
    <border>
      <left style="thin">
        <color auto="1"/>
      </left>
      <right/>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75">
    <xf numFmtId="0" fontId="0" fillId="0" borderId="0" xfId="0"/>
    <xf numFmtId="0" fontId="1" fillId="0" borderId="0" xfId="0" applyFont="1"/>
    <xf numFmtId="0" fontId="2" fillId="0" borderId="20" xfId="0" applyFont="1" applyBorder="1" applyAlignment="1">
      <alignment horizontal="center"/>
    </xf>
    <xf numFmtId="0" fontId="2" fillId="0" borderId="21"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2" borderId="11" xfId="0" applyFont="1" applyFill="1" applyBorder="1" applyAlignment="1">
      <alignment horizontal="center"/>
    </xf>
    <xf numFmtId="0" fontId="3" fillId="0" borderId="12" xfId="0" applyFont="1" applyBorder="1" applyAlignment="1">
      <alignment horizontal="center"/>
    </xf>
    <xf numFmtId="0" fontId="3" fillId="2" borderId="13" xfId="0" applyFont="1" applyFill="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2" fillId="2" borderId="5" xfId="0" applyFont="1" applyFill="1" applyBorder="1" applyAlignment="1">
      <alignment horizontal="center"/>
    </xf>
    <xf numFmtId="0" fontId="2" fillId="0" borderId="2" xfId="0" applyFont="1" applyBorder="1" applyAlignment="1">
      <alignment horizontal="center"/>
    </xf>
    <xf numFmtId="0" fontId="2" fillId="0" borderId="31" xfId="0" applyFont="1" applyBorder="1" applyAlignment="1">
      <alignment horizontal="center"/>
    </xf>
    <xf numFmtId="0" fontId="2" fillId="2" borderId="1" xfId="0" applyFont="1" applyFill="1" applyBorder="1" applyAlignment="1">
      <alignment horizontal="center"/>
    </xf>
    <xf numFmtId="0" fontId="2" fillId="0" borderId="32" xfId="0" applyFont="1" applyBorder="1" applyAlignment="1">
      <alignment horizontal="center"/>
    </xf>
    <xf numFmtId="0" fontId="2" fillId="0" borderId="14" xfId="0" applyFont="1" applyBorder="1" applyAlignment="1">
      <alignment horizontal="center"/>
    </xf>
    <xf numFmtId="0" fontId="2" fillId="2" borderId="19" xfId="0" applyFont="1" applyFill="1" applyBorder="1" applyAlignment="1">
      <alignment horizontal="center"/>
    </xf>
    <xf numFmtId="0" fontId="2" fillId="0" borderId="15" xfId="0" applyFont="1" applyBorder="1" applyAlignment="1">
      <alignment horizontal="center"/>
    </xf>
    <xf numFmtId="0" fontId="2" fillId="2" borderId="18" xfId="0" applyFont="1" applyFill="1" applyBorder="1" applyAlignment="1">
      <alignment horizontal="center"/>
    </xf>
    <xf numFmtId="0" fontId="2" fillId="0" borderId="0" xfId="0" applyFont="1"/>
    <xf numFmtId="0" fontId="2" fillId="0" borderId="17" xfId="0" applyFont="1" applyBorder="1" applyAlignment="1">
      <alignment horizontal="center"/>
    </xf>
    <xf numFmtId="0" fontId="2" fillId="0" borderId="19" xfId="0" applyFont="1" applyBorder="1" applyAlignment="1">
      <alignment horizontal="center"/>
    </xf>
    <xf numFmtId="164" fontId="2" fillId="0" borderId="16" xfId="0" applyNumberFormat="1" applyFont="1" applyBorder="1" applyAlignment="1">
      <alignment horizontal="center"/>
    </xf>
    <xf numFmtId="164" fontId="2" fillId="0" borderId="28" xfId="0" applyNumberFormat="1" applyFont="1" applyBorder="1" applyAlignment="1">
      <alignment horizontal="center"/>
    </xf>
    <xf numFmtId="164" fontId="2" fillId="2" borderId="21" xfId="0" applyNumberFormat="1" applyFont="1" applyFill="1" applyBorder="1" applyAlignment="1">
      <alignment horizontal="center"/>
    </xf>
    <xf numFmtId="164" fontId="2" fillId="2" borderId="29" xfId="0" applyNumberFormat="1" applyFont="1" applyFill="1" applyBorder="1" applyAlignment="1">
      <alignment horizontal="center"/>
    </xf>
    <xf numFmtId="10" fontId="2" fillId="0" borderId="0" xfId="0" applyNumberFormat="1" applyFont="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164" fontId="2" fillId="0" borderId="11" xfId="0" applyNumberFormat="1" applyFont="1" applyBorder="1" applyAlignment="1">
      <alignment horizontal="center"/>
    </xf>
    <xf numFmtId="0" fontId="2" fillId="0" borderId="22" xfId="0" applyFont="1" applyBorder="1" applyAlignment="1">
      <alignment vertical="center"/>
    </xf>
    <xf numFmtId="0" fontId="2" fillId="0" borderId="30" xfId="0" applyFont="1" applyBorder="1" applyAlignment="1">
      <alignment vertical="center"/>
    </xf>
    <xf numFmtId="0" fontId="2" fillId="0" borderId="27"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164" fontId="2" fillId="0" borderId="3" xfId="0" applyNumberFormat="1" applyFont="1" applyBorder="1" applyAlignment="1">
      <alignment horizontal="center"/>
    </xf>
    <xf numFmtId="164" fontId="2" fillId="2" borderId="5" xfId="0" applyNumberFormat="1" applyFont="1" applyFill="1" applyBorder="1" applyAlignment="1">
      <alignment horizontal="center"/>
    </xf>
    <xf numFmtId="164" fontId="2" fillId="0" borderId="2" xfId="0" applyNumberFormat="1" applyFont="1" applyBorder="1" applyAlignment="1">
      <alignment horizontal="center"/>
    </xf>
    <xf numFmtId="164" fontId="2" fillId="0" borderId="31" xfId="0" applyNumberFormat="1" applyFont="1" applyBorder="1" applyAlignment="1">
      <alignment horizontal="center"/>
    </xf>
    <xf numFmtId="164" fontId="2" fillId="2" borderId="1" xfId="0" applyNumberFormat="1" applyFont="1" applyFill="1" applyBorder="1" applyAlignment="1">
      <alignment horizontal="center"/>
    </xf>
    <xf numFmtId="164" fontId="2" fillId="0" borderId="32" xfId="0" applyNumberFormat="1" applyFont="1" applyBorder="1" applyAlignment="1">
      <alignment horizontal="center"/>
    </xf>
    <xf numFmtId="164" fontId="2" fillId="0" borderId="14" xfId="0" applyNumberFormat="1" applyFont="1" applyBorder="1" applyAlignment="1">
      <alignment horizontal="center"/>
    </xf>
    <xf numFmtId="164" fontId="2" fillId="2" borderId="19" xfId="0" applyNumberFormat="1" applyFont="1" applyFill="1" applyBorder="1" applyAlignment="1">
      <alignment horizontal="center"/>
    </xf>
    <xf numFmtId="164" fontId="2" fillId="0" borderId="15" xfId="0" applyNumberFormat="1" applyFont="1" applyBorder="1" applyAlignment="1">
      <alignment horizontal="center"/>
    </xf>
    <xf numFmtId="164" fontId="2" fillId="2" borderId="18" xfId="0" applyNumberFormat="1" applyFont="1" applyFill="1" applyBorder="1" applyAlignment="1">
      <alignment horizontal="center"/>
    </xf>
    <xf numFmtId="0" fontId="2" fillId="0" borderId="21" xfId="0" applyFont="1" applyBorder="1" applyAlignment="1">
      <alignment vertical="center"/>
    </xf>
    <xf numFmtId="0" fontId="2" fillId="0" borderId="19" xfId="0" applyFont="1" applyBorder="1" applyAlignment="1">
      <alignment vertical="center"/>
    </xf>
    <xf numFmtId="0" fontId="2" fillId="0" borderId="5" xfId="0" applyFont="1" applyBorder="1" applyAlignment="1">
      <alignment vertical="center"/>
    </xf>
    <xf numFmtId="164" fontId="2" fillId="0" borderId="17" xfId="0" applyNumberFormat="1" applyFont="1" applyBorder="1" applyAlignment="1">
      <alignment horizontal="center"/>
    </xf>
    <xf numFmtId="164" fontId="2" fillId="2" borderId="27" xfId="0" applyNumberFormat="1" applyFont="1" applyFill="1" applyBorder="1" applyAlignment="1">
      <alignment horizontal="center"/>
    </xf>
    <xf numFmtId="164" fontId="2" fillId="2" borderId="35" xfId="0" applyNumberFormat="1" applyFont="1" applyFill="1" applyBorder="1" applyAlignment="1">
      <alignment horizontal="center"/>
    </xf>
    <xf numFmtId="0" fontId="2" fillId="2" borderId="9" xfId="0" applyFont="1" applyFill="1" applyBorder="1" applyAlignment="1">
      <alignment horizontal="center"/>
    </xf>
    <xf numFmtId="0" fontId="2" fillId="2" borderId="34" xfId="0" applyFont="1" applyFill="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2" fillId="0" borderId="34" xfId="0" applyFont="1" applyBorder="1" applyAlignment="1">
      <alignment horizontal="center"/>
    </xf>
    <xf numFmtId="0" fontId="2" fillId="0" borderId="33" xfId="0" applyFont="1" applyBorder="1" applyAlignment="1">
      <alignment horizontal="left" vertical="top" wrapText="1"/>
    </xf>
    <xf numFmtId="0" fontId="6" fillId="0" borderId="0" xfId="0" applyFont="1"/>
    <xf numFmtId="0" fontId="7" fillId="0" borderId="36" xfId="0" applyFont="1" applyBorder="1" applyAlignment="1">
      <alignment horizontal="left"/>
    </xf>
    <xf numFmtId="0" fontId="7" fillId="0" borderId="37" xfId="0" applyFont="1" applyBorder="1"/>
    <xf numFmtId="0" fontId="0" fillId="0" borderId="38" xfId="0" applyBorder="1"/>
    <xf numFmtId="0" fontId="7" fillId="0" borderId="39" xfId="0" applyFont="1" applyBorder="1" applyAlignment="1">
      <alignment horizontal="left"/>
    </xf>
    <xf numFmtId="0" fontId="7" fillId="0" borderId="0" xfId="0" applyFont="1"/>
    <xf numFmtId="0" fontId="0" fillId="0" borderId="40" xfId="0" applyBorder="1"/>
    <xf numFmtId="0" fontId="8" fillId="0" borderId="39" xfId="0" applyFont="1" applyBorder="1" applyAlignment="1">
      <alignment horizontal="left"/>
    </xf>
    <xf numFmtId="0" fontId="9" fillId="0" borderId="40" xfId="0" applyFont="1" applyBorder="1"/>
    <xf numFmtId="0" fontId="8" fillId="0" borderId="0" xfId="0" applyFont="1"/>
    <xf numFmtId="0" fontId="7" fillId="0" borderId="41" xfId="0" applyFont="1" applyBorder="1" applyAlignment="1">
      <alignment horizontal="left"/>
    </xf>
    <xf numFmtId="0" fontId="7" fillId="0" borderId="42" xfId="0" applyFont="1" applyBorder="1"/>
    <xf numFmtId="0" fontId="0" fillId="0" borderId="43" xfId="0" applyBorder="1"/>
    <xf numFmtId="0" fontId="1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4"/>
          <c:order val="0"/>
          <c:dPt>
            <c:idx val="0"/>
            <c:bubble3D val="0"/>
            <c:spPr>
              <a:solidFill>
                <a:srgbClr val="C00000"/>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FBA9-824F-ADF1-F6710D9E9E45}"/>
              </c:ext>
            </c:extLst>
          </c:dPt>
          <c:dPt>
            <c:idx val="1"/>
            <c:bubble3D val="0"/>
            <c:spPr>
              <a:solidFill>
                <a:srgbClr val="0070C0"/>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FBA9-824F-ADF1-F6710D9E9E45}"/>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'[1]Source data table 2 raw data'!$A$26:$A$27</c:f>
              <c:strCache>
                <c:ptCount val="2"/>
                <c:pt idx="0">
                  <c:v>pY positive</c:v>
                </c:pt>
                <c:pt idx="1">
                  <c:v>pY negative</c:v>
                </c:pt>
              </c:strCache>
            </c:strRef>
          </c:cat>
          <c:val>
            <c:numRef>
              <c:f>'[1]Source data table 2 raw data'!$B$26:$B$27</c:f>
              <c:numCache>
                <c:formatCode>General</c:formatCode>
                <c:ptCount val="2"/>
                <c:pt idx="0">
                  <c:v>0.22570000000000001</c:v>
                </c:pt>
                <c:pt idx="1">
                  <c:v>0.77429999999999999</c:v>
                </c:pt>
              </c:numCache>
            </c:numRef>
          </c:val>
          <c:extLst>
            <c:ext xmlns:c16="http://schemas.microsoft.com/office/drawing/2014/chart" uri="{C3380CC4-5D6E-409C-BE32-E72D297353CC}">
              <c16:uniqueId val="{00000004-FBA9-824F-ADF1-F6710D9E9E45}"/>
            </c:ext>
          </c:extLst>
        </c:ser>
        <c:ser>
          <c:idx val="5"/>
          <c:order val="1"/>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FBA9-824F-ADF1-F6710D9E9E4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8-FBA9-824F-ADF1-F6710D9E9E45}"/>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'[1]Source data table 2 raw data'!$A$26:$A$27</c:f>
              <c:strCache>
                <c:ptCount val="2"/>
                <c:pt idx="0">
                  <c:v>pY positive</c:v>
                </c:pt>
                <c:pt idx="1">
                  <c:v>pY negative</c:v>
                </c:pt>
              </c:strCache>
            </c:strRef>
          </c:cat>
          <c:val>
            <c:numRef>
              <c:f>'[1]Source data table 2 raw data'!$B$26:$B$27</c:f>
              <c:numCache>
                <c:formatCode>General</c:formatCode>
                <c:ptCount val="2"/>
                <c:pt idx="0">
                  <c:v>0.22570000000000001</c:v>
                </c:pt>
                <c:pt idx="1">
                  <c:v>0.77429999999999999</c:v>
                </c:pt>
              </c:numCache>
            </c:numRef>
          </c:val>
          <c:extLst>
            <c:ext xmlns:c16="http://schemas.microsoft.com/office/drawing/2014/chart" uri="{C3380CC4-5D6E-409C-BE32-E72D297353CC}">
              <c16:uniqueId val="{00000009-FBA9-824F-ADF1-F6710D9E9E45}"/>
            </c:ext>
          </c:extLst>
        </c:ser>
        <c:ser>
          <c:idx val="6"/>
          <c:order val="2"/>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FBA9-824F-ADF1-F6710D9E9E4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FBA9-824F-ADF1-F6710D9E9E45}"/>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'[1]Source data table 2 raw data'!$A$26:$A$27</c:f>
              <c:strCache>
                <c:ptCount val="2"/>
                <c:pt idx="0">
                  <c:v>pY positive</c:v>
                </c:pt>
                <c:pt idx="1">
                  <c:v>pY negative</c:v>
                </c:pt>
              </c:strCache>
            </c:strRef>
          </c:cat>
          <c:val>
            <c:numRef>
              <c:f>'[1]Source data table 2 raw data'!$B$26:$B$27</c:f>
              <c:numCache>
                <c:formatCode>General</c:formatCode>
                <c:ptCount val="2"/>
                <c:pt idx="0">
                  <c:v>0.22570000000000001</c:v>
                </c:pt>
                <c:pt idx="1">
                  <c:v>0.77429999999999999</c:v>
                </c:pt>
              </c:numCache>
            </c:numRef>
          </c:val>
          <c:extLst>
            <c:ext xmlns:c16="http://schemas.microsoft.com/office/drawing/2014/chart" uri="{C3380CC4-5D6E-409C-BE32-E72D297353CC}">
              <c16:uniqueId val="{0000000E-FBA9-824F-ADF1-F6710D9E9E45}"/>
            </c:ext>
          </c:extLst>
        </c:ser>
        <c:ser>
          <c:idx val="7"/>
          <c:order val="3"/>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FBA9-824F-ADF1-F6710D9E9E4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FBA9-824F-ADF1-F6710D9E9E45}"/>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'[1]Source data table 2 raw data'!$A$26:$A$27</c:f>
              <c:strCache>
                <c:ptCount val="2"/>
                <c:pt idx="0">
                  <c:v>pY positive</c:v>
                </c:pt>
                <c:pt idx="1">
                  <c:v>pY negative</c:v>
                </c:pt>
              </c:strCache>
            </c:strRef>
          </c:cat>
          <c:val>
            <c:numRef>
              <c:f>'[1]Source data table 2 raw data'!$B$26:$B$27</c:f>
              <c:numCache>
                <c:formatCode>General</c:formatCode>
                <c:ptCount val="2"/>
                <c:pt idx="0">
                  <c:v>0.22570000000000001</c:v>
                </c:pt>
                <c:pt idx="1">
                  <c:v>0.77429999999999999</c:v>
                </c:pt>
              </c:numCache>
            </c:numRef>
          </c:val>
          <c:extLst>
            <c:ext xmlns:c16="http://schemas.microsoft.com/office/drawing/2014/chart" uri="{C3380CC4-5D6E-409C-BE32-E72D297353CC}">
              <c16:uniqueId val="{00000013-FBA9-824F-ADF1-F6710D9E9E45}"/>
            </c:ext>
          </c:extLst>
        </c:ser>
        <c:ser>
          <c:idx val="2"/>
          <c:order val="4"/>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5-FBA9-824F-ADF1-F6710D9E9E4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7-FBA9-824F-ADF1-F6710D9E9E45}"/>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'[1]Source data table 2 raw data'!$A$26:$A$27</c:f>
              <c:strCache>
                <c:ptCount val="2"/>
                <c:pt idx="0">
                  <c:v>pY positive</c:v>
                </c:pt>
                <c:pt idx="1">
                  <c:v>pY negative</c:v>
                </c:pt>
              </c:strCache>
            </c:strRef>
          </c:cat>
          <c:val>
            <c:numRef>
              <c:f>'[1]Source data table 2 raw data'!$B$26:$B$27</c:f>
              <c:numCache>
                <c:formatCode>General</c:formatCode>
                <c:ptCount val="2"/>
                <c:pt idx="0">
                  <c:v>0.22570000000000001</c:v>
                </c:pt>
                <c:pt idx="1">
                  <c:v>0.77429999999999999</c:v>
                </c:pt>
              </c:numCache>
            </c:numRef>
          </c:val>
          <c:extLst>
            <c:ext xmlns:c16="http://schemas.microsoft.com/office/drawing/2014/chart" uri="{C3380CC4-5D6E-409C-BE32-E72D297353CC}">
              <c16:uniqueId val="{00000018-FBA9-824F-ADF1-F6710D9E9E45}"/>
            </c:ext>
          </c:extLst>
        </c:ser>
        <c:ser>
          <c:idx val="3"/>
          <c:order val="5"/>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FBA9-824F-ADF1-F6710D9E9E4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FBA9-824F-ADF1-F6710D9E9E45}"/>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'[1]Source data table 2 raw data'!$A$26:$A$27</c:f>
              <c:strCache>
                <c:ptCount val="2"/>
                <c:pt idx="0">
                  <c:v>pY positive</c:v>
                </c:pt>
                <c:pt idx="1">
                  <c:v>pY negative</c:v>
                </c:pt>
              </c:strCache>
            </c:strRef>
          </c:cat>
          <c:val>
            <c:numRef>
              <c:f>'[1]Source data table 2 raw data'!$B$26:$B$27</c:f>
              <c:numCache>
                <c:formatCode>General</c:formatCode>
                <c:ptCount val="2"/>
                <c:pt idx="0">
                  <c:v>0.22570000000000001</c:v>
                </c:pt>
                <c:pt idx="1">
                  <c:v>0.77429999999999999</c:v>
                </c:pt>
              </c:numCache>
            </c:numRef>
          </c:val>
          <c:extLst>
            <c:ext xmlns:c16="http://schemas.microsoft.com/office/drawing/2014/chart" uri="{C3380CC4-5D6E-409C-BE32-E72D297353CC}">
              <c16:uniqueId val="{0000001D-FBA9-824F-ADF1-F6710D9E9E45}"/>
            </c:ext>
          </c:extLst>
        </c:ser>
        <c:ser>
          <c:idx val="1"/>
          <c:order val="6"/>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F-FBA9-824F-ADF1-F6710D9E9E4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1-FBA9-824F-ADF1-F6710D9E9E45}"/>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'[1]Source data table 2 raw data'!$A$26:$A$27</c:f>
              <c:strCache>
                <c:ptCount val="2"/>
                <c:pt idx="0">
                  <c:v>pY positive</c:v>
                </c:pt>
                <c:pt idx="1">
                  <c:v>pY negative</c:v>
                </c:pt>
              </c:strCache>
            </c:strRef>
          </c:cat>
          <c:val>
            <c:numRef>
              <c:f>'[1]Source data table 2 raw data'!$B$26:$B$27</c:f>
              <c:numCache>
                <c:formatCode>General</c:formatCode>
                <c:ptCount val="2"/>
                <c:pt idx="0">
                  <c:v>0.22570000000000001</c:v>
                </c:pt>
                <c:pt idx="1">
                  <c:v>0.77429999999999999</c:v>
                </c:pt>
              </c:numCache>
            </c:numRef>
          </c:val>
          <c:extLst>
            <c:ext xmlns:c16="http://schemas.microsoft.com/office/drawing/2014/chart" uri="{C3380CC4-5D6E-409C-BE32-E72D297353CC}">
              <c16:uniqueId val="{00000022-FBA9-824F-ADF1-F6710D9E9E45}"/>
            </c:ext>
          </c:extLst>
        </c:ser>
        <c:ser>
          <c:idx val="0"/>
          <c:order val="7"/>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4-FBA9-824F-ADF1-F6710D9E9E4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6-FBA9-824F-ADF1-F6710D9E9E4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'[1]Source data table 2 raw data'!$A$26:$A$27</c:f>
              <c:strCache>
                <c:ptCount val="2"/>
                <c:pt idx="0">
                  <c:v>pY positive</c:v>
                </c:pt>
                <c:pt idx="1">
                  <c:v>pY negative</c:v>
                </c:pt>
              </c:strCache>
            </c:strRef>
          </c:cat>
          <c:val>
            <c:numRef>
              <c:f>'[1]Source data table 2 raw data'!$B$26:$B$27</c:f>
              <c:numCache>
                <c:formatCode>General</c:formatCode>
                <c:ptCount val="2"/>
                <c:pt idx="0">
                  <c:v>0.22570000000000001</c:v>
                </c:pt>
                <c:pt idx="1">
                  <c:v>0.77429999999999999</c:v>
                </c:pt>
              </c:numCache>
            </c:numRef>
          </c:val>
          <c:extLst>
            <c:ext xmlns:c16="http://schemas.microsoft.com/office/drawing/2014/chart" uri="{C3380CC4-5D6E-409C-BE32-E72D297353CC}">
              <c16:uniqueId val="{00000027-FBA9-824F-ADF1-F6710D9E9E45}"/>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4"/>
          <c:order val="0"/>
          <c:dPt>
            <c:idx val="0"/>
            <c:bubble3D val="0"/>
            <c:spPr>
              <a:solidFill>
                <a:srgbClr val="C00000"/>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CCCE-8D43-87B6-644E238BB625}"/>
              </c:ext>
            </c:extLst>
          </c:dPt>
          <c:dPt>
            <c:idx val="1"/>
            <c:bubble3D val="0"/>
            <c:spPr>
              <a:solidFill>
                <a:srgbClr val="0070C0"/>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CCCE-8D43-87B6-644E238BB625}"/>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'[1]Source data table 2 raw data'!$A$26:$A$27</c:f>
              <c:strCache>
                <c:ptCount val="2"/>
                <c:pt idx="0">
                  <c:v>pY positive</c:v>
                </c:pt>
                <c:pt idx="1">
                  <c:v>pY negative</c:v>
                </c:pt>
              </c:strCache>
            </c:strRef>
          </c:cat>
          <c:val>
            <c:numRef>
              <c:f>'[1]Source data table 2 raw data'!$C$26:$C$27</c:f>
              <c:numCache>
                <c:formatCode>General</c:formatCode>
                <c:ptCount val="2"/>
                <c:pt idx="0">
                  <c:v>0.44009999999999999</c:v>
                </c:pt>
                <c:pt idx="1">
                  <c:v>0.55989999999999995</c:v>
                </c:pt>
              </c:numCache>
            </c:numRef>
          </c:val>
          <c:extLst>
            <c:ext xmlns:c16="http://schemas.microsoft.com/office/drawing/2014/chart" uri="{C3380CC4-5D6E-409C-BE32-E72D297353CC}">
              <c16:uniqueId val="{00000004-CCCE-8D43-87B6-644E238BB625}"/>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4"/>
          <c:order val="0"/>
          <c:dPt>
            <c:idx val="0"/>
            <c:bubble3D val="0"/>
            <c:spPr>
              <a:solidFill>
                <a:srgbClr val="C00000"/>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BAE0-1242-BD77-0A5D397F5C4E}"/>
              </c:ext>
            </c:extLst>
          </c:dPt>
          <c:dPt>
            <c:idx val="1"/>
            <c:bubble3D val="0"/>
            <c:spPr>
              <a:solidFill>
                <a:srgbClr val="0070C0"/>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BAE0-1242-BD77-0A5D397F5C4E}"/>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'[1]Source data table 2 raw data'!$A$26:$A$27</c:f>
              <c:strCache>
                <c:ptCount val="2"/>
                <c:pt idx="0">
                  <c:v>pY positive</c:v>
                </c:pt>
                <c:pt idx="1">
                  <c:v>pY negative</c:v>
                </c:pt>
              </c:strCache>
            </c:strRef>
          </c:cat>
          <c:val>
            <c:numRef>
              <c:f>'[1]Source data table 2 raw data'!$D$26:$D$27</c:f>
              <c:numCache>
                <c:formatCode>General</c:formatCode>
                <c:ptCount val="2"/>
                <c:pt idx="0">
                  <c:v>0.65149999999999997</c:v>
                </c:pt>
                <c:pt idx="1">
                  <c:v>0.34849999999999998</c:v>
                </c:pt>
              </c:numCache>
            </c:numRef>
          </c:val>
          <c:extLst>
            <c:ext xmlns:c16="http://schemas.microsoft.com/office/drawing/2014/chart" uri="{C3380CC4-5D6E-409C-BE32-E72D297353CC}">
              <c16:uniqueId val="{00000004-BAE0-1242-BD77-0A5D397F5C4E}"/>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8759</xdr:colOff>
      <xdr:row>14</xdr:row>
      <xdr:rowOff>17516</xdr:rowOff>
    </xdr:from>
    <xdr:to>
      <xdr:col>8</xdr:col>
      <xdr:colOff>85790</xdr:colOff>
      <xdr:row>24</xdr:row>
      <xdr:rowOff>53224</xdr:rowOff>
    </xdr:to>
    <xdr:graphicFrame macro="">
      <xdr:nvGraphicFramePr>
        <xdr:cNvPr id="6" name="Chart 5">
          <a:extLst>
            <a:ext uri="{FF2B5EF4-FFF2-40B4-BE49-F238E27FC236}">
              <a16:creationId xmlns:a16="http://schemas.microsoft.com/office/drawing/2014/main" id="{307ABF3C-46D2-FA43-88F1-BA9725CA5D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6</xdr:col>
      <xdr:colOff>357824</xdr:colOff>
      <xdr:row>14</xdr:row>
      <xdr:rowOff>84191</xdr:rowOff>
    </xdr:from>
    <xdr:ext cx="675249" cy="264560"/>
    <xdr:sp macro="" textlink="">
      <xdr:nvSpPr>
        <xdr:cNvPr id="7" name="TextBox 6">
          <a:extLst>
            <a:ext uri="{FF2B5EF4-FFF2-40B4-BE49-F238E27FC236}">
              <a16:creationId xmlns:a16="http://schemas.microsoft.com/office/drawing/2014/main" id="{A9D894A1-5F7F-E640-90E5-1B1CE3E855F7}"/>
            </a:ext>
          </a:extLst>
        </xdr:cNvPr>
        <xdr:cNvSpPr txBox="1"/>
      </xdr:nvSpPr>
      <xdr:spPr>
        <a:xfrm>
          <a:off x="4588238" y="2466536"/>
          <a:ext cx="6752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Ampulla</a:t>
          </a:r>
        </a:p>
      </xdr:txBody>
    </xdr:sp>
    <xdr:clientData/>
  </xdr:oneCellAnchor>
  <xdr:twoCellAnchor>
    <xdr:from>
      <xdr:col>3</xdr:col>
      <xdr:colOff>8759</xdr:colOff>
      <xdr:row>25</xdr:row>
      <xdr:rowOff>75682</xdr:rowOff>
    </xdr:from>
    <xdr:to>
      <xdr:col>8</xdr:col>
      <xdr:colOff>85790</xdr:colOff>
      <xdr:row>35</xdr:row>
      <xdr:rowOff>137443</xdr:rowOff>
    </xdr:to>
    <xdr:graphicFrame macro="">
      <xdr:nvGraphicFramePr>
        <xdr:cNvPr id="8" name="Chart 7">
          <a:extLst>
            <a:ext uri="{FF2B5EF4-FFF2-40B4-BE49-F238E27FC236}">
              <a16:creationId xmlns:a16="http://schemas.microsoft.com/office/drawing/2014/main" id="{8C7770A8-A8E6-9441-8E0F-0C4557F309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78831</xdr:colOff>
      <xdr:row>36</xdr:row>
      <xdr:rowOff>140137</xdr:rowOff>
    </xdr:from>
    <xdr:to>
      <xdr:col>8</xdr:col>
      <xdr:colOff>66229</xdr:colOff>
      <xdr:row>47</xdr:row>
      <xdr:rowOff>9431</xdr:rowOff>
    </xdr:to>
    <xdr:graphicFrame macro="">
      <xdr:nvGraphicFramePr>
        <xdr:cNvPr id="9" name="Chart 8">
          <a:extLst>
            <a:ext uri="{FF2B5EF4-FFF2-40B4-BE49-F238E27FC236}">
              <a16:creationId xmlns:a16="http://schemas.microsoft.com/office/drawing/2014/main" id="{80625AC8-775F-0549-BE13-FD0CEA5F77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6</xdr:col>
      <xdr:colOff>148274</xdr:colOff>
      <xdr:row>26</xdr:row>
      <xdr:rowOff>80719</xdr:rowOff>
    </xdr:from>
    <xdr:ext cx="1093954" cy="264560"/>
    <xdr:sp macro="" textlink="">
      <xdr:nvSpPr>
        <xdr:cNvPr id="10" name="TextBox 9">
          <a:extLst>
            <a:ext uri="{FF2B5EF4-FFF2-40B4-BE49-F238E27FC236}">
              <a16:creationId xmlns:a16="http://schemas.microsoft.com/office/drawing/2014/main" id="{65906358-9058-1647-9717-2EA8CCE05173}"/>
            </a:ext>
          </a:extLst>
        </xdr:cNvPr>
        <xdr:cNvSpPr txBox="1"/>
      </xdr:nvSpPr>
      <xdr:spPr>
        <a:xfrm>
          <a:off x="4378688" y="4460029"/>
          <a:ext cx="109395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Middle isthmus</a:t>
          </a:r>
        </a:p>
      </xdr:txBody>
    </xdr:sp>
    <xdr:clientData/>
  </xdr:oneCellAnchor>
  <xdr:oneCellAnchor>
    <xdr:from>
      <xdr:col>6</xdr:col>
      <xdr:colOff>670335</xdr:colOff>
      <xdr:row>37</xdr:row>
      <xdr:rowOff>11823</xdr:rowOff>
    </xdr:from>
    <xdr:ext cx="393249" cy="264560"/>
    <xdr:sp macro="" textlink="">
      <xdr:nvSpPr>
        <xdr:cNvPr id="11" name="TextBox 10">
          <a:extLst>
            <a:ext uri="{FF2B5EF4-FFF2-40B4-BE49-F238E27FC236}">
              <a16:creationId xmlns:a16="http://schemas.microsoft.com/office/drawing/2014/main" id="{3BB1664D-BDE7-884A-B93D-0FAE63AD3854}"/>
            </a:ext>
          </a:extLst>
        </xdr:cNvPr>
        <xdr:cNvSpPr txBox="1"/>
      </xdr:nvSpPr>
      <xdr:spPr>
        <a:xfrm>
          <a:off x="4900749" y="6221685"/>
          <a:ext cx="3932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UTJ</a:t>
          </a:r>
        </a:p>
      </xdr:txBody>
    </xdr:sp>
    <xdr:clientData/>
  </xdr:oneCellAnchor>
  <xdr:oneCellAnchor>
    <xdr:from>
      <xdr:col>6</xdr:col>
      <xdr:colOff>24449</xdr:colOff>
      <xdr:row>22</xdr:row>
      <xdr:rowOff>74984</xdr:rowOff>
    </xdr:from>
    <xdr:ext cx="789255" cy="264560"/>
    <xdr:sp macro="" textlink="">
      <xdr:nvSpPr>
        <xdr:cNvPr id="12" name="TextBox 11">
          <a:extLst>
            <a:ext uri="{FF2B5EF4-FFF2-40B4-BE49-F238E27FC236}">
              <a16:creationId xmlns:a16="http://schemas.microsoft.com/office/drawing/2014/main" id="{10052A23-A258-7740-A2C4-CC64A5D1EC3C}"/>
            </a:ext>
          </a:extLst>
        </xdr:cNvPr>
        <xdr:cNvSpPr txBox="1"/>
      </xdr:nvSpPr>
      <xdr:spPr>
        <a:xfrm>
          <a:off x="4254863" y="3788639"/>
          <a:ext cx="78925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N</a:t>
          </a:r>
          <a:r>
            <a:rPr lang="en-US" sz="1100" b="1" baseline="-25000"/>
            <a:t>sperm </a:t>
          </a:r>
          <a:r>
            <a:rPr lang="en-US" sz="1100" b="1" baseline="0"/>
            <a:t>= 95</a:t>
          </a:r>
          <a:endParaRPr lang="en-US" sz="1100" b="1"/>
        </a:p>
      </xdr:txBody>
    </xdr:sp>
    <xdr:clientData/>
  </xdr:oneCellAnchor>
  <xdr:oneCellAnchor>
    <xdr:from>
      <xdr:col>6</xdr:col>
      <xdr:colOff>33974</xdr:colOff>
      <xdr:row>33</xdr:row>
      <xdr:rowOff>159201</xdr:rowOff>
    </xdr:from>
    <xdr:ext cx="860748" cy="264560"/>
    <xdr:sp macro="" textlink="">
      <xdr:nvSpPr>
        <xdr:cNvPr id="13" name="TextBox 12">
          <a:extLst>
            <a:ext uri="{FF2B5EF4-FFF2-40B4-BE49-F238E27FC236}">
              <a16:creationId xmlns:a16="http://schemas.microsoft.com/office/drawing/2014/main" id="{7D4DAB42-40CC-B347-9805-10FC2734B4F2}"/>
            </a:ext>
          </a:extLst>
        </xdr:cNvPr>
        <xdr:cNvSpPr txBox="1"/>
      </xdr:nvSpPr>
      <xdr:spPr>
        <a:xfrm>
          <a:off x="4264388" y="5703408"/>
          <a:ext cx="86074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N</a:t>
          </a:r>
          <a:r>
            <a:rPr lang="en-US" sz="1100" b="1" baseline="-25000"/>
            <a:t>sperm </a:t>
          </a:r>
          <a:r>
            <a:rPr lang="en-US" sz="1100" b="1" baseline="0"/>
            <a:t>= 172</a:t>
          </a:r>
          <a:endParaRPr lang="en-US" sz="1100" b="1"/>
        </a:p>
      </xdr:txBody>
    </xdr:sp>
    <xdr:clientData/>
  </xdr:oneCellAnchor>
  <xdr:oneCellAnchor>
    <xdr:from>
      <xdr:col>6</xdr:col>
      <xdr:colOff>294790</xdr:colOff>
      <xdr:row>45</xdr:row>
      <xdr:rowOff>21666</xdr:rowOff>
    </xdr:from>
    <xdr:ext cx="860748" cy="264560"/>
    <xdr:sp macro="" textlink="">
      <xdr:nvSpPr>
        <xdr:cNvPr id="14" name="TextBox 13">
          <a:extLst>
            <a:ext uri="{FF2B5EF4-FFF2-40B4-BE49-F238E27FC236}">
              <a16:creationId xmlns:a16="http://schemas.microsoft.com/office/drawing/2014/main" id="{A6313408-3E0A-2B47-BF38-760C11FD07C0}"/>
            </a:ext>
          </a:extLst>
        </xdr:cNvPr>
        <xdr:cNvSpPr txBox="1"/>
      </xdr:nvSpPr>
      <xdr:spPr>
        <a:xfrm>
          <a:off x="4525204" y="7562838"/>
          <a:ext cx="86074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N</a:t>
          </a:r>
          <a:r>
            <a:rPr lang="en-US" sz="1100" b="1" baseline="-25000"/>
            <a:t>sperm </a:t>
          </a:r>
          <a:r>
            <a:rPr lang="en-US" sz="1100" b="1" baseline="0"/>
            <a:t>= 191</a:t>
          </a:r>
          <a:endParaRPr lang="en-US" sz="1100" b="1"/>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3</xdr:col>
          <xdr:colOff>558800</xdr:colOff>
          <xdr:row>21</xdr:row>
          <xdr:rowOff>165100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5EEAB9E-7F4A-7F4E-8B53-0C8F0F7F6A2B}"/>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3</xdr:col>
          <xdr:colOff>558800</xdr:colOff>
          <xdr:row>43</xdr:row>
          <xdr:rowOff>114300</xdr:rowOff>
        </xdr:to>
        <xdr:sp macro="" textlink="">
          <xdr:nvSpPr>
            <xdr:cNvPr id="3074" name="Object 2" hidden="1">
              <a:extLst>
                <a:ext uri="{63B3BB69-23CF-44E3-9099-C40C66FF867C}">
                  <a14:compatExt spid="_x0000_s3074"/>
                </a:ext>
                <a:ext uri="{FF2B5EF4-FFF2-40B4-BE49-F238E27FC236}">
                  <a16:creationId xmlns:a16="http://schemas.microsoft.com/office/drawing/2014/main" id="{C317EA64-B5C8-4B48-A014-A7A2B21BDC1D}"/>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ource%20data%20table%202%20for%20Figure%202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data table 2 raw data"/>
      <sheetName val="Source data table 2 statistic"/>
    </sheetNames>
    <sheetDataSet>
      <sheetData sheetId="0">
        <row r="26">
          <cell r="A26" t="str">
            <v>pY positive</v>
          </cell>
          <cell r="B26">
            <v>0.22570000000000001</v>
          </cell>
          <cell r="C26">
            <v>0.44009999999999999</v>
          </cell>
          <cell r="D26">
            <v>0.65149999999999997</v>
          </cell>
        </row>
        <row r="27">
          <cell r="A27" t="str">
            <v>pY negative</v>
          </cell>
          <cell r="B27">
            <v>0.77429999999999999</v>
          </cell>
          <cell r="C27">
            <v>0.55989999999999995</v>
          </cell>
          <cell r="D27">
            <v>0.34849999999999998</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image" Target="../media/image2.emf"/><Relationship Id="rId5" Type="http://schemas.openxmlformats.org/officeDocument/2006/relationships/oleObject" Target="../embeddings/oleObject2.bin"/><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6"/>
  <sheetViews>
    <sheetView zoomScale="145" zoomScaleNormal="145" workbookViewId="0">
      <selection activeCell="L24" sqref="L24"/>
    </sheetView>
  </sheetViews>
  <sheetFormatPr baseColWidth="10" defaultColWidth="9.1640625" defaultRowHeight="13" x14ac:dyDescent="0.15"/>
  <cols>
    <col min="1" max="1" width="11" style="1" customWidth="1"/>
    <col min="2" max="2" width="6.6640625" style="1" customWidth="1"/>
    <col min="3" max="3" width="10.1640625" style="1" bestFit="1" customWidth="1"/>
    <col min="4" max="4" width="10.33203125" style="1" bestFit="1" customWidth="1"/>
    <col min="5" max="5" width="7" style="1" bestFit="1" customWidth="1"/>
    <col min="6" max="7" width="10.33203125" style="1" bestFit="1" customWidth="1"/>
    <col min="8" max="8" width="7" style="1" bestFit="1" customWidth="1"/>
    <col min="9" max="10" width="10.33203125" style="1" bestFit="1" customWidth="1"/>
    <col min="11" max="11" width="7" style="1" bestFit="1" customWidth="1"/>
    <col min="12" max="16384" width="9.1640625" style="1"/>
  </cols>
  <sheetData>
    <row r="1" spans="1:12" ht="14" thickBot="1" x14ac:dyDescent="0.2">
      <c r="A1" s="21"/>
      <c r="B1" s="22"/>
      <c r="C1" s="56" t="s">
        <v>0</v>
      </c>
      <c r="D1" s="57"/>
      <c r="E1" s="58"/>
      <c r="F1" s="57" t="s">
        <v>12</v>
      </c>
      <c r="G1" s="57"/>
      <c r="H1" s="57"/>
      <c r="I1" s="56" t="s">
        <v>1</v>
      </c>
      <c r="J1" s="57"/>
      <c r="K1" s="58"/>
    </row>
    <row r="2" spans="1:12" ht="14" thickBot="1" x14ac:dyDescent="0.2">
      <c r="A2" s="2" t="s">
        <v>8</v>
      </c>
      <c r="B2" s="3" t="s">
        <v>9</v>
      </c>
      <c r="C2" s="4" t="s">
        <v>10</v>
      </c>
      <c r="D2" s="5" t="s">
        <v>11</v>
      </c>
      <c r="E2" s="6" t="s">
        <v>13</v>
      </c>
      <c r="F2" s="7" t="s">
        <v>10</v>
      </c>
      <c r="G2" s="5" t="s">
        <v>11</v>
      </c>
      <c r="H2" s="8" t="s">
        <v>13</v>
      </c>
      <c r="I2" s="4" t="s">
        <v>10</v>
      </c>
      <c r="J2" s="5" t="s">
        <v>11</v>
      </c>
      <c r="K2" s="6" t="s">
        <v>13</v>
      </c>
    </row>
    <row r="3" spans="1:12" ht="14" thickBot="1" x14ac:dyDescent="0.2">
      <c r="A3" s="34" t="s">
        <v>2</v>
      </c>
      <c r="B3" s="31" t="s">
        <v>6</v>
      </c>
      <c r="C3" s="9">
        <v>2</v>
      </c>
      <c r="D3" s="10">
        <v>9</v>
      </c>
      <c r="E3" s="11">
        <f>SUM(C3:D3)</f>
        <v>11</v>
      </c>
      <c r="F3" s="12">
        <v>8</v>
      </c>
      <c r="G3" s="13">
        <v>11</v>
      </c>
      <c r="H3" s="14">
        <f>SUM(F3:G3)</f>
        <v>19</v>
      </c>
      <c r="I3" s="15">
        <v>14</v>
      </c>
      <c r="J3" s="13">
        <v>7</v>
      </c>
      <c r="K3" s="11">
        <f>SUM(I3:J3)</f>
        <v>21</v>
      </c>
    </row>
    <row r="4" spans="1:12" ht="14" thickBot="1" x14ac:dyDescent="0.2">
      <c r="A4" s="35"/>
      <c r="B4" s="31" t="s">
        <v>7</v>
      </c>
      <c r="C4" s="16">
        <v>3</v>
      </c>
      <c r="D4" s="13">
        <v>10</v>
      </c>
      <c r="E4" s="17">
        <f t="shared" ref="E4:E10" si="0">SUM(C4:D4)</f>
        <v>13</v>
      </c>
      <c r="F4" s="18">
        <v>9</v>
      </c>
      <c r="G4" s="13">
        <v>14</v>
      </c>
      <c r="H4" s="19">
        <f t="shared" ref="H4:H10" si="1">SUM(F4:G4)</f>
        <v>23</v>
      </c>
      <c r="I4" s="16">
        <v>12</v>
      </c>
      <c r="J4" s="13">
        <v>5</v>
      </c>
      <c r="K4" s="17">
        <f t="shared" ref="K4:K10" si="2">SUM(I4:J4)</f>
        <v>17</v>
      </c>
    </row>
    <row r="5" spans="1:12" ht="14" thickBot="1" x14ac:dyDescent="0.2">
      <c r="A5" s="34" t="s">
        <v>3</v>
      </c>
      <c r="B5" s="32" t="s">
        <v>6</v>
      </c>
      <c r="C5" s="15">
        <v>4</v>
      </c>
      <c r="D5" s="10">
        <v>7</v>
      </c>
      <c r="E5" s="11">
        <f t="shared" si="0"/>
        <v>11</v>
      </c>
      <c r="F5" s="12">
        <v>11</v>
      </c>
      <c r="G5" s="10">
        <v>11</v>
      </c>
      <c r="H5" s="14">
        <f t="shared" si="1"/>
        <v>22</v>
      </c>
      <c r="I5" s="15">
        <v>17</v>
      </c>
      <c r="J5" s="10">
        <v>17</v>
      </c>
      <c r="K5" s="11">
        <f t="shared" si="2"/>
        <v>34</v>
      </c>
    </row>
    <row r="6" spans="1:12" x14ac:dyDescent="0.15">
      <c r="A6" s="35"/>
      <c r="B6" s="31" t="s">
        <v>7</v>
      </c>
      <c r="C6" s="16">
        <v>2</v>
      </c>
      <c r="D6" s="13">
        <v>12</v>
      </c>
      <c r="E6" s="17">
        <f t="shared" si="0"/>
        <v>14</v>
      </c>
      <c r="F6" s="18">
        <v>14</v>
      </c>
      <c r="G6" s="13">
        <v>17</v>
      </c>
      <c r="H6" s="19">
        <f t="shared" si="1"/>
        <v>31</v>
      </c>
      <c r="I6" s="16">
        <v>15</v>
      </c>
      <c r="J6" s="13">
        <v>11</v>
      </c>
      <c r="K6" s="17">
        <f t="shared" si="2"/>
        <v>26</v>
      </c>
    </row>
    <row r="7" spans="1:12" ht="12.75" customHeight="1" thickBot="1" x14ac:dyDescent="0.2">
      <c r="A7" s="36" t="s">
        <v>15</v>
      </c>
      <c r="B7" s="32" t="s">
        <v>6</v>
      </c>
      <c r="C7" s="15">
        <v>0</v>
      </c>
      <c r="D7" s="10">
        <v>5</v>
      </c>
      <c r="E7" s="11">
        <f t="shared" si="0"/>
        <v>5</v>
      </c>
      <c r="F7" s="12">
        <v>4</v>
      </c>
      <c r="G7" s="10">
        <v>5</v>
      </c>
      <c r="H7" s="14">
        <f t="shared" si="1"/>
        <v>9</v>
      </c>
      <c r="I7" s="15">
        <v>9</v>
      </c>
      <c r="J7" s="10">
        <v>4</v>
      </c>
      <c r="K7" s="11">
        <f t="shared" si="2"/>
        <v>13</v>
      </c>
    </row>
    <row r="8" spans="1:12" x14ac:dyDescent="0.15">
      <c r="A8" s="34" t="s">
        <v>4</v>
      </c>
      <c r="B8" s="31" t="s">
        <v>6</v>
      </c>
      <c r="C8" s="16">
        <v>0</v>
      </c>
      <c r="D8" s="13">
        <v>0</v>
      </c>
      <c r="E8" s="17">
        <f t="shared" si="0"/>
        <v>0</v>
      </c>
      <c r="F8" s="18">
        <v>3</v>
      </c>
      <c r="G8" s="13">
        <v>3</v>
      </c>
      <c r="H8" s="19">
        <f t="shared" si="1"/>
        <v>6</v>
      </c>
      <c r="I8" s="16">
        <v>19</v>
      </c>
      <c r="J8" s="13">
        <v>7</v>
      </c>
      <c r="K8" s="17">
        <f t="shared" si="2"/>
        <v>26</v>
      </c>
    </row>
    <row r="9" spans="1:12" ht="14" thickBot="1" x14ac:dyDescent="0.2">
      <c r="A9" s="35"/>
      <c r="B9" s="32" t="s">
        <v>7</v>
      </c>
      <c r="C9" s="15">
        <v>3</v>
      </c>
      <c r="D9" s="10">
        <v>2</v>
      </c>
      <c r="E9" s="11">
        <f t="shared" si="0"/>
        <v>5</v>
      </c>
      <c r="F9" s="12">
        <v>2</v>
      </c>
      <c r="G9" s="10">
        <v>3</v>
      </c>
      <c r="H9" s="14">
        <f t="shared" si="1"/>
        <v>5</v>
      </c>
      <c r="I9" s="15">
        <v>7</v>
      </c>
      <c r="J9" s="10">
        <v>6</v>
      </c>
      <c r="K9" s="11">
        <f t="shared" si="2"/>
        <v>13</v>
      </c>
    </row>
    <row r="10" spans="1:12" x14ac:dyDescent="0.15">
      <c r="A10" s="34" t="s">
        <v>5</v>
      </c>
      <c r="B10" s="31" t="s">
        <v>6</v>
      </c>
      <c r="C10" s="16">
        <v>4</v>
      </c>
      <c r="D10" s="13">
        <v>16</v>
      </c>
      <c r="E10" s="17">
        <f t="shared" si="0"/>
        <v>20</v>
      </c>
      <c r="F10" s="18">
        <v>17</v>
      </c>
      <c r="G10" s="13">
        <v>24</v>
      </c>
      <c r="H10" s="19">
        <f t="shared" si="1"/>
        <v>41</v>
      </c>
      <c r="I10" s="16">
        <v>16</v>
      </c>
      <c r="J10" s="13">
        <v>9</v>
      </c>
      <c r="K10" s="17">
        <f t="shared" si="2"/>
        <v>25</v>
      </c>
    </row>
    <row r="11" spans="1:12" ht="14" thickBot="1" x14ac:dyDescent="0.2">
      <c r="A11" s="35"/>
      <c r="B11" s="32" t="s">
        <v>7</v>
      </c>
      <c r="C11" s="15">
        <v>5</v>
      </c>
      <c r="D11" s="10">
        <v>11</v>
      </c>
      <c r="E11" s="11">
        <f t="shared" ref="E11" si="3">SUM(C11:D11)</f>
        <v>16</v>
      </c>
      <c r="F11" s="12">
        <v>7</v>
      </c>
      <c r="G11" s="10">
        <v>9</v>
      </c>
      <c r="H11" s="14">
        <f t="shared" ref="H11" si="4">SUM(F11:G11)</f>
        <v>16</v>
      </c>
      <c r="I11" s="15">
        <v>13</v>
      </c>
      <c r="J11" s="10">
        <v>3</v>
      </c>
      <c r="K11" s="11">
        <f t="shared" ref="K11" si="5">SUM(I11:J11)</f>
        <v>16</v>
      </c>
    </row>
    <row r="12" spans="1:12" ht="14" thickBot="1" x14ac:dyDescent="0.2">
      <c r="A12" s="59" t="s">
        <v>13</v>
      </c>
      <c r="B12" s="59"/>
      <c r="C12" s="28">
        <f t="shared" ref="C12:K12" si="6">SUM(C3:C11)</f>
        <v>23</v>
      </c>
      <c r="D12" s="28">
        <f t="shared" si="6"/>
        <v>72</v>
      </c>
      <c r="E12" s="54">
        <f t="shared" si="6"/>
        <v>95</v>
      </c>
      <c r="F12" s="28">
        <f t="shared" si="6"/>
        <v>75</v>
      </c>
      <c r="G12" s="28">
        <f t="shared" si="6"/>
        <v>97</v>
      </c>
      <c r="H12" s="54">
        <f t="shared" si="6"/>
        <v>172</v>
      </c>
      <c r="I12" s="28">
        <f t="shared" si="6"/>
        <v>122</v>
      </c>
      <c r="J12" s="28">
        <f t="shared" si="6"/>
        <v>69</v>
      </c>
      <c r="K12" s="55">
        <f t="shared" si="6"/>
        <v>191</v>
      </c>
      <c r="L12" s="27"/>
    </row>
    <row r="13" spans="1:12" x14ac:dyDescent="0.15">
      <c r="A13" s="60" t="s">
        <v>35</v>
      </c>
      <c r="B13" s="60"/>
      <c r="C13" s="60"/>
      <c r="D13" s="60"/>
      <c r="E13" s="60"/>
      <c r="F13" s="60"/>
      <c r="G13" s="60"/>
      <c r="H13" s="60"/>
      <c r="I13" s="60"/>
      <c r="J13" s="60"/>
      <c r="K13" s="60"/>
    </row>
    <row r="14" spans="1:12" x14ac:dyDescent="0.15">
      <c r="A14" s="20"/>
    </row>
    <row r="16" spans="1:12" x14ac:dyDescent="0.15">
      <c r="A16" s="20"/>
    </row>
  </sheetData>
  <mergeCells count="5">
    <mergeCell ref="I1:K1"/>
    <mergeCell ref="F1:H1"/>
    <mergeCell ref="C1:E1"/>
    <mergeCell ref="A12:B12"/>
    <mergeCell ref="A13:K13"/>
  </mergeCells>
  <pageMargins left="0.7" right="0.7" top="0.75" bottom="0.75" header="0.3" footer="0.3"/>
  <pageSetup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3"/>
  <sheetViews>
    <sheetView topLeftCell="F1" zoomScale="180" zoomScaleNormal="180" workbookViewId="0">
      <selection activeCell="O4" sqref="O4"/>
    </sheetView>
  </sheetViews>
  <sheetFormatPr baseColWidth="10" defaultColWidth="8.83203125" defaultRowHeight="15" x14ac:dyDescent="0.2"/>
  <cols>
    <col min="1" max="11" width="11.6640625" customWidth="1"/>
    <col min="14" max="14" width="23.5" bestFit="1" customWidth="1"/>
    <col min="16" max="16" width="11.5" bestFit="1" customWidth="1"/>
    <col min="17" max="17" width="23.5" bestFit="1" customWidth="1"/>
    <col min="18" max="18" width="12" bestFit="1" customWidth="1"/>
    <col min="19" max="19" width="11.5" bestFit="1" customWidth="1"/>
  </cols>
  <sheetData>
    <row r="1" spans="1:16" ht="16" thickBot="1" x14ac:dyDescent="0.25">
      <c r="A1" s="21"/>
      <c r="B1" s="22"/>
      <c r="C1" s="56" t="s">
        <v>0</v>
      </c>
      <c r="D1" s="57"/>
      <c r="E1" s="58"/>
      <c r="F1" s="57" t="s">
        <v>26</v>
      </c>
      <c r="G1" s="57"/>
      <c r="H1" s="57"/>
      <c r="I1" s="56" t="s">
        <v>25</v>
      </c>
      <c r="J1" s="57"/>
      <c r="K1" s="58"/>
      <c r="N1" t="s">
        <v>23</v>
      </c>
      <c r="O1" t="s">
        <v>32</v>
      </c>
      <c r="P1" t="s">
        <v>33</v>
      </c>
    </row>
    <row r="2" spans="1:16" ht="16" thickBot="1" x14ac:dyDescent="0.25">
      <c r="A2" s="2" t="s">
        <v>8</v>
      </c>
      <c r="B2" s="3" t="s">
        <v>9</v>
      </c>
      <c r="C2" s="4" t="s">
        <v>10</v>
      </c>
      <c r="D2" s="5" t="s">
        <v>11</v>
      </c>
      <c r="E2" s="6" t="s">
        <v>13</v>
      </c>
      <c r="F2" s="7" t="s">
        <v>10</v>
      </c>
      <c r="G2" s="5" t="s">
        <v>11</v>
      </c>
      <c r="H2" s="8" t="s">
        <v>13</v>
      </c>
      <c r="I2" s="4" t="s">
        <v>10</v>
      </c>
      <c r="J2" s="5" t="s">
        <v>11</v>
      </c>
      <c r="K2" s="6" t="s">
        <v>13</v>
      </c>
      <c r="N2" t="s">
        <v>24</v>
      </c>
      <c r="O2">
        <f>_xlfn.T.TEST(D3:D11,G3:G11,1,1)</f>
        <v>1.4811528024647531E-2</v>
      </c>
      <c r="P2" t="s">
        <v>29</v>
      </c>
    </row>
    <row r="3" spans="1:16" x14ac:dyDescent="0.2">
      <c r="A3" s="34" t="s">
        <v>2</v>
      </c>
      <c r="B3" s="31" t="s">
        <v>6</v>
      </c>
      <c r="C3" s="51">
        <v>0.18181818181818182</v>
      </c>
      <c r="D3" s="41">
        <v>0.81818181818181823</v>
      </c>
      <c r="E3" s="45">
        <v>1</v>
      </c>
      <c r="F3" s="46">
        <v>0.42105263157894735</v>
      </c>
      <c r="G3" s="41">
        <v>0.57894736842105265</v>
      </c>
      <c r="H3" s="47">
        <v>1</v>
      </c>
      <c r="I3" s="44">
        <v>0.66666666666666663</v>
      </c>
      <c r="J3" s="41">
        <v>0.33333333333333331</v>
      </c>
      <c r="K3" s="45">
        <v>1</v>
      </c>
      <c r="N3" t="s">
        <v>28</v>
      </c>
      <c r="O3">
        <f>_xlfn.T.TEST(D3:D11,J3:J11,1,1)</f>
        <v>1.1971488955191197E-3</v>
      </c>
      <c r="P3" t="s">
        <v>30</v>
      </c>
    </row>
    <row r="4" spans="1:16" ht="16" thickBot="1" x14ac:dyDescent="0.25">
      <c r="A4" s="35"/>
      <c r="B4" s="48" t="s">
        <v>7</v>
      </c>
      <c r="C4" s="23">
        <v>0.23076923076923078</v>
      </c>
      <c r="D4" s="24">
        <v>0.76923076923076927</v>
      </c>
      <c r="E4" s="52">
        <v>1</v>
      </c>
      <c r="F4" s="23">
        <v>0.39130434782608697</v>
      </c>
      <c r="G4" s="24">
        <v>0.60869565217391308</v>
      </c>
      <c r="H4" s="53">
        <v>1</v>
      </c>
      <c r="I4" s="23">
        <v>0.70588235294117652</v>
      </c>
      <c r="J4" s="24">
        <v>0.29411764705882354</v>
      </c>
      <c r="K4" s="52">
        <v>1</v>
      </c>
      <c r="N4" t="s">
        <v>27</v>
      </c>
      <c r="O4">
        <f>_xlfn.T.TEST(G3:G11,J3:J11,1,1)</f>
        <v>2.1847479833108927E-4</v>
      </c>
      <c r="P4" t="s">
        <v>31</v>
      </c>
    </row>
    <row r="5" spans="1:16" x14ac:dyDescent="0.2">
      <c r="A5" s="34" t="s">
        <v>3</v>
      </c>
      <c r="B5" s="50" t="s">
        <v>6</v>
      </c>
      <c r="C5" s="43">
        <v>0.36363636363636365</v>
      </c>
      <c r="D5" s="38">
        <v>0.63636363636363635</v>
      </c>
      <c r="E5" s="39">
        <v>1</v>
      </c>
      <c r="F5" s="40">
        <v>0.5</v>
      </c>
      <c r="G5" s="38">
        <v>0.5</v>
      </c>
      <c r="H5" s="42">
        <v>1</v>
      </c>
      <c r="I5" s="43">
        <v>0.5</v>
      </c>
      <c r="J5" s="38">
        <v>0.5</v>
      </c>
      <c r="K5" s="39">
        <v>1</v>
      </c>
      <c r="N5" t="s">
        <v>34</v>
      </c>
    </row>
    <row r="6" spans="1:16" ht="16" thickBot="1" x14ac:dyDescent="0.25">
      <c r="A6" s="37"/>
      <c r="B6" s="33" t="s">
        <v>7</v>
      </c>
      <c r="C6" s="23">
        <v>0.14285714285714285</v>
      </c>
      <c r="D6" s="24">
        <v>0.8571428571428571</v>
      </c>
      <c r="E6" s="25">
        <v>1</v>
      </c>
      <c r="F6" s="23">
        <v>0.45161290322580644</v>
      </c>
      <c r="G6" s="24">
        <v>0.54838709677419351</v>
      </c>
      <c r="H6" s="26">
        <v>1</v>
      </c>
      <c r="I6" s="23">
        <v>0.57692307692307687</v>
      </c>
      <c r="J6" s="24">
        <v>0.42307692307692307</v>
      </c>
      <c r="K6" s="25">
        <v>1</v>
      </c>
    </row>
    <row r="7" spans="1:16" ht="16" thickBot="1" x14ac:dyDescent="0.25">
      <c r="A7" s="35" t="s">
        <v>15</v>
      </c>
      <c r="B7" s="32" t="s">
        <v>6</v>
      </c>
      <c r="C7" s="43">
        <v>0</v>
      </c>
      <c r="D7" s="38">
        <v>1</v>
      </c>
      <c r="E7" s="39">
        <v>1</v>
      </c>
      <c r="F7" s="40">
        <v>0.44444444444444442</v>
      </c>
      <c r="G7" s="38">
        <v>0.55555555555555558</v>
      </c>
      <c r="H7" s="42">
        <v>1</v>
      </c>
      <c r="I7" s="43">
        <v>0.69230769230769229</v>
      </c>
      <c r="J7" s="38">
        <v>0.30769230769230771</v>
      </c>
      <c r="K7" s="39">
        <v>1</v>
      </c>
    </row>
    <row r="8" spans="1:16" x14ac:dyDescent="0.2">
      <c r="A8" s="34" t="s">
        <v>4</v>
      </c>
      <c r="B8" s="49" t="s">
        <v>6</v>
      </c>
      <c r="C8" s="44" t="s">
        <v>14</v>
      </c>
      <c r="D8" s="41" t="s">
        <v>14</v>
      </c>
      <c r="E8" s="45" t="s">
        <v>14</v>
      </c>
      <c r="F8" s="46">
        <v>0.5</v>
      </c>
      <c r="G8" s="41">
        <v>0.5</v>
      </c>
      <c r="H8" s="47">
        <v>1</v>
      </c>
      <c r="I8" s="44">
        <v>0.73076923076923073</v>
      </c>
      <c r="J8" s="41">
        <v>0.26923076923076922</v>
      </c>
      <c r="K8" s="45">
        <v>1</v>
      </c>
    </row>
    <row r="9" spans="1:16" ht="16" thickBot="1" x14ac:dyDescent="0.25">
      <c r="A9" s="35"/>
      <c r="B9" s="33" t="s">
        <v>7</v>
      </c>
      <c r="C9" s="23">
        <v>0.6</v>
      </c>
      <c r="D9" s="24">
        <v>0.4</v>
      </c>
      <c r="E9" s="25">
        <v>1</v>
      </c>
      <c r="F9" s="23">
        <v>0.4</v>
      </c>
      <c r="G9" s="24">
        <v>0.6</v>
      </c>
      <c r="H9" s="26">
        <v>1</v>
      </c>
      <c r="I9" s="23">
        <v>0.53846153846153844</v>
      </c>
      <c r="J9" s="24">
        <v>0.46153846153846156</v>
      </c>
      <c r="K9" s="25">
        <v>1</v>
      </c>
    </row>
    <row r="10" spans="1:16" x14ac:dyDescent="0.2">
      <c r="A10" s="34" t="s">
        <v>5</v>
      </c>
      <c r="B10" s="49" t="s">
        <v>6</v>
      </c>
      <c r="C10" s="44">
        <v>0.2</v>
      </c>
      <c r="D10" s="41">
        <v>0.8</v>
      </c>
      <c r="E10" s="45">
        <v>1</v>
      </c>
      <c r="F10" s="46">
        <v>0.41463414634146339</v>
      </c>
      <c r="G10" s="41">
        <v>0.58536585365853655</v>
      </c>
      <c r="H10" s="47">
        <v>1</v>
      </c>
      <c r="I10" s="44">
        <v>0.64</v>
      </c>
      <c r="J10" s="41">
        <v>0.36</v>
      </c>
      <c r="K10" s="45">
        <v>1</v>
      </c>
    </row>
    <row r="11" spans="1:16" ht="16" thickBot="1" x14ac:dyDescent="0.25">
      <c r="A11" s="35"/>
      <c r="B11" s="33" t="s">
        <v>7</v>
      </c>
      <c r="C11" s="23">
        <v>0.3125</v>
      </c>
      <c r="D11" s="24">
        <v>0.6875</v>
      </c>
      <c r="E11" s="25">
        <v>1</v>
      </c>
      <c r="F11" s="23">
        <v>0.4375</v>
      </c>
      <c r="G11" s="24">
        <v>0.5625</v>
      </c>
      <c r="H11" s="26">
        <v>1</v>
      </c>
      <c r="I11" s="23">
        <v>0.8125</v>
      </c>
      <c r="J11" s="24">
        <v>0.1875</v>
      </c>
      <c r="K11" s="25">
        <v>1</v>
      </c>
    </row>
    <row r="12" spans="1:16" ht="16" thickBot="1" x14ac:dyDescent="0.25">
      <c r="A12" s="59" t="s">
        <v>22</v>
      </c>
      <c r="B12" s="59"/>
      <c r="C12" s="28" t="s">
        <v>16</v>
      </c>
      <c r="D12" s="29" t="s">
        <v>17</v>
      </c>
      <c r="E12" s="30">
        <v>1</v>
      </c>
      <c r="F12" s="28" t="s">
        <v>18</v>
      </c>
      <c r="G12" s="29" t="s">
        <v>20</v>
      </c>
      <c r="H12" s="30">
        <v>1</v>
      </c>
      <c r="I12" s="28" t="s">
        <v>19</v>
      </c>
      <c r="J12" s="29" t="s">
        <v>21</v>
      </c>
      <c r="K12" s="30">
        <v>1</v>
      </c>
    </row>
    <row r="13" spans="1:16" ht="42" customHeight="1" x14ac:dyDescent="0.2">
      <c r="A13" s="60" t="s">
        <v>36</v>
      </c>
      <c r="B13" s="60"/>
      <c r="C13" s="60"/>
      <c r="D13" s="60"/>
      <c r="E13" s="60"/>
      <c r="F13" s="60"/>
      <c r="G13" s="60"/>
      <c r="H13" s="60"/>
      <c r="I13" s="60"/>
      <c r="J13" s="60"/>
      <c r="K13" s="60"/>
    </row>
  </sheetData>
  <mergeCells count="5">
    <mergeCell ref="A12:B12"/>
    <mergeCell ref="A13:K13"/>
    <mergeCell ref="C1:E1"/>
    <mergeCell ref="F1:H1"/>
    <mergeCell ref="I1:K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6CDF1-0A16-2947-A754-62B1D61FD233}">
  <dimension ref="F1:O37"/>
  <sheetViews>
    <sheetView tabSelected="1" workbookViewId="0">
      <selection activeCell="F65" sqref="F65"/>
    </sheetView>
  </sheetViews>
  <sheetFormatPr baseColWidth="10" defaultColWidth="8.83203125" defaultRowHeight="15" x14ac:dyDescent="0.2"/>
  <cols>
    <col min="6" max="6" width="34.1640625" customWidth="1"/>
    <col min="7" max="7" width="9.5" customWidth="1"/>
    <col min="12" max="12" width="30.5" customWidth="1"/>
    <col min="15" max="15" width="12.5" customWidth="1"/>
  </cols>
  <sheetData>
    <row r="1" spans="6:12" ht="16" thickBot="1" x14ac:dyDescent="0.25">
      <c r="F1" s="61" t="s">
        <v>37</v>
      </c>
    </row>
    <row r="2" spans="6:12" ht="16" thickTop="1" x14ac:dyDescent="0.2">
      <c r="F2" s="62" t="s">
        <v>38</v>
      </c>
      <c r="G2" s="63">
        <v>1</v>
      </c>
      <c r="H2" s="63"/>
      <c r="I2" s="63"/>
      <c r="J2" s="63"/>
      <c r="K2" s="63"/>
      <c r="L2" s="64"/>
    </row>
    <row r="3" spans="6:12" x14ac:dyDescent="0.2">
      <c r="F3" s="65" t="s">
        <v>39</v>
      </c>
      <c r="G3" s="66">
        <v>3</v>
      </c>
      <c r="H3" s="66"/>
      <c r="I3" s="66"/>
      <c r="J3" s="66"/>
      <c r="K3" s="66"/>
      <c r="L3" s="67"/>
    </row>
    <row r="4" spans="6:12" x14ac:dyDescent="0.2">
      <c r="F4" s="65" t="s">
        <v>40</v>
      </c>
      <c r="G4" s="66">
        <v>0.05</v>
      </c>
      <c r="H4" s="66"/>
      <c r="I4" s="66"/>
      <c r="J4" s="66"/>
      <c r="K4" s="66"/>
      <c r="L4" s="67"/>
    </row>
    <row r="5" spans="6:12" x14ac:dyDescent="0.2">
      <c r="F5" s="65"/>
      <c r="G5" s="66"/>
      <c r="H5" s="66"/>
      <c r="I5" s="66"/>
      <c r="J5" s="66"/>
      <c r="K5" s="66"/>
      <c r="L5" s="67"/>
    </row>
    <row r="6" spans="6:12" x14ac:dyDescent="0.2">
      <c r="F6" s="68" t="s">
        <v>41</v>
      </c>
      <c r="G6" s="66" t="s">
        <v>42</v>
      </c>
      <c r="H6" s="66" t="s">
        <v>43</v>
      </c>
      <c r="I6" s="66" t="s">
        <v>44</v>
      </c>
      <c r="J6" s="66" t="s">
        <v>45</v>
      </c>
      <c r="K6" s="66"/>
      <c r="L6" s="69" t="s">
        <v>46</v>
      </c>
    </row>
    <row r="7" spans="6:12" x14ac:dyDescent="0.2">
      <c r="F7" s="65" t="s">
        <v>47</v>
      </c>
      <c r="G7" s="66">
        <v>6.7779999999999996</v>
      </c>
      <c r="H7" s="66" t="s">
        <v>48</v>
      </c>
      <c r="I7" s="70" t="s">
        <v>49</v>
      </c>
      <c r="J7" s="66">
        <v>0.20960000000000001</v>
      </c>
      <c r="K7" s="66" t="s">
        <v>50</v>
      </c>
      <c r="L7" s="69"/>
    </row>
    <row r="8" spans="6:12" x14ac:dyDescent="0.2">
      <c r="F8" s="65" t="s">
        <v>51</v>
      </c>
      <c r="G8" s="66">
        <v>16.22</v>
      </c>
      <c r="H8" s="66" t="s">
        <v>52</v>
      </c>
      <c r="I8" s="70" t="s">
        <v>53</v>
      </c>
      <c r="J8" s="66" t="s">
        <v>54</v>
      </c>
      <c r="K8" s="66" t="s">
        <v>55</v>
      </c>
      <c r="L8" s="69" t="s">
        <v>31</v>
      </c>
    </row>
    <row r="9" spans="6:12" x14ac:dyDescent="0.2">
      <c r="F9" s="65" t="s">
        <v>56</v>
      </c>
      <c r="G9" s="66">
        <v>9.4440000000000008</v>
      </c>
      <c r="H9" s="66" t="s">
        <v>52</v>
      </c>
      <c r="I9" s="70" t="s">
        <v>29</v>
      </c>
      <c r="J9" s="66">
        <v>3.4599999999999999E-2</v>
      </c>
      <c r="K9" s="66" t="s">
        <v>57</v>
      </c>
      <c r="L9" s="69" t="s">
        <v>29</v>
      </c>
    </row>
    <row r="10" spans="6:12" x14ac:dyDescent="0.2">
      <c r="F10" s="65"/>
      <c r="G10" s="66"/>
      <c r="H10" s="66"/>
      <c r="I10" s="66"/>
      <c r="J10" s="66"/>
      <c r="K10" s="66"/>
      <c r="L10" s="67"/>
    </row>
    <row r="11" spans="6:12" x14ac:dyDescent="0.2">
      <c r="F11" s="65" t="s">
        <v>58</v>
      </c>
      <c r="G11" s="66" t="s">
        <v>59</v>
      </c>
      <c r="H11" s="66" t="s">
        <v>60</v>
      </c>
      <c r="I11" s="66" t="s">
        <v>42</v>
      </c>
      <c r="J11" s="66" t="s">
        <v>61</v>
      </c>
      <c r="K11" s="66" t="s">
        <v>62</v>
      </c>
      <c r="L11" s="67"/>
    </row>
    <row r="12" spans="6:12" x14ac:dyDescent="0.2">
      <c r="F12" s="65" t="s">
        <v>47</v>
      </c>
      <c r="G12" s="66">
        <v>21.67</v>
      </c>
      <c r="H12" s="66">
        <v>14.89</v>
      </c>
      <c r="I12" s="66">
        <v>6.7779999999999996</v>
      </c>
      <c r="J12" s="66">
        <v>9</v>
      </c>
      <c r="K12" s="66">
        <v>9</v>
      </c>
      <c r="L12" s="67"/>
    </row>
    <row r="13" spans="6:12" x14ac:dyDescent="0.2">
      <c r="F13" s="65" t="s">
        <v>51</v>
      </c>
      <c r="G13" s="66">
        <v>21.67</v>
      </c>
      <c r="H13" s="66">
        <v>5.444</v>
      </c>
      <c r="I13" s="66">
        <v>16.22</v>
      </c>
      <c r="J13" s="66">
        <v>9</v>
      </c>
      <c r="K13" s="66">
        <v>9</v>
      </c>
      <c r="L13" s="67"/>
    </row>
    <row r="14" spans="6:12" ht="16" thickBot="1" x14ac:dyDescent="0.25">
      <c r="F14" s="71" t="s">
        <v>56</v>
      </c>
      <c r="G14" s="72">
        <v>14.89</v>
      </c>
      <c r="H14" s="72">
        <v>5.444</v>
      </c>
      <c r="I14" s="72">
        <v>9.4440000000000008</v>
      </c>
      <c r="J14" s="72">
        <v>9</v>
      </c>
      <c r="K14" s="72">
        <v>9</v>
      </c>
      <c r="L14" s="73"/>
    </row>
    <row r="15" spans="6:12" ht="16" thickTop="1" x14ac:dyDescent="0.2"/>
    <row r="23" spans="6:15" ht="16" thickBot="1" x14ac:dyDescent="0.25">
      <c r="F23" s="61" t="s">
        <v>63</v>
      </c>
    </row>
    <row r="24" spans="6:15" ht="16" thickTop="1" x14ac:dyDescent="0.2">
      <c r="F24" s="62" t="s">
        <v>38</v>
      </c>
      <c r="G24" s="63">
        <v>1</v>
      </c>
      <c r="H24" s="63"/>
      <c r="I24" s="63"/>
      <c r="J24" s="63"/>
      <c r="K24" s="63"/>
      <c r="L24" s="63"/>
      <c r="M24" s="63"/>
      <c r="N24" s="63"/>
      <c r="O24" s="64"/>
    </row>
    <row r="25" spans="6:15" x14ac:dyDescent="0.2">
      <c r="F25" s="65" t="s">
        <v>39</v>
      </c>
      <c r="G25" s="66">
        <v>3</v>
      </c>
      <c r="H25" s="66"/>
      <c r="I25" s="66"/>
      <c r="J25" s="66"/>
      <c r="K25" s="66"/>
      <c r="L25" s="66"/>
      <c r="M25" s="66"/>
      <c r="N25" s="66"/>
      <c r="O25" s="67"/>
    </row>
    <row r="26" spans="6:15" x14ac:dyDescent="0.2">
      <c r="F26" s="65" t="s">
        <v>40</v>
      </c>
      <c r="G26" s="66">
        <v>0.05</v>
      </c>
      <c r="H26" s="66"/>
      <c r="I26" s="66"/>
      <c r="J26" s="66"/>
      <c r="K26" s="66"/>
      <c r="L26" s="66"/>
      <c r="M26" s="66"/>
      <c r="N26" s="66"/>
      <c r="O26" s="67"/>
    </row>
    <row r="27" spans="6:15" x14ac:dyDescent="0.2">
      <c r="F27" s="65"/>
      <c r="G27" s="66"/>
      <c r="H27" s="66"/>
      <c r="I27" s="66"/>
      <c r="J27" s="66"/>
      <c r="K27" s="66"/>
      <c r="L27" s="66"/>
      <c r="M27" s="66"/>
      <c r="N27" s="66"/>
      <c r="O27" s="67"/>
    </row>
    <row r="28" spans="6:15" x14ac:dyDescent="0.2">
      <c r="F28" s="68" t="s">
        <v>64</v>
      </c>
      <c r="G28" s="66" t="s">
        <v>65</v>
      </c>
      <c r="H28" s="66" t="s">
        <v>66</v>
      </c>
      <c r="I28" s="66" t="s">
        <v>43</v>
      </c>
      <c r="J28" s="66" t="s">
        <v>44</v>
      </c>
      <c r="K28" s="66" t="s">
        <v>45</v>
      </c>
      <c r="L28" s="66"/>
      <c r="M28" s="69" t="s">
        <v>46</v>
      </c>
      <c r="N28" s="66"/>
      <c r="O28" s="67"/>
    </row>
    <row r="29" spans="6:15" x14ac:dyDescent="0.2">
      <c r="F29" s="65" t="s">
        <v>47</v>
      </c>
      <c r="G29" s="66">
        <v>21.43</v>
      </c>
      <c r="H29" s="66" t="s">
        <v>67</v>
      </c>
      <c r="I29" s="66" t="s">
        <v>52</v>
      </c>
      <c r="J29" s="70" t="s">
        <v>30</v>
      </c>
      <c r="K29" s="66">
        <v>3.3999999999999998E-3</v>
      </c>
      <c r="L29" s="66" t="s">
        <v>50</v>
      </c>
      <c r="M29" s="74" t="s">
        <v>30</v>
      </c>
      <c r="N29" s="66"/>
      <c r="O29" s="67"/>
    </row>
    <row r="30" spans="6:15" x14ac:dyDescent="0.2">
      <c r="F30" s="65" t="s">
        <v>51</v>
      </c>
      <c r="G30" s="66">
        <v>42.58</v>
      </c>
      <c r="H30" s="66" t="s">
        <v>68</v>
      </c>
      <c r="I30" s="66" t="s">
        <v>52</v>
      </c>
      <c r="J30" s="70" t="s">
        <v>53</v>
      </c>
      <c r="K30" s="66" t="s">
        <v>54</v>
      </c>
      <c r="L30" s="66" t="s">
        <v>55</v>
      </c>
      <c r="M30" s="74" t="s">
        <v>31</v>
      </c>
      <c r="N30" s="66"/>
      <c r="O30" s="67"/>
    </row>
    <row r="31" spans="6:15" x14ac:dyDescent="0.2">
      <c r="F31" s="65" t="s">
        <v>56</v>
      </c>
      <c r="G31" s="66">
        <v>21.15</v>
      </c>
      <c r="H31" s="66" t="s">
        <v>69</v>
      </c>
      <c r="I31" s="66" t="s">
        <v>52</v>
      </c>
      <c r="J31" s="70" t="s">
        <v>30</v>
      </c>
      <c r="K31" s="66">
        <v>3.8E-3</v>
      </c>
      <c r="L31" s="66" t="s">
        <v>57</v>
      </c>
      <c r="M31" s="74" t="s">
        <v>30</v>
      </c>
      <c r="N31" s="66"/>
      <c r="O31" s="67"/>
    </row>
    <row r="32" spans="6:15" x14ac:dyDescent="0.2">
      <c r="F32" s="65"/>
      <c r="G32" s="66"/>
      <c r="H32" s="66"/>
      <c r="I32" s="66"/>
      <c r="J32" s="66"/>
      <c r="K32" s="66"/>
      <c r="L32" s="66"/>
      <c r="M32" s="66"/>
      <c r="N32" s="66"/>
      <c r="O32" s="67"/>
    </row>
    <row r="33" spans="6:15" x14ac:dyDescent="0.2">
      <c r="F33" s="65" t="s">
        <v>58</v>
      </c>
      <c r="G33" s="66" t="s">
        <v>70</v>
      </c>
      <c r="H33" s="66" t="s">
        <v>71</v>
      </c>
      <c r="I33" s="66" t="s">
        <v>65</v>
      </c>
      <c r="J33" s="66" t="s">
        <v>72</v>
      </c>
      <c r="K33" s="66" t="s">
        <v>61</v>
      </c>
      <c r="L33" s="66" t="s">
        <v>62</v>
      </c>
      <c r="M33" s="66" t="s">
        <v>73</v>
      </c>
      <c r="N33" s="66" t="s">
        <v>74</v>
      </c>
      <c r="O33" s="67"/>
    </row>
    <row r="34" spans="6:15" x14ac:dyDescent="0.2">
      <c r="F34" s="65" t="s">
        <v>47</v>
      </c>
      <c r="G34" s="66">
        <v>77.430000000000007</v>
      </c>
      <c r="H34" s="66">
        <v>55.99</v>
      </c>
      <c r="I34" s="66">
        <v>21.43</v>
      </c>
      <c r="J34" s="66">
        <v>5.8440000000000003</v>
      </c>
      <c r="K34" s="66">
        <v>9</v>
      </c>
      <c r="L34" s="66">
        <v>9</v>
      </c>
      <c r="M34" s="66">
        <v>5.1870000000000003</v>
      </c>
      <c r="N34" s="66">
        <v>24</v>
      </c>
      <c r="O34" s="67"/>
    </row>
    <row r="35" spans="6:15" x14ac:dyDescent="0.2">
      <c r="F35" s="65" t="s">
        <v>51</v>
      </c>
      <c r="G35" s="66">
        <v>77.430000000000007</v>
      </c>
      <c r="H35" s="66">
        <v>34.85</v>
      </c>
      <c r="I35" s="66">
        <v>42.58</v>
      </c>
      <c r="J35" s="66">
        <v>5.8440000000000003</v>
      </c>
      <c r="K35" s="66">
        <v>9</v>
      </c>
      <c r="L35" s="66">
        <v>9</v>
      </c>
      <c r="M35" s="66">
        <v>10.3</v>
      </c>
      <c r="N35" s="66">
        <v>24</v>
      </c>
      <c r="O35" s="67"/>
    </row>
    <row r="36" spans="6:15" ht="16" thickBot="1" x14ac:dyDescent="0.25">
      <c r="F36" s="71" t="s">
        <v>56</v>
      </c>
      <c r="G36" s="72">
        <v>55.99</v>
      </c>
      <c r="H36" s="72">
        <v>34.85</v>
      </c>
      <c r="I36" s="72">
        <v>21.15</v>
      </c>
      <c r="J36" s="72">
        <v>5.8440000000000003</v>
      </c>
      <c r="K36" s="72">
        <v>9</v>
      </c>
      <c r="L36" s="72">
        <v>9</v>
      </c>
      <c r="M36" s="72">
        <v>5.117</v>
      </c>
      <c r="N36" s="72">
        <v>24</v>
      </c>
      <c r="O36" s="73"/>
    </row>
    <row r="37" spans="6:15" ht="16" thickTop="1" x14ac:dyDescent="0.2"/>
  </sheetData>
  <pageMargins left="0.7" right="0.7" top="0.75" bottom="0.75" header="0.3" footer="0.3"/>
  <drawing r:id="rId1"/>
  <legacyDrawing r:id="rId2"/>
  <oleObjects>
    <mc:AlternateContent xmlns:mc="http://schemas.openxmlformats.org/markup-compatibility/2006">
      <mc:Choice Requires="x14">
        <oleObject progId="Prism8.Document" shapeId="3073" r:id="rId3">
          <objectPr defaultSize="0" autoPict="0" r:id="rId4">
            <anchor moveWithCells="1">
              <from>
                <xdr:col>1</xdr:col>
                <xdr:colOff>0</xdr:colOff>
                <xdr:row>1</xdr:row>
                <xdr:rowOff>0</xdr:rowOff>
              </from>
              <to>
                <xdr:col>3</xdr:col>
                <xdr:colOff>558800</xdr:colOff>
                <xdr:row>22</xdr:row>
                <xdr:rowOff>12700</xdr:rowOff>
              </to>
            </anchor>
          </objectPr>
        </oleObject>
      </mc:Choice>
      <mc:Fallback>
        <oleObject progId="Prism8.Document" shapeId="3073" r:id="rId3"/>
      </mc:Fallback>
    </mc:AlternateContent>
    <mc:AlternateContent xmlns:mc="http://schemas.openxmlformats.org/markup-compatibility/2006">
      <mc:Choice Requires="x14">
        <oleObject progId="Prism8.Document" shapeId="3074" r:id="rId5">
          <objectPr defaultSize="0" autoPict="0" r:id="rId6">
            <anchor moveWithCells="1">
              <from>
                <xdr:col>1</xdr:col>
                <xdr:colOff>0</xdr:colOff>
                <xdr:row>23</xdr:row>
                <xdr:rowOff>0</xdr:rowOff>
              </from>
              <to>
                <xdr:col>3</xdr:col>
                <xdr:colOff>558800</xdr:colOff>
                <xdr:row>43</xdr:row>
                <xdr:rowOff>139700</xdr:rowOff>
              </to>
            </anchor>
          </objectPr>
        </oleObject>
      </mc:Choice>
      <mc:Fallback>
        <oleObject progId="Prism8.Document" shapeId="3074"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Sperm count</vt:lpstr>
      <vt:lpstr>Percentage and Paired-t test</vt:lpstr>
      <vt:lpstr>pY(-) KW-ANOVA &amp; ANOVA</vt:lpstr>
    </vt:vector>
  </TitlesOfParts>
  <Company>Yale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JaeYeon</dc:creator>
  <cp:lastModifiedBy>Microsoft Office User</cp:lastModifiedBy>
  <cp:lastPrinted>2020-09-29T21:20:44Z</cp:lastPrinted>
  <dcterms:created xsi:type="dcterms:W3CDTF">2020-09-29T00:47:41Z</dcterms:created>
  <dcterms:modified xsi:type="dcterms:W3CDTF">2020-10-06T14:39:08Z</dcterms:modified>
</cp:coreProperties>
</file>