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830" activeTab="1"/>
  </bookViews>
  <sheets>
    <sheet name="ROI" sheetId="1" r:id="rId1"/>
    <sheet name="mean" sheetId="2" r:id="rId2"/>
  </sheets>
  <calcPr calcId="162913"/>
</workbook>
</file>

<file path=xl/calcChain.xml><?xml version="1.0" encoding="utf-8"?>
<calcChain xmlns="http://schemas.openxmlformats.org/spreadsheetml/2006/main">
  <c r="V28" i="2" l="1"/>
  <c r="V27" i="2"/>
  <c r="P27" i="2"/>
  <c r="E28" i="2"/>
  <c r="E27" i="2"/>
  <c r="D28" i="2"/>
  <c r="D27" i="2"/>
  <c r="J28" i="2" l="1"/>
  <c r="J27" i="2"/>
  <c r="P28" i="2"/>
  <c r="AA6" i="2" l="1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5" i="2"/>
  <c r="AA27" i="2" l="1"/>
  <c r="AA28" i="2"/>
  <c r="W28" i="2"/>
  <c r="W27" i="2"/>
  <c r="Q28" i="2"/>
  <c r="Q27" i="2"/>
  <c r="K28" i="2"/>
  <c r="K27" i="2"/>
  <c r="K9" i="1"/>
  <c r="K10" i="1"/>
  <c r="K17" i="1"/>
  <c r="K18" i="1"/>
  <c r="K25" i="1"/>
  <c r="K26" i="1"/>
  <c r="K33" i="1"/>
  <c r="K34" i="1"/>
  <c r="K41" i="1"/>
  <c r="K42" i="1"/>
  <c r="K49" i="1"/>
  <c r="K50" i="1"/>
  <c r="K57" i="1"/>
  <c r="K58" i="1"/>
  <c r="K65" i="1"/>
  <c r="K66" i="1"/>
  <c r="K73" i="1"/>
  <c r="K74" i="1"/>
  <c r="K81" i="1"/>
  <c r="K82" i="1"/>
  <c r="H10" i="1"/>
  <c r="J10" i="1" s="1"/>
  <c r="H11" i="1"/>
  <c r="J11" i="1" s="1"/>
  <c r="H13" i="1"/>
  <c r="J13" i="1" s="1"/>
  <c r="H18" i="1"/>
  <c r="J18" i="1" s="1"/>
  <c r="H19" i="1"/>
  <c r="J19" i="1" s="1"/>
  <c r="H21" i="1"/>
  <c r="J21" i="1" s="1"/>
  <c r="H26" i="1"/>
  <c r="J26" i="1" s="1"/>
  <c r="H27" i="1"/>
  <c r="J27" i="1" s="1"/>
  <c r="H29" i="1"/>
  <c r="J29" i="1" s="1"/>
  <c r="H34" i="1"/>
  <c r="J34" i="1" s="1"/>
  <c r="H35" i="1"/>
  <c r="J35" i="1" s="1"/>
  <c r="H37" i="1"/>
  <c r="J37" i="1" s="1"/>
  <c r="H42" i="1"/>
  <c r="J42" i="1" s="1"/>
  <c r="H43" i="1"/>
  <c r="J43" i="1" s="1"/>
  <c r="H45" i="1"/>
  <c r="J45" i="1" s="1"/>
  <c r="H50" i="1"/>
  <c r="J50" i="1" s="1"/>
  <c r="H51" i="1"/>
  <c r="J51" i="1" s="1"/>
  <c r="H53" i="1"/>
  <c r="J53" i="1" s="1"/>
  <c r="H58" i="1"/>
  <c r="J58" i="1" s="1"/>
  <c r="H59" i="1"/>
  <c r="J59" i="1" s="1"/>
  <c r="H61" i="1"/>
  <c r="J61" i="1" s="1"/>
  <c r="H66" i="1"/>
  <c r="J66" i="1" s="1"/>
  <c r="H67" i="1"/>
  <c r="J67" i="1" s="1"/>
  <c r="H69" i="1"/>
  <c r="J69" i="1" s="1"/>
  <c r="H74" i="1"/>
  <c r="J74" i="1" s="1"/>
  <c r="H75" i="1"/>
  <c r="J75" i="1" s="1"/>
  <c r="H77" i="1"/>
  <c r="J77" i="1" s="1"/>
  <c r="H82" i="1"/>
  <c r="J82" i="1" s="1"/>
  <c r="H83" i="1"/>
  <c r="J83" i="1" s="1"/>
  <c r="H85" i="1"/>
  <c r="J85" i="1" s="1"/>
  <c r="G6" i="1"/>
  <c r="H6" i="1" s="1"/>
  <c r="J6" i="1" s="1"/>
  <c r="G7" i="1"/>
  <c r="H7" i="1" s="1"/>
  <c r="J7" i="1" s="1"/>
  <c r="G8" i="1"/>
  <c r="H8" i="1" s="1"/>
  <c r="J8" i="1" s="1"/>
  <c r="G9" i="1"/>
  <c r="H9" i="1" s="1"/>
  <c r="J9" i="1" s="1"/>
  <c r="G10" i="1"/>
  <c r="G11" i="1"/>
  <c r="K11" i="1" s="1"/>
  <c r="G12" i="1"/>
  <c r="H12" i="1" s="1"/>
  <c r="J12" i="1" s="1"/>
  <c r="G13" i="1"/>
  <c r="K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G19" i="1"/>
  <c r="K19" i="1" s="1"/>
  <c r="G20" i="1"/>
  <c r="H20" i="1" s="1"/>
  <c r="J20" i="1" s="1"/>
  <c r="G21" i="1"/>
  <c r="K21" i="1" s="1"/>
  <c r="G22" i="1"/>
  <c r="H22" i="1" s="1"/>
  <c r="J22" i="1" s="1"/>
  <c r="G23" i="1"/>
  <c r="H23" i="1" s="1"/>
  <c r="J23" i="1" s="1"/>
  <c r="G24" i="1"/>
  <c r="H24" i="1" s="1"/>
  <c r="J24" i="1" s="1"/>
  <c r="G25" i="1"/>
  <c r="H25" i="1" s="1"/>
  <c r="J25" i="1" s="1"/>
  <c r="G26" i="1"/>
  <c r="G27" i="1"/>
  <c r="K27" i="1" s="1"/>
  <c r="G28" i="1"/>
  <c r="H28" i="1" s="1"/>
  <c r="J28" i="1" s="1"/>
  <c r="G29" i="1"/>
  <c r="K29" i="1" s="1"/>
  <c r="G30" i="1"/>
  <c r="H30" i="1" s="1"/>
  <c r="J30" i="1" s="1"/>
  <c r="G31" i="1"/>
  <c r="H31" i="1" s="1"/>
  <c r="J31" i="1" s="1"/>
  <c r="G32" i="1"/>
  <c r="H32" i="1" s="1"/>
  <c r="J32" i="1" s="1"/>
  <c r="G33" i="1"/>
  <c r="H33" i="1" s="1"/>
  <c r="J33" i="1" s="1"/>
  <c r="G34" i="1"/>
  <c r="G35" i="1"/>
  <c r="K35" i="1" s="1"/>
  <c r="G36" i="1"/>
  <c r="H36" i="1" s="1"/>
  <c r="J36" i="1" s="1"/>
  <c r="G37" i="1"/>
  <c r="K37" i="1" s="1"/>
  <c r="G38" i="1"/>
  <c r="H38" i="1" s="1"/>
  <c r="J38" i="1" s="1"/>
  <c r="G39" i="1"/>
  <c r="H39" i="1" s="1"/>
  <c r="J39" i="1" s="1"/>
  <c r="G40" i="1"/>
  <c r="H40" i="1" s="1"/>
  <c r="J40" i="1" s="1"/>
  <c r="G41" i="1"/>
  <c r="H41" i="1" s="1"/>
  <c r="J41" i="1" s="1"/>
  <c r="G42" i="1"/>
  <c r="G43" i="1"/>
  <c r="K43" i="1" s="1"/>
  <c r="G44" i="1"/>
  <c r="H44" i="1" s="1"/>
  <c r="J44" i="1" s="1"/>
  <c r="G45" i="1"/>
  <c r="K45" i="1" s="1"/>
  <c r="G46" i="1"/>
  <c r="H46" i="1" s="1"/>
  <c r="J46" i="1" s="1"/>
  <c r="G47" i="1"/>
  <c r="H47" i="1" s="1"/>
  <c r="J47" i="1" s="1"/>
  <c r="G48" i="1"/>
  <c r="H48" i="1" s="1"/>
  <c r="J48" i="1" s="1"/>
  <c r="G49" i="1"/>
  <c r="H49" i="1" s="1"/>
  <c r="J49" i="1" s="1"/>
  <c r="G50" i="1"/>
  <c r="G51" i="1"/>
  <c r="K51" i="1" s="1"/>
  <c r="G52" i="1"/>
  <c r="H52" i="1" s="1"/>
  <c r="J52" i="1" s="1"/>
  <c r="G53" i="1"/>
  <c r="K53" i="1" s="1"/>
  <c r="G54" i="1"/>
  <c r="H54" i="1" s="1"/>
  <c r="J54" i="1" s="1"/>
  <c r="G55" i="1"/>
  <c r="H55" i="1" s="1"/>
  <c r="J55" i="1" s="1"/>
  <c r="G56" i="1"/>
  <c r="H56" i="1" s="1"/>
  <c r="J56" i="1" s="1"/>
  <c r="G57" i="1"/>
  <c r="H57" i="1" s="1"/>
  <c r="J57" i="1" s="1"/>
  <c r="G58" i="1"/>
  <c r="G59" i="1"/>
  <c r="K59" i="1" s="1"/>
  <c r="G60" i="1"/>
  <c r="H60" i="1" s="1"/>
  <c r="J60" i="1" s="1"/>
  <c r="G61" i="1"/>
  <c r="K61" i="1" s="1"/>
  <c r="G62" i="1"/>
  <c r="H62" i="1" s="1"/>
  <c r="J62" i="1" s="1"/>
  <c r="G63" i="1"/>
  <c r="H63" i="1" s="1"/>
  <c r="J63" i="1" s="1"/>
  <c r="G64" i="1"/>
  <c r="H64" i="1" s="1"/>
  <c r="J64" i="1" s="1"/>
  <c r="G65" i="1"/>
  <c r="H65" i="1" s="1"/>
  <c r="J65" i="1" s="1"/>
  <c r="G66" i="1"/>
  <c r="G67" i="1"/>
  <c r="K67" i="1" s="1"/>
  <c r="G68" i="1"/>
  <c r="H68" i="1" s="1"/>
  <c r="J68" i="1" s="1"/>
  <c r="G69" i="1"/>
  <c r="K69" i="1" s="1"/>
  <c r="G70" i="1"/>
  <c r="H70" i="1" s="1"/>
  <c r="J70" i="1" s="1"/>
  <c r="G71" i="1"/>
  <c r="H71" i="1" s="1"/>
  <c r="J71" i="1" s="1"/>
  <c r="G72" i="1"/>
  <c r="H72" i="1" s="1"/>
  <c r="J72" i="1" s="1"/>
  <c r="G73" i="1"/>
  <c r="H73" i="1" s="1"/>
  <c r="J73" i="1" s="1"/>
  <c r="G74" i="1"/>
  <c r="G75" i="1"/>
  <c r="K75" i="1" s="1"/>
  <c r="G76" i="1"/>
  <c r="H76" i="1" s="1"/>
  <c r="J76" i="1" s="1"/>
  <c r="G77" i="1"/>
  <c r="K77" i="1" s="1"/>
  <c r="G78" i="1"/>
  <c r="H78" i="1" s="1"/>
  <c r="J78" i="1" s="1"/>
  <c r="G79" i="1"/>
  <c r="H79" i="1" s="1"/>
  <c r="J79" i="1" s="1"/>
  <c r="G80" i="1"/>
  <c r="H80" i="1" s="1"/>
  <c r="J80" i="1" s="1"/>
  <c r="G81" i="1"/>
  <c r="H81" i="1" s="1"/>
  <c r="J81" i="1" s="1"/>
  <c r="G82" i="1"/>
  <c r="G83" i="1"/>
  <c r="K83" i="1" s="1"/>
  <c r="G84" i="1"/>
  <c r="H84" i="1" s="1"/>
  <c r="J84" i="1" s="1"/>
  <c r="G85" i="1"/>
  <c r="K85" i="1" s="1"/>
  <c r="G86" i="1"/>
  <c r="H86" i="1" s="1"/>
  <c r="J86" i="1" s="1"/>
  <c r="G87" i="1"/>
  <c r="H87" i="1" s="1"/>
  <c r="J87" i="1" s="1"/>
  <c r="G5" i="1"/>
  <c r="K5" i="1" s="1"/>
  <c r="G4" i="1"/>
  <c r="K4" i="1" s="1"/>
  <c r="K84" i="1" l="1"/>
  <c r="K76" i="1"/>
  <c r="K68" i="1"/>
  <c r="K60" i="1"/>
  <c r="K52" i="1"/>
  <c r="K44" i="1"/>
  <c r="K36" i="1"/>
  <c r="K28" i="1"/>
  <c r="K20" i="1"/>
  <c r="K12" i="1"/>
  <c r="H4" i="1"/>
  <c r="J4" i="1" s="1"/>
  <c r="K80" i="1"/>
  <c r="K72" i="1"/>
  <c r="K64" i="1"/>
  <c r="K56" i="1"/>
  <c r="K48" i="1"/>
  <c r="K40" i="1"/>
  <c r="K32" i="1"/>
  <c r="K24" i="1"/>
  <c r="K16" i="1"/>
  <c r="K8" i="1"/>
  <c r="H5" i="1"/>
  <c r="J5" i="1" s="1"/>
  <c r="K87" i="1"/>
  <c r="K79" i="1"/>
  <c r="K71" i="1"/>
  <c r="K63" i="1"/>
  <c r="K55" i="1"/>
  <c r="K47" i="1"/>
  <c r="K39" i="1"/>
  <c r="K31" i="1"/>
  <c r="K23" i="1"/>
  <c r="K15" i="1"/>
  <c r="K7" i="1"/>
  <c r="K86" i="1"/>
  <c r="K78" i="1"/>
  <c r="K70" i="1"/>
  <c r="K62" i="1"/>
  <c r="K54" i="1"/>
  <c r="K46" i="1"/>
  <c r="K38" i="1"/>
  <c r="K30" i="1"/>
  <c r="K22" i="1"/>
  <c r="K14" i="1"/>
  <c r="K6" i="1"/>
</calcChain>
</file>

<file path=xl/sharedStrings.xml><?xml version="1.0" encoding="utf-8"?>
<sst xmlns="http://schemas.openxmlformats.org/spreadsheetml/2006/main" count="232" uniqueCount="50">
  <si>
    <t>ROI</t>
  </si>
  <si>
    <t>area (pixel)</t>
  </si>
  <si>
    <t>mean (ng/mm²)</t>
  </si>
  <si>
    <t>SD</t>
  </si>
  <si>
    <t>ng/nm²</t>
  </si>
  <si>
    <t>ng/pixel</t>
  </si>
  <si>
    <t>atoms/pixel</t>
  </si>
  <si>
    <t>ROI1 (TA15-n23-fine01)</t>
  </si>
  <si>
    <t>P</t>
  </si>
  <si>
    <t>S</t>
  </si>
  <si>
    <t>Zn</t>
  </si>
  <si>
    <t>K</t>
  </si>
  <si>
    <t>ROI2 (TA15-n23-fine01)</t>
  </si>
  <si>
    <t>ROI3 (TA15-n26-fine01)</t>
  </si>
  <si>
    <t>ROI4 (TA15-n26-fine01)</t>
  </si>
  <si>
    <t>ROI5 (TA15-n26-fine01)</t>
  </si>
  <si>
    <t>ROI6 (TA15-n26-fine01)</t>
  </si>
  <si>
    <t>ROI7 (TA15-n23-fine02)</t>
  </si>
  <si>
    <t>ROI8 (TA15-n23-fine02)</t>
  </si>
  <si>
    <t>ROI9 (TA15-n23-fine02)</t>
  </si>
  <si>
    <t>ROI10 (TA15-n23-fine02)</t>
  </si>
  <si>
    <t>ROI11 (TA15-n23-fine02)</t>
  </si>
  <si>
    <t>ROI12 (TA15-n59-fine01)</t>
  </si>
  <si>
    <t>ROI13 (TA15-n59-fine01)</t>
  </si>
  <si>
    <t>ROI14 (TA15-n64-fine02)</t>
  </si>
  <si>
    <t>ROI15 (TA15-n64-fine02)</t>
  </si>
  <si>
    <t>ROI16 (TA15-n64-fine02)</t>
  </si>
  <si>
    <t>ROI17 (TA15-n64-fine05)</t>
  </si>
  <si>
    <t>ROI18 (TA15-n64-fine05)</t>
  </si>
  <si>
    <t>ROI19 (TA15-n64-fine05)</t>
  </si>
  <si>
    <t>ROI20 (TA15-n71-fine01)</t>
  </si>
  <si>
    <t>ROI21 (TA15-n71-fine01)</t>
  </si>
  <si>
    <t>element</t>
  </si>
  <si>
    <t>atoms/nm²</t>
  </si>
  <si>
    <t>Element</t>
  </si>
  <si>
    <t>Area</t>
  </si>
  <si>
    <t>Standard Deviation</t>
  </si>
  <si>
    <t>Zinc</t>
  </si>
  <si>
    <t>Sulfur</t>
  </si>
  <si>
    <t>Phosphorus</t>
  </si>
  <si>
    <t>Area (pixel)</t>
  </si>
  <si>
    <t>Potassium</t>
  </si>
  <si>
    <t>ng/mm²</t>
  </si>
  <si>
    <t>element mass (ng)</t>
  </si>
  <si>
    <t>S atoms/pixel</t>
  </si>
  <si>
    <t>Zn atoms/pixel</t>
  </si>
  <si>
    <t>mean S:Zn</t>
  </si>
  <si>
    <t>mean=</t>
  </si>
  <si>
    <t>Standar Deviation=</t>
  </si>
  <si>
    <t>S/Zn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</si>
</sst>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1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0" fillId="0" borderId="0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8"/>
  <sheetViews>
    <sheetView workbookViewId="0">
      <selection activeCell="L7" sqref="L7"/>
    </sheetView>
  </sheetViews>
  <sheetFormatPr baseColWidth="10" defaultColWidth="8.85546875" defaultRowHeight="15" x14ac:dyDescent="0.25"/>
  <cols>
    <col min="2" max="2" width="21.7109375" customWidth="1"/>
    <col min="4" max="4" width="11.85546875" customWidth="1"/>
    <col min="5" max="5" width="13.85546875" customWidth="1"/>
    <col min="8" max="8" width="11" bestFit="1" customWidth="1"/>
    <col min="9" max="9" width="17.28515625" customWidth="1"/>
    <col min="10" max="10" width="13.140625" customWidth="1"/>
    <col min="11" max="11" width="12.28515625" customWidth="1"/>
  </cols>
  <sheetData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2" t="s">
        <v>0</v>
      </c>
      <c r="C3" s="2" t="s">
        <v>32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43</v>
      </c>
      <c r="J3" s="2" t="s">
        <v>6</v>
      </c>
      <c r="K3" s="2" t="s">
        <v>33</v>
      </c>
    </row>
    <row r="4" spans="2:11" x14ac:dyDescent="0.25">
      <c r="B4" s="21" t="s">
        <v>7</v>
      </c>
      <c r="C4" s="2" t="s">
        <v>8</v>
      </c>
      <c r="D4" s="3">
        <v>40</v>
      </c>
      <c r="E4" s="3">
        <v>0.68600000000000005</v>
      </c>
      <c r="F4" s="3">
        <v>0.14099999999999999</v>
      </c>
      <c r="G4" s="3">
        <f>E4*0.000000000001</f>
        <v>6.8600000000000001E-13</v>
      </c>
      <c r="H4" s="3">
        <f>G4*1600</f>
        <v>1.0976E-9</v>
      </c>
      <c r="I4" s="3">
        <v>5.1451428571428574E-14</v>
      </c>
      <c r="J4" s="3">
        <f>H4/I4</f>
        <v>21332.741003998221</v>
      </c>
      <c r="K4" s="4">
        <f>G4/I4</f>
        <v>13.332963127498889</v>
      </c>
    </row>
    <row r="5" spans="2:11" x14ac:dyDescent="0.25">
      <c r="B5" s="22"/>
      <c r="C5" s="2" t="s">
        <v>9</v>
      </c>
      <c r="D5" s="3">
        <v>40</v>
      </c>
      <c r="E5" s="3">
        <v>0.19400000000000001</v>
      </c>
      <c r="F5" s="3">
        <v>5.2999999999999999E-2</v>
      </c>
      <c r="G5" s="3">
        <f>E5*0.000000000001</f>
        <v>1.9400000000000001E-13</v>
      </c>
      <c r="H5" s="3">
        <f>G5*1600</f>
        <v>3.1040000000000003E-10</v>
      </c>
      <c r="I5" s="3">
        <v>5.3255813953488384E-14</v>
      </c>
      <c r="J5" s="3">
        <f>H5/I5</f>
        <v>5828.471615720523</v>
      </c>
      <c r="K5" s="4">
        <f t="shared" ref="K5:K68" si="0">G5/I5</f>
        <v>3.642794759825327</v>
      </c>
    </row>
    <row r="6" spans="2:11" x14ac:dyDescent="0.25">
      <c r="B6" s="22"/>
      <c r="C6" s="2" t="s">
        <v>10</v>
      </c>
      <c r="D6" s="3">
        <v>40</v>
      </c>
      <c r="E6" s="3">
        <v>1.0999999999999999E-2</v>
      </c>
      <c r="F6" s="3">
        <v>2E-3</v>
      </c>
      <c r="G6" s="3">
        <f t="shared" ref="G6:G69" si="1">E6*0.000000000001</f>
        <v>1.0999999999999999E-14</v>
      </c>
      <c r="H6" s="3">
        <f t="shared" ref="H6:H69" si="2">G6*1600</f>
        <v>1.7599999999999999E-11</v>
      </c>
      <c r="I6" s="3">
        <v>1.0858803986710963E-13</v>
      </c>
      <c r="J6" s="3">
        <f t="shared" ref="J6:J69" si="3">H6/I6</f>
        <v>162.08046504512774</v>
      </c>
      <c r="K6" s="4">
        <f t="shared" si="0"/>
        <v>0.10130029065320482</v>
      </c>
    </row>
    <row r="7" spans="2:11" x14ac:dyDescent="0.25">
      <c r="B7" s="23"/>
      <c r="C7" s="2" t="s">
        <v>11</v>
      </c>
      <c r="D7" s="3">
        <v>40</v>
      </c>
      <c r="E7" s="3">
        <v>0.187</v>
      </c>
      <c r="F7" s="3">
        <v>5.0999999999999997E-2</v>
      </c>
      <c r="G7" s="3">
        <f t="shared" si="1"/>
        <v>1.8699999999999999E-13</v>
      </c>
      <c r="H7" s="3">
        <f t="shared" si="2"/>
        <v>2.9919999999999996E-10</v>
      </c>
      <c r="I7" s="5">
        <v>6.4947299999999997E-14</v>
      </c>
      <c r="J7" s="3">
        <f t="shared" si="3"/>
        <v>4606.8119844858829</v>
      </c>
      <c r="K7" s="4">
        <f t="shared" si="0"/>
        <v>2.8792574903036767</v>
      </c>
    </row>
    <row r="8" spans="2:11" x14ac:dyDescent="0.25">
      <c r="B8" s="21" t="s">
        <v>12</v>
      </c>
      <c r="C8" s="2" t="s">
        <v>8</v>
      </c>
      <c r="D8" s="3">
        <v>58</v>
      </c>
      <c r="E8" s="3">
        <v>0.70699999999999996</v>
      </c>
      <c r="F8" s="3">
        <v>0.187</v>
      </c>
      <c r="G8" s="3">
        <f t="shared" si="1"/>
        <v>7.0699999999999992E-13</v>
      </c>
      <c r="H8" s="3">
        <f t="shared" si="2"/>
        <v>1.1311999999999998E-9</v>
      </c>
      <c r="I8" s="3">
        <v>5.1451428571428574E-14</v>
      </c>
      <c r="J8" s="3">
        <f t="shared" si="3"/>
        <v>21985.784095957348</v>
      </c>
      <c r="K8" s="4">
        <f t="shared" si="0"/>
        <v>13.741115059973342</v>
      </c>
    </row>
    <row r="9" spans="2:11" x14ac:dyDescent="0.25">
      <c r="B9" s="22"/>
      <c r="C9" s="2" t="s">
        <v>9</v>
      </c>
      <c r="D9" s="3">
        <v>58</v>
      </c>
      <c r="E9" s="3">
        <v>0.23200000000000001</v>
      </c>
      <c r="F9" s="3">
        <v>7.4999999999999997E-2</v>
      </c>
      <c r="G9" s="3">
        <f t="shared" si="1"/>
        <v>2.3200000000000002E-13</v>
      </c>
      <c r="H9" s="3">
        <f t="shared" si="2"/>
        <v>3.7120000000000002E-10</v>
      </c>
      <c r="I9" s="3">
        <v>5.3255813953488384E-14</v>
      </c>
      <c r="J9" s="3">
        <f t="shared" si="3"/>
        <v>6970.1310043668109</v>
      </c>
      <c r="K9" s="4">
        <f t="shared" si="0"/>
        <v>4.3563318777292572</v>
      </c>
    </row>
    <row r="10" spans="2:11" x14ac:dyDescent="0.25">
      <c r="B10" s="22"/>
      <c r="C10" s="2" t="s">
        <v>10</v>
      </c>
      <c r="D10" s="3">
        <v>58</v>
      </c>
      <c r="E10" s="3">
        <v>1.0999999999999999E-2</v>
      </c>
      <c r="F10" s="3">
        <v>2E-3</v>
      </c>
      <c r="G10" s="3">
        <f t="shared" si="1"/>
        <v>1.0999999999999999E-14</v>
      </c>
      <c r="H10" s="3">
        <f t="shared" si="2"/>
        <v>1.7599999999999999E-11</v>
      </c>
      <c r="I10" s="3">
        <v>1.0858803986710963E-13</v>
      </c>
      <c r="J10" s="3">
        <f t="shared" si="3"/>
        <v>162.08046504512774</v>
      </c>
      <c r="K10" s="4">
        <f t="shared" si="0"/>
        <v>0.10130029065320482</v>
      </c>
    </row>
    <row r="11" spans="2:11" x14ac:dyDescent="0.25">
      <c r="B11" s="23"/>
      <c r="C11" s="2" t="s">
        <v>11</v>
      </c>
      <c r="D11" s="3">
        <v>58</v>
      </c>
      <c r="E11" s="3">
        <v>0.16900000000000001</v>
      </c>
      <c r="F11" s="3">
        <v>3.9E-2</v>
      </c>
      <c r="G11" s="3">
        <f t="shared" si="1"/>
        <v>1.6900000000000001E-13</v>
      </c>
      <c r="H11" s="3">
        <f t="shared" si="2"/>
        <v>2.7040000000000002E-10</v>
      </c>
      <c r="I11" s="5">
        <v>6.4947299999999997E-14</v>
      </c>
      <c r="J11" s="3">
        <f t="shared" si="3"/>
        <v>4163.3755367813601</v>
      </c>
      <c r="K11" s="4">
        <f t="shared" si="0"/>
        <v>2.6021097104883499</v>
      </c>
    </row>
    <row r="12" spans="2:11" x14ac:dyDescent="0.25">
      <c r="B12" s="21" t="s">
        <v>13</v>
      </c>
      <c r="C12" s="2" t="s">
        <v>8</v>
      </c>
      <c r="D12" s="3">
        <v>55</v>
      </c>
      <c r="E12" s="3">
        <v>0.59099999999999997</v>
      </c>
      <c r="F12" s="3">
        <v>0.14299999999999999</v>
      </c>
      <c r="G12" s="3">
        <f t="shared" si="1"/>
        <v>5.9100000000000001E-13</v>
      </c>
      <c r="H12" s="3">
        <f t="shared" si="2"/>
        <v>9.4559999999999992E-10</v>
      </c>
      <c r="I12" s="3">
        <v>5.1451428571428574E-14</v>
      </c>
      <c r="J12" s="3">
        <f t="shared" si="3"/>
        <v>18378.498445135494</v>
      </c>
      <c r="K12" s="4">
        <f t="shared" si="0"/>
        <v>11.486561528209684</v>
      </c>
    </row>
    <row r="13" spans="2:11" x14ac:dyDescent="0.25">
      <c r="B13" s="22"/>
      <c r="C13" s="2" t="s">
        <v>9</v>
      </c>
      <c r="D13" s="3">
        <v>55</v>
      </c>
      <c r="E13" s="3">
        <v>0.161</v>
      </c>
      <c r="F13" s="3">
        <v>4.8000000000000001E-2</v>
      </c>
      <c r="G13" s="3">
        <f t="shared" si="1"/>
        <v>1.61E-13</v>
      </c>
      <c r="H13" s="3">
        <f t="shared" si="2"/>
        <v>2.5759999999999997E-10</v>
      </c>
      <c r="I13" s="3">
        <v>5.3255813953488384E-14</v>
      </c>
      <c r="J13" s="3">
        <f t="shared" si="3"/>
        <v>4837.0305676855878</v>
      </c>
      <c r="K13" s="4">
        <f t="shared" si="0"/>
        <v>3.0231441048034928</v>
      </c>
    </row>
    <row r="14" spans="2:11" x14ac:dyDescent="0.25">
      <c r="B14" s="22"/>
      <c r="C14" s="2" t="s">
        <v>10</v>
      </c>
      <c r="D14" s="3">
        <v>55</v>
      </c>
      <c r="E14" s="3">
        <v>8.9999999999999993E-3</v>
      </c>
      <c r="F14" s="3">
        <v>2E-3</v>
      </c>
      <c r="G14" s="3">
        <f t="shared" si="1"/>
        <v>8.9999999999999995E-15</v>
      </c>
      <c r="H14" s="3">
        <f t="shared" si="2"/>
        <v>1.44E-11</v>
      </c>
      <c r="I14" s="3">
        <v>1.0858803986710963E-13</v>
      </c>
      <c r="J14" s="3">
        <f t="shared" si="3"/>
        <v>132.61128958237722</v>
      </c>
      <c r="K14" s="4">
        <f t="shared" si="0"/>
        <v>8.2882055988985764E-2</v>
      </c>
    </row>
    <row r="15" spans="2:11" x14ac:dyDescent="0.25">
      <c r="B15" s="23"/>
      <c r="C15" s="2" t="s">
        <v>11</v>
      </c>
      <c r="D15" s="3">
        <v>55</v>
      </c>
      <c r="E15" s="3">
        <v>7.5999999999999998E-2</v>
      </c>
      <c r="F15" s="3">
        <v>2.1000000000000001E-2</v>
      </c>
      <c r="G15" s="3">
        <f t="shared" si="1"/>
        <v>7.5999999999999992E-14</v>
      </c>
      <c r="H15" s="3">
        <f t="shared" si="2"/>
        <v>1.216E-10</v>
      </c>
      <c r="I15" s="5">
        <v>6.4947299999999997E-14</v>
      </c>
      <c r="J15" s="3">
        <f t="shared" si="3"/>
        <v>1872.2872236413216</v>
      </c>
      <c r="K15" s="4">
        <f t="shared" si="0"/>
        <v>1.1701795147758258</v>
      </c>
    </row>
    <row r="16" spans="2:11" x14ac:dyDescent="0.25">
      <c r="B16" s="21" t="s">
        <v>14</v>
      </c>
      <c r="C16" s="2" t="s">
        <v>8</v>
      </c>
      <c r="D16" s="3">
        <v>64</v>
      </c>
      <c r="E16" s="3">
        <v>0.56699999999999995</v>
      </c>
      <c r="F16" s="17">
        <v>0.122</v>
      </c>
      <c r="G16" s="3">
        <f t="shared" si="1"/>
        <v>5.6699999999999991E-13</v>
      </c>
      <c r="H16" s="3">
        <f t="shared" si="2"/>
        <v>9.0719999999999982E-10</v>
      </c>
      <c r="I16" s="3">
        <v>5.1451428571428574E-14</v>
      </c>
      <c r="J16" s="3">
        <f t="shared" si="3"/>
        <v>17632.163482896485</v>
      </c>
      <c r="K16" s="4">
        <f t="shared" si="0"/>
        <v>11.020102176810305</v>
      </c>
    </row>
    <row r="17" spans="2:11" x14ac:dyDescent="0.25">
      <c r="B17" s="22"/>
      <c r="C17" s="2" t="s">
        <v>9</v>
      </c>
      <c r="D17" s="3">
        <v>64</v>
      </c>
      <c r="E17" s="3">
        <v>0.153</v>
      </c>
      <c r="F17" s="3">
        <v>4.8000000000000001E-2</v>
      </c>
      <c r="G17" s="3">
        <f t="shared" si="1"/>
        <v>1.53E-13</v>
      </c>
      <c r="H17" s="3">
        <f t="shared" si="2"/>
        <v>2.4480000000000002E-10</v>
      </c>
      <c r="I17" s="3">
        <v>5.3255813953488384E-14</v>
      </c>
      <c r="J17" s="3">
        <f t="shared" si="3"/>
        <v>4596.6812227074233</v>
      </c>
      <c r="K17" s="4">
        <f t="shared" si="0"/>
        <v>2.8729257641921393</v>
      </c>
    </row>
    <row r="18" spans="2:11" x14ac:dyDescent="0.25">
      <c r="B18" s="22"/>
      <c r="C18" s="2" t="s">
        <v>10</v>
      </c>
      <c r="D18" s="3">
        <v>64</v>
      </c>
      <c r="E18" s="3">
        <v>8.9999999999999993E-3</v>
      </c>
      <c r="F18" s="3">
        <v>2E-3</v>
      </c>
      <c r="G18" s="3">
        <f t="shared" si="1"/>
        <v>8.9999999999999995E-15</v>
      </c>
      <c r="H18" s="3">
        <f t="shared" si="2"/>
        <v>1.44E-11</v>
      </c>
      <c r="I18" s="3">
        <v>1.0858803986710963E-13</v>
      </c>
      <c r="J18" s="3">
        <f t="shared" si="3"/>
        <v>132.61128958237722</v>
      </c>
      <c r="K18" s="4">
        <f t="shared" si="0"/>
        <v>8.2882055988985764E-2</v>
      </c>
    </row>
    <row r="19" spans="2:11" x14ac:dyDescent="0.25">
      <c r="B19" s="23"/>
      <c r="C19" s="2" t="s">
        <v>11</v>
      </c>
      <c r="D19" s="3">
        <v>64</v>
      </c>
      <c r="E19" s="3">
        <v>7.0999999999999994E-2</v>
      </c>
      <c r="F19" s="3">
        <v>1.7000000000000001E-2</v>
      </c>
      <c r="G19" s="3">
        <f t="shared" si="1"/>
        <v>7.0999999999999988E-14</v>
      </c>
      <c r="H19" s="3">
        <f t="shared" si="2"/>
        <v>1.1359999999999997E-10</v>
      </c>
      <c r="I19" s="5">
        <v>6.4947299999999997E-14</v>
      </c>
      <c r="J19" s="3">
        <f t="shared" si="3"/>
        <v>1749.1104326122868</v>
      </c>
      <c r="K19" s="4">
        <f t="shared" si="0"/>
        <v>1.0931940203826793</v>
      </c>
    </row>
    <row r="20" spans="2:11" x14ac:dyDescent="0.25">
      <c r="B20" s="21" t="s">
        <v>15</v>
      </c>
      <c r="C20" s="2" t="s">
        <v>8</v>
      </c>
      <c r="D20" s="3">
        <v>63</v>
      </c>
      <c r="E20" s="3">
        <v>0.60899999999999999</v>
      </c>
      <c r="F20" s="3">
        <v>0.13700000000000001</v>
      </c>
      <c r="G20" s="3">
        <f t="shared" si="1"/>
        <v>6.0899999999999993E-13</v>
      </c>
      <c r="H20" s="3">
        <f t="shared" si="2"/>
        <v>9.7439999999999986E-10</v>
      </c>
      <c r="I20" s="3">
        <v>5.1451428571428574E-14</v>
      </c>
      <c r="J20" s="3">
        <f t="shared" si="3"/>
        <v>18938.249666814747</v>
      </c>
      <c r="K20" s="4">
        <f t="shared" si="0"/>
        <v>11.836406041759217</v>
      </c>
    </row>
    <row r="21" spans="2:11" x14ac:dyDescent="0.25">
      <c r="B21" s="22"/>
      <c r="C21" s="2" t="s">
        <v>9</v>
      </c>
      <c r="D21" s="3">
        <v>63</v>
      </c>
      <c r="E21" s="3">
        <v>0.16300000000000001</v>
      </c>
      <c r="F21" s="3">
        <v>5.5E-2</v>
      </c>
      <c r="G21" s="3">
        <f t="shared" si="1"/>
        <v>1.6300000000000001E-13</v>
      </c>
      <c r="H21" s="3">
        <f t="shared" si="2"/>
        <v>2.6080000000000002E-10</v>
      </c>
      <c r="I21" s="3">
        <v>5.3255813953488384E-14</v>
      </c>
      <c r="J21" s="3">
        <f t="shared" si="3"/>
        <v>4897.1179039301305</v>
      </c>
      <c r="K21" s="4">
        <f t="shared" si="0"/>
        <v>3.0606986899563315</v>
      </c>
    </row>
    <row r="22" spans="2:11" x14ac:dyDescent="0.25">
      <c r="B22" s="22"/>
      <c r="C22" s="2" t="s">
        <v>10</v>
      </c>
      <c r="D22" s="3">
        <v>63</v>
      </c>
      <c r="E22" s="3">
        <v>8.9999999999999993E-3</v>
      </c>
      <c r="F22" s="3">
        <v>2E-3</v>
      </c>
      <c r="G22" s="3">
        <f t="shared" si="1"/>
        <v>8.9999999999999995E-15</v>
      </c>
      <c r="H22" s="3">
        <f t="shared" si="2"/>
        <v>1.44E-11</v>
      </c>
      <c r="I22" s="3">
        <v>1.0858803986710963E-13</v>
      </c>
      <c r="J22" s="3">
        <f t="shared" si="3"/>
        <v>132.61128958237722</v>
      </c>
      <c r="K22" s="4">
        <f t="shared" si="0"/>
        <v>8.2882055988985764E-2</v>
      </c>
    </row>
    <row r="23" spans="2:11" x14ac:dyDescent="0.25">
      <c r="B23" s="23"/>
      <c r="C23" s="2" t="s">
        <v>11</v>
      </c>
      <c r="D23" s="3">
        <v>63</v>
      </c>
      <c r="E23" s="3">
        <v>7.5999999999999998E-2</v>
      </c>
      <c r="F23" s="3">
        <v>2.1000000000000001E-2</v>
      </c>
      <c r="G23" s="3">
        <f t="shared" si="1"/>
        <v>7.5999999999999992E-14</v>
      </c>
      <c r="H23" s="3">
        <f t="shared" si="2"/>
        <v>1.216E-10</v>
      </c>
      <c r="I23" s="5">
        <v>6.4947299999999997E-14</v>
      </c>
      <c r="J23" s="3">
        <f t="shared" si="3"/>
        <v>1872.2872236413216</v>
      </c>
      <c r="K23" s="4">
        <f t="shared" si="0"/>
        <v>1.1701795147758258</v>
      </c>
    </row>
    <row r="24" spans="2:11" x14ac:dyDescent="0.25">
      <c r="B24" s="21" t="s">
        <v>16</v>
      </c>
      <c r="C24" s="2" t="s">
        <v>8</v>
      </c>
      <c r="D24" s="3">
        <v>57</v>
      </c>
      <c r="E24" s="3">
        <v>0.56999999999999995</v>
      </c>
      <c r="F24" s="3">
        <v>0.10199999999999999</v>
      </c>
      <c r="G24" s="3">
        <f t="shared" si="1"/>
        <v>5.6999999999999989E-13</v>
      </c>
      <c r="H24" s="3">
        <f t="shared" si="2"/>
        <v>9.1199999999999985E-10</v>
      </c>
      <c r="I24" s="3">
        <v>5.1451428571428574E-14</v>
      </c>
      <c r="J24" s="3">
        <f t="shared" si="3"/>
        <v>17725.455353176363</v>
      </c>
      <c r="K24" s="4">
        <f t="shared" si="0"/>
        <v>11.078409595735225</v>
      </c>
    </row>
    <row r="25" spans="2:11" x14ac:dyDescent="0.25">
      <c r="B25" s="22"/>
      <c r="C25" s="2" t="s">
        <v>9</v>
      </c>
      <c r="D25" s="3">
        <v>57</v>
      </c>
      <c r="E25" s="3">
        <v>0.161</v>
      </c>
      <c r="F25" s="3">
        <v>5.5E-2</v>
      </c>
      <c r="G25" s="3">
        <f t="shared" si="1"/>
        <v>1.61E-13</v>
      </c>
      <c r="H25" s="3">
        <f t="shared" si="2"/>
        <v>2.5759999999999997E-10</v>
      </c>
      <c r="I25" s="3">
        <v>5.3255813953488384E-14</v>
      </c>
      <c r="J25" s="3">
        <f t="shared" si="3"/>
        <v>4837.0305676855878</v>
      </c>
      <c r="K25" s="4">
        <f t="shared" si="0"/>
        <v>3.0231441048034928</v>
      </c>
    </row>
    <row r="26" spans="2:11" x14ac:dyDescent="0.25">
      <c r="B26" s="22"/>
      <c r="C26" s="2" t="s">
        <v>10</v>
      </c>
      <c r="D26" s="3">
        <v>57</v>
      </c>
      <c r="E26" s="3">
        <v>8.9999999999999993E-3</v>
      </c>
      <c r="F26" s="3">
        <v>2E-3</v>
      </c>
      <c r="G26" s="3">
        <f t="shared" si="1"/>
        <v>8.9999999999999995E-15</v>
      </c>
      <c r="H26" s="3">
        <f t="shared" si="2"/>
        <v>1.44E-11</v>
      </c>
      <c r="I26" s="3">
        <v>1.0858803986710963E-13</v>
      </c>
      <c r="J26" s="3">
        <f t="shared" si="3"/>
        <v>132.61128958237722</v>
      </c>
      <c r="K26" s="4">
        <f t="shared" si="0"/>
        <v>8.2882055988985764E-2</v>
      </c>
    </row>
    <row r="27" spans="2:11" x14ac:dyDescent="0.25">
      <c r="B27" s="23"/>
      <c r="C27" s="2" t="s">
        <v>11</v>
      </c>
      <c r="D27" s="3">
        <v>57</v>
      </c>
      <c r="E27" s="3">
        <v>7.8E-2</v>
      </c>
      <c r="F27" s="3">
        <v>1.9E-2</v>
      </c>
      <c r="G27" s="3">
        <f t="shared" si="1"/>
        <v>7.7999999999999996E-14</v>
      </c>
      <c r="H27" s="3">
        <f t="shared" si="2"/>
        <v>1.248E-10</v>
      </c>
      <c r="I27" s="5">
        <v>6.4947299999999997E-14</v>
      </c>
      <c r="J27" s="3">
        <f t="shared" si="3"/>
        <v>1921.5579400529352</v>
      </c>
      <c r="K27" s="4">
        <f t="shared" si="0"/>
        <v>1.2009737125330846</v>
      </c>
    </row>
    <row r="28" spans="2:11" x14ac:dyDescent="0.25">
      <c r="B28" s="21" t="s">
        <v>17</v>
      </c>
      <c r="C28" s="2" t="s">
        <v>8</v>
      </c>
      <c r="D28" s="3">
        <v>102</v>
      </c>
      <c r="E28" s="3">
        <v>0.44500000000000001</v>
      </c>
      <c r="F28" s="3">
        <v>0.10199999999999999</v>
      </c>
      <c r="G28" s="3">
        <f t="shared" si="1"/>
        <v>4.4500000000000002E-13</v>
      </c>
      <c r="H28" s="3">
        <f t="shared" si="2"/>
        <v>7.1200000000000002E-10</v>
      </c>
      <c r="I28" s="3">
        <v>5.1451428571428574E-14</v>
      </c>
      <c r="J28" s="3">
        <f t="shared" si="3"/>
        <v>13838.294091514881</v>
      </c>
      <c r="K28" s="4">
        <f t="shared" si="0"/>
        <v>8.6489338071968014</v>
      </c>
    </row>
    <row r="29" spans="2:11" x14ac:dyDescent="0.25">
      <c r="B29" s="22"/>
      <c r="C29" s="2" t="s">
        <v>9</v>
      </c>
      <c r="D29" s="3">
        <v>102</v>
      </c>
      <c r="E29" s="3">
        <v>0.156</v>
      </c>
      <c r="F29" s="3">
        <v>4.3999999999999997E-2</v>
      </c>
      <c r="G29" s="3">
        <f t="shared" si="1"/>
        <v>1.5599999999999999E-13</v>
      </c>
      <c r="H29" s="3">
        <f t="shared" si="2"/>
        <v>2.496E-10</v>
      </c>
      <c r="I29" s="3">
        <v>5.3255813953488384E-14</v>
      </c>
      <c r="J29" s="3">
        <f t="shared" si="3"/>
        <v>4686.8122270742351</v>
      </c>
      <c r="K29" s="4">
        <f t="shared" si="0"/>
        <v>2.9292576419213967</v>
      </c>
    </row>
    <row r="30" spans="2:11" x14ac:dyDescent="0.25">
      <c r="B30" s="22"/>
      <c r="C30" s="2" t="s">
        <v>10</v>
      </c>
      <c r="D30" s="3">
        <v>102</v>
      </c>
      <c r="E30" s="3">
        <v>8.9999999999999993E-3</v>
      </c>
      <c r="F30" s="3">
        <v>2E-3</v>
      </c>
      <c r="G30" s="3">
        <f t="shared" si="1"/>
        <v>8.9999999999999995E-15</v>
      </c>
      <c r="H30" s="3">
        <f t="shared" si="2"/>
        <v>1.44E-11</v>
      </c>
      <c r="I30" s="3">
        <v>1.0858803986710963E-13</v>
      </c>
      <c r="J30" s="3">
        <f t="shared" si="3"/>
        <v>132.61128958237722</v>
      </c>
      <c r="K30" s="4">
        <f t="shared" si="0"/>
        <v>8.2882055988985764E-2</v>
      </c>
    </row>
    <row r="31" spans="2:11" x14ac:dyDescent="0.25">
      <c r="B31" s="23"/>
      <c r="C31" s="2" t="s">
        <v>11</v>
      </c>
      <c r="D31" s="3">
        <v>102</v>
      </c>
      <c r="E31" s="3">
        <v>0.123</v>
      </c>
      <c r="F31" s="3">
        <v>2.1999999999999999E-2</v>
      </c>
      <c r="G31" s="3">
        <f t="shared" si="1"/>
        <v>1.2300000000000001E-13</v>
      </c>
      <c r="H31" s="3">
        <f t="shared" si="2"/>
        <v>1.9680000000000001E-10</v>
      </c>
      <c r="I31" s="5">
        <v>6.4947299999999997E-14</v>
      </c>
      <c r="J31" s="3">
        <f t="shared" si="3"/>
        <v>3030.1490593142444</v>
      </c>
      <c r="K31" s="4">
        <f t="shared" si="0"/>
        <v>1.8938431620714027</v>
      </c>
    </row>
    <row r="32" spans="2:11" x14ac:dyDescent="0.25">
      <c r="B32" s="21" t="s">
        <v>18</v>
      </c>
      <c r="C32" s="2" t="s">
        <v>8</v>
      </c>
      <c r="D32" s="3">
        <v>96</v>
      </c>
      <c r="E32" s="3">
        <v>0.40200000000000002</v>
      </c>
      <c r="F32" s="3">
        <v>9.6000000000000002E-2</v>
      </c>
      <c r="G32" s="3">
        <f t="shared" si="1"/>
        <v>4.02E-13</v>
      </c>
      <c r="H32" s="3">
        <f t="shared" si="2"/>
        <v>6.4320000000000001E-10</v>
      </c>
      <c r="I32" s="3">
        <v>5.1451428571428574E-14</v>
      </c>
      <c r="J32" s="3">
        <f t="shared" si="3"/>
        <v>12501.110617503331</v>
      </c>
      <c r="K32" s="4">
        <f t="shared" si="0"/>
        <v>7.8131941359395825</v>
      </c>
    </row>
    <row r="33" spans="2:11" x14ac:dyDescent="0.25">
      <c r="B33" s="22"/>
      <c r="C33" s="2" t="s">
        <v>9</v>
      </c>
      <c r="D33" s="3">
        <v>96</v>
      </c>
      <c r="E33" s="3">
        <v>0.13700000000000001</v>
      </c>
      <c r="F33" s="3">
        <v>4.3999999999999997E-2</v>
      </c>
      <c r="G33" s="3">
        <f t="shared" si="1"/>
        <v>1.37E-13</v>
      </c>
      <c r="H33" s="3">
        <f t="shared" si="2"/>
        <v>2.192E-10</v>
      </c>
      <c r="I33" s="3">
        <v>5.3255813953488384E-14</v>
      </c>
      <c r="J33" s="3">
        <f t="shared" si="3"/>
        <v>4115.9825327510907</v>
      </c>
      <c r="K33" s="4">
        <f t="shared" si="0"/>
        <v>2.5724890829694318</v>
      </c>
    </row>
    <row r="34" spans="2:11" x14ac:dyDescent="0.25">
      <c r="B34" s="22"/>
      <c r="C34" s="2" t="s">
        <v>10</v>
      </c>
      <c r="D34" s="3">
        <v>96</v>
      </c>
      <c r="E34" s="3">
        <v>8.9999999999999993E-3</v>
      </c>
      <c r="F34" s="3">
        <v>2E-3</v>
      </c>
      <c r="G34" s="3">
        <f t="shared" si="1"/>
        <v>8.9999999999999995E-15</v>
      </c>
      <c r="H34" s="3">
        <f t="shared" si="2"/>
        <v>1.44E-11</v>
      </c>
      <c r="I34" s="3">
        <v>1.0858803986710963E-13</v>
      </c>
      <c r="J34" s="3">
        <f t="shared" si="3"/>
        <v>132.61128958237722</v>
      </c>
      <c r="K34" s="4">
        <f t="shared" si="0"/>
        <v>8.2882055988985764E-2</v>
      </c>
    </row>
    <row r="35" spans="2:11" x14ac:dyDescent="0.25">
      <c r="B35" s="23"/>
      <c r="C35" s="2" t="s">
        <v>11</v>
      </c>
      <c r="D35" s="3">
        <v>96</v>
      </c>
      <c r="E35" s="3">
        <v>0.114</v>
      </c>
      <c r="F35" s="3">
        <v>2.8000000000000001E-2</v>
      </c>
      <c r="G35" s="3">
        <f t="shared" si="1"/>
        <v>1.1399999999999999E-13</v>
      </c>
      <c r="H35" s="3">
        <f t="shared" si="2"/>
        <v>1.8239999999999999E-10</v>
      </c>
      <c r="I35" s="5">
        <v>6.4947299999999997E-14</v>
      </c>
      <c r="J35" s="3">
        <f t="shared" si="3"/>
        <v>2808.430835461982</v>
      </c>
      <c r="K35" s="4">
        <f t="shared" si="0"/>
        <v>1.7552692721637388</v>
      </c>
    </row>
    <row r="36" spans="2:11" x14ac:dyDescent="0.25">
      <c r="B36" s="21" t="s">
        <v>19</v>
      </c>
      <c r="C36" s="2" t="s">
        <v>8</v>
      </c>
      <c r="D36" s="3">
        <v>76</v>
      </c>
      <c r="E36" s="3">
        <v>0.46800000000000003</v>
      </c>
      <c r="F36" s="3">
        <v>0.11600000000000001</v>
      </c>
      <c r="G36" s="3">
        <f t="shared" si="1"/>
        <v>4.6800000000000003E-13</v>
      </c>
      <c r="H36" s="3">
        <f t="shared" si="2"/>
        <v>7.4880000000000004E-10</v>
      </c>
      <c r="I36" s="3">
        <v>5.1451428571428574E-14</v>
      </c>
      <c r="J36" s="3">
        <f t="shared" si="3"/>
        <v>14553.531763660596</v>
      </c>
      <c r="K36" s="4">
        <f t="shared" si="0"/>
        <v>9.0959573522878721</v>
      </c>
    </row>
    <row r="37" spans="2:11" x14ac:dyDescent="0.25">
      <c r="B37" s="22"/>
      <c r="C37" s="2" t="s">
        <v>9</v>
      </c>
      <c r="D37" s="3">
        <v>76</v>
      </c>
      <c r="E37" s="3">
        <v>0.17199999999999999</v>
      </c>
      <c r="F37" s="3">
        <v>4.5999999999999999E-2</v>
      </c>
      <c r="G37" s="3">
        <f t="shared" si="1"/>
        <v>1.7199999999999997E-13</v>
      </c>
      <c r="H37" s="3">
        <f t="shared" si="2"/>
        <v>2.7519999999999994E-10</v>
      </c>
      <c r="I37" s="3">
        <v>5.3255813953488384E-14</v>
      </c>
      <c r="J37" s="3">
        <f t="shared" si="3"/>
        <v>5167.510917030565</v>
      </c>
      <c r="K37" s="4">
        <f t="shared" si="0"/>
        <v>3.2296943231441038</v>
      </c>
    </row>
    <row r="38" spans="2:11" x14ac:dyDescent="0.25">
      <c r="B38" s="22"/>
      <c r="C38" s="2" t="s">
        <v>10</v>
      </c>
      <c r="D38" s="3">
        <v>76</v>
      </c>
      <c r="E38" s="3">
        <v>8.9999999999999993E-3</v>
      </c>
      <c r="F38" s="3">
        <v>2E-3</v>
      </c>
      <c r="G38" s="3">
        <f t="shared" si="1"/>
        <v>8.9999999999999995E-15</v>
      </c>
      <c r="H38" s="3">
        <f t="shared" si="2"/>
        <v>1.44E-11</v>
      </c>
      <c r="I38" s="3">
        <v>1.0858803986710963E-13</v>
      </c>
      <c r="J38" s="3">
        <f t="shared" si="3"/>
        <v>132.61128958237722</v>
      </c>
      <c r="K38" s="4">
        <f t="shared" si="0"/>
        <v>8.2882055988985764E-2</v>
      </c>
    </row>
    <row r="39" spans="2:11" x14ac:dyDescent="0.25">
      <c r="B39" s="23"/>
      <c r="C39" s="2" t="s">
        <v>11</v>
      </c>
      <c r="D39" s="3">
        <v>76</v>
      </c>
      <c r="E39" s="3">
        <v>0.13300000000000001</v>
      </c>
      <c r="F39" s="3">
        <v>2.3E-2</v>
      </c>
      <c r="G39" s="3">
        <f t="shared" si="1"/>
        <v>1.3300000000000001E-13</v>
      </c>
      <c r="H39" s="3">
        <f t="shared" si="2"/>
        <v>2.1280000000000003E-10</v>
      </c>
      <c r="I39" s="5">
        <v>6.4947299999999997E-14</v>
      </c>
      <c r="J39" s="3">
        <f t="shared" si="3"/>
        <v>3276.5026413723131</v>
      </c>
      <c r="K39" s="4">
        <f t="shared" si="0"/>
        <v>2.0478141508576955</v>
      </c>
    </row>
    <row r="40" spans="2:11" x14ac:dyDescent="0.25">
      <c r="B40" s="21" t="s">
        <v>20</v>
      </c>
      <c r="C40" s="2" t="s">
        <v>8</v>
      </c>
      <c r="D40" s="6">
        <v>72</v>
      </c>
      <c r="E40" s="6">
        <v>0.48699999999999999</v>
      </c>
      <c r="F40" s="6">
        <v>0.113</v>
      </c>
      <c r="G40" s="3">
        <f t="shared" si="1"/>
        <v>4.8699999999999994E-13</v>
      </c>
      <c r="H40" s="3">
        <f t="shared" si="2"/>
        <v>7.7919999999999996E-10</v>
      </c>
      <c r="I40" s="3">
        <v>5.1451428571428574E-14</v>
      </c>
      <c r="J40" s="3">
        <f t="shared" si="3"/>
        <v>15144.380275433139</v>
      </c>
      <c r="K40" s="4">
        <f t="shared" si="0"/>
        <v>9.4652376721457117</v>
      </c>
    </row>
    <row r="41" spans="2:11" x14ac:dyDescent="0.25">
      <c r="B41" s="22"/>
      <c r="C41" s="2" t="s">
        <v>9</v>
      </c>
      <c r="D41" s="6">
        <v>72</v>
      </c>
      <c r="E41" s="6">
        <v>0.17100000000000001</v>
      </c>
      <c r="F41" s="6">
        <v>4.7E-2</v>
      </c>
      <c r="G41" s="3">
        <f t="shared" si="1"/>
        <v>1.71E-13</v>
      </c>
      <c r="H41" s="3">
        <f t="shared" si="2"/>
        <v>2.7360000000000002E-10</v>
      </c>
      <c r="I41" s="3">
        <v>5.3255813953488384E-14</v>
      </c>
      <c r="J41" s="3">
        <f t="shared" si="3"/>
        <v>5137.4672489082959</v>
      </c>
      <c r="K41" s="4">
        <f t="shared" si="0"/>
        <v>3.2109170305676851</v>
      </c>
    </row>
    <row r="42" spans="2:11" x14ac:dyDescent="0.25">
      <c r="B42" s="22"/>
      <c r="C42" s="2" t="s">
        <v>10</v>
      </c>
      <c r="D42" s="6">
        <v>72</v>
      </c>
      <c r="E42" s="6">
        <v>8.9999999999999993E-3</v>
      </c>
      <c r="F42" s="6">
        <v>2E-3</v>
      </c>
      <c r="G42" s="3">
        <f t="shared" si="1"/>
        <v>8.9999999999999995E-15</v>
      </c>
      <c r="H42" s="3">
        <f t="shared" si="2"/>
        <v>1.44E-11</v>
      </c>
      <c r="I42" s="3">
        <v>1.0858803986710963E-13</v>
      </c>
      <c r="J42" s="3">
        <f t="shared" si="3"/>
        <v>132.61128958237722</v>
      </c>
      <c r="K42" s="4">
        <f t="shared" si="0"/>
        <v>8.2882055988985764E-2</v>
      </c>
    </row>
    <row r="43" spans="2:11" x14ac:dyDescent="0.25">
      <c r="B43" s="23"/>
      <c r="C43" s="2" t="s">
        <v>11</v>
      </c>
      <c r="D43" s="6">
        <v>72</v>
      </c>
      <c r="E43" s="6">
        <v>0.13400000000000001</v>
      </c>
      <c r="F43" s="6">
        <v>2.4E-2</v>
      </c>
      <c r="G43" s="3">
        <f t="shared" si="1"/>
        <v>1.3400000000000001E-13</v>
      </c>
      <c r="H43" s="3">
        <f t="shared" si="2"/>
        <v>2.144E-10</v>
      </c>
      <c r="I43" s="5">
        <v>6.4947299999999997E-14</v>
      </c>
      <c r="J43" s="3">
        <f t="shared" si="3"/>
        <v>3301.1379995781199</v>
      </c>
      <c r="K43" s="4">
        <f t="shared" si="0"/>
        <v>2.0632112497363249</v>
      </c>
    </row>
    <row r="44" spans="2:11" x14ac:dyDescent="0.25">
      <c r="B44" s="21" t="s">
        <v>21</v>
      </c>
      <c r="C44" s="2" t="s">
        <v>8</v>
      </c>
      <c r="D44" s="6">
        <v>33</v>
      </c>
      <c r="E44" s="6">
        <v>0.438</v>
      </c>
      <c r="F44" s="6">
        <v>9.1999999999999998E-2</v>
      </c>
      <c r="G44" s="3">
        <f t="shared" si="1"/>
        <v>4.38E-13</v>
      </c>
      <c r="H44" s="3">
        <f t="shared" si="2"/>
        <v>7.008E-10</v>
      </c>
      <c r="I44" s="3">
        <v>5.1451428571428574E-14</v>
      </c>
      <c r="J44" s="3">
        <f t="shared" si="3"/>
        <v>13620.613060861839</v>
      </c>
      <c r="K44" s="4">
        <f t="shared" si="0"/>
        <v>8.5128831630386497</v>
      </c>
    </row>
    <row r="45" spans="2:11" x14ac:dyDescent="0.25">
      <c r="B45" s="22"/>
      <c r="C45" s="2" t="s">
        <v>9</v>
      </c>
      <c r="D45" s="6">
        <v>33</v>
      </c>
      <c r="E45" s="6">
        <v>0.14000000000000001</v>
      </c>
      <c r="F45" s="6">
        <v>4.1000000000000002E-2</v>
      </c>
      <c r="G45" s="3">
        <f t="shared" si="1"/>
        <v>1.4000000000000001E-13</v>
      </c>
      <c r="H45" s="3">
        <f t="shared" si="2"/>
        <v>2.24E-10</v>
      </c>
      <c r="I45" s="3">
        <v>5.3255813953488384E-14</v>
      </c>
      <c r="J45" s="3">
        <f t="shared" si="3"/>
        <v>4206.1135371179034</v>
      </c>
      <c r="K45" s="4">
        <f t="shared" si="0"/>
        <v>2.6288209606986896</v>
      </c>
    </row>
    <row r="46" spans="2:11" x14ac:dyDescent="0.25">
      <c r="B46" s="22"/>
      <c r="C46" s="2" t="s">
        <v>10</v>
      </c>
      <c r="D46" s="6">
        <v>33</v>
      </c>
      <c r="E46" s="6">
        <v>8.9999999999999993E-3</v>
      </c>
      <c r="F46" s="6">
        <v>2E-3</v>
      </c>
      <c r="G46" s="3">
        <f t="shared" si="1"/>
        <v>8.9999999999999995E-15</v>
      </c>
      <c r="H46" s="3">
        <f t="shared" si="2"/>
        <v>1.44E-11</v>
      </c>
      <c r="I46" s="3">
        <v>1.0858803986710963E-13</v>
      </c>
      <c r="J46" s="3">
        <f t="shared" si="3"/>
        <v>132.61128958237722</v>
      </c>
      <c r="K46" s="4">
        <f t="shared" si="0"/>
        <v>8.2882055988985764E-2</v>
      </c>
    </row>
    <row r="47" spans="2:11" x14ac:dyDescent="0.25">
      <c r="B47" s="23"/>
      <c r="C47" s="2" t="s">
        <v>11</v>
      </c>
      <c r="D47" s="6">
        <v>33</v>
      </c>
      <c r="E47" s="6">
        <v>0.12</v>
      </c>
      <c r="F47" s="6">
        <v>2.5999999999999999E-2</v>
      </c>
      <c r="G47" s="3">
        <f t="shared" si="1"/>
        <v>1.1999999999999999E-13</v>
      </c>
      <c r="H47" s="3">
        <f t="shared" si="2"/>
        <v>1.9199999999999998E-10</v>
      </c>
      <c r="I47" s="5">
        <v>6.4947299999999997E-14</v>
      </c>
      <c r="J47" s="3">
        <f t="shared" si="3"/>
        <v>2956.2429846968234</v>
      </c>
      <c r="K47" s="4">
        <f t="shared" si="0"/>
        <v>1.8476518654355145</v>
      </c>
    </row>
    <row r="48" spans="2:11" x14ac:dyDescent="0.25">
      <c r="B48" s="21" t="s">
        <v>22</v>
      </c>
      <c r="C48" s="2" t="s">
        <v>8</v>
      </c>
      <c r="D48" s="6">
        <v>92</v>
      </c>
      <c r="E48" s="6">
        <v>0.51</v>
      </c>
      <c r="F48" s="6">
        <v>0.13100000000000001</v>
      </c>
      <c r="G48" s="3">
        <f t="shared" si="1"/>
        <v>5.1000000000000005E-13</v>
      </c>
      <c r="H48" s="3">
        <f t="shared" si="2"/>
        <v>8.1600000000000008E-10</v>
      </c>
      <c r="I48" s="3">
        <v>5.1451428571428574E-14</v>
      </c>
      <c r="J48" s="3">
        <f t="shared" si="3"/>
        <v>15859.617947578854</v>
      </c>
      <c r="K48" s="4">
        <f t="shared" si="0"/>
        <v>9.9122612172367841</v>
      </c>
    </row>
    <row r="49" spans="2:11" x14ac:dyDescent="0.25">
      <c r="B49" s="22"/>
      <c r="C49" s="2" t="s">
        <v>9</v>
      </c>
      <c r="D49" s="6">
        <v>92</v>
      </c>
      <c r="E49" s="6">
        <v>0.28899999999999998</v>
      </c>
      <c r="F49" s="6">
        <v>0.106</v>
      </c>
      <c r="G49" s="3">
        <f t="shared" si="1"/>
        <v>2.8899999999999998E-13</v>
      </c>
      <c r="H49" s="3">
        <f t="shared" si="2"/>
        <v>4.6239999999999997E-10</v>
      </c>
      <c r="I49" s="3">
        <v>5.3255813953488384E-14</v>
      </c>
      <c r="J49" s="3">
        <f t="shared" si="3"/>
        <v>8682.6200873362413</v>
      </c>
      <c r="K49" s="4">
        <f t="shared" si="0"/>
        <v>5.4266375545851515</v>
      </c>
    </row>
    <row r="50" spans="2:11" x14ac:dyDescent="0.25">
      <c r="B50" s="22"/>
      <c r="C50" s="2" t="s">
        <v>10</v>
      </c>
      <c r="D50" s="6">
        <v>92</v>
      </c>
      <c r="E50" s="6">
        <v>1.4E-2</v>
      </c>
      <c r="F50" s="6">
        <v>3.0000000000000001E-3</v>
      </c>
      <c r="G50" s="3">
        <f t="shared" si="1"/>
        <v>1.4E-14</v>
      </c>
      <c r="H50" s="3">
        <f t="shared" si="2"/>
        <v>2.2400000000000001E-11</v>
      </c>
      <c r="I50" s="3">
        <v>1.0858803986710963E-13</v>
      </c>
      <c r="J50" s="3">
        <f t="shared" si="3"/>
        <v>206.28422823925348</v>
      </c>
      <c r="K50" s="4">
        <f t="shared" si="0"/>
        <v>0.12892764264953344</v>
      </c>
    </row>
    <row r="51" spans="2:11" x14ac:dyDescent="0.25">
      <c r="B51" s="23"/>
      <c r="C51" s="2" t="s">
        <v>11</v>
      </c>
      <c r="D51" s="6">
        <v>92</v>
      </c>
      <c r="E51" s="6">
        <v>0.21199999999999999</v>
      </c>
      <c r="F51" s="6">
        <v>4.8000000000000001E-2</v>
      </c>
      <c r="G51" s="3">
        <f t="shared" si="1"/>
        <v>2.1199999999999998E-13</v>
      </c>
      <c r="H51" s="3">
        <f t="shared" si="2"/>
        <v>3.3919999999999998E-10</v>
      </c>
      <c r="I51" s="5">
        <v>6.4947299999999997E-14</v>
      </c>
      <c r="J51" s="3">
        <f t="shared" si="3"/>
        <v>5222.6959396310549</v>
      </c>
      <c r="K51" s="4">
        <f t="shared" si="0"/>
        <v>3.2641849622694092</v>
      </c>
    </row>
    <row r="52" spans="2:11" x14ac:dyDescent="0.25">
      <c r="B52" s="21" t="s">
        <v>23</v>
      </c>
      <c r="C52" s="2" t="s">
        <v>8</v>
      </c>
      <c r="D52" s="6">
        <v>74</v>
      </c>
      <c r="E52" s="6">
        <v>0.35399999999999998</v>
      </c>
      <c r="F52" s="6">
        <v>8.8999999999999996E-2</v>
      </c>
      <c r="G52" s="3">
        <f t="shared" si="1"/>
        <v>3.5399999999999996E-13</v>
      </c>
      <c r="H52" s="3">
        <f t="shared" si="2"/>
        <v>5.6639999999999993E-10</v>
      </c>
      <c r="I52" s="3">
        <v>5.1451428571428574E-14</v>
      </c>
      <c r="J52" s="3">
        <f t="shared" si="3"/>
        <v>11008.440693025321</v>
      </c>
      <c r="K52" s="4">
        <f t="shared" si="0"/>
        <v>6.8802754331408247</v>
      </c>
    </row>
    <row r="53" spans="2:11" x14ac:dyDescent="0.25">
      <c r="B53" s="22"/>
      <c r="C53" s="2" t="s">
        <v>9</v>
      </c>
      <c r="D53" s="6">
        <v>74</v>
      </c>
      <c r="E53" s="6">
        <v>0.16200000000000001</v>
      </c>
      <c r="F53" s="6">
        <v>4.5999999999999999E-2</v>
      </c>
      <c r="G53" s="3">
        <f t="shared" si="1"/>
        <v>1.6199999999999999E-13</v>
      </c>
      <c r="H53" s="3">
        <f t="shared" si="2"/>
        <v>2.5919999999999999E-10</v>
      </c>
      <c r="I53" s="3">
        <v>5.3255813953488384E-14</v>
      </c>
      <c r="J53" s="3">
        <f t="shared" si="3"/>
        <v>4867.0742358078587</v>
      </c>
      <c r="K53" s="4">
        <f t="shared" si="0"/>
        <v>3.041921397379912</v>
      </c>
    </row>
    <row r="54" spans="2:11" x14ac:dyDescent="0.25">
      <c r="B54" s="22"/>
      <c r="C54" s="2" t="s">
        <v>10</v>
      </c>
      <c r="D54" s="6">
        <v>74</v>
      </c>
      <c r="E54" s="6">
        <v>0.01</v>
      </c>
      <c r="F54" s="6">
        <v>2E-3</v>
      </c>
      <c r="G54" s="3">
        <f t="shared" si="1"/>
        <v>1E-14</v>
      </c>
      <c r="H54" s="3">
        <f t="shared" si="2"/>
        <v>1.6E-11</v>
      </c>
      <c r="I54" s="3">
        <v>1.0858803986710963E-13</v>
      </c>
      <c r="J54" s="3">
        <f t="shared" si="3"/>
        <v>147.34587731375248</v>
      </c>
      <c r="K54" s="4">
        <f t="shared" si="0"/>
        <v>9.2091173321095302E-2</v>
      </c>
    </row>
    <row r="55" spans="2:11" x14ac:dyDescent="0.25">
      <c r="B55" s="23"/>
      <c r="C55" s="2" t="s">
        <v>11</v>
      </c>
      <c r="D55" s="6">
        <v>74</v>
      </c>
      <c r="E55" s="6">
        <v>0.129</v>
      </c>
      <c r="F55" s="6">
        <v>7.8E-2</v>
      </c>
      <c r="G55" s="3">
        <f t="shared" si="1"/>
        <v>1.2900000000000001E-13</v>
      </c>
      <c r="H55" s="3">
        <f t="shared" si="2"/>
        <v>2.0640000000000001E-10</v>
      </c>
      <c r="I55" s="5">
        <v>6.4947299999999997E-14</v>
      </c>
      <c r="J55" s="3">
        <f t="shared" si="3"/>
        <v>3177.9612085490853</v>
      </c>
      <c r="K55" s="4">
        <f t="shared" si="0"/>
        <v>1.9862257553431784</v>
      </c>
    </row>
    <row r="56" spans="2:11" x14ac:dyDescent="0.25">
      <c r="B56" s="21" t="s">
        <v>24</v>
      </c>
      <c r="C56" s="2" t="s">
        <v>8</v>
      </c>
      <c r="D56" s="6">
        <v>103</v>
      </c>
      <c r="E56" s="6">
        <v>0.94799999999999995</v>
      </c>
      <c r="F56" s="6">
        <v>0.184</v>
      </c>
      <c r="G56" s="3">
        <f t="shared" si="1"/>
        <v>9.48E-13</v>
      </c>
      <c r="H56" s="3">
        <f t="shared" si="2"/>
        <v>1.5168E-9</v>
      </c>
      <c r="I56" s="3">
        <v>5.1451428571428574E-14</v>
      </c>
      <c r="J56" s="3">
        <f t="shared" si="3"/>
        <v>29480.231008440689</v>
      </c>
      <c r="K56" s="4">
        <f t="shared" si="0"/>
        <v>18.425144380275434</v>
      </c>
    </row>
    <row r="57" spans="2:11" x14ac:dyDescent="0.25">
      <c r="B57" s="22"/>
      <c r="C57" s="2" t="s">
        <v>9</v>
      </c>
      <c r="D57" s="6">
        <v>103</v>
      </c>
      <c r="E57" s="6">
        <v>0.38500000000000001</v>
      </c>
      <c r="F57" s="6">
        <v>0.111</v>
      </c>
      <c r="G57" s="3">
        <f t="shared" si="1"/>
        <v>3.8500000000000003E-13</v>
      </c>
      <c r="H57" s="3">
        <f t="shared" si="2"/>
        <v>6.1600000000000004E-10</v>
      </c>
      <c r="I57" s="3">
        <v>5.3255813953488384E-14</v>
      </c>
      <c r="J57" s="3">
        <f t="shared" si="3"/>
        <v>11566.812227074233</v>
      </c>
      <c r="K57" s="4">
        <f t="shared" si="0"/>
        <v>7.2292576419213965</v>
      </c>
    </row>
    <row r="58" spans="2:11" x14ac:dyDescent="0.25">
      <c r="B58" s="22"/>
      <c r="C58" s="2" t="s">
        <v>10</v>
      </c>
      <c r="D58" s="6">
        <v>103</v>
      </c>
      <c r="E58" s="6">
        <v>1.0999999999999999E-2</v>
      </c>
      <c r="F58" s="6">
        <v>2E-3</v>
      </c>
      <c r="G58" s="3">
        <f t="shared" si="1"/>
        <v>1.0999999999999999E-14</v>
      </c>
      <c r="H58" s="3">
        <f t="shared" si="2"/>
        <v>1.7599999999999999E-11</v>
      </c>
      <c r="I58" s="3">
        <v>1.0858803986710963E-13</v>
      </c>
      <c r="J58" s="3">
        <f t="shared" si="3"/>
        <v>162.08046504512774</v>
      </c>
      <c r="K58" s="4">
        <f t="shared" si="0"/>
        <v>0.10130029065320482</v>
      </c>
    </row>
    <row r="59" spans="2:11" x14ac:dyDescent="0.25">
      <c r="B59" s="23"/>
      <c r="C59" s="2" t="s">
        <v>11</v>
      </c>
      <c r="D59" s="6">
        <v>103</v>
      </c>
      <c r="E59" s="6">
        <v>0.30499999999999999</v>
      </c>
      <c r="F59" s="6">
        <v>0.108</v>
      </c>
      <c r="G59" s="3">
        <f t="shared" si="1"/>
        <v>3.0499999999999996E-13</v>
      </c>
      <c r="H59" s="3">
        <f t="shared" si="2"/>
        <v>4.8799999999999997E-10</v>
      </c>
      <c r="I59" s="5">
        <v>6.4947299999999997E-14</v>
      </c>
      <c r="J59" s="3">
        <f t="shared" si="3"/>
        <v>7513.7842527710927</v>
      </c>
      <c r="K59" s="4">
        <f t="shared" si="0"/>
        <v>4.6961151579819322</v>
      </c>
    </row>
    <row r="60" spans="2:11" x14ac:dyDescent="0.25">
      <c r="B60" s="21" t="s">
        <v>25</v>
      </c>
      <c r="C60" s="2" t="s">
        <v>8</v>
      </c>
      <c r="D60" s="6">
        <v>72</v>
      </c>
      <c r="E60" s="6">
        <v>0.93300000000000005</v>
      </c>
      <c r="F60" s="6">
        <v>0.17599999999999999</v>
      </c>
      <c r="G60" s="3">
        <f t="shared" si="1"/>
        <v>9.3299999999999996E-13</v>
      </c>
      <c r="H60" s="3">
        <f t="shared" si="2"/>
        <v>1.4927999999999998E-9</v>
      </c>
      <c r="I60" s="3">
        <v>5.1451428571428574E-14</v>
      </c>
      <c r="J60" s="3">
        <f t="shared" si="3"/>
        <v>29013.77165704131</v>
      </c>
      <c r="K60" s="4">
        <f t="shared" si="0"/>
        <v>18.133607285650822</v>
      </c>
    </row>
    <row r="61" spans="2:11" x14ac:dyDescent="0.25">
      <c r="B61" s="22"/>
      <c r="C61" s="2" t="s">
        <v>9</v>
      </c>
      <c r="D61" s="6">
        <v>72</v>
      </c>
      <c r="E61" s="6">
        <v>0.33200000000000002</v>
      </c>
      <c r="F61" s="6">
        <v>8.2000000000000003E-2</v>
      </c>
      <c r="G61" s="3">
        <f t="shared" si="1"/>
        <v>3.32E-13</v>
      </c>
      <c r="H61" s="3">
        <f t="shared" si="2"/>
        <v>5.3119999999999999E-10</v>
      </c>
      <c r="I61" s="3">
        <v>5.3255813953488384E-14</v>
      </c>
      <c r="J61" s="3">
        <f t="shared" si="3"/>
        <v>9974.4978165938846</v>
      </c>
      <c r="K61" s="4">
        <f t="shared" si="0"/>
        <v>6.2340611353711779</v>
      </c>
    </row>
    <row r="62" spans="2:11" x14ac:dyDescent="0.25">
      <c r="B62" s="22"/>
      <c r="C62" s="2" t="s">
        <v>10</v>
      </c>
      <c r="D62" s="6">
        <v>72</v>
      </c>
      <c r="E62" s="6">
        <v>1.0999999999999999E-2</v>
      </c>
      <c r="F62" s="6">
        <v>2E-3</v>
      </c>
      <c r="G62" s="3">
        <f t="shared" si="1"/>
        <v>1.0999999999999999E-14</v>
      </c>
      <c r="H62" s="3">
        <f t="shared" si="2"/>
        <v>1.7599999999999999E-11</v>
      </c>
      <c r="I62" s="3">
        <v>1.0858803986710963E-13</v>
      </c>
      <c r="J62" s="3">
        <f t="shared" si="3"/>
        <v>162.08046504512774</v>
      </c>
      <c r="K62" s="4">
        <f t="shared" si="0"/>
        <v>0.10130029065320482</v>
      </c>
    </row>
    <row r="63" spans="2:11" x14ac:dyDescent="0.25">
      <c r="B63" s="23"/>
      <c r="C63" s="2" t="s">
        <v>11</v>
      </c>
      <c r="D63" s="6">
        <v>72</v>
      </c>
      <c r="E63" s="6">
        <v>0.29699999999999999</v>
      </c>
      <c r="F63" s="18">
        <v>5.7000000000000002E-2</v>
      </c>
      <c r="G63" s="3">
        <f t="shared" si="1"/>
        <v>2.97E-13</v>
      </c>
      <c r="H63" s="3">
        <f t="shared" si="2"/>
        <v>4.7519999999999997E-10</v>
      </c>
      <c r="I63" s="5">
        <v>6.4947299999999997E-14</v>
      </c>
      <c r="J63" s="3">
        <f t="shared" si="3"/>
        <v>7316.7013871246381</v>
      </c>
      <c r="K63" s="4">
        <f t="shared" si="0"/>
        <v>4.5729383669528989</v>
      </c>
    </row>
    <row r="64" spans="2:11" x14ac:dyDescent="0.25">
      <c r="B64" s="21" t="s">
        <v>26</v>
      </c>
      <c r="C64" s="2" t="s">
        <v>8</v>
      </c>
      <c r="D64" s="6">
        <v>13</v>
      </c>
      <c r="E64" s="6">
        <v>0.65400000000000003</v>
      </c>
      <c r="F64" s="6">
        <v>0.14899999999999999</v>
      </c>
      <c r="G64" s="3">
        <f t="shared" si="1"/>
        <v>6.5400000000000004E-13</v>
      </c>
      <c r="H64" s="3">
        <f t="shared" si="2"/>
        <v>1.0464E-9</v>
      </c>
      <c r="I64" s="3">
        <v>5.1451428571428574E-14</v>
      </c>
      <c r="J64" s="3">
        <f t="shared" si="3"/>
        <v>20337.627721012883</v>
      </c>
      <c r="K64" s="4">
        <f t="shared" si="0"/>
        <v>12.711017325633051</v>
      </c>
    </row>
    <row r="65" spans="2:11" x14ac:dyDescent="0.25">
      <c r="B65" s="22"/>
      <c r="C65" s="2" t="s">
        <v>9</v>
      </c>
      <c r="D65" s="6">
        <v>13</v>
      </c>
      <c r="E65" s="6">
        <v>0.19400000000000001</v>
      </c>
      <c r="F65" s="6">
        <v>5.8000000000000003E-2</v>
      </c>
      <c r="G65" s="3">
        <f t="shared" si="1"/>
        <v>1.9400000000000001E-13</v>
      </c>
      <c r="H65" s="3">
        <f t="shared" si="2"/>
        <v>3.1040000000000003E-10</v>
      </c>
      <c r="I65" s="3">
        <v>5.3255813953488384E-14</v>
      </c>
      <c r="J65" s="3">
        <f t="shared" si="3"/>
        <v>5828.471615720523</v>
      </c>
      <c r="K65" s="4">
        <f t="shared" si="0"/>
        <v>3.642794759825327</v>
      </c>
    </row>
    <row r="66" spans="2:11" x14ac:dyDescent="0.25">
      <c r="B66" s="22"/>
      <c r="C66" s="2" t="s">
        <v>10</v>
      </c>
      <c r="D66" s="6">
        <v>13</v>
      </c>
      <c r="E66" s="6">
        <v>8.9999999999999993E-3</v>
      </c>
      <c r="F66" s="6">
        <v>2E-3</v>
      </c>
      <c r="G66" s="3">
        <f t="shared" si="1"/>
        <v>8.9999999999999995E-15</v>
      </c>
      <c r="H66" s="3">
        <f t="shared" si="2"/>
        <v>1.44E-11</v>
      </c>
      <c r="I66" s="3">
        <v>1.0858803986710963E-13</v>
      </c>
      <c r="J66" s="3">
        <f t="shared" si="3"/>
        <v>132.61128958237722</v>
      </c>
      <c r="K66" s="4">
        <f t="shared" si="0"/>
        <v>8.2882055988985764E-2</v>
      </c>
    </row>
    <row r="67" spans="2:11" x14ac:dyDescent="0.25">
      <c r="B67" s="23"/>
      <c r="C67" s="2" t="s">
        <v>11</v>
      </c>
      <c r="D67" s="6">
        <v>13</v>
      </c>
      <c r="E67" s="6">
        <v>0.252</v>
      </c>
      <c r="F67" s="6">
        <v>5.3999999999999999E-2</v>
      </c>
      <c r="G67" s="3">
        <f t="shared" si="1"/>
        <v>2.5199999999999999E-13</v>
      </c>
      <c r="H67" s="3">
        <f t="shared" si="2"/>
        <v>4.0319999999999996E-10</v>
      </c>
      <c r="I67" s="5">
        <v>6.4947299999999997E-14</v>
      </c>
      <c r="J67" s="3">
        <f t="shared" si="3"/>
        <v>6208.1102678633288</v>
      </c>
      <c r="K67" s="4">
        <f t="shared" si="0"/>
        <v>3.8800689174145808</v>
      </c>
    </row>
    <row r="68" spans="2:11" x14ac:dyDescent="0.25">
      <c r="B68" s="21" t="s">
        <v>27</v>
      </c>
      <c r="C68" s="2" t="s">
        <v>8</v>
      </c>
      <c r="D68" s="6">
        <v>81</v>
      </c>
      <c r="E68" s="6">
        <v>0.83799999999999997</v>
      </c>
      <c r="F68" s="18">
        <v>0.19400000000000001</v>
      </c>
      <c r="G68" s="3">
        <f t="shared" si="1"/>
        <v>8.3799999999999996E-13</v>
      </c>
      <c r="H68" s="3">
        <f t="shared" si="2"/>
        <v>1.3408E-9</v>
      </c>
      <c r="I68" s="3">
        <v>5.1451428571428574E-14</v>
      </c>
      <c r="J68" s="3">
        <f t="shared" si="3"/>
        <v>26059.529098178584</v>
      </c>
      <c r="K68" s="4">
        <f t="shared" si="0"/>
        <v>16.287205686361617</v>
      </c>
    </row>
    <row r="69" spans="2:11" x14ac:dyDescent="0.25">
      <c r="B69" s="22"/>
      <c r="C69" s="2" t="s">
        <v>9</v>
      </c>
      <c r="D69" s="6">
        <v>81</v>
      </c>
      <c r="E69" s="6">
        <v>0.28299999999999997</v>
      </c>
      <c r="F69" s="18">
        <v>7.1999999999999995E-2</v>
      </c>
      <c r="G69" s="3">
        <f t="shared" si="1"/>
        <v>2.8299999999999996E-13</v>
      </c>
      <c r="H69" s="3">
        <f t="shared" si="2"/>
        <v>4.5279999999999993E-10</v>
      </c>
      <c r="I69" s="3">
        <v>5.3255813953488384E-14</v>
      </c>
      <c r="J69" s="3">
        <f t="shared" si="3"/>
        <v>8502.3580786026178</v>
      </c>
      <c r="K69" s="4">
        <f t="shared" ref="K69:K87" si="4">G69/I69</f>
        <v>5.3139737991266358</v>
      </c>
    </row>
    <row r="70" spans="2:11" x14ac:dyDescent="0.25">
      <c r="B70" s="22"/>
      <c r="C70" s="2" t="s">
        <v>10</v>
      </c>
      <c r="D70" s="6">
        <v>81</v>
      </c>
      <c r="E70" s="6">
        <v>1.0999999999999999E-2</v>
      </c>
      <c r="F70" s="18">
        <v>2E-3</v>
      </c>
      <c r="G70" s="3">
        <f t="shared" ref="G70:G87" si="5">E70*0.000000000001</f>
        <v>1.0999999999999999E-14</v>
      </c>
      <c r="H70" s="3">
        <f t="shared" ref="H70:H87" si="6">G70*1600</f>
        <v>1.7599999999999999E-11</v>
      </c>
      <c r="I70" s="3">
        <v>1.0858803986710963E-13</v>
      </c>
      <c r="J70" s="3">
        <f t="shared" ref="J70:J87" si="7">H70/I70</f>
        <v>162.08046504512774</v>
      </c>
      <c r="K70" s="4">
        <f t="shared" si="4"/>
        <v>0.10130029065320482</v>
      </c>
    </row>
    <row r="71" spans="2:11" x14ac:dyDescent="0.25">
      <c r="B71" s="23"/>
      <c r="C71" s="2" t="s">
        <v>11</v>
      </c>
      <c r="D71" s="6">
        <v>81</v>
      </c>
      <c r="E71" s="6">
        <v>0.26600000000000001</v>
      </c>
      <c r="F71" s="6">
        <v>8.5000000000000006E-2</v>
      </c>
      <c r="G71" s="3">
        <f t="shared" si="5"/>
        <v>2.6600000000000003E-13</v>
      </c>
      <c r="H71" s="3">
        <f t="shared" si="6"/>
        <v>4.2560000000000006E-10</v>
      </c>
      <c r="I71" s="5">
        <v>6.4947299999999997E-14</v>
      </c>
      <c r="J71" s="3">
        <f t="shared" si="7"/>
        <v>6553.0052827446261</v>
      </c>
      <c r="K71" s="4">
        <f t="shared" si="4"/>
        <v>4.0956283017153909</v>
      </c>
    </row>
    <row r="72" spans="2:11" x14ac:dyDescent="0.25">
      <c r="B72" s="21" t="s">
        <v>28</v>
      </c>
      <c r="C72" s="2" t="s">
        <v>8</v>
      </c>
      <c r="D72" s="6">
        <v>79</v>
      </c>
      <c r="E72" s="6">
        <v>0.79200000000000004</v>
      </c>
      <c r="F72" s="6">
        <v>0.14599999999999999</v>
      </c>
      <c r="G72" s="3">
        <f t="shared" si="5"/>
        <v>7.9200000000000006E-13</v>
      </c>
      <c r="H72" s="3">
        <f t="shared" si="6"/>
        <v>1.2672000000000001E-9</v>
      </c>
      <c r="I72" s="3">
        <v>5.1451428571428574E-14</v>
      </c>
      <c r="J72" s="3">
        <f t="shared" si="7"/>
        <v>24629.053753887161</v>
      </c>
      <c r="K72" s="4">
        <f t="shared" si="4"/>
        <v>15.393158596179475</v>
      </c>
    </row>
    <row r="73" spans="2:11" x14ac:dyDescent="0.25">
      <c r="B73" s="22"/>
      <c r="C73" s="2" t="s">
        <v>9</v>
      </c>
      <c r="D73" s="6">
        <v>79</v>
      </c>
      <c r="E73" s="6">
        <v>0.22800000000000001</v>
      </c>
      <c r="F73" s="6">
        <v>5.6000000000000001E-2</v>
      </c>
      <c r="G73" s="3">
        <f t="shared" si="5"/>
        <v>2.2799999999999999E-13</v>
      </c>
      <c r="H73" s="3">
        <f t="shared" si="6"/>
        <v>3.6479999999999997E-10</v>
      </c>
      <c r="I73" s="3">
        <v>5.3255813953488384E-14</v>
      </c>
      <c r="J73" s="3">
        <f t="shared" si="7"/>
        <v>6849.9563318777273</v>
      </c>
      <c r="K73" s="4">
        <f t="shared" si="4"/>
        <v>4.2812227074235798</v>
      </c>
    </row>
    <row r="74" spans="2:11" x14ac:dyDescent="0.25">
      <c r="B74" s="22"/>
      <c r="C74" s="2" t="s">
        <v>10</v>
      </c>
      <c r="D74" s="6">
        <v>79</v>
      </c>
      <c r="E74" s="6">
        <v>0.01</v>
      </c>
      <c r="F74" s="6">
        <v>2E-3</v>
      </c>
      <c r="G74" s="3">
        <f t="shared" si="5"/>
        <v>1E-14</v>
      </c>
      <c r="H74" s="3">
        <f t="shared" si="6"/>
        <v>1.6E-11</v>
      </c>
      <c r="I74" s="3">
        <v>1.0858803986710963E-13</v>
      </c>
      <c r="J74" s="3">
        <f t="shared" si="7"/>
        <v>147.34587731375248</v>
      </c>
      <c r="K74" s="4">
        <f t="shared" si="4"/>
        <v>9.2091173321095302E-2</v>
      </c>
    </row>
    <row r="75" spans="2:11" x14ac:dyDescent="0.25">
      <c r="B75" s="23"/>
      <c r="C75" s="2" t="s">
        <v>11</v>
      </c>
      <c r="D75" s="6">
        <v>79</v>
      </c>
      <c r="E75" s="6">
        <v>0.26</v>
      </c>
      <c r="F75" s="6">
        <v>4.4999999999999998E-2</v>
      </c>
      <c r="G75" s="3">
        <f t="shared" si="5"/>
        <v>2.6E-13</v>
      </c>
      <c r="H75" s="3">
        <f t="shared" si="6"/>
        <v>4.1600000000000001E-10</v>
      </c>
      <c r="I75" s="5">
        <v>6.4947299999999997E-14</v>
      </c>
      <c r="J75" s="3">
        <f t="shared" si="7"/>
        <v>6405.1931335097843</v>
      </c>
      <c r="K75" s="4">
        <f t="shared" si="4"/>
        <v>4.0032457084436155</v>
      </c>
    </row>
    <row r="76" spans="2:11" x14ac:dyDescent="0.25">
      <c r="B76" s="21" t="s">
        <v>29</v>
      </c>
      <c r="C76" s="2" t="s">
        <v>8</v>
      </c>
      <c r="D76" s="6">
        <v>110</v>
      </c>
      <c r="E76" s="6">
        <v>0.79500000000000004</v>
      </c>
      <c r="F76" s="6">
        <v>0.157</v>
      </c>
      <c r="G76" s="3">
        <f t="shared" si="5"/>
        <v>7.9500000000000005E-13</v>
      </c>
      <c r="H76" s="3">
        <f t="shared" si="6"/>
        <v>1.2720000000000002E-9</v>
      </c>
      <c r="I76" s="3">
        <v>5.1451428571428574E-14</v>
      </c>
      <c r="J76" s="3">
        <f t="shared" si="7"/>
        <v>24722.345624167039</v>
      </c>
      <c r="K76" s="4">
        <f t="shared" si="4"/>
        <v>15.451466015104398</v>
      </c>
    </row>
    <row r="77" spans="2:11" x14ac:dyDescent="0.25">
      <c r="B77" s="22"/>
      <c r="C77" s="2" t="s">
        <v>9</v>
      </c>
      <c r="D77" s="6">
        <v>110</v>
      </c>
      <c r="E77" s="6">
        <v>0.309</v>
      </c>
      <c r="F77" s="6">
        <v>7.0000000000000007E-2</v>
      </c>
      <c r="G77" s="3">
        <f t="shared" si="5"/>
        <v>3.09E-13</v>
      </c>
      <c r="H77" s="3">
        <f t="shared" si="6"/>
        <v>4.9439999999999997E-10</v>
      </c>
      <c r="I77" s="3">
        <v>5.3255813953488384E-14</v>
      </c>
      <c r="J77" s="3">
        <f t="shared" si="7"/>
        <v>9283.4934497816575</v>
      </c>
      <c r="K77" s="4">
        <f t="shared" si="4"/>
        <v>5.802183406113536</v>
      </c>
    </row>
    <row r="78" spans="2:11" x14ac:dyDescent="0.25">
      <c r="B78" s="22"/>
      <c r="C78" s="2" t="s">
        <v>10</v>
      </c>
      <c r="D78" s="6">
        <v>110</v>
      </c>
      <c r="E78" s="6">
        <v>0.01</v>
      </c>
      <c r="F78" s="6">
        <v>2E-3</v>
      </c>
      <c r="G78" s="3">
        <f t="shared" si="5"/>
        <v>1E-14</v>
      </c>
      <c r="H78" s="3">
        <f t="shared" si="6"/>
        <v>1.6E-11</v>
      </c>
      <c r="I78" s="3">
        <v>1.0858803986710963E-13</v>
      </c>
      <c r="J78" s="3">
        <f t="shared" si="7"/>
        <v>147.34587731375248</v>
      </c>
      <c r="K78" s="4">
        <f t="shared" si="4"/>
        <v>9.2091173321095302E-2</v>
      </c>
    </row>
    <row r="79" spans="2:11" x14ac:dyDescent="0.25">
      <c r="B79" s="23"/>
      <c r="C79" s="2" t="s">
        <v>11</v>
      </c>
      <c r="D79" s="6">
        <v>110</v>
      </c>
      <c r="E79" s="6">
        <v>0.29799999999999999</v>
      </c>
      <c r="F79" s="6">
        <v>5.0999999999999997E-2</v>
      </c>
      <c r="G79" s="3">
        <f t="shared" si="5"/>
        <v>2.9799999999999999E-13</v>
      </c>
      <c r="H79" s="3">
        <f t="shared" si="6"/>
        <v>4.7679999999999995E-10</v>
      </c>
      <c r="I79" s="5">
        <v>6.4947299999999997E-14</v>
      </c>
      <c r="J79" s="3">
        <f t="shared" si="7"/>
        <v>7341.3367453304445</v>
      </c>
      <c r="K79" s="4">
        <f t="shared" si="4"/>
        <v>4.5883354658315278</v>
      </c>
    </row>
    <row r="80" spans="2:11" x14ac:dyDescent="0.25">
      <c r="B80" s="21" t="s">
        <v>30</v>
      </c>
      <c r="C80" s="2" t="s">
        <v>8</v>
      </c>
      <c r="D80" s="6">
        <v>63</v>
      </c>
      <c r="E80" s="6">
        <v>0.45200000000000001</v>
      </c>
      <c r="F80" s="6">
        <v>0.107</v>
      </c>
      <c r="G80" s="3">
        <f t="shared" si="5"/>
        <v>4.5199999999999999E-13</v>
      </c>
      <c r="H80" s="3">
        <f t="shared" si="6"/>
        <v>7.2319999999999994E-10</v>
      </c>
      <c r="I80" s="3">
        <v>5.1451428571428574E-14</v>
      </c>
      <c r="J80" s="3">
        <f t="shared" si="7"/>
        <v>14055.975122167923</v>
      </c>
      <c r="K80" s="4">
        <f t="shared" si="4"/>
        <v>8.7849844513549531</v>
      </c>
    </row>
    <row r="81" spans="2:11" x14ac:dyDescent="0.25">
      <c r="B81" s="22"/>
      <c r="C81" s="2" t="s">
        <v>9</v>
      </c>
      <c r="D81" s="6">
        <v>63</v>
      </c>
      <c r="E81" s="6">
        <v>0.191</v>
      </c>
      <c r="F81" s="6">
        <v>5.2999999999999999E-2</v>
      </c>
      <c r="G81" s="3">
        <f t="shared" si="5"/>
        <v>1.9099999999999999E-13</v>
      </c>
      <c r="H81" s="3">
        <f t="shared" si="6"/>
        <v>3.0560000000000001E-10</v>
      </c>
      <c r="I81" s="3">
        <v>5.3255813953488384E-14</v>
      </c>
      <c r="J81" s="3">
        <f t="shared" si="7"/>
        <v>5738.3406113537103</v>
      </c>
      <c r="K81" s="4">
        <f t="shared" si="4"/>
        <v>3.5864628820960691</v>
      </c>
    </row>
    <row r="82" spans="2:11" x14ac:dyDescent="0.25">
      <c r="B82" s="22"/>
      <c r="C82" s="2" t="s">
        <v>10</v>
      </c>
      <c r="D82" s="6">
        <v>63</v>
      </c>
      <c r="E82" s="6">
        <v>0.01</v>
      </c>
      <c r="F82" s="6">
        <v>2E-3</v>
      </c>
      <c r="G82" s="3">
        <f t="shared" si="5"/>
        <v>1E-14</v>
      </c>
      <c r="H82" s="3">
        <f t="shared" si="6"/>
        <v>1.6E-11</v>
      </c>
      <c r="I82" s="3">
        <v>1.0858803986710963E-13</v>
      </c>
      <c r="J82" s="3">
        <f t="shared" si="7"/>
        <v>147.34587731375248</v>
      </c>
      <c r="K82" s="4">
        <f t="shared" si="4"/>
        <v>9.2091173321095302E-2</v>
      </c>
    </row>
    <row r="83" spans="2:11" x14ac:dyDescent="0.25">
      <c r="B83" s="23"/>
      <c r="C83" s="2" t="s">
        <v>11</v>
      </c>
      <c r="D83" s="6">
        <v>63</v>
      </c>
      <c r="E83" s="6">
        <v>8.6999999999999994E-2</v>
      </c>
      <c r="F83" s="18">
        <v>2.3E-2</v>
      </c>
      <c r="G83" s="3">
        <f t="shared" si="5"/>
        <v>8.6999999999999995E-14</v>
      </c>
      <c r="H83" s="3">
        <f t="shared" si="6"/>
        <v>1.3919999999999999E-10</v>
      </c>
      <c r="I83" s="5">
        <v>6.4947299999999997E-14</v>
      </c>
      <c r="J83" s="3">
        <f t="shared" si="7"/>
        <v>2143.2761639051969</v>
      </c>
      <c r="K83" s="4">
        <f t="shared" si="4"/>
        <v>1.339547602440748</v>
      </c>
    </row>
    <row r="84" spans="2:11" x14ac:dyDescent="0.25">
      <c r="B84" s="21" t="s">
        <v>31</v>
      </c>
      <c r="C84" s="2" t="s">
        <v>8</v>
      </c>
      <c r="D84" s="6">
        <v>94</v>
      </c>
      <c r="E84" s="6">
        <v>0.51500000000000001</v>
      </c>
      <c r="F84" s="6">
        <v>0.124</v>
      </c>
      <c r="G84" s="3">
        <f t="shared" si="5"/>
        <v>5.1500000000000003E-13</v>
      </c>
      <c r="H84" s="3">
        <f t="shared" si="6"/>
        <v>8.2400000000000005E-10</v>
      </c>
      <c r="I84" s="3">
        <v>5.1451428571428574E-14</v>
      </c>
      <c r="J84" s="3">
        <f t="shared" si="7"/>
        <v>16015.104398045312</v>
      </c>
      <c r="K84" s="4">
        <f t="shared" si="4"/>
        <v>10.00944024877832</v>
      </c>
    </row>
    <row r="85" spans="2:11" x14ac:dyDescent="0.25">
      <c r="B85" s="22"/>
      <c r="C85" s="2" t="s">
        <v>9</v>
      </c>
      <c r="D85" s="6">
        <v>94</v>
      </c>
      <c r="E85" s="6">
        <v>0.222</v>
      </c>
      <c r="F85" s="6">
        <v>6.8000000000000005E-2</v>
      </c>
      <c r="G85" s="3">
        <f t="shared" si="5"/>
        <v>2.2199999999999999E-13</v>
      </c>
      <c r="H85" s="3">
        <f t="shared" si="6"/>
        <v>3.5519999999999997E-10</v>
      </c>
      <c r="I85" s="3">
        <v>5.3255813953488384E-14</v>
      </c>
      <c r="J85" s="3">
        <f t="shared" si="7"/>
        <v>6669.6943231441028</v>
      </c>
      <c r="K85" s="4">
        <f t="shared" si="4"/>
        <v>4.1685589519650641</v>
      </c>
    </row>
    <row r="86" spans="2:11" x14ac:dyDescent="0.25">
      <c r="B86" s="22"/>
      <c r="C86" s="2" t="s">
        <v>10</v>
      </c>
      <c r="D86" s="6">
        <v>94</v>
      </c>
      <c r="E86" s="6">
        <v>0.01</v>
      </c>
      <c r="F86" s="6">
        <v>2E-3</v>
      </c>
      <c r="G86" s="3">
        <f t="shared" si="5"/>
        <v>1E-14</v>
      </c>
      <c r="H86" s="3">
        <f t="shared" si="6"/>
        <v>1.6E-11</v>
      </c>
      <c r="I86" s="6">
        <v>1.0858803986710963E-13</v>
      </c>
      <c r="J86" s="3">
        <f t="shared" si="7"/>
        <v>147.34587731375248</v>
      </c>
      <c r="K86" s="4">
        <f t="shared" si="4"/>
        <v>9.2091173321095302E-2</v>
      </c>
    </row>
    <row r="87" spans="2:11" x14ac:dyDescent="0.25">
      <c r="B87" s="23"/>
      <c r="C87" s="7" t="s">
        <v>11</v>
      </c>
      <c r="D87" s="6">
        <v>94</v>
      </c>
      <c r="E87" s="6">
        <v>0.11899999999999999</v>
      </c>
      <c r="F87" s="6">
        <v>3.7999999999999999E-2</v>
      </c>
      <c r="G87" s="3">
        <f t="shared" si="5"/>
        <v>1.19E-13</v>
      </c>
      <c r="H87" s="3">
        <f t="shared" si="6"/>
        <v>1.9039999999999998E-10</v>
      </c>
      <c r="I87" s="8">
        <v>6.4947299999999997E-14</v>
      </c>
      <c r="J87" s="3">
        <f t="shared" si="7"/>
        <v>2931.6076264910166</v>
      </c>
      <c r="K87" s="4">
        <f t="shared" si="4"/>
        <v>1.8322547665568854</v>
      </c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mergeCells count="21">
    <mergeCell ref="B48:B51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76:B79"/>
    <mergeCell ref="B80:B83"/>
    <mergeCell ref="B84:B87"/>
    <mergeCell ref="B52:B55"/>
    <mergeCell ref="B56:B59"/>
    <mergeCell ref="B60:B63"/>
    <mergeCell ref="B64:B67"/>
    <mergeCell ref="B68:B71"/>
    <mergeCell ref="B72:B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1"/>
  <sheetViews>
    <sheetView tabSelected="1" topLeftCell="D4" zoomScale="90" zoomScaleNormal="90" workbookViewId="0">
      <selection activeCell="K28" sqref="K28"/>
    </sheetView>
  </sheetViews>
  <sheetFormatPr baseColWidth="10" defaultRowHeight="15" x14ac:dyDescent="0.25"/>
  <cols>
    <col min="22" max="22" width="13.7109375" customWidth="1"/>
    <col min="25" max="25" width="13.7109375" customWidth="1"/>
    <col min="26" max="26" width="17" customWidth="1"/>
    <col min="27" max="27" width="15.7109375" customWidth="1"/>
  </cols>
  <sheetData>
    <row r="2" spans="2:27" x14ac:dyDescent="0.25">
      <c r="H2" s="13"/>
      <c r="I2" s="13"/>
      <c r="J2" s="13"/>
      <c r="K2" s="13"/>
      <c r="T2" s="11"/>
      <c r="U2" s="11"/>
      <c r="V2" s="11"/>
    </row>
    <row r="3" spans="2:27" x14ac:dyDescent="0.25">
      <c r="B3" s="24" t="s">
        <v>39</v>
      </c>
      <c r="C3" s="24"/>
      <c r="D3" s="24"/>
      <c r="E3" s="24"/>
      <c r="H3" s="24" t="s">
        <v>38</v>
      </c>
      <c r="I3" s="24"/>
      <c r="J3" s="24"/>
      <c r="K3" s="24"/>
      <c r="N3" s="24" t="s">
        <v>37</v>
      </c>
      <c r="O3" s="24"/>
      <c r="P3" s="24"/>
      <c r="Q3" s="24"/>
      <c r="T3" s="24" t="s">
        <v>41</v>
      </c>
      <c r="U3" s="24"/>
      <c r="V3" s="24"/>
      <c r="W3" s="24"/>
    </row>
    <row r="4" spans="2:27" x14ac:dyDescent="0.25">
      <c r="B4" s="7" t="s">
        <v>34</v>
      </c>
      <c r="C4" s="7" t="s">
        <v>40</v>
      </c>
      <c r="D4" s="7" t="s">
        <v>42</v>
      </c>
      <c r="E4" s="7" t="s">
        <v>33</v>
      </c>
      <c r="H4" s="12" t="s">
        <v>34</v>
      </c>
      <c r="I4" s="12" t="s">
        <v>35</v>
      </c>
      <c r="J4" s="7" t="s">
        <v>42</v>
      </c>
      <c r="K4" s="12" t="s">
        <v>33</v>
      </c>
      <c r="N4" s="14" t="s">
        <v>34</v>
      </c>
      <c r="O4" s="14" t="s">
        <v>40</v>
      </c>
      <c r="P4" s="7" t="s">
        <v>42</v>
      </c>
      <c r="Q4" s="14" t="s">
        <v>33</v>
      </c>
      <c r="T4" s="15" t="s">
        <v>34</v>
      </c>
      <c r="U4" s="15" t="s">
        <v>40</v>
      </c>
      <c r="V4" s="15" t="s">
        <v>42</v>
      </c>
      <c r="W4" s="7" t="s">
        <v>33</v>
      </c>
      <c r="Y4" s="2" t="s">
        <v>44</v>
      </c>
      <c r="Z4" s="19" t="s">
        <v>45</v>
      </c>
      <c r="AA4" s="16" t="s">
        <v>49</v>
      </c>
    </row>
    <row r="5" spans="2:27" x14ac:dyDescent="0.25">
      <c r="B5" s="7" t="s">
        <v>8</v>
      </c>
      <c r="C5" s="7">
        <v>40</v>
      </c>
      <c r="D5" s="7">
        <v>0.68600000000000005</v>
      </c>
      <c r="E5" s="7">
        <v>13.332963127498889</v>
      </c>
      <c r="H5" s="7" t="s">
        <v>9</v>
      </c>
      <c r="I5" s="7">
        <v>40</v>
      </c>
      <c r="J5" s="7">
        <v>0.19400000000000001</v>
      </c>
      <c r="K5" s="7">
        <v>3.642794759825327</v>
      </c>
      <c r="N5" s="2" t="s">
        <v>10</v>
      </c>
      <c r="O5" s="2">
        <v>40</v>
      </c>
      <c r="P5" s="2">
        <v>1.0999999999999999E-2</v>
      </c>
      <c r="Q5" s="2">
        <v>0.10130029065320501</v>
      </c>
      <c r="T5" s="2" t="s">
        <v>11</v>
      </c>
      <c r="U5" s="2">
        <v>40</v>
      </c>
      <c r="V5" s="2">
        <v>0.187</v>
      </c>
      <c r="W5" s="14">
        <v>2.8792574903036767</v>
      </c>
      <c r="Y5" s="19">
        <v>3.642794759825327</v>
      </c>
      <c r="Z5" s="19">
        <v>0.10130029065320501</v>
      </c>
      <c r="AA5" s="16">
        <f>Y5/Z5</f>
        <v>35.960358418873639</v>
      </c>
    </row>
    <row r="6" spans="2:27" x14ac:dyDescent="0.25">
      <c r="B6" s="7" t="s">
        <v>8</v>
      </c>
      <c r="C6" s="7">
        <v>58</v>
      </c>
      <c r="D6" s="7">
        <v>0.70699999999999996</v>
      </c>
      <c r="E6" s="7">
        <v>13.741115059973342</v>
      </c>
      <c r="H6" s="7" t="s">
        <v>9</v>
      </c>
      <c r="I6" s="7">
        <v>58</v>
      </c>
      <c r="J6" s="7">
        <v>0.23200000000000001</v>
      </c>
      <c r="K6" s="7">
        <v>4.3563318777292572</v>
      </c>
      <c r="N6" s="2" t="s">
        <v>10</v>
      </c>
      <c r="O6" s="2">
        <v>58</v>
      </c>
      <c r="P6" s="2">
        <v>1.0999999999999999E-2</v>
      </c>
      <c r="Q6" s="2">
        <v>0.10130029065320482</v>
      </c>
      <c r="T6" s="2" t="s">
        <v>11</v>
      </c>
      <c r="U6" s="2">
        <v>58</v>
      </c>
      <c r="V6" s="2">
        <v>0.16900000000000001</v>
      </c>
      <c r="W6" s="14">
        <v>2.6021097104883499</v>
      </c>
      <c r="Y6" s="19">
        <v>4.3563318777292572</v>
      </c>
      <c r="Z6" s="19">
        <v>0.10130029065320482</v>
      </c>
      <c r="AA6" s="16">
        <f t="shared" ref="AA6:AA25" si="0">Y6/Z6</f>
        <v>43.004139964838657</v>
      </c>
    </row>
    <row r="7" spans="2:27" x14ac:dyDescent="0.25">
      <c r="B7" s="7" t="s">
        <v>8</v>
      </c>
      <c r="C7" s="7">
        <v>55</v>
      </c>
      <c r="D7" s="7">
        <v>0.59099999999999997</v>
      </c>
      <c r="E7" s="7">
        <v>11.486561528209684</v>
      </c>
      <c r="H7" s="7" t="s">
        <v>9</v>
      </c>
      <c r="I7" s="7">
        <v>55</v>
      </c>
      <c r="J7" s="7">
        <v>0.161</v>
      </c>
      <c r="K7" s="7">
        <v>3.0231441048034928</v>
      </c>
      <c r="N7" s="2" t="s">
        <v>10</v>
      </c>
      <c r="O7" s="2">
        <v>55</v>
      </c>
      <c r="P7" s="2">
        <v>8.9999999999999993E-3</v>
      </c>
      <c r="Q7" s="2">
        <v>8.2882055988985764E-2</v>
      </c>
      <c r="T7" s="2" t="s">
        <v>11</v>
      </c>
      <c r="U7" s="2">
        <v>55</v>
      </c>
      <c r="V7" s="2">
        <v>7.5999999999999998E-2</v>
      </c>
      <c r="W7" s="14">
        <v>1.170179514775826</v>
      </c>
      <c r="Y7" s="19">
        <v>3.0231441048034928</v>
      </c>
      <c r="Z7" s="19">
        <v>8.2882055988985764E-2</v>
      </c>
      <c r="AA7" s="16">
        <f t="shared" si="0"/>
        <v>36.475254730713239</v>
      </c>
    </row>
    <row r="8" spans="2:27" x14ac:dyDescent="0.25">
      <c r="B8" s="7" t="s">
        <v>8</v>
      </c>
      <c r="C8" s="7">
        <v>64</v>
      </c>
      <c r="D8" s="7">
        <v>0.56699999999999995</v>
      </c>
      <c r="E8" s="7">
        <v>11.020102176810305</v>
      </c>
      <c r="H8" s="7" t="s">
        <v>9</v>
      </c>
      <c r="I8" s="7">
        <v>64</v>
      </c>
      <c r="J8" s="7">
        <v>0.153</v>
      </c>
      <c r="K8" s="7">
        <v>2.8729257641921393</v>
      </c>
      <c r="N8" s="2" t="s">
        <v>10</v>
      </c>
      <c r="O8" s="2">
        <v>64</v>
      </c>
      <c r="P8" s="2">
        <v>8.9999999999999993E-3</v>
      </c>
      <c r="Q8" s="2">
        <v>8.2882055988985764E-2</v>
      </c>
      <c r="T8" s="2" t="s">
        <v>11</v>
      </c>
      <c r="U8" s="2">
        <v>64</v>
      </c>
      <c r="V8" s="2">
        <v>7.0999999999999994E-2</v>
      </c>
      <c r="W8" s="14">
        <v>1.0931940203826793</v>
      </c>
      <c r="Y8" s="19">
        <v>2.8729257641921393</v>
      </c>
      <c r="Z8" s="19">
        <v>8.2882055988985764E-2</v>
      </c>
      <c r="AA8" s="16">
        <f t="shared" si="0"/>
        <v>34.662819713038054</v>
      </c>
    </row>
    <row r="9" spans="2:27" x14ac:dyDescent="0.25">
      <c r="B9" s="7" t="s">
        <v>8</v>
      </c>
      <c r="C9" s="7">
        <v>63</v>
      </c>
      <c r="D9" s="7">
        <v>0.60899999999999999</v>
      </c>
      <c r="E9" s="7">
        <v>11.836406041759217</v>
      </c>
      <c r="H9" s="7" t="s">
        <v>9</v>
      </c>
      <c r="I9" s="7">
        <v>63</v>
      </c>
      <c r="J9" s="7">
        <v>0.16300000000000001</v>
      </c>
      <c r="K9" s="7">
        <v>3.0606986899563315</v>
      </c>
      <c r="N9" s="2" t="s">
        <v>10</v>
      </c>
      <c r="O9" s="2">
        <v>63</v>
      </c>
      <c r="P9" s="2">
        <v>8.9999999999999993E-3</v>
      </c>
      <c r="Q9" s="2">
        <v>8.2882055988985764E-2</v>
      </c>
      <c r="T9" s="2" t="s">
        <v>11</v>
      </c>
      <c r="U9" s="2">
        <v>63</v>
      </c>
      <c r="V9" s="2">
        <v>7.5999999999999998E-2</v>
      </c>
      <c r="W9" s="14">
        <v>1.170179514775826</v>
      </c>
      <c r="Y9" s="19">
        <v>3.0606986899563315</v>
      </c>
      <c r="Z9" s="19">
        <v>8.2882055988985764E-2</v>
      </c>
      <c r="AA9" s="16">
        <f t="shared" si="0"/>
        <v>36.928363485132046</v>
      </c>
    </row>
    <row r="10" spans="2:27" x14ac:dyDescent="0.25">
      <c r="B10" s="7" t="s">
        <v>8</v>
      </c>
      <c r="C10" s="7">
        <v>57</v>
      </c>
      <c r="D10" s="7">
        <v>0.56999999999999995</v>
      </c>
      <c r="E10" s="7">
        <v>11.078409595735225</v>
      </c>
      <c r="H10" s="7" t="s">
        <v>9</v>
      </c>
      <c r="I10" s="7">
        <v>57</v>
      </c>
      <c r="J10" s="7">
        <v>0.161</v>
      </c>
      <c r="K10" s="7">
        <v>3.0231441048034928</v>
      </c>
      <c r="N10" s="2" t="s">
        <v>10</v>
      </c>
      <c r="O10" s="2">
        <v>57</v>
      </c>
      <c r="P10" s="2">
        <v>8.9999999999999993E-3</v>
      </c>
      <c r="Q10" s="2">
        <v>8.2882055988985764E-2</v>
      </c>
      <c r="T10" s="2" t="s">
        <v>11</v>
      </c>
      <c r="U10" s="2">
        <v>57</v>
      </c>
      <c r="V10" s="2">
        <v>7.8E-2</v>
      </c>
      <c r="W10" s="14">
        <v>1.2009737125330846</v>
      </c>
      <c r="Y10" s="19">
        <v>3.0231441048034928</v>
      </c>
      <c r="Z10" s="19">
        <v>8.2882055988985764E-2</v>
      </c>
      <c r="AA10" s="16">
        <f t="shared" si="0"/>
        <v>36.475254730713239</v>
      </c>
    </row>
    <row r="11" spans="2:27" x14ac:dyDescent="0.25">
      <c r="B11" s="7" t="s">
        <v>8</v>
      </c>
      <c r="C11" s="7">
        <v>102</v>
      </c>
      <c r="D11" s="7">
        <v>0.44500000000000001</v>
      </c>
      <c r="E11" s="7">
        <v>8.6489338071968014</v>
      </c>
      <c r="H11" s="7" t="s">
        <v>9</v>
      </c>
      <c r="I11" s="7">
        <v>102</v>
      </c>
      <c r="J11" s="7">
        <v>0.156</v>
      </c>
      <c r="K11" s="7">
        <v>2.9292576419213967</v>
      </c>
      <c r="N11" s="2" t="s">
        <v>10</v>
      </c>
      <c r="O11" s="2">
        <v>102</v>
      </c>
      <c r="P11" s="2">
        <v>8.9999999999999993E-3</v>
      </c>
      <c r="Q11" s="2">
        <v>8.2882055988985764E-2</v>
      </c>
      <c r="T11" s="2" t="s">
        <v>11</v>
      </c>
      <c r="U11" s="2">
        <v>102</v>
      </c>
      <c r="V11" s="2">
        <v>0.123</v>
      </c>
      <c r="W11" s="14">
        <v>1.8938431620714027</v>
      </c>
      <c r="Y11" s="19">
        <v>2.9292576419213967</v>
      </c>
      <c r="Z11" s="19">
        <v>8.2882055988985764E-2</v>
      </c>
      <c r="AA11" s="16">
        <f t="shared" si="0"/>
        <v>35.342482844666243</v>
      </c>
    </row>
    <row r="12" spans="2:27" x14ac:dyDescent="0.25">
      <c r="B12" s="7" t="s">
        <v>8</v>
      </c>
      <c r="C12" s="7">
        <v>96</v>
      </c>
      <c r="D12" s="7">
        <v>0.40200000000000002</v>
      </c>
      <c r="E12" s="7">
        <v>7.8131941359395825</v>
      </c>
      <c r="H12" s="7" t="s">
        <v>9</v>
      </c>
      <c r="I12" s="7">
        <v>96</v>
      </c>
      <c r="J12" s="7">
        <v>0.13700000000000001</v>
      </c>
      <c r="K12" s="7">
        <v>2.5724890829694318</v>
      </c>
      <c r="N12" s="2" t="s">
        <v>10</v>
      </c>
      <c r="O12" s="2">
        <v>96</v>
      </c>
      <c r="P12" s="2">
        <v>8.9999999999999993E-3</v>
      </c>
      <c r="Q12" s="2">
        <v>8.2882055988985764E-2</v>
      </c>
      <c r="T12" s="2" t="s">
        <v>11</v>
      </c>
      <c r="U12" s="2">
        <v>96</v>
      </c>
      <c r="V12" s="2">
        <v>0.114</v>
      </c>
      <c r="W12" s="14">
        <v>1.7552692721637388</v>
      </c>
      <c r="Y12" s="19">
        <v>2.5724890829694318</v>
      </c>
      <c r="Z12" s="19">
        <v>8.2882055988985764E-2</v>
      </c>
      <c r="AA12" s="16">
        <f t="shared" si="0"/>
        <v>31.037949677687667</v>
      </c>
    </row>
    <row r="13" spans="2:27" x14ac:dyDescent="0.25">
      <c r="B13" s="7" t="s">
        <v>8</v>
      </c>
      <c r="C13" s="7">
        <v>76</v>
      </c>
      <c r="D13" s="7">
        <v>0.46800000000000003</v>
      </c>
      <c r="E13" s="7">
        <v>9.0959573522878721</v>
      </c>
      <c r="H13" s="7" t="s">
        <v>9</v>
      </c>
      <c r="I13" s="7">
        <v>76</v>
      </c>
      <c r="J13" s="7">
        <v>0.17199999999999999</v>
      </c>
      <c r="K13" s="7">
        <v>3.2296943231441038</v>
      </c>
      <c r="N13" s="2" t="s">
        <v>10</v>
      </c>
      <c r="O13" s="2">
        <v>76</v>
      </c>
      <c r="P13" s="2">
        <v>8.9999999999999993E-3</v>
      </c>
      <c r="Q13" s="2">
        <v>8.2882055988985764E-2</v>
      </c>
      <c r="T13" s="2" t="s">
        <v>11</v>
      </c>
      <c r="U13" s="2">
        <v>76</v>
      </c>
      <c r="V13" s="2">
        <v>0.13300000000000001</v>
      </c>
      <c r="W13" s="14">
        <v>2.0478141508576955</v>
      </c>
      <c r="Y13" s="19">
        <v>3.2296943231441038</v>
      </c>
      <c r="Z13" s="19">
        <v>8.2882055988985764E-2</v>
      </c>
      <c r="AA13" s="16">
        <f t="shared" si="0"/>
        <v>38.967352880016627</v>
      </c>
    </row>
    <row r="14" spans="2:27" x14ac:dyDescent="0.25">
      <c r="B14" s="7" t="s">
        <v>8</v>
      </c>
      <c r="C14" s="7">
        <v>72</v>
      </c>
      <c r="D14" s="7">
        <v>0.48699999999999999</v>
      </c>
      <c r="E14" s="7">
        <v>9.4652376721457117</v>
      </c>
      <c r="H14" s="7" t="s">
        <v>9</v>
      </c>
      <c r="I14" s="7">
        <v>72</v>
      </c>
      <c r="J14" s="7">
        <v>0.17100000000000001</v>
      </c>
      <c r="K14" s="7">
        <v>3.2109170305676851</v>
      </c>
      <c r="N14" s="2" t="s">
        <v>10</v>
      </c>
      <c r="O14" s="2">
        <v>72</v>
      </c>
      <c r="P14" s="2">
        <v>8.9999999999999993E-3</v>
      </c>
      <c r="Q14" s="2">
        <v>8.2882055988985764E-2</v>
      </c>
      <c r="T14" s="2" t="s">
        <v>11</v>
      </c>
      <c r="U14" s="2">
        <v>72</v>
      </c>
      <c r="V14" s="2">
        <v>0.13400000000000001</v>
      </c>
      <c r="W14" s="14">
        <v>2.0632112497363249</v>
      </c>
      <c r="Y14" s="19">
        <v>3.2109170305676851</v>
      </c>
      <c r="Z14" s="19">
        <v>8.2882055988985764E-2</v>
      </c>
      <c r="AA14" s="16">
        <f t="shared" si="0"/>
        <v>38.740798502807237</v>
      </c>
    </row>
    <row r="15" spans="2:27" x14ac:dyDescent="0.25">
      <c r="B15" s="7" t="s">
        <v>8</v>
      </c>
      <c r="C15" s="7">
        <v>33</v>
      </c>
      <c r="D15" s="7">
        <v>0.438</v>
      </c>
      <c r="E15" s="7">
        <v>8.5128831630386497</v>
      </c>
      <c r="H15" s="7" t="s">
        <v>9</v>
      </c>
      <c r="I15" s="7">
        <v>33</v>
      </c>
      <c r="J15" s="7">
        <v>0.14000000000000001</v>
      </c>
      <c r="K15" s="7">
        <v>2.6288209606986896</v>
      </c>
      <c r="N15" s="2" t="s">
        <v>10</v>
      </c>
      <c r="O15" s="2">
        <v>33</v>
      </c>
      <c r="P15" s="2">
        <v>8.9999999999999993E-3</v>
      </c>
      <c r="Q15" s="2">
        <v>8.2882055988985764E-2</v>
      </c>
      <c r="T15" s="2" t="s">
        <v>11</v>
      </c>
      <c r="U15" s="2">
        <v>33</v>
      </c>
      <c r="V15" s="2">
        <v>0.12</v>
      </c>
      <c r="W15" s="14">
        <v>1.8476518654355147</v>
      </c>
      <c r="Y15" s="19">
        <v>2.6288209606986896</v>
      </c>
      <c r="Z15" s="19">
        <v>8.2882055988985764E-2</v>
      </c>
      <c r="AA15" s="16">
        <f t="shared" si="0"/>
        <v>31.717612809315867</v>
      </c>
    </row>
    <row r="16" spans="2:27" x14ac:dyDescent="0.25">
      <c r="B16" s="7" t="s">
        <v>8</v>
      </c>
      <c r="C16" s="7">
        <v>92</v>
      </c>
      <c r="D16" s="7">
        <v>0.51</v>
      </c>
      <c r="E16" s="7">
        <v>9.9122612172367841</v>
      </c>
      <c r="H16" s="7" t="s">
        <v>9</v>
      </c>
      <c r="I16" s="7">
        <v>92</v>
      </c>
      <c r="J16" s="7">
        <v>0.28899999999999998</v>
      </c>
      <c r="K16" s="7">
        <v>5.4266375545851515</v>
      </c>
      <c r="N16" s="2" t="s">
        <v>10</v>
      </c>
      <c r="O16" s="2">
        <v>92</v>
      </c>
      <c r="P16" s="2">
        <v>1.4E-2</v>
      </c>
      <c r="Q16" s="2">
        <v>0.12892764264953344</v>
      </c>
      <c r="T16" s="2" t="s">
        <v>11</v>
      </c>
      <c r="U16" s="2">
        <v>92</v>
      </c>
      <c r="V16" s="2">
        <v>0.21199999999999999</v>
      </c>
      <c r="W16" s="14">
        <v>3.2641849622694092</v>
      </c>
      <c r="Y16" s="19">
        <v>5.4266375545851515</v>
      </c>
      <c r="Z16" s="19">
        <v>0.12892764264953344</v>
      </c>
      <c r="AA16" s="16">
        <f t="shared" si="0"/>
        <v>42.090566794403337</v>
      </c>
    </row>
    <row r="17" spans="2:27" x14ac:dyDescent="0.25">
      <c r="B17" s="7" t="s">
        <v>8</v>
      </c>
      <c r="C17" s="7">
        <v>74</v>
      </c>
      <c r="D17" s="7">
        <v>0.35399999999999998</v>
      </c>
      <c r="E17" s="7">
        <v>6.8802754331408247</v>
      </c>
      <c r="H17" s="7" t="s">
        <v>9</v>
      </c>
      <c r="I17" s="7">
        <v>74</v>
      </c>
      <c r="J17" s="7">
        <v>0.16200000000000001</v>
      </c>
      <c r="K17" s="7">
        <v>3.041921397379912</v>
      </c>
      <c r="N17" s="2" t="s">
        <v>10</v>
      </c>
      <c r="O17" s="2">
        <v>74</v>
      </c>
      <c r="P17" s="2">
        <v>0.01</v>
      </c>
      <c r="Q17" s="2">
        <v>9.2091173321095302E-2</v>
      </c>
      <c r="T17" s="2" t="s">
        <v>11</v>
      </c>
      <c r="U17" s="2">
        <v>74</v>
      </c>
      <c r="V17" s="2">
        <v>0.129</v>
      </c>
      <c r="W17" s="14">
        <v>1.9862257553431784</v>
      </c>
      <c r="Y17" s="19">
        <v>3.041921397379912</v>
      </c>
      <c r="Z17" s="19">
        <v>9.2091173321095302E-2</v>
      </c>
      <c r="AA17" s="16">
        <f t="shared" si="0"/>
        <v>33.031628197130374</v>
      </c>
    </row>
    <row r="18" spans="2:27" x14ac:dyDescent="0.25">
      <c r="B18" s="7" t="s">
        <v>8</v>
      </c>
      <c r="C18" s="7">
        <v>103</v>
      </c>
      <c r="D18" s="7">
        <v>0.94799999999999995</v>
      </c>
      <c r="E18" s="7">
        <v>18.425144380275434</v>
      </c>
      <c r="H18" s="7" t="s">
        <v>9</v>
      </c>
      <c r="I18" s="7">
        <v>103</v>
      </c>
      <c r="J18" s="7">
        <v>0.38500000000000001</v>
      </c>
      <c r="K18" s="7">
        <v>7.2292576419213965</v>
      </c>
      <c r="N18" s="2" t="s">
        <v>10</v>
      </c>
      <c r="O18" s="2">
        <v>103</v>
      </c>
      <c r="P18" s="2">
        <v>1.0999999999999999E-2</v>
      </c>
      <c r="Q18" s="2">
        <v>0.10130029065320482</v>
      </c>
      <c r="T18" s="2" t="s">
        <v>11</v>
      </c>
      <c r="U18" s="2">
        <v>103</v>
      </c>
      <c r="V18" s="2">
        <v>0.30499999999999999</v>
      </c>
      <c r="W18" s="14">
        <v>4.6961151579819331</v>
      </c>
      <c r="Y18" s="19">
        <v>7.2292576419213965</v>
      </c>
      <c r="Z18" s="19">
        <v>0.10130029065320482</v>
      </c>
      <c r="AA18" s="16">
        <f t="shared" si="0"/>
        <v>71.364628820960704</v>
      </c>
    </row>
    <row r="19" spans="2:27" x14ac:dyDescent="0.25">
      <c r="B19" s="7" t="s">
        <v>8</v>
      </c>
      <c r="C19" s="7">
        <v>72</v>
      </c>
      <c r="D19" s="7">
        <v>0.93300000000000005</v>
      </c>
      <c r="E19" s="7">
        <v>18.133607285650822</v>
      </c>
      <c r="H19" s="7" t="s">
        <v>9</v>
      </c>
      <c r="I19" s="7">
        <v>72</v>
      </c>
      <c r="J19" s="7">
        <v>0.33200000000000002</v>
      </c>
      <c r="K19" s="7">
        <v>6.2340611353711779</v>
      </c>
      <c r="N19" s="2" t="s">
        <v>10</v>
      </c>
      <c r="O19" s="2">
        <v>72</v>
      </c>
      <c r="P19" s="2">
        <v>1.0999999999999999E-2</v>
      </c>
      <c r="Q19" s="2">
        <v>0.10130029065320482</v>
      </c>
      <c r="T19" s="2" t="s">
        <v>11</v>
      </c>
      <c r="U19" s="2">
        <v>72</v>
      </c>
      <c r="V19" s="2">
        <v>0.29699999999999999</v>
      </c>
      <c r="W19" s="14">
        <v>4.5729383669528989</v>
      </c>
      <c r="Y19" s="19">
        <v>6.2340611353711779</v>
      </c>
      <c r="Z19" s="19">
        <v>0.10130029065320482</v>
      </c>
      <c r="AA19" s="16">
        <f t="shared" si="0"/>
        <v>61.540407191062208</v>
      </c>
    </row>
    <row r="20" spans="2:27" x14ac:dyDescent="0.25">
      <c r="B20" s="7" t="s">
        <v>8</v>
      </c>
      <c r="C20" s="7">
        <v>13</v>
      </c>
      <c r="D20" s="7">
        <v>0.65400000000000003</v>
      </c>
      <c r="E20" s="7">
        <v>12.711017325633051</v>
      </c>
      <c r="H20" s="7" t="s">
        <v>9</v>
      </c>
      <c r="I20" s="7">
        <v>13</v>
      </c>
      <c r="J20" s="7">
        <v>0.19400000000000001</v>
      </c>
      <c r="K20" s="7">
        <v>3.642794759825327</v>
      </c>
      <c r="N20" s="2" t="s">
        <v>10</v>
      </c>
      <c r="O20" s="2">
        <v>13</v>
      </c>
      <c r="P20" s="2">
        <v>8.9999999999999993E-3</v>
      </c>
      <c r="Q20" s="2">
        <v>8.2882055988985764E-2</v>
      </c>
      <c r="T20" s="2" t="s">
        <v>11</v>
      </c>
      <c r="U20" s="2">
        <v>13</v>
      </c>
      <c r="V20" s="2">
        <v>0.252</v>
      </c>
      <c r="W20" s="14">
        <v>3.8800689174145804</v>
      </c>
      <c r="Y20" s="19">
        <v>3.642794759825327</v>
      </c>
      <c r="Z20" s="19">
        <v>8.2882055988985764E-2</v>
      </c>
      <c r="AA20" s="16">
        <f t="shared" si="0"/>
        <v>43.951549178623409</v>
      </c>
    </row>
    <row r="21" spans="2:27" x14ac:dyDescent="0.25">
      <c r="B21" s="7" t="s">
        <v>8</v>
      </c>
      <c r="C21" s="7">
        <v>81</v>
      </c>
      <c r="D21" s="7">
        <v>0.83799999999999997</v>
      </c>
      <c r="E21" s="7">
        <v>16.287205686361617</v>
      </c>
      <c r="H21" s="7" t="s">
        <v>9</v>
      </c>
      <c r="I21" s="7">
        <v>81</v>
      </c>
      <c r="J21" s="7">
        <v>0.28299999999999997</v>
      </c>
      <c r="K21" s="7">
        <v>5.3139737991266358</v>
      </c>
      <c r="N21" s="2" t="s">
        <v>10</v>
      </c>
      <c r="O21" s="2">
        <v>81</v>
      </c>
      <c r="P21" s="2">
        <v>1.0999999999999999E-2</v>
      </c>
      <c r="Q21" s="2">
        <v>0.10130029065320482</v>
      </c>
      <c r="T21" s="2" t="s">
        <v>11</v>
      </c>
      <c r="U21" s="2">
        <v>81</v>
      </c>
      <c r="V21" s="2">
        <v>0.26600000000000001</v>
      </c>
      <c r="W21" s="14">
        <v>4.0956283017153909</v>
      </c>
      <c r="Y21" s="19">
        <v>5.3139737991266358</v>
      </c>
      <c r="Z21" s="19">
        <v>0.10130029065320482</v>
      </c>
      <c r="AA21" s="16">
        <f t="shared" si="0"/>
        <v>52.457636250212659</v>
      </c>
    </row>
    <row r="22" spans="2:27" x14ac:dyDescent="0.25">
      <c r="B22" s="7" t="s">
        <v>8</v>
      </c>
      <c r="C22" s="7">
        <v>79</v>
      </c>
      <c r="D22" s="7">
        <v>0.79200000000000004</v>
      </c>
      <c r="E22" s="7">
        <v>15.393158596179475</v>
      </c>
      <c r="H22" s="7" t="s">
        <v>9</v>
      </c>
      <c r="I22" s="7">
        <v>79</v>
      </c>
      <c r="J22" s="7">
        <v>0.22800000000000001</v>
      </c>
      <c r="K22" s="7">
        <v>4.2812227074235798</v>
      </c>
      <c r="N22" s="2" t="s">
        <v>10</v>
      </c>
      <c r="O22" s="2">
        <v>79</v>
      </c>
      <c r="P22" s="2">
        <v>0.01</v>
      </c>
      <c r="Q22" s="2">
        <v>9.2091173321095302E-2</v>
      </c>
      <c r="T22" s="2" t="s">
        <v>11</v>
      </c>
      <c r="U22" s="2">
        <v>79</v>
      </c>
      <c r="V22" s="2">
        <v>0.26</v>
      </c>
      <c r="W22" s="14">
        <v>4.0032457084436155</v>
      </c>
      <c r="Y22" s="19">
        <v>4.2812227074235798</v>
      </c>
      <c r="Z22" s="19">
        <v>9.2091173321095302E-2</v>
      </c>
      <c r="AA22" s="16">
        <f t="shared" si="0"/>
        <v>46.488958203368675</v>
      </c>
    </row>
    <row r="23" spans="2:27" x14ac:dyDescent="0.25">
      <c r="B23" s="7" t="s">
        <v>8</v>
      </c>
      <c r="C23" s="7">
        <v>110</v>
      </c>
      <c r="D23" s="7">
        <v>0.79500000000000004</v>
      </c>
      <c r="E23" s="7">
        <v>15.451466015104398</v>
      </c>
      <c r="H23" s="7" t="s">
        <v>9</v>
      </c>
      <c r="I23" s="7">
        <v>110</v>
      </c>
      <c r="J23" s="7">
        <v>0.309</v>
      </c>
      <c r="K23" s="7">
        <v>5.802183406113536</v>
      </c>
      <c r="N23" s="2" t="s">
        <v>10</v>
      </c>
      <c r="O23" s="2">
        <v>110</v>
      </c>
      <c r="P23" s="2">
        <v>0.01</v>
      </c>
      <c r="Q23" s="2">
        <v>9.2091173321095302E-2</v>
      </c>
      <c r="T23" s="2" t="s">
        <v>11</v>
      </c>
      <c r="U23" s="2">
        <v>110</v>
      </c>
      <c r="V23" s="2">
        <v>0.29799999999999999</v>
      </c>
      <c r="W23" s="14">
        <v>4.5883354658315278</v>
      </c>
      <c r="Y23" s="19">
        <v>5.802183406113536</v>
      </c>
      <c r="Z23" s="19">
        <v>9.2091173321095302E-2</v>
      </c>
      <c r="AA23" s="16">
        <f t="shared" si="0"/>
        <v>63.004772301933862</v>
      </c>
    </row>
    <row r="24" spans="2:27" x14ac:dyDescent="0.25">
      <c r="B24" s="7" t="s">
        <v>8</v>
      </c>
      <c r="C24" s="7">
        <v>63</v>
      </c>
      <c r="D24" s="7">
        <v>0.45200000000000001</v>
      </c>
      <c r="E24" s="7">
        <v>8.7849844513549531</v>
      </c>
      <c r="H24" s="7" t="s">
        <v>9</v>
      </c>
      <c r="I24" s="7">
        <v>63</v>
      </c>
      <c r="J24" s="7">
        <v>0.191</v>
      </c>
      <c r="K24" s="7">
        <v>3.5864628820960691</v>
      </c>
      <c r="N24" s="2" t="s">
        <v>10</v>
      </c>
      <c r="O24" s="2">
        <v>63</v>
      </c>
      <c r="P24" s="2">
        <v>0.01</v>
      </c>
      <c r="Q24" s="2">
        <v>9.2091173321095302E-2</v>
      </c>
      <c r="T24" s="2" t="s">
        <v>11</v>
      </c>
      <c r="U24" s="2">
        <v>63</v>
      </c>
      <c r="V24" s="2">
        <v>8.6999999999999994E-2</v>
      </c>
      <c r="W24" s="14">
        <v>1.339547602440748</v>
      </c>
      <c r="Y24" s="19">
        <v>3.5864628820960691</v>
      </c>
      <c r="Z24" s="19">
        <v>9.2091173321095302E-2</v>
      </c>
      <c r="AA24" s="16">
        <f t="shared" si="0"/>
        <v>38.944697442295691</v>
      </c>
    </row>
    <row r="25" spans="2:27" x14ac:dyDescent="0.25">
      <c r="B25" s="7" t="s">
        <v>8</v>
      </c>
      <c r="C25" s="7">
        <v>94</v>
      </c>
      <c r="D25" s="7">
        <v>0.51500000000000001</v>
      </c>
      <c r="E25" s="7">
        <v>10.00944024877832</v>
      </c>
      <c r="H25" s="7" t="s">
        <v>9</v>
      </c>
      <c r="I25" s="7">
        <v>94</v>
      </c>
      <c r="J25" s="7">
        <v>0.222</v>
      </c>
      <c r="K25" s="7">
        <v>4.1685589519650641</v>
      </c>
      <c r="N25" s="2" t="s">
        <v>10</v>
      </c>
      <c r="O25" s="2">
        <v>94</v>
      </c>
      <c r="P25" s="2">
        <v>0.01</v>
      </c>
      <c r="Q25" s="2">
        <v>9.2091173321095302E-2</v>
      </c>
      <c r="T25" s="2" t="s">
        <v>11</v>
      </c>
      <c r="U25" s="2">
        <v>94</v>
      </c>
      <c r="V25" s="2">
        <v>0.11899999999999999</v>
      </c>
      <c r="W25" s="14">
        <v>1.8322547665568854</v>
      </c>
      <c r="Y25" s="19">
        <v>4.1685589519650641</v>
      </c>
      <c r="Z25" s="19">
        <v>9.2091173321095302E-2</v>
      </c>
      <c r="AA25" s="16">
        <f t="shared" si="0"/>
        <v>45.265564566437916</v>
      </c>
    </row>
    <row r="27" spans="2:27" x14ac:dyDescent="0.25">
      <c r="B27" s="20" t="s">
        <v>47</v>
      </c>
      <c r="C27" s="10"/>
      <c r="D27" s="9">
        <f>AVERAGE(D5:D25)</f>
        <v>0.60766666666666658</v>
      </c>
      <c r="E27" s="9">
        <f>AVERAGE(E5:E25)</f>
        <v>11.810491633348143</v>
      </c>
      <c r="H27" s="20" t="s">
        <v>47</v>
      </c>
      <c r="J27" s="9">
        <f>AVERAGE(J5:J25)</f>
        <v>0.21119047619047621</v>
      </c>
      <c r="K27" s="9">
        <f>AVERAGE(K5:K25)</f>
        <v>3.9655853607818665</v>
      </c>
      <c r="N27" s="20" t="s">
        <v>47</v>
      </c>
      <c r="P27" s="9">
        <f>AVERAGE(P5:P25)</f>
        <v>9.9523809523809539E-3</v>
      </c>
      <c r="Q27" s="9">
        <f>AVERAGE(Q5:Q25)</f>
        <v>9.1652643924328217E-2</v>
      </c>
      <c r="T27" s="20" t="s">
        <v>47</v>
      </c>
      <c r="V27" s="9">
        <f>AVERAGE(V5:V25)</f>
        <v>0.16695238095238096</v>
      </c>
      <c r="W27" s="9">
        <f>AVERAGE(W5:W25)</f>
        <v>2.5705823175463949</v>
      </c>
      <c r="Z27" s="9" t="s">
        <v>46</v>
      </c>
      <c r="AA27" s="20">
        <f>AVERAGE(AA5:AA25)</f>
        <v>42.735847462106257</v>
      </c>
    </row>
    <row r="28" spans="2:27" x14ac:dyDescent="0.25">
      <c r="B28" s="20" t="s">
        <v>48</v>
      </c>
      <c r="D28" s="9">
        <f>STDEVPA(D5:D25)</f>
        <v>0.16953924488317035</v>
      </c>
      <c r="E28" s="9">
        <f>STDEVPA(E5:E25)</f>
        <v>3.2951319252059936</v>
      </c>
      <c r="H28" s="20" t="s">
        <v>48</v>
      </c>
      <c r="J28" s="9">
        <f>STDEVPA(J5:J25)</f>
        <v>6.8085813533621947E-2</v>
      </c>
      <c r="K28" s="9">
        <f>STDEVPA(K5:K25)</f>
        <v>1.2784672410243432</v>
      </c>
      <c r="N28" s="20" t="s">
        <v>48</v>
      </c>
      <c r="P28" s="9">
        <f>STDEVPA(P5:P25)</f>
        <v>1.2140522651411393E-3</v>
      </c>
      <c r="Q28" s="9">
        <f>STDEVPA(Q5:Q25)</f>
        <v>1.1180349756998003E-2</v>
      </c>
      <c r="T28" s="20" t="s">
        <v>48</v>
      </c>
      <c r="V28" s="9">
        <f>STDEVPA(V5:V25)</f>
        <v>7.9956819412239893E-2</v>
      </c>
      <c r="W28" s="9">
        <f>STDEVPA(W5:W25)</f>
        <v>1.2311030545109631</v>
      </c>
      <c r="Z28" s="9" t="s">
        <v>36</v>
      </c>
      <c r="AA28" s="9">
        <f>STDEVPA(AA5:AA25)</f>
        <v>10.636463417583839</v>
      </c>
    </row>
    <row r="29" spans="2:27" x14ac:dyDescent="0.25">
      <c r="E29" s="9"/>
    </row>
    <row r="30" spans="2:27" x14ac:dyDescent="0.25">
      <c r="E30" s="9"/>
      <c r="K30" s="9"/>
      <c r="Q30" s="9"/>
      <c r="W30" s="9"/>
    </row>
    <row r="31" spans="2:27" x14ac:dyDescent="0.25">
      <c r="E31" s="9"/>
      <c r="K31" s="9"/>
      <c r="Q31" s="9"/>
      <c r="W31" s="9"/>
    </row>
  </sheetData>
  <mergeCells count="4">
    <mergeCell ref="B3:E3"/>
    <mergeCell ref="H3:K3"/>
    <mergeCell ref="N3:Q3"/>
    <mergeCell ref="T3:W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ROI</vt:lpstr>
      <vt:lpstr>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2020-09-11T08:53:02Z</dcterms:modified>
</cp:coreProperties>
</file>