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ukastamm/Desktop/Papers/Kreutzberger INS paper /"/>
    </mc:Choice>
  </mc:AlternateContent>
  <xr:revisionPtr revIDLastSave="0" documentId="13_ncr:1_{178F2F83-F9EC-AB4F-9D4C-BDE55379AC54}" xr6:coauthVersionLast="36" xr6:coauthVersionMax="36" xr10:uidLastSave="{00000000-0000-0000-0000-000000000000}"/>
  <bookViews>
    <workbookView xWindow="8340" yWindow="4900" windowWidth="31580" windowHeight="21200" xr2:uid="{00000000-000D-0000-FFFF-FFFF00000000}"/>
  </bookViews>
  <sheets>
    <sheet name="SingleGranuleFusion w SuppMemb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X38" i="1" l="1"/>
  <c r="AY38" i="1" s="1"/>
  <c r="AX39" i="1"/>
  <c r="AZ38" i="1" s="1"/>
  <c r="BA38" i="1" s="1"/>
  <c r="AX40" i="1"/>
  <c r="AX41" i="1"/>
  <c r="AX8" i="1"/>
  <c r="AY8" i="1" s="1"/>
  <c r="AX9" i="1"/>
  <c r="AZ8" i="1" s="1"/>
  <c r="BA8" i="1" s="1"/>
  <c r="AX10" i="1"/>
  <c r="AX11" i="1"/>
  <c r="AX12" i="1"/>
  <c r="AX13" i="1"/>
  <c r="AX14" i="1"/>
  <c r="AY13" i="1" s="1"/>
  <c r="AX15" i="1"/>
  <c r="AZ13" i="1" s="1"/>
  <c r="BA13" i="1" s="1"/>
  <c r="AX16" i="1"/>
  <c r="AX17" i="1"/>
  <c r="AX18" i="1"/>
  <c r="AY18" i="1" s="1"/>
  <c r="AX19" i="1"/>
  <c r="AX20" i="1"/>
  <c r="AX21" i="1"/>
  <c r="AZ18" i="1" s="1"/>
  <c r="BA18" i="1" s="1"/>
  <c r="AX22" i="1"/>
  <c r="AX23" i="1"/>
  <c r="AY23" i="1" s="1"/>
  <c r="AX24" i="1"/>
  <c r="AX25" i="1"/>
  <c r="AX26" i="1"/>
  <c r="AX27" i="1"/>
  <c r="AX28" i="1"/>
  <c r="AY28" i="1" s="1"/>
  <c r="AX29" i="1"/>
  <c r="AX30" i="1"/>
  <c r="AX31" i="1"/>
  <c r="AX32" i="1"/>
  <c r="AX33" i="1"/>
  <c r="AY33" i="1" s="1"/>
  <c r="AX34" i="1"/>
  <c r="AX35" i="1"/>
  <c r="AX36" i="1"/>
  <c r="AZ33" i="1" s="1"/>
  <c r="BA33" i="1" s="1"/>
  <c r="AX37" i="1"/>
  <c r="AX3" i="1"/>
  <c r="AY3" i="1" s="1"/>
  <c r="AX4" i="1"/>
  <c r="AX5" i="1"/>
  <c r="AX6" i="1"/>
  <c r="AX7" i="1"/>
  <c r="AO38" i="1"/>
  <c r="AQ38" i="1" s="1"/>
  <c r="AR38" i="1" s="1"/>
  <c r="AO39" i="1"/>
  <c r="AO40" i="1"/>
  <c r="AO41" i="1"/>
  <c r="AO8" i="1"/>
  <c r="AP8" i="1" s="1"/>
  <c r="AQ8" i="1"/>
  <c r="AR8" i="1" s="1"/>
  <c r="AO9" i="1"/>
  <c r="AO10" i="1"/>
  <c r="AO11" i="1"/>
  <c r="AO12" i="1"/>
  <c r="AO13" i="1"/>
  <c r="AP13" i="1" s="1"/>
  <c r="AQ13" i="1"/>
  <c r="AR13" i="1"/>
  <c r="AO14" i="1"/>
  <c r="AO15" i="1"/>
  <c r="AO16" i="1"/>
  <c r="AO17" i="1"/>
  <c r="AO18" i="1"/>
  <c r="AQ18" i="1" s="1"/>
  <c r="AR18" i="1" s="1"/>
  <c r="AO19" i="1"/>
  <c r="AP18" i="1" s="1"/>
  <c r="AO20" i="1"/>
  <c r="AO21" i="1"/>
  <c r="AO22" i="1"/>
  <c r="AO23" i="1"/>
  <c r="AP23" i="1" s="1"/>
  <c r="AQ23" i="1"/>
  <c r="AR23" i="1"/>
  <c r="AO24" i="1"/>
  <c r="AO25" i="1"/>
  <c r="AO26" i="1"/>
  <c r="AO27" i="1"/>
  <c r="AO28" i="1"/>
  <c r="AP28" i="1" s="1"/>
  <c r="AQ28" i="1"/>
  <c r="AR28" i="1"/>
  <c r="AO29" i="1"/>
  <c r="AO30" i="1"/>
  <c r="AO31" i="1"/>
  <c r="AO32" i="1"/>
  <c r="AO33" i="1"/>
  <c r="AP33" i="1" s="1"/>
  <c r="AO34" i="1"/>
  <c r="AQ33" i="1" s="1"/>
  <c r="AR33" i="1" s="1"/>
  <c r="AO35" i="1"/>
  <c r="AO36" i="1"/>
  <c r="AO37" i="1"/>
  <c r="AO3" i="1"/>
  <c r="AQ3" i="1" s="1"/>
  <c r="AR3" i="1" s="1"/>
  <c r="AO4" i="1"/>
  <c r="AP3" i="1" s="1"/>
  <c r="AO5" i="1"/>
  <c r="AO6" i="1"/>
  <c r="AO7" i="1"/>
  <c r="AF8" i="1"/>
  <c r="AH8" i="1" s="1"/>
  <c r="AI8" i="1" s="1"/>
  <c r="AF9" i="1"/>
  <c r="AG8" i="1" s="1"/>
  <c r="AF10" i="1"/>
  <c r="AF11" i="1"/>
  <c r="AF12" i="1"/>
  <c r="AF13" i="1"/>
  <c r="AF14" i="1"/>
  <c r="AG13" i="1" s="1"/>
  <c r="AF15" i="1"/>
  <c r="AF16" i="1"/>
  <c r="AF17" i="1"/>
  <c r="AF18" i="1"/>
  <c r="AG18" i="1" s="1"/>
  <c r="AF19" i="1"/>
  <c r="AF20" i="1"/>
  <c r="AH18" i="1" s="1"/>
  <c r="AI18" i="1" s="1"/>
  <c r="AF21" i="1"/>
  <c r="AF22" i="1"/>
  <c r="AF23" i="1"/>
  <c r="AH23" i="1" s="1"/>
  <c r="AI23" i="1" s="1"/>
  <c r="AF24" i="1"/>
  <c r="AF25" i="1"/>
  <c r="AF26" i="1"/>
  <c r="AF27" i="1"/>
  <c r="AF28" i="1"/>
  <c r="AG28" i="1" s="1"/>
  <c r="AH28" i="1"/>
  <c r="AI28" i="1" s="1"/>
  <c r="AF29" i="1"/>
  <c r="AF30" i="1"/>
  <c r="AF31" i="1"/>
  <c r="AF32" i="1"/>
  <c r="AF33" i="1"/>
  <c r="AH33" i="1"/>
  <c r="AI33" i="1" s="1"/>
  <c r="AF34" i="1"/>
  <c r="AF35" i="1"/>
  <c r="AF36" i="1"/>
  <c r="AF37" i="1"/>
  <c r="AF3" i="1"/>
  <c r="AH3" i="1" s="1"/>
  <c r="AI3" i="1" s="1"/>
  <c r="AF4" i="1"/>
  <c r="AG3" i="1"/>
  <c r="AF5" i="1"/>
  <c r="AF6" i="1"/>
  <c r="AF7" i="1"/>
  <c r="AF38" i="1"/>
  <c r="AG38" i="1" s="1"/>
  <c r="AH38" i="1"/>
  <c r="AI38" i="1"/>
  <c r="AF39" i="1"/>
  <c r="AF40" i="1"/>
  <c r="AF41" i="1"/>
  <c r="W38" i="1"/>
  <c r="X38" i="1" s="1"/>
  <c r="W39" i="1"/>
  <c r="Y38" i="1" s="1"/>
  <c r="Z38" i="1" s="1"/>
  <c r="W40" i="1"/>
  <c r="W41" i="1"/>
  <c r="W8" i="1"/>
  <c r="W9" i="1"/>
  <c r="Y8" i="1" s="1"/>
  <c r="Z8" i="1" s="1"/>
  <c r="X8" i="1"/>
  <c r="W10" i="1"/>
  <c r="W11" i="1"/>
  <c r="W12" i="1"/>
  <c r="W13" i="1"/>
  <c r="W14" i="1"/>
  <c r="Y13" i="1" s="1"/>
  <c r="Z13" i="1" s="1"/>
  <c r="X13" i="1"/>
  <c r="W15" i="1"/>
  <c r="W16" i="1"/>
  <c r="W17" i="1"/>
  <c r="W18" i="1"/>
  <c r="W19" i="1"/>
  <c r="X18" i="1" s="1"/>
  <c r="W20" i="1"/>
  <c r="W21" i="1"/>
  <c r="Y18" i="1" s="1"/>
  <c r="Z18" i="1" s="1"/>
  <c r="W22" i="1"/>
  <c r="W23" i="1"/>
  <c r="Y23" i="1" s="1"/>
  <c r="Z23" i="1" s="1"/>
  <c r="W24" i="1"/>
  <c r="W25" i="1"/>
  <c r="W26" i="1"/>
  <c r="W27" i="1"/>
  <c r="X23" i="1" s="1"/>
  <c r="W28" i="1"/>
  <c r="Y28" i="1" s="1"/>
  <c r="Z28" i="1" s="1"/>
  <c r="W29" i="1"/>
  <c r="W30" i="1"/>
  <c r="X28" i="1" s="1"/>
  <c r="W31" i="1"/>
  <c r="W32" i="1"/>
  <c r="W33" i="1"/>
  <c r="Y33" i="1" s="1"/>
  <c r="Z33" i="1" s="1"/>
  <c r="W34" i="1"/>
  <c r="W35" i="1"/>
  <c r="X33" i="1" s="1"/>
  <c r="W36" i="1"/>
  <c r="W37" i="1"/>
  <c r="W3" i="1"/>
  <c r="Y3" i="1" s="1"/>
  <c r="Z3" i="1" s="1"/>
  <c r="W4" i="1"/>
  <c r="W5" i="1"/>
  <c r="W6" i="1"/>
  <c r="W7" i="1"/>
  <c r="X3" i="1"/>
  <c r="N36" i="1"/>
  <c r="O36" i="1" s="1"/>
  <c r="P36" i="1"/>
  <c r="Q36" i="1" s="1"/>
  <c r="N37" i="1"/>
  <c r="N38" i="1"/>
  <c r="N39" i="1"/>
  <c r="N32" i="1"/>
  <c r="P32" i="1" s="1"/>
  <c r="Q32" i="1" s="1"/>
  <c r="N33" i="1"/>
  <c r="O32" i="1" s="1"/>
  <c r="N34" i="1"/>
  <c r="N35" i="1"/>
  <c r="N27" i="1"/>
  <c r="N28" i="1"/>
  <c r="O27" i="1" s="1"/>
  <c r="N29" i="1"/>
  <c r="N30" i="1"/>
  <c r="N31" i="1"/>
  <c r="Q31" i="1" s="1"/>
  <c r="N23" i="1"/>
  <c r="N24" i="1"/>
  <c r="O23" i="1" s="1"/>
  <c r="N25" i="1"/>
  <c r="N26" i="1"/>
  <c r="N18" i="1"/>
  <c r="O18" i="1" s="1"/>
  <c r="N19" i="1"/>
  <c r="N20" i="1"/>
  <c r="N21" i="1"/>
  <c r="P18" i="1" s="1"/>
  <c r="Q18" i="1" s="1"/>
  <c r="N22" i="1"/>
  <c r="N13" i="1"/>
  <c r="O13" i="1" s="1"/>
  <c r="P13" i="1"/>
  <c r="Q13" i="1" s="1"/>
  <c r="N14" i="1"/>
  <c r="N15" i="1"/>
  <c r="N16" i="1"/>
  <c r="N17" i="1"/>
  <c r="N8" i="1"/>
  <c r="O8" i="1" s="1"/>
  <c r="P8" i="1"/>
  <c r="Q8" i="1" s="1"/>
  <c r="N9" i="1"/>
  <c r="N10" i="1"/>
  <c r="N11" i="1"/>
  <c r="N12" i="1"/>
  <c r="N3" i="1"/>
  <c r="P3" i="1"/>
  <c r="Q3" i="1" s="1"/>
  <c r="N4" i="1"/>
  <c r="N5" i="1"/>
  <c r="N6" i="1"/>
  <c r="N7" i="1"/>
  <c r="E38" i="1"/>
  <c r="G38" i="1" s="1"/>
  <c r="H38" i="1" s="1"/>
  <c r="E39" i="1"/>
  <c r="F38" i="1" s="1"/>
  <c r="E40" i="1"/>
  <c r="E41" i="1"/>
  <c r="E18" i="1"/>
  <c r="G18" i="1" s="1"/>
  <c r="H18" i="1" s="1"/>
  <c r="E19" i="1"/>
  <c r="F18" i="1" s="1"/>
  <c r="E20" i="1"/>
  <c r="E21" i="1"/>
  <c r="E22" i="1"/>
  <c r="E23" i="1"/>
  <c r="E24" i="1"/>
  <c r="F23" i="1" s="1"/>
  <c r="E25" i="1"/>
  <c r="E26" i="1"/>
  <c r="E27" i="1"/>
  <c r="E28" i="1"/>
  <c r="F28" i="1" s="1"/>
  <c r="E29" i="1"/>
  <c r="E30" i="1"/>
  <c r="E31" i="1"/>
  <c r="E32" i="1"/>
  <c r="E33" i="1"/>
  <c r="F33" i="1" s="1"/>
  <c r="E34" i="1"/>
  <c r="E35" i="1"/>
  <c r="E36" i="1"/>
  <c r="E37" i="1"/>
  <c r="G33" i="1"/>
  <c r="H33" i="1"/>
  <c r="E13" i="1"/>
  <c r="G13" i="1" s="1"/>
  <c r="H13" i="1" s="1"/>
  <c r="E14" i="1"/>
  <c r="E15" i="1"/>
  <c r="E16" i="1"/>
  <c r="E17" i="1"/>
  <c r="F13" i="1"/>
  <c r="E8" i="1"/>
  <c r="E9" i="1"/>
  <c r="E10" i="1"/>
  <c r="G8" i="1" s="1"/>
  <c r="H8" i="1" s="1"/>
  <c r="E11" i="1"/>
  <c r="E12" i="1"/>
  <c r="F8" i="1" s="1"/>
  <c r="E4" i="1"/>
  <c r="G3" i="1" s="1"/>
  <c r="H3" i="1" s="1"/>
  <c r="E5" i="1"/>
  <c r="E6" i="1"/>
  <c r="E7" i="1"/>
  <c r="E3" i="1"/>
  <c r="F3" i="1" s="1"/>
  <c r="G23" i="1"/>
  <c r="H23" i="1" s="1"/>
  <c r="AG33" i="1"/>
  <c r="O3" i="1"/>
  <c r="AZ3" i="1" l="1"/>
  <c r="BA3" i="1" s="1"/>
  <c r="AG23" i="1"/>
  <c r="G28" i="1"/>
  <c r="H28" i="1" s="1"/>
  <c r="P23" i="1"/>
  <c r="Q23" i="1" s="1"/>
  <c r="P27" i="1"/>
  <c r="Q27" i="1" s="1"/>
  <c r="AH13" i="1"/>
  <c r="AI13" i="1" s="1"/>
  <c r="AZ28" i="1"/>
  <c r="BA28" i="1" s="1"/>
  <c r="AZ23" i="1"/>
  <c r="BA23" i="1" s="1"/>
  <c r="AP38" i="1"/>
</calcChain>
</file>

<file path=xl/sharedStrings.xml><?xml version="1.0" encoding="utf-8"?>
<sst xmlns="http://schemas.openxmlformats.org/spreadsheetml/2006/main" count="91" uniqueCount="24">
  <si>
    <t>Control</t>
  </si>
  <si>
    <t>Docked</t>
  </si>
  <si>
    <t>Fusion</t>
  </si>
  <si>
    <t>% Fusion</t>
  </si>
  <si>
    <t>Average</t>
  </si>
  <si>
    <t>FFA</t>
  </si>
  <si>
    <t>Cytokine</t>
  </si>
  <si>
    <t>Cytokine +Doc2B</t>
  </si>
  <si>
    <t>0 µM Ca</t>
  </si>
  <si>
    <t>10 µM Ca</t>
  </si>
  <si>
    <t>25 µM Ca</t>
  </si>
  <si>
    <t>50 µM Ca</t>
  </si>
  <si>
    <t>75 µM Ca</t>
  </si>
  <si>
    <t>100 µM Ca</t>
  </si>
  <si>
    <t>150 µM Ca</t>
  </si>
  <si>
    <t>200 µM Ca</t>
  </si>
  <si>
    <t>ID Syt7</t>
  </si>
  <si>
    <t>ID Syt 9</t>
  </si>
  <si>
    <t># Docked</t>
  </si>
  <si>
    <t># Fusion</t>
  </si>
  <si>
    <t>Average % Fusion</t>
  </si>
  <si>
    <t>St Dev of Average % Fusion</t>
  </si>
  <si>
    <t>St Error of Average % Fusion</t>
  </si>
  <si>
    <t xml:space="preserve">Figure 3 - Source Data 1: Single Granule - Supported Membrane Fusion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</si>
</sst>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1"/>
  <sheetViews>
    <sheetView tabSelected="1" workbookViewId="0">
      <selection sqref="A1:H1"/>
    </sheetView>
  </sheetViews>
  <sheetFormatPr baseColWidth="10" defaultColWidth="8.83203125" defaultRowHeight="14" x14ac:dyDescent="0.2"/>
  <cols>
    <col min="1" max="1" width="8.83203125" style="2"/>
    <col min="2" max="2" width="15.1640625" style="2" customWidth="1"/>
    <col min="3" max="3" width="12.5" style="2" customWidth="1"/>
    <col min="4" max="4" width="13.1640625" style="2" customWidth="1"/>
    <col min="5" max="5" width="12.1640625" style="2" customWidth="1"/>
    <col min="6" max="7" width="8.83203125" style="2"/>
    <col min="8" max="8" width="10.5" style="2" customWidth="1"/>
    <col min="9" max="10" width="8.83203125" style="2"/>
    <col min="11" max="11" width="13.33203125" style="2" customWidth="1"/>
    <col min="12" max="13" width="8.83203125" style="2"/>
    <col min="14" max="14" width="13.1640625" style="2" bestFit="1" customWidth="1"/>
    <col min="15" max="19" width="8.83203125" style="2"/>
    <col min="20" max="20" width="13" style="2" customWidth="1"/>
    <col min="21" max="22" width="8.83203125" style="2"/>
    <col min="23" max="23" width="13.1640625" style="2" bestFit="1" customWidth="1"/>
    <col min="24" max="25" width="8.83203125" style="2"/>
    <col min="26" max="26" width="11.83203125" style="2" bestFit="1" customWidth="1"/>
    <col min="27" max="34" width="8.83203125" style="2"/>
    <col min="35" max="35" width="12" style="2" bestFit="1" customWidth="1"/>
    <col min="36" max="41" width="8.83203125" style="2"/>
    <col min="42" max="42" width="13.1640625" style="2" bestFit="1" customWidth="1"/>
    <col min="43" max="44" width="13.1640625" style="2" customWidth="1"/>
    <col min="45" max="49" width="8.83203125" style="2"/>
    <col min="50" max="50" width="13.33203125" style="2" customWidth="1"/>
    <col min="51" max="52" width="8.83203125" style="2"/>
    <col min="53" max="53" width="11.83203125" style="2" bestFit="1" customWidth="1"/>
    <col min="54" max="16384" width="8.83203125" style="2"/>
  </cols>
  <sheetData>
    <row r="1" spans="1:53" s="4" customFormat="1" ht="15" customHeight="1" x14ac:dyDescent="0.2">
      <c r="A1" s="7" t="s">
        <v>23</v>
      </c>
      <c r="B1" s="7"/>
      <c r="C1" s="7"/>
      <c r="D1" s="7"/>
      <c r="E1" s="7"/>
      <c r="F1" s="7"/>
      <c r="G1" s="7"/>
      <c r="H1" s="7"/>
    </row>
    <row r="2" spans="1:53" ht="60" x14ac:dyDescent="0.2">
      <c r="C2" s="2" t="s">
        <v>18</v>
      </c>
      <c r="D2" s="2" t="s">
        <v>19</v>
      </c>
      <c r="E2" s="2" t="s">
        <v>3</v>
      </c>
      <c r="F2" s="2" t="s">
        <v>20</v>
      </c>
      <c r="G2" s="2" t="s">
        <v>21</v>
      </c>
      <c r="H2" s="2" t="s">
        <v>22</v>
      </c>
      <c r="L2" s="2" t="s">
        <v>1</v>
      </c>
      <c r="M2" s="2" t="s">
        <v>2</v>
      </c>
      <c r="N2" s="2" t="s">
        <v>3</v>
      </c>
      <c r="O2" s="2" t="s">
        <v>4</v>
      </c>
      <c r="P2" s="2" t="s">
        <v>21</v>
      </c>
      <c r="Q2" s="2" t="s">
        <v>22</v>
      </c>
      <c r="U2" s="2" t="s">
        <v>1</v>
      </c>
      <c r="V2" s="2" t="s">
        <v>2</v>
      </c>
      <c r="W2" s="2" t="s">
        <v>3</v>
      </c>
      <c r="X2" s="2" t="s">
        <v>4</v>
      </c>
      <c r="Y2" s="2" t="s">
        <v>21</v>
      </c>
      <c r="Z2" s="2" t="s">
        <v>22</v>
      </c>
      <c r="AD2" s="2" t="s">
        <v>1</v>
      </c>
      <c r="AE2" s="2" t="s">
        <v>2</v>
      </c>
      <c r="AF2" s="2" t="s">
        <v>3</v>
      </c>
      <c r="AG2" s="2" t="s">
        <v>4</v>
      </c>
      <c r="AH2" s="2" t="s">
        <v>21</v>
      </c>
      <c r="AI2" s="2" t="s">
        <v>22</v>
      </c>
      <c r="AM2" s="2" t="s">
        <v>1</v>
      </c>
      <c r="AN2" s="2" t="s">
        <v>2</v>
      </c>
      <c r="AO2" s="2" t="s">
        <v>3</v>
      </c>
      <c r="AP2" s="2" t="s">
        <v>4</v>
      </c>
      <c r="AQ2" s="2" t="s">
        <v>21</v>
      </c>
      <c r="AR2" s="2" t="s">
        <v>22</v>
      </c>
      <c r="AV2" s="2" t="s">
        <v>1</v>
      </c>
      <c r="AW2" s="2" t="s">
        <v>2</v>
      </c>
      <c r="AX2" s="2" t="s">
        <v>3</v>
      </c>
      <c r="AY2" s="2" t="s">
        <v>4</v>
      </c>
      <c r="AZ2" s="2" t="s">
        <v>21</v>
      </c>
      <c r="BA2" s="2" t="s">
        <v>22</v>
      </c>
    </row>
    <row r="3" spans="1:53" x14ac:dyDescent="0.2">
      <c r="A3" s="6" t="s">
        <v>0</v>
      </c>
      <c r="B3" s="6" t="s">
        <v>8</v>
      </c>
      <c r="C3" s="1">
        <v>35</v>
      </c>
      <c r="D3" s="1">
        <v>1</v>
      </c>
      <c r="E3" s="3">
        <f>100*D3/C3</f>
        <v>2.8571428571428572</v>
      </c>
      <c r="F3" s="5">
        <f>AVERAGE(E3:E7)</f>
        <v>4.1542927085154755</v>
      </c>
      <c r="G3" s="5">
        <f>STDEV(E3:E7)</f>
        <v>2.9667605269257735</v>
      </c>
      <c r="H3" s="5">
        <f>G3/SQRT(COUNT(E3:E7))</f>
        <v>1.3267756422338248</v>
      </c>
      <c r="J3" s="6" t="s">
        <v>5</v>
      </c>
      <c r="K3" s="6" t="s">
        <v>8</v>
      </c>
      <c r="L3" s="1">
        <v>31</v>
      </c>
      <c r="M3" s="1">
        <v>1</v>
      </c>
      <c r="N3" s="3">
        <f>100*M3/L3</f>
        <v>3.225806451612903</v>
      </c>
      <c r="O3" s="5">
        <f>AVERAGE(N3:N7)</f>
        <v>2.4737327188940093</v>
      </c>
      <c r="P3" s="5">
        <f>STDEV(N3:N7)</f>
        <v>1.7431100540734472</v>
      </c>
      <c r="Q3" s="5">
        <f>P3/SQRT(COUNT(N3:N7))</f>
        <v>0.77954251463431234</v>
      </c>
      <c r="S3" s="6" t="s">
        <v>6</v>
      </c>
      <c r="T3" s="6" t="s">
        <v>8</v>
      </c>
      <c r="U3" s="1">
        <v>61</v>
      </c>
      <c r="V3" s="1">
        <v>2</v>
      </c>
      <c r="W3" s="3">
        <f>100*V3/U3</f>
        <v>3.278688524590164</v>
      </c>
      <c r="X3" s="5">
        <f>AVERAGE(W3:W7)</f>
        <v>5.0053651266766028</v>
      </c>
      <c r="Y3" s="5">
        <f>STDEV(W3:W7)</f>
        <v>4.1398653531431107</v>
      </c>
      <c r="Z3" s="5">
        <f>Y3/SQRT(COUNT(W3:W7))</f>
        <v>1.8514040694648335</v>
      </c>
      <c r="AB3" s="6" t="s">
        <v>7</v>
      </c>
      <c r="AC3" s="6" t="s">
        <v>8</v>
      </c>
      <c r="AD3" s="1">
        <v>57</v>
      </c>
      <c r="AE3" s="1">
        <v>0</v>
      </c>
      <c r="AF3" s="3">
        <f>100*AE3/AD3</f>
        <v>0</v>
      </c>
      <c r="AG3" s="5">
        <f>AVERAGE(AF3:AF7)</f>
        <v>1.903266384688769</v>
      </c>
      <c r="AH3" s="5">
        <f>STDEV(AF3:AF7)</f>
        <v>2.2513387740680555</v>
      </c>
      <c r="AI3" s="5">
        <f>AH3/SQRT(COUNT(AF3:AF7))</f>
        <v>1.0068293078394426</v>
      </c>
      <c r="AK3" s="6" t="s">
        <v>16</v>
      </c>
      <c r="AL3" s="6" t="s">
        <v>8</v>
      </c>
      <c r="AM3" s="2">
        <v>60</v>
      </c>
      <c r="AN3" s="2">
        <v>0</v>
      </c>
      <c r="AO3" s="3">
        <f>100*AN3/AM3</f>
        <v>0</v>
      </c>
      <c r="AP3" s="5">
        <f>AVERAGE(AO3:AO7)</f>
        <v>1.5275080906148868</v>
      </c>
      <c r="AQ3" s="5">
        <f>STDEV(AO3:AO7)</f>
        <v>2.9034735886136676</v>
      </c>
      <c r="AR3" s="5">
        <f>AQ3/SQRT(COUNT(AO3:AO7))</f>
        <v>1.298472863003084</v>
      </c>
      <c r="AT3" s="6" t="s">
        <v>17</v>
      </c>
      <c r="AU3" s="6" t="s">
        <v>8</v>
      </c>
      <c r="AV3" s="1">
        <v>81</v>
      </c>
      <c r="AW3" s="1">
        <v>1</v>
      </c>
      <c r="AX3" s="3">
        <f>100*AW3/AV3</f>
        <v>1.2345679012345678</v>
      </c>
      <c r="AY3" s="5">
        <f>AVERAGE(AX3:AX7)</f>
        <v>2.9456809146074683</v>
      </c>
      <c r="AZ3" s="5">
        <f>STDEV(AX3:AX7)</f>
        <v>2.2702157357400972</v>
      </c>
      <c r="BA3" s="5">
        <f>AZ3/SQRT(COUNT(AX3:AX7))</f>
        <v>1.0152713417409112</v>
      </c>
    </row>
    <row r="4" spans="1:53" x14ac:dyDescent="0.2">
      <c r="A4" s="6"/>
      <c r="B4" s="6"/>
      <c r="C4" s="1">
        <v>61</v>
      </c>
      <c r="D4" s="1">
        <v>0</v>
      </c>
      <c r="E4" s="3">
        <f t="shared" ref="E4:E41" si="0">100*D4/C4</f>
        <v>0</v>
      </c>
      <c r="F4" s="6"/>
      <c r="G4" s="5"/>
      <c r="H4" s="5"/>
      <c r="J4" s="6"/>
      <c r="K4" s="6"/>
      <c r="L4" s="1">
        <v>84</v>
      </c>
      <c r="M4" s="1">
        <v>2</v>
      </c>
      <c r="N4" s="3">
        <f t="shared" ref="N4:N39" si="1">100*M4/L4</f>
        <v>2.3809523809523809</v>
      </c>
      <c r="O4" s="6"/>
      <c r="P4" s="5"/>
      <c r="Q4" s="5"/>
      <c r="S4" s="6"/>
      <c r="T4" s="6"/>
      <c r="U4" s="1">
        <v>75</v>
      </c>
      <c r="V4" s="1">
        <v>1</v>
      </c>
      <c r="W4" s="3">
        <f t="shared" ref="W4:W41" si="2">100*V4/U4</f>
        <v>1.3333333333333333</v>
      </c>
      <c r="X4" s="6"/>
      <c r="Y4" s="5"/>
      <c r="Z4" s="5"/>
      <c r="AB4" s="6"/>
      <c r="AC4" s="6"/>
      <c r="AD4" s="1">
        <v>41</v>
      </c>
      <c r="AE4" s="1">
        <v>2</v>
      </c>
      <c r="AF4" s="3">
        <f t="shared" ref="AF4:AF41" si="3">100*AE4/AD4</f>
        <v>4.8780487804878048</v>
      </c>
      <c r="AG4" s="6"/>
      <c r="AH4" s="5"/>
      <c r="AI4" s="5"/>
      <c r="AK4" s="6"/>
      <c r="AL4" s="6"/>
      <c r="AM4" s="2">
        <v>45</v>
      </c>
      <c r="AN4" s="2">
        <v>3</v>
      </c>
      <c r="AO4" s="3">
        <f t="shared" ref="AO4:AO41" si="4">100*AN4/AM4</f>
        <v>6.666666666666667</v>
      </c>
      <c r="AP4" s="5"/>
      <c r="AQ4" s="5"/>
      <c r="AR4" s="5"/>
      <c r="AT4" s="6"/>
      <c r="AU4" s="6"/>
      <c r="AV4" s="1">
        <v>40</v>
      </c>
      <c r="AW4" s="1">
        <v>2</v>
      </c>
      <c r="AX4" s="3">
        <f t="shared" ref="AX4:AX41" si="5">100*AW4/AV4</f>
        <v>5</v>
      </c>
      <c r="AY4" s="6"/>
      <c r="AZ4" s="5"/>
      <c r="BA4" s="5"/>
    </row>
    <row r="5" spans="1:53" x14ac:dyDescent="0.2">
      <c r="A5" s="6"/>
      <c r="B5" s="6"/>
      <c r="C5" s="1">
        <v>57</v>
      </c>
      <c r="D5" s="1">
        <v>3</v>
      </c>
      <c r="E5" s="3">
        <f t="shared" si="0"/>
        <v>5.2631578947368425</v>
      </c>
      <c r="F5" s="6"/>
      <c r="G5" s="5"/>
      <c r="H5" s="5"/>
      <c r="J5" s="6"/>
      <c r="K5" s="6"/>
      <c r="L5" s="1">
        <v>35</v>
      </c>
      <c r="M5" s="1">
        <v>0</v>
      </c>
      <c r="N5" s="3">
        <f t="shared" si="1"/>
        <v>0</v>
      </c>
      <c r="O5" s="6"/>
      <c r="P5" s="5"/>
      <c r="Q5" s="5"/>
      <c r="S5" s="6"/>
      <c r="T5" s="6"/>
      <c r="U5" s="1">
        <v>90</v>
      </c>
      <c r="V5" s="1">
        <v>6</v>
      </c>
      <c r="W5" s="3">
        <f t="shared" si="2"/>
        <v>6.666666666666667</v>
      </c>
      <c r="X5" s="6"/>
      <c r="Y5" s="5"/>
      <c r="Z5" s="5"/>
      <c r="AB5" s="6"/>
      <c r="AC5" s="6"/>
      <c r="AD5" s="1">
        <v>27</v>
      </c>
      <c r="AE5" s="1">
        <v>1</v>
      </c>
      <c r="AF5" s="3">
        <f t="shared" si="3"/>
        <v>3.7037037037037037</v>
      </c>
      <c r="AG5" s="6"/>
      <c r="AH5" s="5"/>
      <c r="AI5" s="5"/>
      <c r="AK5" s="6"/>
      <c r="AL5" s="6"/>
      <c r="AM5" s="2">
        <v>103</v>
      </c>
      <c r="AN5" s="2">
        <v>1</v>
      </c>
      <c r="AO5" s="3">
        <f t="shared" si="4"/>
        <v>0.970873786407767</v>
      </c>
      <c r="AP5" s="5"/>
      <c r="AQ5" s="5"/>
      <c r="AR5" s="5"/>
      <c r="AT5" s="6"/>
      <c r="AU5" s="6"/>
      <c r="AV5" s="1">
        <v>88</v>
      </c>
      <c r="AW5" s="1">
        <v>3</v>
      </c>
      <c r="AX5" s="3">
        <f t="shared" si="5"/>
        <v>3.4090909090909092</v>
      </c>
      <c r="AY5" s="6"/>
      <c r="AZ5" s="5"/>
      <c r="BA5" s="5"/>
    </row>
    <row r="6" spans="1:53" x14ac:dyDescent="0.2">
      <c r="A6" s="6"/>
      <c r="B6" s="6"/>
      <c r="C6" s="1">
        <v>43</v>
      </c>
      <c r="D6" s="1">
        <v>2</v>
      </c>
      <c r="E6" s="3">
        <f t="shared" si="0"/>
        <v>4.6511627906976747</v>
      </c>
      <c r="F6" s="6"/>
      <c r="G6" s="5"/>
      <c r="H6" s="5"/>
      <c r="J6" s="6"/>
      <c r="K6" s="6"/>
      <c r="L6" s="1">
        <v>21</v>
      </c>
      <c r="M6" s="1">
        <v>1</v>
      </c>
      <c r="N6" s="3">
        <f t="shared" si="1"/>
        <v>4.7619047619047619</v>
      </c>
      <c r="O6" s="6"/>
      <c r="P6" s="5"/>
      <c r="Q6" s="5"/>
      <c r="S6" s="6"/>
      <c r="T6" s="6"/>
      <c r="U6" s="1">
        <v>61</v>
      </c>
      <c r="V6" s="1">
        <v>7</v>
      </c>
      <c r="W6" s="3">
        <f t="shared" si="2"/>
        <v>11.475409836065573</v>
      </c>
      <c r="X6" s="6"/>
      <c r="Y6" s="5"/>
      <c r="Z6" s="5"/>
      <c r="AB6" s="6"/>
      <c r="AC6" s="6"/>
      <c r="AD6" s="1">
        <v>107</v>
      </c>
      <c r="AE6" s="1">
        <v>1</v>
      </c>
      <c r="AF6" s="3">
        <f t="shared" si="3"/>
        <v>0.93457943925233644</v>
      </c>
      <c r="AG6" s="6"/>
      <c r="AH6" s="5"/>
      <c r="AI6" s="5"/>
      <c r="AK6" s="6"/>
      <c r="AL6" s="6"/>
      <c r="AM6" s="2">
        <v>88</v>
      </c>
      <c r="AN6" s="2">
        <v>0</v>
      </c>
      <c r="AO6" s="3">
        <f t="shared" si="4"/>
        <v>0</v>
      </c>
      <c r="AP6" s="5"/>
      <c r="AQ6" s="5"/>
      <c r="AR6" s="5"/>
      <c r="AT6" s="6"/>
      <c r="AU6" s="6"/>
      <c r="AV6" s="1">
        <v>59</v>
      </c>
      <c r="AW6" s="1">
        <v>3</v>
      </c>
      <c r="AX6" s="3">
        <f t="shared" si="5"/>
        <v>5.0847457627118642</v>
      </c>
      <c r="AY6" s="6"/>
      <c r="AZ6" s="5"/>
      <c r="BA6" s="5"/>
    </row>
    <row r="7" spans="1:53" x14ac:dyDescent="0.2">
      <c r="A7" s="6"/>
      <c r="B7" s="6"/>
      <c r="C7" s="1">
        <v>75</v>
      </c>
      <c r="D7" s="1">
        <v>6</v>
      </c>
      <c r="E7" s="3">
        <f t="shared" si="0"/>
        <v>8</v>
      </c>
      <c r="F7" s="6"/>
      <c r="G7" s="5"/>
      <c r="H7" s="5"/>
      <c r="J7" s="6"/>
      <c r="K7" s="6"/>
      <c r="L7" s="1">
        <v>50</v>
      </c>
      <c r="M7" s="1">
        <v>1</v>
      </c>
      <c r="N7" s="3">
        <f t="shared" si="1"/>
        <v>2</v>
      </c>
      <c r="O7" s="6"/>
      <c r="P7" s="5"/>
      <c r="Q7" s="5"/>
      <c r="S7" s="6"/>
      <c r="T7" s="6"/>
      <c r="U7" s="1">
        <v>44</v>
      </c>
      <c r="V7" s="1">
        <v>1</v>
      </c>
      <c r="W7" s="3">
        <f t="shared" si="2"/>
        <v>2.2727272727272729</v>
      </c>
      <c r="X7" s="6"/>
      <c r="Y7" s="5"/>
      <c r="Z7" s="5"/>
      <c r="AB7" s="6"/>
      <c r="AC7" s="6"/>
      <c r="AD7" s="1">
        <v>15</v>
      </c>
      <c r="AE7" s="1">
        <v>0</v>
      </c>
      <c r="AF7" s="3">
        <f t="shared" si="3"/>
        <v>0</v>
      </c>
      <c r="AG7" s="6"/>
      <c r="AH7" s="5"/>
      <c r="AI7" s="5"/>
      <c r="AK7" s="6"/>
      <c r="AL7" s="6"/>
      <c r="AM7" s="2">
        <v>50</v>
      </c>
      <c r="AN7" s="2">
        <v>0</v>
      </c>
      <c r="AO7" s="3">
        <f t="shared" si="4"/>
        <v>0</v>
      </c>
      <c r="AP7" s="5"/>
      <c r="AQ7" s="5"/>
      <c r="AR7" s="5"/>
      <c r="AT7" s="6"/>
      <c r="AU7" s="6"/>
      <c r="AV7" s="1">
        <v>68</v>
      </c>
      <c r="AW7" s="1">
        <v>0</v>
      </c>
      <c r="AX7" s="3">
        <f t="shared" si="5"/>
        <v>0</v>
      </c>
      <c r="AY7" s="6"/>
      <c r="AZ7" s="5"/>
      <c r="BA7" s="5"/>
    </row>
    <row r="8" spans="1:53" x14ac:dyDescent="0.2">
      <c r="A8" s="6"/>
      <c r="B8" s="6" t="s">
        <v>9</v>
      </c>
      <c r="C8" s="1">
        <v>147</v>
      </c>
      <c r="D8" s="1">
        <v>32</v>
      </c>
      <c r="E8" s="3">
        <f t="shared" si="0"/>
        <v>21.768707482993197</v>
      </c>
      <c r="F8" s="5">
        <f>AVERAGE(E8:E12)</f>
        <v>18.775301674489601</v>
      </c>
      <c r="G8" s="5">
        <f t="shared" ref="G8" si="6">STDEV(E8:E12)</f>
        <v>5.2410624362528608</v>
      </c>
      <c r="H8" s="5">
        <f t="shared" ref="H8" si="7">G8/SQRT(COUNT(E8:E12))</f>
        <v>2.3438743763564109</v>
      </c>
      <c r="J8" s="6"/>
      <c r="K8" s="6" t="s">
        <v>9</v>
      </c>
      <c r="L8" s="1">
        <v>183</v>
      </c>
      <c r="M8" s="1">
        <v>40</v>
      </c>
      <c r="N8" s="3">
        <f t="shared" si="1"/>
        <v>21.857923497267759</v>
      </c>
      <c r="O8" s="5">
        <f>AVERAGE(N8:N12)</f>
        <v>21.401003476637971</v>
      </c>
      <c r="P8" s="5">
        <f t="shared" ref="P8" si="8">STDEV(N8:N12)</f>
        <v>8.6376669472207883</v>
      </c>
      <c r="Q8" s="5">
        <f t="shared" ref="Q8" si="9">P8/SQRT(COUNT(N8:N12))</f>
        <v>3.8628820921977538</v>
      </c>
      <c r="S8" s="6"/>
      <c r="T8" s="6" t="s">
        <v>9</v>
      </c>
      <c r="U8" s="1">
        <v>37</v>
      </c>
      <c r="V8" s="1">
        <v>5</v>
      </c>
      <c r="W8" s="3">
        <f t="shared" si="2"/>
        <v>13.513513513513514</v>
      </c>
      <c r="X8" s="5">
        <f t="shared" ref="X8" si="10">AVERAGE(W8:W12)</f>
        <v>8.5749848461712865</v>
      </c>
      <c r="Y8" s="5">
        <f t="shared" ref="Y8" si="11">STDEV(W8:W12)</f>
        <v>3.2569929413717564</v>
      </c>
      <c r="Z8" s="5">
        <f t="shared" ref="Z8" si="12">Y8/SQRT(COUNT(W8:W12))</f>
        <v>1.4565715238288468</v>
      </c>
      <c r="AB8" s="6"/>
      <c r="AC8" s="6" t="s">
        <v>9</v>
      </c>
      <c r="AD8" s="1">
        <v>21</v>
      </c>
      <c r="AE8" s="1">
        <v>6</v>
      </c>
      <c r="AF8" s="3">
        <f t="shared" si="3"/>
        <v>28.571428571428573</v>
      </c>
      <c r="AG8" s="5">
        <f t="shared" ref="AG8" si="13">AVERAGE(AF8:AF12)</f>
        <v>21.83730063040408</v>
      </c>
      <c r="AH8" s="5">
        <f t="shared" ref="AH8" si="14">STDEV(AF8:AF12)</f>
        <v>7.9362697064099557</v>
      </c>
      <c r="AI8" s="5">
        <f t="shared" ref="AI8" si="15">AH8/SQRT(COUNT(AF8:AF12))</f>
        <v>3.5492077102609918</v>
      </c>
      <c r="AK8" s="6"/>
      <c r="AL8" s="6" t="s">
        <v>9</v>
      </c>
      <c r="AM8" s="1">
        <v>72</v>
      </c>
      <c r="AN8" s="1">
        <v>3</v>
      </c>
      <c r="AO8" s="3">
        <f t="shared" si="4"/>
        <v>4.166666666666667</v>
      </c>
      <c r="AP8" s="5">
        <f t="shared" ref="AP8" si="16">AVERAGE(AO8:AO12)</f>
        <v>4.5084465711167097</v>
      </c>
      <c r="AQ8" s="5">
        <f t="shared" ref="AQ8" si="17">STDEV(AO8:AO12)</f>
        <v>1.2696695918216678</v>
      </c>
      <c r="AR8" s="5">
        <f t="shared" ref="AR8" si="18">AQ8/SQRT(COUNT(AO8:AO12))</f>
        <v>0.56781350325553204</v>
      </c>
      <c r="AT8" s="6"/>
      <c r="AU8" s="6" t="s">
        <v>9</v>
      </c>
      <c r="AV8" s="1">
        <v>70</v>
      </c>
      <c r="AW8" s="1">
        <v>27</v>
      </c>
      <c r="AX8" s="3">
        <f t="shared" si="5"/>
        <v>38.571428571428569</v>
      </c>
      <c r="AY8" s="5">
        <f t="shared" ref="AY8" si="19">AVERAGE(AX8:AX12)</f>
        <v>37.766343921331405</v>
      </c>
      <c r="AZ8" s="5">
        <f t="shared" ref="AZ8" si="20">STDEV(AX8:AX12)</f>
        <v>4.6261349612911316</v>
      </c>
      <c r="BA8" s="5">
        <f t="shared" ref="BA8" si="21">AZ8/SQRT(COUNT(AX8:AX12))</f>
        <v>2.0688704493070658</v>
      </c>
    </row>
    <row r="9" spans="1:53" x14ac:dyDescent="0.2">
      <c r="A9" s="6"/>
      <c r="B9" s="6"/>
      <c r="C9" s="1">
        <v>107</v>
      </c>
      <c r="D9" s="1">
        <v>14</v>
      </c>
      <c r="E9" s="3">
        <f t="shared" si="0"/>
        <v>13.084112149532711</v>
      </c>
      <c r="F9" s="6"/>
      <c r="G9" s="5"/>
      <c r="H9" s="5"/>
      <c r="J9" s="6"/>
      <c r="K9" s="6"/>
      <c r="L9" s="1">
        <v>106</v>
      </c>
      <c r="M9" s="1">
        <v>16</v>
      </c>
      <c r="N9" s="3">
        <f t="shared" si="1"/>
        <v>15.09433962264151</v>
      </c>
      <c r="O9" s="6"/>
      <c r="P9" s="5"/>
      <c r="Q9" s="5"/>
      <c r="S9" s="6"/>
      <c r="T9" s="6"/>
      <c r="U9" s="1">
        <v>59</v>
      </c>
      <c r="V9" s="1">
        <v>6</v>
      </c>
      <c r="W9" s="3">
        <f t="shared" si="2"/>
        <v>10.169491525423728</v>
      </c>
      <c r="X9" s="6"/>
      <c r="Y9" s="5"/>
      <c r="Z9" s="5"/>
      <c r="AB9" s="6"/>
      <c r="AC9" s="6"/>
      <c r="AD9" s="1">
        <v>58</v>
      </c>
      <c r="AE9" s="1">
        <v>10</v>
      </c>
      <c r="AF9" s="3">
        <f t="shared" si="3"/>
        <v>17.241379310344829</v>
      </c>
      <c r="AG9" s="6"/>
      <c r="AH9" s="5"/>
      <c r="AI9" s="5"/>
      <c r="AK9" s="6"/>
      <c r="AL9" s="6"/>
      <c r="AM9" s="1">
        <v>68</v>
      </c>
      <c r="AN9" s="1">
        <v>4</v>
      </c>
      <c r="AO9" s="3">
        <f t="shared" si="4"/>
        <v>5.882352941176471</v>
      </c>
      <c r="AP9" s="5"/>
      <c r="AQ9" s="5"/>
      <c r="AR9" s="5"/>
      <c r="AT9" s="6"/>
      <c r="AU9" s="6"/>
      <c r="AV9" s="1">
        <v>101</v>
      </c>
      <c r="AW9" s="1">
        <v>36</v>
      </c>
      <c r="AX9" s="3">
        <f t="shared" si="5"/>
        <v>35.643564356435647</v>
      </c>
      <c r="AY9" s="6"/>
      <c r="AZ9" s="5"/>
      <c r="BA9" s="5"/>
    </row>
    <row r="10" spans="1:53" x14ac:dyDescent="0.2">
      <c r="A10" s="6"/>
      <c r="B10" s="6"/>
      <c r="C10" s="1">
        <v>83</v>
      </c>
      <c r="D10" s="1">
        <v>11</v>
      </c>
      <c r="E10" s="3">
        <f t="shared" si="0"/>
        <v>13.253012048192771</v>
      </c>
      <c r="F10" s="6"/>
      <c r="G10" s="5"/>
      <c r="H10" s="5"/>
      <c r="J10" s="6"/>
      <c r="K10" s="6"/>
      <c r="L10" s="1">
        <v>77</v>
      </c>
      <c r="M10" s="1">
        <v>10</v>
      </c>
      <c r="N10" s="3">
        <f t="shared" si="1"/>
        <v>12.987012987012987</v>
      </c>
      <c r="O10" s="6"/>
      <c r="P10" s="5"/>
      <c r="Q10" s="5"/>
      <c r="S10" s="6"/>
      <c r="T10" s="6"/>
      <c r="U10" s="1">
        <v>72</v>
      </c>
      <c r="V10" s="1">
        <v>4</v>
      </c>
      <c r="W10" s="3">
        <f t="shared" si="2"/>
        <v>5.5555555555555554</v>
      </c>
      <c r="X10" s="6"/>
      <c r="Y10" s="5"/>
      <c r="Z10" s="5"/>
      <c r="AB10" s="6"/>
      <c r="AC10" s="6"/>
      <c r="AD10" s="1">
        <v>58</v>
      </c>
      <c r="AE10" s="1">
        <v>14</v>
      </c>
      <c r="AF10" s="3">
        <f t="shared" si="3"/>
        <v>24.137931034482758</v>
      </c>
      <c r="AG10" s="6"/>
      <c r="AH10" s="5"/>
      <c r="AI10" s="5"/>
      <c r="AK10" s="6"/>
      <c r="AL10" s="6"/>
      <c r="AM10" s="1">
        <v>49</v>
      </c>
      <c r="AN10" s="1">
        <v>2</v>
      </c>
      <c r="AO10" s="3">
        <f t="shared" si="4"/>
        <v>4.0816326530612246</v>
      </c>
      <c r="AP10" s="5"/>
      <c r="AQ10" s="5"/>
      <c r="AR10" s="5"/>
      <c r="AT10" s="6"/>
      <c r="AU10" s="6"/>
      <c r="AV10" s="1">
        <v>62</v>
      </c>
      <c r="AW10" s="1">
        <v>26</v>
      </c>
      <c r="AX10" s="3">
        <f t="shared" si="5"/>
        <v>41.935483870967744</v>
      </c>
      <c r="AY10" s="6"/>
      <c r="AZ10" s="5"/>
      <c r="BA10" s="5"/>
    </row>
    <row r="11" spans="1:53" x14ac:dyDescent="0.2">
      <c r="A11" s="6"/>
      <c r="B11" s="6"/>
      <c r="C11" s="1">
        <v>152</v>
      </c>
      <c r="D11" s="1">
        <v>37</v>
      </c>
      <c r="E11" s="3">
        <f t="shared" si="0"/>
        <v>24.342105263157894</v>
      </c>
      <c r="F11" s="6"/>
      <c r="G11" s="5"/>
      <c r="H11" s="5"/>
      <c r="J11" s="6"/>
      <c r="K11" s="6"/>
      <c r="L11" s="1">
        <v>57</v>
      </c>
      <c r="M11" s="1">
        <v>20</v>
      </c>
      <c r="N11" s="3">
        <f t="shared" si="1"/>
        <v>35.087719298245617</v>
      </c>
      <c r="O11" s="6"/>
      <c r="P11" s="5"/>
      <c r="Q11" s="5"/>
      <c r="S11" s="6"/>
      <c r="T11" s="6"/>
      <c r="U11" s="1">
        <v>77</v>
      </c>
      <c r="V11" s="1">
        <v>5</v>
      </c>
      <c r="W11" s="3">
        <f t="shared" si="2"/>
        <v>6.4935064935064934</v>
      </c>
      <c r="X11" s="6"/>
      <c r="Y11" s="5"/>
      <c r="Z11" s="5"/>
      <c r="AB11" s="6"/>
      <c r="AC11" s="6"/>
      <c r="AD11" s="1">
        <v>52</v>
      </c>
      <c r="AE11" s="1">
        <v>15</v>
      </c>
      <c r="AF11" s="3">
        <f t="shared" si="3"/>
        <v>28.846153846153847</v>
      </c>
      <c r="AG11" s="6"/>
      <c r="AH11" s="5"/>
      <c r="AI11" s="5"/>
      <c r="AK11" s="6"/>
      <c r="AL11" s="6"/>
      <c r="AM11" s="1">
        <v>71</v>
      </c>
      <c r="AN11" s="1">
        <v>4</v>
      </c>
      <c r="AO11" s="3">
        <f t="shared" si="4"/>
        <v>5.6338028169014081</v>
      </c>
      <c r="AP11" s="5"/>
      <c r="AQ11" s="5"/>
      <c r="AR11" s="5"/>
      <c r="AT11" s="6"/>
      <c r="AU11" s="6"/>
      <c r="AV11" s="1">
        <v>55</v>
      </c>
      <c r="AW11" s="1">
        <v>17</v>
      </c>
      <c r="AX11" s="3">
        <f t="shared" si="5"/>
        <v>30.90909090909091</v>
      </c>
      <c r="AY11" s="6"/>
      <c r="AZ11" s="5"/>
      <c r="BA11" s="5"/>
    </row>
    <row r="12" spans="1:53" x14ac:dyDescent="0.2">
      <c r="A12" s="6"/>
      <c r="B12" s="6"/>
      <c r="C12" s="1">
        <v>126</v>
      </c>
      <c r="D12" s="1">
        <v>27</v>
      </c>
      <c r="E12" s="3">
        <f t="shared" si="0"/>
        <v>21.428571428571427</v>
      </c>
      <c r="F12" s="6"/>
      <c r="G12" s="5"/>
      <c r="H12" s="5"/>
      <c r="J12" s="6"/>
      <c r="K12" s="6"/>
      <c r="L12" s="1">
        <v>91</v>
      </c>
      <c r="M12" s="1">
        <v>20</v>
      </c>
      <c r="N12" s="3">
        <f t="shared" si="1"/>
        <v>21.978021978021978</v>
      </c>
      <c r="O12" s="6"/>
      <c r="P12" s="5"/>
      <c r="Q12" s="5"/>
      <c r="S12" s="6"/>
      <c r="T12" s="6"/>
      <c r="U12" s="1">
        <v>28</v>
      </c>
      <c r="V12" s="1">
        <v>2</v>
      </c>
      <c r="W12" s="3">
        <f t="shared" si="2"/>
        <v>7.1428571428571432</v>
      </c>
      <c r="X12" s="6"/>
      <c r="Y12" s="5"/>
      <c r="Z12" s="5"/>
      <c r="AB12" s="6"/>
      <c r="AC12" s="6"/>
      <c r="AD12" s="1">
        <v>77</v>
      </c>
      <c r="AE12" s="1">
        <v>8</v>
      </c>
      <c r="AF12" s="3">
        <f t="shared" si="3"/>
        <v>10.38961038961039</v>
      </c>
      <c r="AG12" s="6"/>
      <c r="AH12" s="5"/>
      <c r="AI12" s="5"/>
      <c r="AK12" s="6"/>
      <c r="AL12" s="6"/>
      <c r="AM12" s="1">
        <v>108</v>
      </c>
      <c r="AN12" s="1">
        <v>3</v>
      </c>
      <c r="AO12" s="3">
        <f t="shared" si="4"/>
        <v>2.7777777777777777</v>
      </c>
      <c r="AP12" s="5"/>
      <c r="AQ12" s="5"/>
      <c r="AR12" s="5"/>
      <c r="AT12" s="6"/>
      <c r="AU12" s="6"/>
      <c r="AV12" s="1">
        <v>79</v>
      </c>
      <c r="AW12" s="1">
        <v>33</v>
      </c>
      <c r="AX12" s="3">
        <f t="shared" si="5"/>
        <v>41.77215189873418</v>
      </c>
      <c r="AY12" s="6"/>
      <c r="AZ12" s="5"/>
      <c r="BA12" s="5"/>
    </row>
    <row r="13" spans="1:53" x14ac:dyDescent="0.2">
      <c r="A13" s="6"/>
      <c r="B13" s="6" t="s">
        <v>10</v>
      </c>
      <c r="C13" s="1">
        <v>139</v>
      </c>
      <c r="D13" s="1">
        <v>45</v>
      </c>
      <c r="E13" s="3">
        <f t="shared" si="0"/>
        <v>32.374100719424462</v>
      </c>
      <c r="F13" s="5">
        <f>AVERAGE(E13:E17)</f>
        <v>34.562796957647052</v>
      </c>
      <c r="G13" s="5">
        <f t="shared" ref="G13" si="22">STDEV(E13:E17)</f>
        <v>4.7380172330743715</v>
      </c>
      <c r="H13" s="5">
        <f t="shared" ref="H13" si="23">G13/SQRT(COUNT(E13:E17))</f>
        <v>2.118905722343952</v>
      </c>
      <c r="J13" s="6"/>
      <c r="K13" s="6" t="s">
        <v>10</v>
      </c>
      <c r="L13" s="1">
        <v>85</v>
      </c>
      <c r="M13" s="1">
        <v>42</v>
      </c>
      <c r="N13" s="3">
        <f t="shared" si="1"/>
        <v>49.411764705882355</v>
      </c>
      <c r="O13" s="5">
        <f>AVERAGE(N13:N17)</f>
        <v>39.958984817439159</v>
      </c>
      <c r="P13" s="5">
        <f t="shared" ref="P13" si="24">STDEV(N13:N17)</f>
        <v>6.6037233226133161</v>
      </c>
      <c r="Q13" s="5">
        <f t="shared" ref="Q13" si="25">P13/SQRT(COUNT(N13:N17))</f>
        <v>2.9532748507928295</v>
      </c>
      <c r="S13" s="6"/>
      <c r="T13" s="6" t="s">
        <v>10</v>
      </c>
      <c r="U13" s="1">
        <v>89</v>
      </c>
      <c r="V13" s="1">
        <v>6</v>
      </c>
      <c r="W13" s="3">
        <f t="shared" si="2"/>
        <v>6.7415730337078648</v>
      </c>
      <c r="X13" s="5">
        <f t="shared" ref="X13" si="26">AVERAGE(W13:W17)</f>
        <v>11.324160817106998</v>
      </c>
      <c r="Y13" s="5">
        <f t="shared" ref="Y13" si="27">STDEV(W13:W17)</f>
        <v>5.0081440656841671</v>
      </c>
      <c r="Z13" s="5">
        <f t="shared" ref="Z13" si="28">Y13/SQRT(COUNT(W13:W17))</f>
        <v>2.2397101143963938</v>
      </c>
      <c r="AB13" s="6"/>
      <c r="AC13" s="6" t="s">
        <v>10</v>
      </c>
      <c r="AD13" s="1">
        <v>104</v>
      </c>
      <c r="AE13" s="1">
        <v>48</v>
      </c>
      <c r="AF13" s="3">
        <f t="shared" si="3"/>
        <v>46.153846153846153</v>
      </c>
      <c r="AG13" s="5">
        <f t="shared" ref="AG13" si="29">AVERAGE(AF13:AF17)</f>
        <v>40.16821385242438</v>
      </c>
      <c r="AH13" s="5">
        <f t="shared" ref="AH13" si="30">STDEV(AF13:AF17)</f>
        <v>6.5528723728211205</v>
      </c>
      <c r="AI13" s="5">
        <f t="shared" ref="AI13" si="31">AH13/SQRT(COUNT(AF13:AF17))</f>
        <v>2.9305336147016741</v>
      </c>
      <c r="AK13" s="6"/>
      <c r="AL13" s="6" t="s">
        <v>10</v>
      </c>
      <c r="AM13" s="1">
        <v>28</v>
      </c>
      <c r="AN13" s="1">
        <v>2</v>
      </c>
      <c r="AO13" s="3">
        <f t="shared" si="4"/>
        <v>7.1428571428571432</v>
      </c>
      <c r="AP13" s="5">
        <f t="shared" ref="AP13" si="32">AVERAGE(AO13:AO17)</f>
        <v>10.750549066586803</v>
      </c>
      <c r="AQ13" s="5">
        <f t="shared" ref="AQ13" si="33">STDEV(AO13:AO17)</f>
        <v>2.8127635040983674</v>
      </c>
      <c r="AR13" s="5">
        <f t="shared" ref="AR13" si="34">AQ13/SQRT(COUNT(AO13:AO17))</f>
        <v>1.2579060799588915</v>
      </c>
      <c r="AT13" s="6"/>
      <c r="AU13" s="6" t="s">
        <v>10</v>
      </c>
      <c r="AV13" s="1">
        <v>20</v>
      </c>
      <c r="AW13" s="1">
        <v>11</v>
      </c>
      <c r="AX13" s="3">
        <f t="shared" si="5"/>
        <v>55</v>
      </c>
      <c r="AY13" s="5">
        <f t="shared" ref="AY13" si="35">AVERAGE(AX13:AX17)</f>
        <v>57.970247558482853</v>
      </c>
      <c r="AZ13" s="5">
        <f t="shared" ref="AZ13" si="36">STDEV(AX13:AX17)</f>
        <v>5.3225636745859166</v>
      </c>
      <c r="BA13" s="5">
        <f t="shared" ref="BA13" si="37">AZ13/SQRT(COUNT(AX13:AX17))</f>
        <v>2.3803228381890356</v>
      </c>
    </row>
    <row r="14" spans="1:53" x14ac:dyDescent="0.2">
      <c r="A14" s="6"/>
      <c r="B14" s="6"/>
      <c r="C14" s="1">
        <v>160</v>
      </c>
      <c r="D14" s="1">
        <v>53</v>
      </c>
      <c r="E14" s="3">
        <f t="shared" si="0"/>
        <v>33.125</v>
      </c>
      <c r="F14" s="6"/>
      <c r="G14" s="5"/>
      <c r="H14" s="5"/>
      <c r="J14" s="6"/>
      <c r="K14" s="6"/>
      <c r="L14" s="1">
        <v>77</v>
      </c>
      <c r="M14" s="1">
        <v>34</v>
      </c>
      <c r="N14" s="3">
        <f t="shared" si="1"/>
        <v>44.155844155844157</v>
      </c>
      <c r="O14" s="6"/>
      <c r="P14" s="5"/>
      <c r="Q14" s="5"/>
      <c r="S14" s="6"/>
      <c r="T14" s="6"/>
      <c r="U14" s="1">
        <v>101</v>
      </c>
      <c r="V14" s="1">
        <v>10</v>
      </c>
      <c r="W14" s="3">
        <f t="shared" si="2"/>
        <v>9.9009900990099009</v>
      </c>
      <c r="X14" s="6"/>
      <c r="Y14" s="5"/>
      <c r="Z14" s="5"/>
      <c r="AB14" s="6"/>
      <c r="AC14" s="6"/>
      <c r="AD14" s="1">
        <v>66</v>
      </c>
      <c r="AE14" s="1">
        <v>24</v>
      </c>
      <c r="AF14" s="3">
        <f t="shared" si="3"/>
        <v>36.363636363636367</v>
      </c>
      <c r="AG14" s="6"/>
      <c r="AH14" s="5"/>
      <c r="AI14" s="5"/>
      <c r="AK14" s="6"/>
      <c r="AL14" s="6"/>
      <c r="AM14" s="1">
        <v>63</v>
      </c>
      <c r="AN14" s="1">
        <v>7</v>
      </c>
      <c r="AO14" s="3">
        <f t="shared" si="4"/>
        <v>11.111111111111111</v>
      </c>
      <c r="AP14" s="5"/>
      <c r="AQ14" s="5"/>
      <c r="AR14" s="5"/>
      <c r="AT14" s="6"/>
      <c r="AU14" s="6"/>
      <c r="AV14" s="1">
        <v>126</v>
      </c>
      <c r="AW14" s="1">
        <v>78</v>
      </c>
      <c r="AX14" s="3">
        <f t="shared" si="5"/>
        <v>61.904761904761905</v>
      </c>
      <c r="AY14" s="6"/>
      <c r="AZ14" s="5"/>
      <c r="BA14" s="5"/>
    </row>
    <row r="15" spans="1:53" x14ac:dyDescent="0.2">
      <c r="A15" s="6"/>
      <c r="B15" s="6"/>
      <c r="C15" s="1">
        <v>191</v>
      </c>
      <c r="D15" s="1">
        <v>74</v>
      </c>
      <c r="E15" s="3">
        <f t="shared" si="0"/>
        <v>38.7434554973822</v>
      </c>
      <c r="F15" s="6"/>
      <c r="G15" s="5"/>
      <c r="H15" s="5"/>
      <c r="J15" s="6"/>
      <c r="K15" s="6"/>
      <c r="L15" s="1">
        <v>101</v>
      </c>
      <c r="M15" s="1">
        <v>35</v>
      </c>
      <c r="N15" s="3">
        <f t="shared" si="1"/>
        <v>34.653465346534652</v>
      </c>
      <c r="O15" s="6"/>
      <c r="P15" s="5"/>
      <c r="Q15" s="5"/>
      <c r="S15" s="6"/>
      <c r="T15" s="6"/>
      <c r="U15" s="1">
        <v>74</v>
      </c>
      <c r="V15" s="1">
        <v>14</v>
      </c>
      <c r="W15" s="3">
        <f t="shared" si="2"/>
        <v>18.918918918918919</v>
      </c>
      <c r="X15" s="6"/>
      <c r="Y15" s="5"/>
      <c r="Z15" s="5"/>
      <c r="AB15" s="6"/>
      <c r="AC15" s="6"/>
      <c r="AD15" s="1">
        <v>54</v>
      </c>
      <c r="AE15" s="1">
        <v>26</v>
      </c>
      <c r="AF15" s="3">
        <f t="shared" si="3"/>
        <v>48.148148148148145</v>
      </c>
      <c r="AG15" s="6"/>
      <c r="AH15" s="5"/>
      <c r="AI15" s="5"/>
      <c r="AK15" s="6"/>
      <c r="AL15" s="6"/>
      <c r="AM15" s="1">
        <v>27</v>
      </c>
      <c r="AN15" s="1">
        <v>4</v>
      </c>
      <c r="AO15" s="3">
        <f t="shared" si="4"/>
        <v>14.814814814814815</v>
      </c>
      <c r="AP15" s="5"/>
      <c r="AQ15" s="5"/>
      <c r="AR15" s="5"/>
      <c r="AT15" s="6"/>
      <c r="AU15" s="6"/>
      <c r="AV15" s="1">
        <v>90</v>
      </c>
      <c r="AW15" s="1">
        <v>45</v>
      </c>
      <c r="AX15" s="3">
        <f t="shared" si="5"/>
        <v>50</v>
      </c>
      <c r="AY15" s="6"/>
      <c r="AZ15" s="5"/>
      <c r="BA15" s="5"/>
    </row>
    <row r="16" spans="1:53" x14ac:dyDescent="0.2">
      <c r="A16" s="6"/>
      <c r="B16" s="6"/>
      <c r="C16" s="1">
        <v>21</v>
      </c>
      <c r="D16" s="1">
        <v>6</v>
      </c>
      <c r="E16" s="3">
        <f t="shared" si="0"/>
        <v>28.571428571428573</v>
      </c>
      <c r="F16" s="6"/>
      <c r="G16" s="5"/>
      <c r="H16" s="5"/>
      <c r="J16" s="6"/>
      <c r="K16" s="6"/>
      <c r="L16" s="1">
        <v>59</v>
      </c>
      <c r="M16" s="1">
        <v>22</v>
      </c>
      <c r="N16" s="3">
        <f t="shared" si="1"/>
        <v>37.288135593220339</v>
      </c>
      <c r="O16" s="6"/>
      <c r="P16" s="5"/>
      <c r="Q16" s="5"/>
      <c r="S16" s="6"/>
      <c r="T16" s="6"/>
      <c r="U16" s="1">
        <v>40</v>
      </c>
      <c r="V16" s="1">
        <v>3</v>
      </c>
      <c r="W16" s="3">
        <f t="shared" si="2"/>
        <v>7.5</v>
      </c>
      <c r="X16" s="6"/>
      <c r="Y16" s="5"/>
      <c r="Z16" s="5"/>
      <c r="AB16" s="6"/>
      <c r="AC16" s="6"/>
      <c r="AD16" s="1">
        <v>51</v>
      </c>
      <c r="AE16" s="1">
        <v>17</v>
      </c>
      <c r="AF16" s="3">
        <f t="shared" si="3"/>
        <v>33.333333333333336</v>
      </c>
      <c r="AG16" s="6"/>
      <c r="AH16" s="5"/>
      <c r="AI16" s="5"/>
      <c r="AK16" s="6"/>
      <c r="AL16" s="6"/>
      <c r="AM16" s="1">
        <v>53</v>
      </c>
      <c r="AN16" s="1">
        <v>5</v>
      </c>
      <c r="AO16" s="3">
        <f t="shared" si="4"/>
        <v>9.433962264150944</v>
      </c>
      <c r="AP16" s="5"/>
      <c r="AQ16" s="5"/>
      <c r="AR16" s="5"/>
      <c r="AT16" s="6"/>
      <c r="AU16" s="6"/>
      <c r="AV16" s="1">
        <v>37</v>
      </c>
      <c r="AW16" s="1">
        <v>23</v>
      </c>
      <c r="AX16" s="3">
        <f t="shared" si="5"/>
        <v>62.162162162162161</v>
      </c>
      <c r="AY16" s="6"/>
      <c r="AZ16" s="5"/>
      <c r="BA16" s="5"/>
    </row>
    <row r="17" spans="1:53" x14ac:dyDescent="0.2">
      <c r="A17" s="6"/>
      <c r="B17" s="6"/>
      <c r="C17" s="1">
        <v>20</v>
      </c>
      <c r="D17" s="1">
        <v>8</v>
      </c>
      <c r="E17" s="3">
        <f t="shared" si="0"/>
        <v>40</v>
      </c>
      <c r="F17" s="6"/>
      <c r="G17" s="5"/>
      <c r="H17" s="5"/>
      <c r="J17" s="6"/>
      <c r="K17" s="6"/>
      <c r="L17" s="1">
        <v>35</v>
      </c>
      <c r="M17" s="1">
        <v>12</v>
      </c>
      <c r="N17" s="3">
        <f t="shared" si="1"/>
        <v>34.285714285714285</v>
      </c>
      <c r="O17" s="6"/>
      <c r="P17" s="5"/>
      <c r="Q17" s="5"/>
      <c r="S17" s="6"/>
      <c r="T17" s="6"/>
      <c r="U17" s="1">
        <v>59</v>
      </c>
      <c r="V17" s="1">
        <v>8</v>
      </c>
      <c r="W17" s="3">
        <f t="shared" si="2"/>
        <v>13.559322033898304</v>
      </c>
      <c r="X17" s="6"/>
      <c r="Y17" s="5"/>
      <c r="Z17" s="5"/>
      <c r="AB17" s="6"/>
      <c r="AC17" s="6"/>
      <c r="AD17" s="1">
        <v>19</v>
      </c>
      <c r="AE17" s="1">
        <v>7</v>
      </c>
      <c r="AF17" s="3">
        <f t="shared" si="3"/>
        <v>36.842105263157897</v>
      </c>
      <c r="AG17" s="6"/>
      <c r="AH17" s="5"/>
      <c r="AI17" s="5"/>
      <c r="AK17" s="6"/>
      <c r="AL17" s="6"/>
      <c r="AM17" s="1">
        <v>80</v>
      </c>
      <c r="AN17" s="1">
        <v>9</v>
      </c>
      <c r="AO17" s="3">
        <f t="shared" si="4"/>
        <v>11.25</v>
      </c>
      <c r="AP17" s="5"/>
      <c r="AQ17" s="5"/>
      <c r="AR17" s="5"/>
      <c r="AT17" s="6"/>
      <c r="AU17" s="6"/>
      <c r="AV17" s="1">
        <v>102</v>
      </c>
      <c r="AW17" s="1">
        <v>62</v>
      </c>
      <c r="AX17" s="3">
        <f t="shared" si="5"/>
        <v>60.784313725490193</v>
      </c>
      <c r="AY17" s="6"/>
      <c r="AZ17" s="5"/>
      <c r="BA17" s="5"/>
    </row>
    <row r="18" spans="1:53" x14ac:dyDescent="0.2">
      <c r="A18" s="6"/>
      <c r="B18" s="6" t="s">
        <v>11</v>
      </c>
      <c r="C18" s="1">
        <v>100</v>
      </c>
      <c r="D18" s="1">
        <v>42</v>
      </c>
      <c r="E18" s="3">
        <f t="shared" si="0"/>
        <v>42</v>
      </c>
      <c r="F18" s="5">
        <f t="shared" ref="F18" si="38">AVERAGE(E18:E22)</f>
        <v>36.154545454545456</v>
      </c>
      <c r="G18" s="5">
        <f t="shared" ref="G18" si="39">STDEV(E18:E22)</f>
        <v>8.4305377611483756</v>
      </c>
      <c r="H18" s="5">
        <f t="shared" ref="H18" si="40">G18/SQRT(COUNT(E18:E22))</f>
        <v>3.7702511041613307</v>
      </c>
      <c r="J18" s="6"/>
      <c r="K18" s="6" t="s">
        <v>11</v>
      </c>
      <c r="L18" s="1">
        <v>117</v>
      </c>
      <c r="M18" s="1">
        <v>60</v>
      </c>
      <c r="N18" s="3">
        <f t="shared" si="1"/>
        <v>51.282051282051285</v>
      </c>
      <c r="O18" s="5">
        <f>AVERAGE(N18:N22)</f>
        <v>45.394249621742141</v>
      </c>
      <c r="P18" s="5">
        <f t="shared" ref="P18" si="41">STDEV(N18:N22)</f>
        <v>5.0124189389654834</v>
      </c>
      <c r="Q18" s="5">
        <f t="shared" ref="Q18" si="42">P18/SQRT(COUNT(N18:N22))</f>
        <v>2.2416218958468379</v>
      </c>
      <c r="S18" s="6"/>
      <c r="T18" s="6" t="s">
        <v>11</v>
      </c>
      <c r="U18" s="1">
        <v>100</v>
      </c>
      <c r="V18" s="1">
        <v>26</v>
      </c>
      <c r="W18" s="3">
        <f t="shared" si="2"/>
        <v>26</v>
      </c>
      <c r="X18" s="5">
        <f t="shared" ref="X18" si="43">AVERAGE(W18:W22)</f>
        <v>31.852777777777778</v>
      </c>
      <c r="Y18" s="5">
        <f t="shared" ref="Y18" si="44">STDEV(W18:W22)</f>
        <v>6.0619518970764767</v>
      </c>
      <c r="Z18" s="5">
        <f t="shared" ref="Z18" si="45">Y18/SQRT(COUNT(W18:W22))</f>
        <v>2.7109873036393619</v>
      </c>
      <c r="AB18" s="6"/>
      <c r="AC18" s="6" t="s">
        <v>11</v>
      </c>
      <c r="AD18" s="1">
        <v>106</v>
      </c>
      <c r="AE18" s="1">
        <v>35</v>
      </c>
      <c r="AF18" s="3">
        <f t="shared" si="3"/>
        <v>33.018867924528301</v>
      </c>
      <c r="AG18" s="5">
        <f t="shared" ref="AG18" si="46">AVERAGE(AF18:AF22)</f>
        <v>38.06897505010712</v>
      </c>
      <c r="AH18" s="5">
        <f t="shared" ref="AH18" si="47">STDEV(AF18:AF22)</f>
        <v>8.1422607452805345</v>
      </c>
      <c r="AI18" s="5">
        <f t="shared" ref="AI18" si="48">AH18/SQRT(COUNT(AF18:AF22))</f>
        <v>3.6413297033950749</v>
      </c>
      <c r="AK18" s="6"/>
      <c r="AL18" s="6" t="s">
        <v>11</v>
      </c>
      <c r="AM18" s="1">
        <v>23</v>
      </c>
      <c r="AN18" s="1">
        <v>10</v>
      </c>
      <c r="AO18" s="3">
        <f t="shared" si="4"/>
        <v>43.478260869565219</v>
      </c>
      <c r="AP18" s="5">
        <f t="shared" ref="AP18" si="49">AVERAGE(AO18:AO22)</f>
        <v>38.483427626650133</v>
      </c>
      <c r="AQ18" s="5">
        <f t="shared" ref="AQ18" si="50">STDEV(AO18:AO22)</f>
        <v>5.1827372180888505</v>
      </c>
      <c r="AR18" s="5">
        <f t="shared" ref="AR18" si="51">AQ18/SQRT(COUNT(AO18:AO22))</f>
        <v>2.3177905458329642</v>
      </c>
      <c r="AT18" s="6"/>
      <c r="AU18" s="6" t="s">
        <v>11</v>
      </c>
      <c r="AV18" s="1">
        <v>60</v>
      </c>
      <c r="AW18" s="1">
        <v>38</v>
      </c>
      <c r="AX18" s="3">
        <f t="shared" si="5"/>
        <v>63.333333333333336</v>
      </c>
      <c r="AY18" s="5">
        <f t="shared" ref="AY18" si="52">AVERAGE(AX18:AX22)</f>
        <v>65.599404318689494</v>
      </c>
      <c r="AZ18" s="5">
        <f t="shared" ref="AZ18" si="53">STDEV(AX18:AX22)</f>
        <v>6.4245461218715594</v>
      </c>
      <c r="BA18" s="5">
        <f t="shared" ref="BA18" si="54">AZ18/SQRT(COUNT(AX18:AX22))</f>
        <v>2.8731443706174908</v>
      </c>
    </row>
    <row r="19" spans="1:53" x14ac:dyDescent="0.2">
      <c r="A19" s="6"/>
      <c r="B19" s="6"/>
      <c r="C19" s="1">
        <v>50</v>
      </c>
      <c r="D19" s="1">
        <v>17</v>
      </c>
      <c r="E19" s="3">
        <f t="shared" si="0"/>
        <v>34</v>
      </c>
      <c r="F19" s="6"/>
      <c r="G19" s="5"/>
      <c r="H19" s="5"/>
      <c r="J19" s="6"/>
      <c r="K19" s="6"/>
      <c r="L19" s="1">
        <v>44</v>
      </c>
      <c r="M19" s="1">
        <v>18</v>
      </c>
      <c r="N19" s="3">
        <f t="shared" si="1"/>
        <v>40.909090909090907</v>
      </c>
      <c r="O19" s="6"/>
      <c r="P19" s="5"/>
      <c r="Q19" s="5"/>
      <c r="S19" s="6"/>
      <c r="T19" s="6"/>
      <c r="U19" s="1">
        <v>54</v>
      </c>
      <c r="V19" s="1">
        <v>21</v>
      </c>
      <c r="W19" s="3">
        <f t="shared" si="2"/>
        <v>38.888888888888886</v>
      </c>
      <c r="X19" s="6"/>
      <c r="Y19" s="5"/>
      <c r="Z19" s="5"/>
      <c r="AB19" s="6"/>
      <c r="AC19" s="6"/>
      <c r="AD19" s="1">
        <v>77</v>
      </c>
      <c r="AE19" s="1">
        <v>33</v>
      </c>
      <c r="AF19" s="3">
        <f t="shared" si="3"/>
        <v>42.857142857142854</v>
      </c>
      <c r="AG19" s="6"/>
      <c r="AH19" s="5"/>
      <c r="AI19" s="5"/>
      <c r="AK19" s="6"/>
      <c r="AL19" s="6"/>
      <c r="AM19" s="1">
        <v>99</v>
      </c>
      <c r="AN19" s="1">
        <v>31</v>
      </c>
      <c r="AO19" s="3">
        <f t="shared" si="4"/>
        <v>31.313131313131311</v>
      </c>
      <c r="AP19" s="5"/>
      <c r="AQ19" s="5"/>
      <c r="AR19" s="5"/>
      <c r="AT19" s="6"/>
      <c r="AU19" s="6"/>
      <c r="AV19" s="1">
        <v>30</v>
      </c>
      <c r="AW19" s="1">
        <v>23</v>
      </c>
      <c r="AX19" s="3">
        <f t="shared" si="5"/>
        <v>76.666666666666671</v>
      </c>
      <c r="AY19" s="6"/>
      <c r="AZ19" s="5"/>
      <c r="BA19" s="5"/>
    </row>
    <row r="20" spans="1:53" x14ac:dyDescent="0.2">
      <c r="A20" s="6"/>
      <c r="B20" s="6"/>
      <c r="C20" s="1">
        <v>40</v>
      </c>
      <c r="D20" s="1">
        <v>19</v>
      </c>
      <c r="E20" s="3">
        <f t="shared" si="0"/>
        <v>47.5</v>
      </c>
      <c r="F20" s="6"/>
      <c r="G20" s="5"/>
      <c r="H20" s="5"/>
      <c r="J20" s="6"/>
      <c r="K20" s="6"/>
      <c r="L20" s="1">
        <v>44</v>
      </c>
      <c r="M20" s="1">
        <v>22</v>
      </c>
      <c r="N20" s="3">
        <f t="shared" si="1"/>
        <v>50</v>
      </c>
      <c r="O20" s="6"/>
      <c r="P20" s="5"/>
      <c r="Q20" s="5"/>
      <c r="S20" s="6"/>
      <c r="T20" s="6"/>
      <c r="U20" s="1">
        <v>96</v>
      </c>
      <c r="V20" s="1">
        <v>33</v>
      </c>
      <c r="W20" s="3">
        <f t="shared" si="2"/>
        <v>34.375</v>
      </c>
      <c r="X20" s="6"/>
      <c r="Y20" s="5"/>
      <c r="Z20" s="5"/>
      <c r="AB20" s="6"/>
      <c r="AC20" s="6"/>
      <c r="AD20" s="1">
        <v>28</v>
      </c>
      <c r="AE20" s="1">
        <v>8</v>
      </c>
      <c r="AF20" s="3">
        <f t="shared" si="3"/>
        <v>28.571428571428573</v>
      </c>
      <c r="AG20" s="6"/>
      <c r="AH20" s="5"/>
      <c r="AI20" s="5"/>
      <c r="AK20" s="6"/>
      <c r="AL20" s="6"/>
      <c r="AM20" s="1">
        <v>68</v>
      </c>
      <c r="AN20" s="1">
        <v>28</v>
      </c>
      <c r="AO20" s="3">
        <f t="shared" si="4"/>
        <v>41.176470588235297</v>
      </c>
      <c r="AP20" s="5"/>
      <c r="AQ20" s="5"/>
      <c r="AR20" s="5"/>
      <c r="AT20" s="6"/>
      <c r="AU20" s="6"/>
      <c r="AV20" s="1">
        <v>51</v>
      </c>
      <c r="AW20" s="1">
        <v>33</v>
      </c>
      <c r="AX20" s="3">
        <f t="shared" si="5"/>
        <v>64.705882352941174</v>
      </c>
      <c r="AY20" s="6"/>
      <c r="AZ20" s="5"/>
      <c r="BA20" s="5"/>
    </row>
    <row r="21" spans="1:53" x14ac:dyDescent="0.2">
      <c r="A21" s="6"/>
      <c r="B21" s="6"/>
      <c r="C21" s="1">
        <v>44</v>
      </c>
      <c r="D21" s="1">
        <v>12</v>
      </c>
      <c r="E21" s="3">
        <f t="shared" si="0"/>
        <v>27.272727272727273</v>
      </c>
      <c r="F21" s="6"/>
      <c r="G21" s="5"/>
      <c r="H21" s="5"/>
      <c r="J21" s="6"/>
      <c r="K21" s="6"/>
      <c r="L21" s="1">
        <v>101</v>
      </c>
      <c r="M21" s="1">
        <v>41</v>
      </c>
      <c r="N21" s="3">
        <f t="shared" si="1"/>
        <v>40.594059405940591</v>
      </c>
      <c r="O21" s="6"/>
      <c r="P21" s="5"/>
      <c r="Q21" s="5"/>
      <c r="S21" s="6"/>
      <c r="T21" s="6"/>
      <c r="U21" s="1">
        <v>28</v>
      </c>
      <c r="V21" s="1">
        <v>7</v>
      </c>
      <c r="W21" s="3">
        <f t="shared" si="2"/>
        <v>25</v>
      </c>
      <c r="X21" s="6"/>
      <c r="Y21" s="5"/>
      <c r="Z21" s="5"/>
      <c r="AB21" s="6"/>
      <c r="AC21" s="6"/>
      <c r="AD21" s="1">
        <v>65</v>
      </c>
      <c r="AE21" s="1">
        <v>32</v>
      </c>
      <c r="AF21" s="3">
        <f t="shared" si="3"/>
        <v>49.230769230769234</v>
      </c>
      <c r="AG21" s="6"/>
      <c r="AH21" s="5"/>
      <c r="AI21" s="5"/>
      <c r="AK21" s="6"/>
      <c r="AL21" s="6"/>
      <c r="AM21" s="1">
        <v>36</v>
      </c>
      <c r="AN21" s="1">
        <v>15</v>
      </c>
      <c r="AO21" s="3">
        <f t="shared" si="4"/>
        <v>41.666666666666664</v>
      </c>
      <c r="AP21" s="5"/>
      <c r="AQ21" s="5"/>
      <c r="AR21" s="5"/>
      <c r="AT21" s="6"/>
      <c r="AU21" s="6"/>
      <c r="AV21" s="1">
        <v>20</v>
      </c>
      <c r="AW21" s="1">
        <v>12</v>
      </c>
      <c r="AX21" s="3">
        <f t="shared" si="5"/>
        <v>60</v>
      </c>
      <c r="AY21" s="6"/>
      <c r="AZ21" s="5"/>
      <c r="BA21" s="5"/>
    </row>
    <row r="22" spans="1:53" x14ac:dyDescent="0.2">
      <c r="A22" s="6"/>
      <c r="B22" s="6"/>
      <c r="C22" s="1">
        <v>40</v>
      </c>
      <c r="D22" s="1">
        <v>12</v>
      </c>
      <c r="E22" s="3">
        <f t="shared" si="0"/>
        <v>30</v>
      </c>
      <c r="F22" s="6"/>
      <c r="G22" s="5"/>
      <c r="H22" s="5"/>
      <c r="J22" s="6"/>
      <c r="K22" s="6"/>
      <c r="L22" s="1">
        <v>43</v>
      </c>
      <c r="M22" s="1">
        <v>19</v>
      </c>
      <c r="N22" s="3">
        <f t="shared" si="1"/>
        <v>44.186046511627907</v>
      </c>
      <c r="O22" s="6"/>
      <c r="P22" s="5"/>
      <c r="Q22" s="5"/>
      <c r="S22" s="6"/>
      <c r="T22" s="6"/>
      <c r="U22" s="1">
        <v>100</v>
      </c>
      <c r="V22" s="1">
        <v>35</v>
      </c>
      <c r="W22" s="3">
        <f t="shared" si="2"/>
        <v>35</v>
      </c>
      <c r="X22" s="6"/>
      <c r="Y22" s="5"/>
      <c r="Z22" s="5"/>
      <c r="AB22" s="6"/>
      <c r="AC22" s="6"/>
      <c r="AD22" s="1">
        <v>30</v>
      </c>
      <c r="AE22" s="1">
        <v>11</v>
      </c>
      <c r="AF22" s="3">
        <f t="shared" si="3"/>
        <v>36.666666666666664</v>
      </c>
      <c r="AG22" s="6"/>
      <c r="AH22" s="5"/>
      <c r="AI22" s="5"/>
      <c r="AK22" s="6"/>
      <c r="AL22" s="6"/>
      <c r="AM22" s="1">
        <v>46</v>
      </c>
      <c r="AN22" s="1">
        <v>16</v>
      </c>
      <c r="AO22" s="3">
        <f t="shared" si="4"/>
        <v>34.782608695652172</v>
      </c>
      <c r="AP22" s="5"/>
      <c r="AQ22" s="5"/>
      <c r="AR22" s="5"/>
      <c r="AT22" s="6"/>
      <c r="AU22" s="6"/>
      <c r="AV22" s="1">
        <v>79</v>
      </c>
      <c r="AW22" s="1">
        <v>50</v>
      </c>
      <c r="AX22" s="3">
        <f t="shared" si="5"/>
        <v>63.291139240506332</v>
      </c>
      <c r="AY22" s="6"/>
      <c r="AZ22" s="5"/>
      <c r="BA22" s="5"/>
    </row>
    <row r="23" spans="1:53" x14ac:dyDescent="0.2">
      <c r="A23" s="6"/>
      <c r="B23" s="6" t="s">
        <v>12</v>
      </c>
      <c r="C23" s="1">
        <v>200</v>
      </c>
      <c r="D23" s="1">
        <v>101</v>
      </c>
      <c r="E23" s="3">
        <f t="shared" si="0"/>
        <v>50.5</v>
      </c>
      <c r="F23" s="5">
        <f t="shared" ref="F23" si="55">AVERAGE(E23:E27)</f>
        <v>45.317742431357246</v>
      </c>
      <c r="G23" s="5">
        <f t="shared" ref="G23" si="56">STDEV(E23:E27)</f>
        <v>5.1634233990901572</v>
      </c>
      <c r="H23" s="5">
        <f t="shared" ref="H23" si="57">G23/SQRT(COUNT(E23:E27))</f>
        <v>2.3091531433957235</v>
      </c>
      <c r="J23" s="6"/>
      <c r="K23" s="6" t="s">
        <v>12</v>
      </c>
      <c r="L23" s="1">
        <v>28</v>
      </c>
      <c r="M23" s="1">
        <v>14</v>
      </c>
      <c r="N23" s="3">
        <f t="shared" si="1"/>
        <v>50</v>
      </c>
      <c r="O23" s="5">
        <f>AVERAGE(N23:N26)</f>
        <v>47.723546016854165</v>
      </c>
      <c r="P23" s="5">
        <f>STDEV(N23:N26)</f>
        <v>5.4455676044126786</v>
      </c>
      <c r="Q23" s="5">
        <f>P23/SQRT(COUNT(N23:N26))</f>
        <v>2.7227838022063393</v>
      </c>
      <c r="S23" s="6"/>
      <c r="T23" s="6" t="s">
        <v>12</v>
      </c>
      <c r="U23" s="1">
        <v>83</v>
      </c>
      <c r="V23" s="1">
        <v>43</v>
      </c>
      <c r="W23" s="3">
        <f t="shared" si="2"/>
        <v>51.807228915662648</v>
      </c>
      <c r="X23" s="5">
        <f t="shared" ref="X23" si="58">AVERAGE(W23:W27)</f>
        <v>39.887916371367822</v>
      </c>
      <c r="Y23" s="5">
        <f t="shared" ref="Y23" si="59">STDEV(W23:W27)</f>
        <v>11.695812567271158</v>
      </c>
      <c r="Z23" s="5">
        <f t="shared" ref="Z23" si="60">Y23/SQRT(COUNT(W23:W27))</f>
        <v>5.230526390502928</v>
      </c>
      <c r="AB23" s="6"/>
      <c r="AC23" s="6" t="s">
        <v>12</v>
      </c>
      <c r="AD23" s="1">
        <v>59</v>
      </c>
      <c r="AE23" s="1">
        <v>32</v>
      </c>
      <c r="AF23" s="3">
        <f t="shared" si="3"/>
        <v>54.237288135593218</v>
      </c>
      <c r="AG23" s="5">
        <f t="shared" ref="AG23" si="61">AVERAGE(AF23:AF27)</f>
        <v>53.239399019060031</v>
      </c>
      <c r="AH23" s="5">
        <f t="shared" ref="AH23" si="62">STDEV(AF23:AF27)</f>
        <v>7.9562760757045012</v>
      </c>
      <c r="AI23" s="5">
        <f t="shared" ref="AI23" si="63">AH23/SQRT(COUNT(AF23:AF27))</f>
        <v>3.5581548306061053</v>
      </c>
      <c r="AK23" s="6"/>
      <c r="AL23" s="6" t="s">
        <v>12</v>
      </c>
      <c r="AM23" s="1">
        <v>56</v>
      </c>
      <c r="AN23" s="1">
        <v>30</v>
      </c>
      <c r="AO23" s="3">
        <f t="shared" si="4"/>
        <v>53.571428571428569</v>
      </c>
      <c r="AP23" s="5">
        <f t="shared" ref="AP23" si="64">AVERAGE(AO23:AO27)</f>
        <v>52.021188867845673</v>
      </c>
      <c r="AQ23" s="5">
        <f t="shared" ref="AQ23" si="65">STDEV(AO23:AO27)</f>
        <v>8.4010520384273679</v>
      </c>
      <c r="AR23" s="5">
        <f t="shared" ref="AR23" si="66">AQ23/SQRT(COUNT(AO23:AO27))</f>
        <v>3.7570646880873539</v>
      </c>
      <c r="AT23" s="6"/>
      <c r="AU23" s="6" t="s">
        <v>12</v>
      </c>
      <c r="AV23" s="1">
        <v>99</v>
      </c>
      <c r="AW23" s="1">
        <v>71</v>
      </c>
      <c r="AX23" s="3">
        <f t="shared" si="5"/>
        <v>71.717171717171723</v>
      </c>
      <c r="AY23" s="5">
        <f t="shared" ref="AY23" si="67">AVERAGE(AX23:AX27)</f>
        <v>66.366980155800022</v>
      </c>
      <c r="AZ23" s="5">
        <f t="shared" ref="AZ23" si="68">STDEV(AX23:AX27)</f>
        <v>3.3930969249066605</v>
      </c>
      <c r="BA23" s="5">
        <f t="shared" ref="BA23" si="69">AZ23/SQRT(COUNT(AX23:AX27))</f>
        <v>1.5174390756673584</v>
      </c>
    </row>
    <row r="24" spans="1:53" x14ac:dyDescent="0.2">
      <c r="A24" s="6"/>
      <c r="B24" s="6"/>
      <c r="C24" s="1">
        <v>101</v>
      </c>
      <c r="D24" s="1">
        <v>40</v>
      </c>
      <c r="E24" s="3">
        <f t="shared" si="0"/>
        <v>39.603960396039604</v>
      </c>
      <c r="F24" s="6"/>
      <c r="G24" s="5"/>
      <c r="H24" s="5"/>
      <c r="J24" s="6"/>
      <c r="K24" s="6"/>
      <c r="L24" s="1">
        <v>39</v>
      </c>
      <c r="M24" s="1">
        <v>21</v>
      </c>
      <c r="N24" s="3">
        <f t="shared" si="1"/>
        <v>53.846153846153847</v>
      </c>
      <c r="O24" s="6"/>
      <c r="P24" s="5"/>
      <c r="Q24" s="5"/>
      <c r="S24" s="6"/>
      <c r="T24" s="6"/>
      <c r="U24" s="1">
        <v>34</v>
      </c>
      <c r="V24" s="1">
        <v>8</v>
      </c>
      <c r="W24" s="3">
        <f t="shared" si="2"/>
        <v>23.529411764705884</v>
      </c>
      <c r="X24" s="6"/>
      <c r="Y24" s="5"/>
      <c r="Z24" s="5"/>
      <c r="AB24" s="6"/>
      <c r="AC24" s="6"/>
      <c r="AD24" s="1">
        <v>56</v>
      </c>
      <c r="AE24" s="1">
        <v>24</v>
      </c>
      <c r="AF24" s="3">
        <f t="shared" si="3"/>
        <v>42.857142857142854</v>
      </c>
      <c r="AG24" s="6"/>
      <c r="AH24" s="5"/>
      <c r="AI24" s="5"/>
      <c r="AK24" s="6"/>
      <c r="AL24" s="6"/>
      <c r="AM24" s="1">
        <v>47</v>
      </c>
      <c r="AN24" s="1">
        <v>20</v>
      </c>
      <c r="AO24" s="3">
        <f t="shared" si="4"/>
        <v>42.553191489361701</v>
      </c>
      <c r="AP24" s="5"/>
      <c r="AQ24" s="5"/>
      <c r="AR24" s="5"/>
      <c r="AT24" s="6"/>
      <c r="AU24" s="6"/>
      <c r="AV24" s="1">
        <v>69</v>
      </c>
      <c r="AW24" s="1">
        <v>45</v>
      </c>
      <c r="AX24" s="3">
        <f t="shared" si="5"/>
        <v>65.217391304347828</v>
      </c>
      <c r="AY24" s="6"/>
      <c r="AZ24" s="5"/>
      <c r="BA24" s="5"/>
    </row>
    <row r="25" spans="1:53" x14ac:dyDescent="0.2">
      <c r="A25" s="6"/>
      <c r="B25" s="6"/>
      <c r="C25" s="1">
        <v>41</v>
      </c>
      <c r="D25" s="1">
        <v>17</v>
      </c>
      <c r="E25" s="3">
        <f t="shared" si="0"/>
        <v>41.463414634146339</v>
      </c>
      <c r="F25" s="6"/>
      <c r="G25" s="5"/>
      <c r="H25" s="5"/>
      <c r="J25" s="6"/>
      <c r="K25" s="6"/>
      <c r="L25" s="1">
        <v>34</v>
      </c>
      <c r="M25" s="1">
        <v>14</v>
      </c>
      <c r="N25" s="3">
        <f t="shared" si="1"/>
        <v>41.176470588235297</v>
      </c>
      <c r="O25" s="6"/>
      <c r="P25" s="5"/>
      <c r="Q25" s="5"/>
      <c r="S25" s="6"/>
      <c r="T25" s="6"/>
      <c r="U25" s="1">
        <v>32</v>
      </c>
      <c r="V25" s="1">
        <v>14</v>
      </c>
      <c r="W25" s="3">
        <f t="shared" si="2"/>
        <v>43.75</v>
      </c>
      <c r="X25" s="6"/>
      <c r="Y25" s="5"/>
      <c r="Z25" s="5"/>
      <c r="AB25" s="6"/>
      <c r="AC25" s="6"/>
      <c r="AD25" s="1">
        <v>65</v>
      </c>
      <c r="AE25" s="1">
        <v>33</v>
      </c>
      <c r="AF25" s="3">
        <f t="shared" si="3"/>
        <v>50.769230769230766</v>
      </c>
      <c r="AG25" s="6"/>
      <c r="AH25" s="5"/>
      <c r="AI25" s="5"/>
      <c r="AK25" s="6"/>
      <c r="AL25" s="6"/>
      <c r="AM25" s="1">
        <v>62</v>
      </c>
      <c r="AN25" s="1">
        <v>32</v>
      </c>
      <c r="AO25" s="3">
        <f t="shared" si="4"/>
        <v>51.612903225806448</v>
      </c>
      <c r="AP25" s="5"/>
      <c r="AQ25" s="5"/>
      <c r="AR25" s="5"/>
      <c r="AT25" s="6"/>
      <c r="AU25" s="6"/>
      <c r="AV25" s="1">
        <v>98</v>
      </c>
      <c r="AW25" s="1">
        <v>62</v>
      </c>
      <c r="AX25" s="3">
        <f t="shared" si="5"/>
        <v>63.265306122448976</v>
      </c>
      <c r="AY25" s="6"/>
      <c r="AZ25" s="5"/>
      <c r="BA25" s="5"/>
    </row>
    <row r="26" spans="1:53" x14ac:dyDescent="0.2">
      <c r="A26" s="6"/>
      <c r="B26" s="6"/>
      <c r="C26" s="1">
        <v>114</v>
      </c>
      <c r="D26" s="1">
        <v>58</v>
      </c>
      <c r="E26" s="3">
        <f t="shared" si="0"/>
        <v>50.877192982456137</v>
      </c>
      <c r="F26" s="6"/>
      <c r="G26" s="5"/>
      <c r="H26" s="5"/>
      <c r="J26" s="6"/>
      <c r="K26" s="6"/>
      <c r="L26" s="1">
        <v>109</v>
      </c>
      <c r="M26" s="1">
        <v>50</v>
      </c>
      <c r="N26" s="3">
        <f t="shared" si="1"/>
        <v>45.871559633027523</v>
      </c>
      <c r="O26" s="6"/>
      <c r="P26" s="5"/>
      <c r="Q26" s="5"/>
      <c r="S26" s="6"/>
      <c r="T26" s="6"/>
      <c r="U26" s="1">
        <v>50</v>
      </c>
      <c r="V26" s="1">
        <v>24</v>
      </c>
      <c r="W26" s="3">
        <f t="shared" si="2"/>
        <v>48</v>
      </c>
      <c r="X26" s="6"/>
      <c r="Y26" s="5"/>
      <c r="Z26" s="5"/>
      <c r="AB26" s="6"/>
      <c r="AC26" s="6"/>
      <c r="AD26" s="1">
        <v>60</v>
      </c>
      <c r="AE26" s="1">
        <v>32</v>
      </c>
      <c r="AF26" s="3">
        <f t="shared" si="3"/>
        <v>53.333333333333336</v>
      </c>
      <c r="AG26" s="6"/>
      <c r="AH26" s="5"/>
      <c r="AI26" s="5"/>
      <c r="AK26" s="6"/>
      <c r="AL26" s="6"/>
      <c r="AM26" s="1">
        <v>57</v>
      </c>
      <c r="AN26" s="1">
        <v>27</v>
      </c>
      <c r="AO26" s="3">
        <f t="shared" si="4"/>
        <v>47.368421052631582</v>
      </c>
      <c r="AP26" s="5"/>
      <c r="AQ26" s="5"/>
      <c r="AR26" s="5"/>
      <c r="AT26" s="6"/>
      <c r="AU26" s="6"/>
      <c r="AV26" s="1">
        <v>77</v>
      </c>
      <c r="AW26" s="1">
        <v>52</v>
      </c>
      <c r="AX26" s="3">
        <f t="shared" si="5"/>
        <v>67.532467532467535</v>
      </c>
      <c r="AY26" s="6"/>
      <c r="AZ26" s="5"/>
      <c r="BA26" s="5"/>
    </row>
    <row r="27" spans="1:53" x14ac:dyDescent="0.2">
      <c r="A27" s="6"/>
      <c r="B27" s="6"/>
      <c r="C27" s="1">
        <v>111</v>
      </c>
      <c r="D27" s="1">
        <v>49</v>
      </c>
      <c r="E27" s="3">
        <f t="shared" si="0"/>
        <v>44.144144144144143</v>
      </c>
      <c r="F27" s="6"/>
      <c r="G27" s="5"/>
      <c r="H27" s="5"/>
      <c r="J27" s="6"/>
      <c r="K27" s="6" t="s">
        <v>13</v>
      </c>
      <c r="L27" s="1">
        <v>52</v>
      </c>
      <c r="M27" s="1">
        <v>28</v>
      </c>
      <c r="N27" s="3">
        <f t="shared" si="1"/>
        <v>53.846153846153847</v>
      </c>
      <c r="O27" s="5">
        <f>AVERAGE(N27:N31)</f>
        <v>48.484698154774883</v>
      </c>
      <c r="P27" s="5">
        <f>STDEV(N27:N31)</f>
        <v>5.203205332696017</v>
      </c>
      <c r="Q27" s="5">
        <f t="shared" ref="Q27" si="70">P27/SQRT(COUNT(N27:N30))</f>
        <v>2.6016026663480085</v>
      </c>
      <c r="S27" s="6"/>
      <c r="T27" s="6"/>
      <c r="U27" s="1">
        <v>34</v>
      </c>
      <c r="V27" s="1">
        <v>11</v>
      </c>
      <c r="W27" s="3">
        <f t="shared" si="2"/>
        <v>32.352941176470587</v>
      </c>
      <c r="X27" s="6"/>
      <c r="Y27" s="5"/>
      <c r="Z27" s="5"/>
      <c r="AB27" s="6"/>
      <c r="AC27" s="6"/>
      <c r="AD27" s="1">
        <v>20</v>
      </c>
      <c r="AE27" s="1">
        <v>13</v>
      </c>
      <c r="AF27" s="3">
        <f t="shared" si="3"/>
        <v>65</v>
      </c>
      <c r="AG27" s="6"/>
      <c r="AH27" s="5"/>
      <c r="AI27" s="5"/>
      <c r="AK27" s="6"/>
      <c r="AL27" s="6"/>
      <c r="AM27" s="1">
        <v>20</v>
      </c>
      <c r="AN27" s="1">
        <v>13</v>
      </c>
      <c r="AO27" s="3">
        <f t="shared" si="4"/>
        <v>65</v>
      </c>
      <c r="AP27" s="5"/>
      <c r="AQ27" s="5"/>
      <c r="AR27" s="5"/>
      <c r="AT27" s="6"/>
      <c r="AU27" s="6"/>
      <c r="AV27" s="1">
        <v>39</v>
      </c>
      <c r="AW27" s="1">
        <v>25</v>
      </c>
      <c r="AX27" s="3">
        <f t="shared" si="5"/>
        <v>64.102564102564102</v>
      </c>
      <c r="AY27" s="6"/>
      <c r="AZ27" s="5"/>
      <c r="BA27" s="5"/>
    </row>
    <row r="28" spans="1:53" x14ac:dyDescent="0.2">
      <c r="A28" s="6"/>
      <c r="B28" s="6" t="s">
        <v>13</v>
      </c>
      <c r="C28" s="1">
        <v>142</v>
      </c>
      <c r="D28" s="1">
        <v>67</v>
      </c>
      <c r="E28" s="3">
        <f t="shared" si="0"/>
        <v>47.183098591549296</v>
      </c>
      <c r="F28" s="5">
        <f t="shared" ref="F28" si="71">AVERAGE(E28:E32)</f>
        <v>49.155748380010138</v>
      </c>
      <c r="G28" s="5">
        <f t="shared" ref="G28" si="72">STDEV(E28:E32)</f>
        <v>5.5462296227517021</v>
      </c>
      <c r="H28" s="5">
        <f t="shared" ref="H28" si="73">G28/SQRT(COUNT(E28:E32))</f>
        <v>2.4803492910591638</v>
      </c>
      <c r="J28" s="6"/>
      <c r="K28" s="6"/>
      <c r="L28" s="1">
        <v>37</v>
      </c>
      <c r="M28" s="1">
        <v>16</v>
      </c>
      <c r="N28" s="3">
        <f t="shared" si="1"/>
        <v>43.243243243243242</v>
      </c>
      <c r="O28" s="6"/>
      <c r="P28" s="5"/>
      <c r="Q28" s="5"/>
      <c r="S28" s="6"/>
      <c r="T28" s="6" t="s">
        <v>13</v>
      </c>
      <c r="U28" s="1">
        <v>100</v>
      </c>
      <c r="V28" s="1">
        <v>34</v>
      </c>
      <c r="W28" s="3">
        <f t="shared" si="2"/>
        <v>34</v>
      </c>
      <c r="X28" s="5">
        <f t="shared" ref="X28" si="74">AVERAGE(W28:W32)</f>
        <v>40.515487444301002</v>
      </c>
      <c r="Y28" s="5">
        <f t="shared" ref="Y28" si="75">STDEV(W28:W32)</f>
        <v>5.5767693356627275</v>
      </c>
      <c r="Z28" s="5">
        <f t="shared" ref="Z28" si="76">Y28/SQRT(COUNT(W28:W32))</f>
        <v>2.4940070658756399</v>
      </c>
      <c r="AB28" s="6"/>
      <c r="AC28" s="6" t="s">
        <v>13</v>
      </c>
      <c r="AD28" s="1">
        <v>50</v>
      </c>
      <c r="AE28" s="1">
        <v>32</v>
      </c>
      <c r="AF28" s="3">
        <f t="shared" si="3"/>
        <v>64</v>
      </c>
      <c r="AG28" s="5">
        <f t="shared" ref="AG28" si="77">AVERAGE(AF28:AF32)</f>
        <v>57.014177978883865</v>
      </c>
      <c r="AH28" s="5">
        <f t="shared" ref="AH28" si="78">STDEV(AF28:AF32)</f>
        <v>8.2890527639768337</v>
      </c>
      <c r="AI28" s="5">
        <f t="shared" ref="AI28" si="79">AH28/SQRT(COUNT(AF28:AF32))</f>
        <v>3.7069770898669439</v>
      </c>
      <c r="AK28" s="6"/>
      <c r="AL28" s="6" t="s">
        <v>13</v>
      </c>
      <c r="AM28" s="1">
        <v>46</v>
      </c>
      <c r="AN28" s="1">
        <v>29</v>
      </c>
      <c r="AO28" s="3">
        <f t="shared" si="4"/>
        <v>63.043478260869563</v>
      </c>
      <c r="AP28" s="5">
        <f t="shared" ref="AP28" si="80">AVERAGE(AO28:AO32)</f>
        <v>59.704529363162159</v>
      </c>
      <c r="AQ28" s="5">
        <f t="shared" ref="AQ28" si="81">STDEV(AO28:AO32)</f>
        <v>3.4428457321753845</v>
      </c>
      <c r="AR28" s="5">
        <f t="shared" ref="AR28" si="82">AQ28/SQRT(COUNT(AO28:AO32))</f>
        <v>1.5396874186378389</v>
      </c>
      <c r="AT28" s="6"/>
      <c r="AU28" s="6" t="s">
        <v>13</v>
      </c>
      <c r="AV28" s="1">
        <v>73</v>
      </c>
      <c r="AW28" s="1">
        <v>54</v>
      </c>
      <c r="AX28" s="3">
        <f t="shared" si="5"/>
        <v>73.972602739726028</v>
      </c>
      <c r="AY28" s="5">
        <f t="shared" ref="AY28" si="83">AVERAGE(AX28:AX32)</f>
        <v>68.921731432298955</v>
      </c>
      <c r="AZ28" s="5">
        <f t="shared" ref="AZ28" si="84">STDEV(AX28:AX32)</f>
        <v>4.8313046766267362</v>
      </c>
      <c r="BA28" s="5">
        <f t="shared" ref="BA28" si="85">AZ28/SQRT(COUNT(AX28:AX32))</f>
        <v>2.1606251353900041</v>
      </c>
    </row>
    <row r="29" spans="1:53" x14ac:dyDescent="0.2">
      <c r="A29" s="6"/>
      <c r="B29" s="6"/>
      <c r="C29" s="1">
        <v>150</v>
      </c>
      <c r="D29" s="1">
        <v>79</v>
      </c>
      <c r="E29" s="3">
        <f t="shared" si="0"/>
        <v>52.666666666666664</v>
      </c>
      <c r="F29" s="6"/>
      <c r="G29" s="5"/>
      <c r="H29" s="5"/>
      <c r="J29" s="6"/>
      <c r="K29" s="6"/>
      <c r="L29" s="1">
        <v>111</v>
      </c>
      <c r="M29" s="1">
        <v>58</v>
      </c>
      <c r="N29" s="3">
        <f t="shared" si="1"/>
        <v>52.252252252252255</v>
      </c>
      <c r="O29" s="6"/>
      <c r="P29" s="5"/>
      <c r="Q29" s="5"/>
      <c r="S29" s="6"/>
      <c r="T29" s="6"/>
      <c r="U29" s="1">
        <v>59</v>
      </c>
      <c r="V29" s="1">
        <v>29</v>
      </c>
      <c r="W29" s="3">
        <f t="shared" si="2"/>
        <v>49.152542372881356</v>
      </c>
      <c r="X29" s="6"/>
      <c r="Y29" s="5"/>
      <c r="Z29" s="5"/>
      <c r="AB29" s="6"/>
      <c r="AC29" s="6"/>
      <c r="AD29" s="1">
        <v>51</v>
      </c>
      <c r="AE29" s="1">
        <v>25</v>
      </c>
      <c r="AF29" s="3">
        <f t="shared" si="3"/>
        <v>49.019607843137258</v>
      </c>
      <c r="AG29" s="6"/>
      <c r="AH29" s="5"/>
      <c r="AI29" s="5"/>
      <c r="AK29" s="6"/>
      <c r="AL29" s="6"/>
      <c r="AM29" s="1">
        <v>34</v>
      </c>
      <c r="AN29" s="1">
        <v>19</v>
      </c>
      <c r="AO29" s="3">
        <f t="shared" si="4"/>
        <v>55.882352941176471</v>
      </c>
      <c r="AP29" s="5"/>
      <c r="AQ29" s="5"/>
      <c r="AR29" s="5"/>
      <c r="AT29" s="6"/>
      <c r="AU29" s="6"/>
      <c r="AV29" s="1">
        <v>75</v>
      </c>
      <c r="AW29" s="1">
        <v>51</v>
      </c>
      <c r="AX29" s="3">
        <f t="shared" si="5"/>
        <v>68</v>
      </c>
      <c r="AY29" s="6"/>
      <c r="AZ29" s="5"/>
      <c r="BA29" s="5"/>
    </row>
    <row r="30" spans="1:53" x14ac:dyDescent="0.2">
      <c r="A30" s="6"/>
      <c r="B30" s="6"/>
      <c r="C30" s="1">
        <v>79</v>
      </c>
      <c r="D30" s="1">
        <v>32</v>
      </c>
      <c r="E30" s="3">
        <f t="shared" si="0"/>
        <v>40.506329113924053</v>
      </c>
      <c r="F30" s="6"/>
      <c r="G30" s="5"/>
      <c r="H30" s="5"/>
      <c r="J30" s="6"/>
      <c r="K30" s="6"/>
      <c r="L30" s="1">
        <v>115</v>
      </c>
      <c r="M30" s="1">
        <v>58</v>
      </c>
      <c r="N30" s="3">
        <f t="shared" si="1"/>
        <v>50.434782608695649</v>
      </c>
      <c r="O30" s="6"/>
      <c r="P30" s="5"/>
      <c r="Q30" s="5"/>
      <c r="S30" s="6"/>
      <c r="T30" s="6"/>
      <c r="U30" s="1">
        <v>59</v>
      </c>
      <c r="V30" s="1">
        <v>24</v>
      </c>
      <c r="W30" s="3">
        <f t="shared" si="2"/>
        <v>40.677966101694913</v>
      </c>
      <c r="X30" s="6"/>
      <c r="Y30" s="5"/>
      <c r="Z30" s="5"/>
      <c r="AB30" s="6"/>
      <c r="AC30" s="6"/>
      <c r="AD30" s="1">
        <v>48</v>
      </c>
      <c r="AE30" s="1">
        <v>32</v>
      </c>
      <c r="AF30" s="3">
        <f t="shared" si="3"/>
        <v>66.666666666666671</v>
      </c>
      <c r="AG30" s="6"/>
      <c r="AH30" s="5"/>
      <c r="AI30" s="5"/>
      <c r="AK30" s="6"/>
      <c r="AL30" s="6"/>
      <c r="AM30" s="1">
        <v>72</v>
      </c>
      <c r="AN30" s="1">
        <v>42</v>
      </c>
      <c r="AO30" s="3">
        <f t="shared" si="4"/>
        <v>58.333333333333336</v>
      </c>
      <c r="AP30" s="5"/>
      <c r="AQ30" s="5"/>
      <c r="AR30" s="5"/>
      <c r="AT30" s="6"/>
      <c r="AU30" s="6"/>
      <c r="AV30" s="1">
        <v>48</v>
      </c>
      <c r="AW30" s="1">
        <v>32</v>
      </c>
      <c r="AX30" s="3">
        <f t="shared" si="5"/>
        <v>66.666666666666671</v>
      </c>
      <c r="AY30" s="6"/>
      <c r="AZ30" s="5"/>
      <c r="BA30" s="5"/>
    </row>
    <row r="31" spans="1:53" x14ac:dyDescent="0.2">
      <c r="A31" s="6"/>
      <c r="B31" s="6"/>
      <c r="C31" s="1">
        <v>57</v>
      </c>
      <c r="D31" s="1">
        <v>29</v>
      </c>
      <c r="E31" s="3">
        <f t="shared" si="0"/>
        <v>50.877192982456137</v>
      </c>
      <c r="F31" s="6"/>
      <c r="G31" s="5"/>
      <c r="H31" s="5"/>
      <c r="J31" s="6"/>
      <c r="K31" s="6"/>
      <c r="L31" s="1">
        <v>68</v>
      </c>
      <c r="M31" s="1">
        <v>29</v>
      </c>
      <c r="N31" s="3">
        <f t="shared" si="1"/>
        <v>42.647058823529413</v>
      </c>
      <c r="O31" s="6"/>
      <c r="P31" s="5"/>
      <c r="Q31" s="5">
        <f t="shared" ref="Q31" si="86">P31/SQRT(COUNT(N31:N34))</f>
        <v>0</v>
      </c>
      <c r="S31" s="6"/>
      <c r="T31" s="6"/>
      <c r="U31" s="1">
        <v>37</v>
      </c>
      <c r="V31" s="1">
        <v>14</v>
      </c>
      <c r="W31" s="3">
        <f t="shared" si="2"/>
        <v>37.837837837837839</v>
      </c>
      <c r="X31" s="6"/>
      <c r="Y31" s="5"/>
      <c r="Z31" s="5"/>
      <c r="AB31" s="6"/>
      <c r="AC31" s="6"/>
      <c r="AD31" s="1">
        <v>39</v>
      </c>
      <c r="AE31" s="1">
        <v>19</v>
      </c>
      <c r="AF31" s="3">
        <f t="shared" si="3"/>
        <v>48.717948717948715</v>
      </c>
      <c r="AG31" s="6"/>
      <c r="AH31" s="5"/>
      <c r="AI31" s="5"/>
      <c r="AK31" s="6"/>
      <c r="AL31" s="6"/>
      <c r="AM31" s="1">
        <v>11</v>
      </c>
      <c r="AN31" s="1">
        <v>7</v>
      </c>
      <c r="AO31" s="3">
        <f t="shared" si="4"/>
        <v>63.636363636363633</v>
      </c>
      <c r="AP31" s="5"/>
      <c r="AQ31" s="5"/>
      <c r="AR31" s="5"/>
      <c r="AT31" s="6"/>
      <c r="AU31" s="6"/>
      <c r="AV31" s="1">
        <v>80</v>
      </c>
      <c r="AW31" s="1">
        <v>50</v>
      </c>
      <c r="AX31" s="3">
        <f t="shared" si="5"/>
        <v>62.5</v>
      </c>
      <c r="AY31" s="6"/>
      <c r="AZ31" s="5"/>
      <c r="BA31" s="5"/>
    </row>
    <row r="32" spans="1:53" x14ac:dyDescent="0.2">
      <c r="A32" s="6"/>
      <c r="B32" s="6"/>
      <c r="C32" s="1">
        <v>44</v>
      </c>
      <c r="D32" s="1">
        <v>24</v>
      </c>
      <c r="E32" s="3">
        <f t="shared" si="0"/>
        <v>54.545454545454547</v>
      </c>
      <c r="F32" s="6"/>
      <c r="G32" s="5"/>
      <c r="H32" s="5"/>
      <c r="J32" s="6"/>
      <c r="K32" s="6" t="s">
        <v>14</v>
      </c>
      <c r="L32" s="1">
        <v>105</v>
      </c>
      <c r="M32" s="1">
        <v>46</v>
      </c>
      <c r="N32" s="3">
        <f t="shared" si="1"/>
        <v>43.80952380952381</v>
      </c>
      <c r="O32" s="5">
        <f>AVERAGE(N32:N35)</f>
        <v>48.967651576759742</v>
      </c>
      <c r="P32" s="5">
        <f>STDEV(N32:N35)</f>
        <v>3.6360447522260326</v>
      </c>
      <c r="Q32" s="5">
        <f>P32/SQRT(COUNT(N32:N35))</f>
        <v>1.8180223761130163</v>
      </c>
      <c r="S32" s="6"/>
      <c r="T32" s="6"/>
      <c r="U32" s="1">
        <v>44</v>
      </c>
      <c r="V32" s="1">
        <v>18</v>
      </c>
      <c r="W32" s="3">
        <f t="shared" si="2"/>
        <v>40.909090909090907</v>
      </c>
      <c r="X32" s="6"/>
      <c r="Y32" s="5"/>
      <c r="Z32" s="5"/>
      <c r="AB32" s="6"/>
      <c r="AC32" s="6"/>
      <c r="AD32" s="1">
        <v>30</v>
      </c>
      <c r="AE32" s="1">
        <v>17</v>
      </c>
      <c r="AF32" s="3">
        <f t="shared" si="3"/>
        <v>56.666666666666664</v>
      </c>
      <c r="AG32" s="6"/>
      <c r="AH32" s="5"/>
      <c r="AI32" s="5"/>
      <c r="AK32" s="6"/>
      <c r="AL32" s="6"/>
      <c r="AM32" s="1">
        <v>59</v>
      </c>
      <c r="AN32" s="1">
        <v>34</v>
      </c>
      <c r="AO32" s="3">
        <f t="shared" si="4"/>
        <v>57.627118644067799</v>
      </c>
      <c r="AP32" s="5"/>
      <c r="AQ32" s="5"/>
      <c r="AR32" s="5"/>
      <c r="AT32" s="6"/>
      <c r="AU32" s="6"/>
      <c r="AV32" s="1">
        <v>49</v>
      </c>
      <c r="AW32" s="1">
        <v>36</v>
      </c>
      <c r="AX32" s="3">
        <f t="shared" si="5"/>
        <v>73.469387755102048</v>
      </c>
      <c r="AY32" s="6"/>
      <c r="AZ32" s="5"/>
      <c r="BA32" s="5"/>
    </row>
    <row r="33" spans="1:53" x14ac:dyDescent="0.2">
      <c r="A33" s="6"/>
      <c r="B33" s="6" t="s">
        <v>14</v>
      </c>
      <c r="C33" s="1">
        <v>100</v>
      </c>
      <c r="D33" s="1">
        <v>63</v>
      </c>
      <c r="E33" s="3">
        <f t="shared" si="0"/>
        <v>63</v>
      </c>
      <c r="F33" s="5">
        <f t="shared" ref="F33" si="87">AVERAGE(E33:E37)</f>
        <v>61.456697819314641</v>
      </c>
      <c r="G33" s="5">
        <f t="shared" ref="G33" si="88">STDEV(E33:E37)</f>
        <v>3.1628979877423964</v>
      </c>
      <c r="H33" s="5">
        <f t="shared" ref="H33" si="89">G33/SQRT(COUNT(E33:E37))</f>
        <v>1.414490981297859</v>
      </c>
      <c r="J33" s="6"/>
      <c r="K33" s="6"/>
      <c r="L33" s="1">
        <v>35</v>
      </c>
      <c r="M33" s="1">
        <v>18</v>
      </c>
      <c r="N33" s="3">
        <f t="shared" si="1"/>
        <v>51.428571428571431</v>
      </c>
      <c r="O33" s="6"/>
      <c r="P33" s="5"/>
      <c r="Q33" s="5"/>
      <c r="S33" s="6"/>
      <c r="T33" s="6" t="s">
        <v>14</v>
      </c>
      <c r="U33" s="1">
        <v>109</v>
      </c>
      <c r="V33" s="1">
        <v>63</v>
      </c>
      <c r="W33" s="3">
        <f t="shared" si="2"/>
        <v>57.798165137614681</v>
      </c>
      <c r="X33" s="5">
        <f t="shared" ref="X33" si="90">AVERAGE(W33:W37)</f>
        <v>42.631497179882444</v>
      </c>
      <c r="Y33" s="5">
        <f t="shared" ref="Y33" si="91">STDEV(W33:W37)</f>
        <v>10.814187800516621</v>
      </c>
      <c r="Z33" s="5">
        <f t="shared" ref="Z33" si="92">Y33/SQRT(COUNT(W33:W37))</f>
        <v>4.8362518086808199</v>
      </c>
      <c r="AB33" s="6"/>
      <c r="AC33" s="6" t="s">
        <v>14</v>
      </c>
      <c r="AD33" s="1">
        <v>50</v>
      </c>
      <c r="AE33" s="1">
        <v>33</v>
      </c>
      <c r="AF33" s="3">
        <f t="shared" si="3"/>
        <v>66</v>
      </c>
      <c r="AG33" s="5">
        <f t="shared" ref="AG33" si="93">AVERAGE(AF33:AF37)</f>
        <v>60.400537535886635</v>
      </c>
      <c r="AH33" s="5">
        <f t="shared" ref="AH33" si="94">STDEV(AF33:AF37)</f>
        <v>8.8293306665128792</v>
      </c>
      <c r="AI33" s="5">
        <f t="shared" ref="AI33" si="95">AH33/SQRT(COUNT(AF33:AF37))</f>
        <v>3.9485967132292648</v>
      </c>
      <c r="AK33" s="6"/>
      <c r="AL33" s="6" t="s">
        <v>14</v>
      </c>
      <c r="AM33" s="1">
        <v>40</v>
      </c>
      <c r="AN33" s="1">
        <v>28</v>
      </c>
      <c r="AO33" s="3">
        <f t="shared" si="4"/>
        <v>70</v>
      </c>
      <c r="AP33" s="5">
        <f t="shared" ref="AP33" si="96">AVERAGE(AO33:AO37)</f>
        <v>65.03358348968105</v>
      </c>
      <c r="AQ33" s="5">
        <f t="shared" ref="AQ33" si="97">STDEV(AO33:AO37)</f>
        <v>3.7312396831140622</v>
      </c>
      <c r="AR33" s="5">
        <f t="shared" ref="AR33" si="98">AQ33/SQRT(COUNT(AO33:AO37))</f>
        <v>1.6686611143575634</v>
      </c>
      <c r="AT33" s="6"/>
      <c r="AU33" s="6" t="s">
        <v>14</v>
      </c>
      <c r="AV33" s="1">
        <v>42</v>
      </c>
      <c r="AW33" s="1">
        <v>32</v>
      </c>
      <c r="AX33" s="3">
        <f t="shared" si="5"/>
        <v>76.19047619047619</v>
      </c>
      <c r="AY33" s="5">
        <f t="shared" ref="AY33" si="99">AVERAGE(AX33:AX37)</f>
        <v>69.950391852647485</v>
      </c>
      <c r="AZ33" s="5">
        <f t="shared" ref="AZ33" si="100">STDEV(AX33:AX37)</f>
        <v>5.1931133787179213</v>
      </c>
      <c r="BA33" s="5">
        <f t="shared" ref="BA33" si="101">AZ33/SQRT(COUNT(AX33:AX37))</f>
        <v>2.3224309059353763</v>
      </c>
    </row>
    <row r="34" spans="1:53" x14ac:dyDescent="0.2">
      <c r="A34" s="6"/>
      <c r="B34" s="6"/>
      <c r="C34" s="1">
        <v>50</v>
      </c>
      <c r="D34" s="1">
        <v>28</v>
      </c>
      <c r="E34" s="3">
        <f t="shared" si="0"/>
        <v>56</v>
      </c>
      <c r="F34" s="6"/>
      <c r="G34" s="5"/>
      <c r="H34" s="5"/>
      <c r="J34" s="6"/>
      <c r="K34" s="6"/>
      <c r="L34" s="1">
        <v>62</v>
      </c>
      <c r="M34" s="1">
        <v>32</v>
      </c>
      <c r="N34" s="3">
        <f t="shared" si="1"/>
        <v>51.612903225806448</v>
      </c>
      <c r="O34" s="6"/>
      <c r="P34" s="5"/>
      <c r="Q34" s="5"/>
      <c r="S34" s="6"/>
      <c r="T34" s="6"/>
      <c r="U34" s="1">
        <v>57</v>
      </c>
      <c r="V34" s="1">
        <v>17</v>
      </c>
      <c r="W34" s="3">
        <f t="shared" si="2"/>
        <v>29.82456140350877</v>
      </c>
      <c r="X34" s="6"/>
      <c r="Y34" s="5"/>
      <c r="Z34" s="5"/>
      <c r="AB34" s="6"/>
      <c r="AC34" s="6"/>
      <c r="AD34" s="1">
        <v>51</v>
      </c>
      <c r="AE34" s="1">
        <v>28</v>
      </c>
      <c r="AF34" s="3">
        <f t="shared" si="3"/>
        <v>54.901960784313722</v>
      </c>
      <c r="AG34" s="6"/>
      <c r="AH34" s="5"/>
      <c r="AI34" s="5"/>
      <c r="AK34" s="6"/>
      <c r="AL34" s="6"/>
      <c r="AM34" s="1">
        <v>40</v>
      </c>
      <c r="AN34" s="1">
        <v>25</v>
      </c>
      <c r="AO34" s="3">
        <f t="shared" si="4"/>
        <v>62.5</v>
      </c>
      <c r="AP34" s="5"/>
      <c r="AQ34" s="5"/>
      <c r="AR34" s="5"/>
      <c r="AT34" s="6"/>
      <c r="AU34" s="6"/>
      <c r="AV34" s="1">
        <v>45</v>
      </c>
      <c r="AW34" s="1">
        <v>29</v>
      </c>
      <c r="AX34" s="3">
        <f t="shared" si="5"/>
        <v>64.444444444444443</v>
      </c>
      <c r="AY34" s="6"/>
      <c r="AZ34" s="5"/>
      <c r="BA34" s="5"/>
    </row>
    <row r="35" spans="1:53" x14ac:dyDescent="0.2">
      <c r="A35" s="6"/>
      <c r="B35" s="6"/>
      <c r="C35" s="1">
        <v>107</v>
      </c>
      <c r="D35" s="1">
        <v>67</v>
      </c>
      <c r="E35" s="3">
        <f t="shared" si="0"/>
        <v>62.616822429906541</v>
      </c>
      <c r="F35" s="6"/>
      <c r="G35" s="5"/>
      <c r="H35" s="5"/>
      <c r="J35" s="6"/>
      <c r="K35" s="6"/>
      <c r="L35" s="1">
        <v>102</v>
      </c>
      <c r="M35" s="1">
        <v>50</v>
      </c>
      <c r="N35" s="3">
        <f t="shared" si="1"/>
        <v>49.019607843137258</v>
      </c>
      <c r="O35" s="6"/>
      <c r="P35" s="5"/>
      <c r="Q35" s="5"/>
      <c r="S35" s="6"/>
      <c r="T35" s="6"/>
      <c r="U35" s="1">
        <v>51</v>
      </c>
      <c r="V35" s="1">
        <v>24</v>
      </c>
      <c r="W35" s="3">
        <f t="shared" si="2"/>
        <v>47.058823529411768</v>
      </c>
      <c r="X35" s="6"/>
      <c r="Y35" s="5"/>
      <c r="Z35" s="5"/>
      <c r="AB35" s="6"/>
      <c r="AC35" s="6"/>
      <c r="AD35" s="1">
        <v>107</v>
      </c>
      <c r="AE35" s="1">
        <v>63</v>
      </c>
      <c r="AF35" s="3">
        <f t="shared" si="3"/>
        <v>58.878504672897193</v>
      </c>
      <c r="AG35" s="6"/>
      <c r="AH35" s="5"/>
      <c r="AI35" s="5"/>
      <c r="AK35" s="6"/>
      <c r="AL35" s="6"/>
      <c r="AM35" s="1">
        <v>50</v>
      </c>
      <c r="AN35" s="1">
        <v>32</v>
      </c>
      <c r="AO35" s="3">
        <f t="shared" si="4"/>
        <v>64</v>
      </c>
      <c r="AP35" s="5"/>
      <c r="AQ35" s="5"/>
      <c r="AR35" s="5"/>
      <c r="AT35" s="6"/>
      <c r="AU35" s="6"/>
      <c r="AV35" s="1">
        <v>27</v>
      </c>
      <c r="AW35" s="1">
        <v>20</v>
      </c>
      <c r="AX35" s="3">
        <f t="shared" si="5"/>
        <v>74.074074074074076</v>
      </c>
      <c r="AY35" s="6"/>
      <c r="AZ35" s="5"/>
      <c r="BA35" s="5"/>
    </row>
    <row r="36" spans="1:53" x14ac:dyDescent="0.2">
      <c r="A36" s="6"/>
      <c r="B36" s="6"/>
      <c r="C36" s="1">
        <v>60</v>
      </c>
      <c r="D36" s="1">
        <v>37</v>
      </c>
      <c r="E36" s="3">
        <f t="shared" si="0"/>
        <v>61.666666666666664</v>
      </c>
      <c r="F36" s="6"/>
      <c r="G36" s="5"/>
      <c r="H36" s="5"/>
      <c r="J36" s="6"/>
      <c r="K36" s="6" t="s">
        <v>15</v>
      </c>
      <c r="L36" s="1">
        <v>31</v>
      </c>
      <c r="M36" s="1">
        <v>13</v>
      </c>
      <c r="N36" s="3">
        <f t="shared" si="1"/>
        <v>41.935483870967744</v>
      </c>
      <c r="O36" s="5">
        <f>AVERAGE(N36:N39)</f>
        <v>48.513734812013823</v>
      </c>
      <c r="P36" s="5">
        <f>STDEV(N36:N39)</f>
        <v>6.4079618815422759</v>
      </c>
      <c r="Q36" s="5">
        <f>P36/SQRT(COUNT(N36:N39))</f>
        <v>3.2039809407711379</v>
      </c>
      <c r="S36" s="6"/>
      <c r="T36" s="6"/>
      <c r="U36" s="1">
        <v>44</v>
      </c>
      <c r="V36" s="1">
        <v>19</v>
      </c>
      <c r="W36" s="3">
        <f t="shared" si="2"/>
        <v>43.18181818181818</v>
      </c>
      <c r="X36" s="6"/>
      <c r="Y36" s="5"/>
      <c r="Z36" s="5"/>
      <c r="AB36" s="6"/>
      <c r="AC36" s="6"/>
      <c r="AD36" s="1">
        <v>72</v>
      </c>
      <c r="AE36" s="1">
        <v>52</v>
      </c>
      <c r="AF36" s="3">
        <f t="shared" si="3"/>
        <v>72.222222222222229</v>
      </c>
      <c r="AG36" s="6"/>
      <c r="AH36" s="5"/>
      <c r="AI36" s="5"/>
      <c r="AK36" s="6"/>
      <c r="AL36" s="6"/>
      <c r="AM36" s="1">
        <v>41</v>
      </c>
      <c r="AN36" s="1">
        <v>25</v>
      </c>
      <c r="AO36" s="3">
        <f t="shared" si="4"/>
        <v>60.975609756097562</v>
      </c>
      <c r="AP36" s="5"/>
      <c r="AQ36" s="5"/>
      <c r="AR36" s="5"/>
      <c r="AT36" s="6"/>
      <c r="AU36" s="6"/>
      <c r="AV36" s="1">
        <v>76</v>
      </c>
      <c r="AW36" s="1">
        <v>53</v>
      </c>
      <c r="AX36" s="3">
        <f t="shared" si="5"/>
        <v>69.736842105263165</v>
      </c>
      <c r="AY36" s="6"/>
      <c r="AZ36" s="5"/>
      <c r="BA36" s="5"/>
    </row>
    <row r="37" spans="1:53" x14ac:dyDescent="0.2">
      <c r="A37" s="6"/>
      <c r="B37" s="6"/>
      <c r="C37" s="1">
        <v>75</v>
      </c>
      <c r="D37" s="1">
        <v>48</v>
      </c>
      <c r="E37" s="3">
        <f t="shared" si="0"/>
        <v>64</v>
      </c>
      <c r="F37" s="6"/>
      <c r="G37" s="5"/>
      <c r="H37" s="5"/>
      <c r="J37" s="6"/>
      <c r="K37" s="6"/>
      <c r="L37" s="1">
        <v>79</v>
      </c>
      <c r="M37" s="1">
        <v>43</v>
      </c>
      <c r="N37" s="3">
        <f t="shared" si="1"/>
        <v>54.430379746835442</v>
      </c>
      <c r="O37" s="6"/>
      <c r="P37" s="5"/>
      <c r="Q37" s="5"/>
      <c r="S37" s="6"/>
      <c r="T37" s="6"/>
      <c r="U37" s="1">
        <v>51</v>
      </c>
      <c r="V37" s="1">
        <v>18</v>
      </c>
      <c r="W37" s="3">
        <f t="shared" si="2"/>
        <v>35.294117647058826</v>
      </c>
      <c r="X37" s="6"/>
      <c r="Y37" s="5"/>
      <c r="Z37" s="5"/>
      <c r="AB37" s="6"/>
      <c r="AC37" s="6"/>
      <c r="AD37" s="1">
        <v>84</v>
      </c>
      <c r="AE37" s="1">
        <v>42</v>
      </c>
      <c r="AF37" s="3">
        <f t="shared" si="3"/>
        <v>50</v>
      </c>
      <c r="AG37" s="6"/>
      <c r="AH37" s="5"/>
      <c r="AI37" s="5"/>
      <c r="AK37" s="6"/>
      <c r="AL37" s="6"/>
      <c r="AM37" s="1">
        <v>65</v>
      </c>
      <c r="AN37" s="1">
        <v>44</v>
      </c>
      <c r="AO37" s="3">
        <f t="shared" si="4"/>
        <v>67.692307692307693</v>
      </c>
      <c r="AP37" s="5"/>
      <c r="AQ37" s="5"/>
      <c r="AR37" s="5"/>
      <c r="AT37" s="6"/>
      <c r="AU37" s="6"/>
      <c r="AV37" s="1">
        <v>49</v>
      </c>
      <c r="AW37" s="1">
        <v>32</v>
      </c>
      <c r="AX37" s="3">
        <f t="shared" si="5"/>
        <v>65.306122448979593</v>
      </c>
      <c r="AY37" s="6"/>
      <c r="AZ37" s="5"/>
      <c r="BA37" s="5"/>
    </row>
    <row r="38" spans="1:53" x14ac:dyDescent="0.2">
      <c r="A38" s="6"/>
      <c r="B38" s="6" t="s">
        <v>15</v>
      </c>
      <c r="C38" s="1">
        <v>100</v>
      </c>
      <c r="D38" s="1">
        <v>67</v>
      </c>
      <c r="E38" s="3">
        <f t="shared" si="0"/>
        <v>67</v>
      </c>
      <c r="F38" s="5">
        <f>AVERAGE(E38:E41)</f>
        <v>66.120370370370367</v>
      </c>
      <c r="G38" s="5">
        <f>STDEV(E38:E41)</f>
        <v>11.352214361923757</v>
      </c>
      <c r="H38" s="5">
        <f>G38/SQRT(COUNT(E38:E41))</f>
        <v>5.6761071809618784</v>
      </c>
      <c r="J38" s="6"/>
      <c r="K38" s="6"/>
      <c r="L38" s="1">
        <v>56</v>
      </c>
      <c r="M38" s="1">
        <v>30</v>
      </c>
      <c r="N38" s="3">
        <f t="shared" si="1"/>
        <v>53.571428571428569</v>
      </c>
      <c r="O38" s="6"/>
      <c r="P38" s="5"/>
      <c r="Q38" s="5"/>
      <c r="S38" s="6"/>
      <c r="T38" s="6" t="s">
        <v>15</v>
      </c>
      <c r="U38" s="1">
        <v>50</v>
      </c>
      <c r="V38" s="1">
        <v>29</v>
      </c>
      <c r="W38" s="3">
        <f t="shared" si="2"/>
        <v>58</v>
      </c>
      <c r="X38" s="5">
        <f>AVERAGE(W38:W41)</f>
        <v>44.027788388082506</v>
      </c>
      <c r="Y38" s="5">
        <f>STDEV(W38:W41)</f>
        <v>11.288202314478109</v>
      </c>
      <c r="Z38" s="5">
        <f>Y38/SQRT(COUNT(W38:W41))</f>
        <v>5.6441011572390547</v>
      </c>
      <c r="AB38" s="6"/>
      <c r="AC38" s="6" t="s">
        <v>15</v>
      </c>
      <c r="AD38" s="1">
        <v>107</v>
      </c>
      <c r="AE38" s="1">
        <v>69</v>
      </c>
      <c r="AF38" s="3">
        <f t="shared" si="3"/>
        <v>64.485981308411212</v>
      </c>
      <c r="AG38" s="5">
        <f>AVERAGE(AF38:AF41)</f>
        <v>65.785258218066943</v>
      </c>
      <c r="AH38" s="5">
        <f>STDEV(AF38:AF41)</f>
        <v>6.4378338356171536</v>
      </c>
      <c r="AI38" s="5">
        <f>AH38/SQRT(COUNT(AF38:AF42))</f>
        <v>3.2189169178085768</v>
      </c>
      <c r="AK38" s="6"/>
      <c r="AL38" s="6" t="s">
        <v>15</v>
      </c>
      <c r="AM38" s="1">
        <v>36</v>
      </c>
      <c r="AN38" s="1">
        <v>26</v>
      </c>
      <c r="AO38" s="3">
        <f t="shared" si="4"/>
        <v>72.222222222222229</v>
      </c>
      <c r="AP38" s="5">
        <f>AVERAGE(AO38:AO41)</f>
        <v>66.399521531100476</v>
      </c>
      <c r="AQ38" s="5">
        <f>STDEV(AO38:AO41)</f>
        <v>5.4038172516705902</v>
      </c>
      <c r="AR38" s="5">
        <f>AQ38/SQRT(COUNT(AO38:AO41))</f>
        <v>2.7019086258352951</v>
      </c>
      <c r="AT38" s="6"/>
      <c r="AU38" s="6" t="s">
        <v>15</v>
      </c>
      <c r="AV38" s="1">
        <v>25</v>
      </c>
      <c r="AW38" s="1">
        <v>17</v>
      </c>
      <c r="AX38" s="3">
        <f t="shared" si="5"/>
        <v>68</v>
      </c>
      <c r="AY38" s="5">
        <f>AVERAGE(AX38:AX41)</f>
        <v>73.142742077575576</v>
      </c>
      <c r="AZ38" s="5">
        <f>STDEV(AX38:AX41)</f>
        <v>5.5823028967602299</v>
      </c>
      <c r="BA38" s="5">
        <f>AZ38/SQRT(COUNT(AX38:AX41))</f>
        <v>2.791151448380115</v>
      </c>
    </row>
    <row r="39" spans="1:53" x14ac:dyDescent="0.2">
      <c r="A39" s="6"/>
      <c r="B39" s="6"/>
      <c r="C39" s="1">
        <v>100</v>
      </c>
      <c r="D39" s="1">
        <v>61</v>
      </c>
      <c r="E39" s="3">
        <f t="shared" si="0"/>
        <v>61</v>
      </c>
      <c r="F39" s="6"/>
      <c r="G39" s="5"/>
      <c r="H39" s="5"/>
      <c r="J39" s="6"/>
      <c r="K39" s="6"/>
      <c r="L39" s="1">
        <v>34</v>
      </c>
      <c r="M39" s="1">
        <v>15</v>
      </c>
      <c r="N39" s="3">
        <f t="shared" si="1"/>
        <v>44.117647058823529</v>
      </c>
      <c r="O39" s="6"/>
      <c r="P39" s="5"/>
      <c r="Q39" s="5"/>
      <c r="S39" s="6"/>
      <c r="T39" s="6"/>
      <c r="U39" s="1">
        <v>56</v>
      </c>
      <c r="V39" s="1">
        <v>17</v>
      </c>
      <c r="W39" s="3">
        <f t="shared" si="2"/>
        <v>30.357142857142858</v>
      </c>
      <c r="X39" s="6"/>
      <c r="Y39" s="5"/>
      <c r="Z39" s="5"/>
      <c r="AB39" s="6"/>
      <c r="AC39" s="6"/>
      <c r="AD39" s="1">
        <v>53</v>
      </c>
      <c r="AE39" s="1">
        <v>39</v>
      </c>
      <c r="AF39" s="3">
        <f t="shared" si="3"/>
        <v>73.584905660377359</v>
      </c>
      <c r="AG39" s="6"/>
      <c r="AH39" s="5"/>
      <c r="AI39" s="5"/>
      <c r="AK39" s="6"/>
      <c r="AL39" s="6"/>
      <c r="AM39" s="1">
        <v>66</v>
      </c>
      <c r="AN39" s="1">
        <v>46</v>
      </c>
      <c r="AO39" s="3">
        <f t="shared" si="4"/>
        <v>69.696969696969703</v>
      </c>
      <c r="AP39" s="6"/>
      <c r="AQ39" s="5"/>
      <c r="AR39" s="5"/>
      <c r="AT39" s="6"/>
      <c r="AU39" s="6"/>
      <c r="AV39" s="1">
        <v>95</v>
      </c>
      <c r="AW39" s="1">
        <v>74</v>
      </c>
      <c r="AX39" s="3">
        <f t="shared" si="5"/>
        <v>77.89473684210526</v>
      </c>
      <c r="AY39" s="6"/>
      <c r="AZ39" s="5"/>
      <c r="BA39" s="5"/>
    </row>
    <row r="40" spans="1:53" x14ac:dyDescent="0.2">
      <c r="A40" s="6"/>
      <c r="B40" s="6"/>
      <c r="C40" s="1">
        <v>54</v>
      </c>
      <c r="D40" s="1">
        <v>44</v>
      </c>
      <c r="E40" s="3">
        <f t="shared" si="0"/>
        <v>81.481481481481481</v>
      </c>
      <c r="F40" s="6"/>
      <c r="G40" s="5"/>
      <c r="H40" s="5"/>
      <c r="S40" s="6"/>
      <c r="T40" s="6"/>
      <c r="U40" s="1">
        <v>102</v>
      </c>
      <c r="V40" s="1">
        <v>45</v>
      </c>
      <c r="W40" s="3">
        <f t="shared" si="2"/>
        <v>44.117647058823529</v>
      </c>
      <c r="X40" s="6"/>
      <c r="Y40" s="5"/>
      <c r="Z40" s="5"/>
      <c r="AB40" s="6"/>
      <c r="AC40" s="6"/>
      <c r="AD40" s="1">
        <v>81</v>
      </c>
      <c r="AE40" s="1">
        <v>47</v>
      </c>
      <c r="AF40" s="3">
        <f t="shared" si="3"/>
        <v>58.02469135802469</v>
      </c>
      <c r="AG40" s="6"/>
      <c r="AH40" s="5"/>
      <c r="AI40" s="5"/>
      <c r="AK40" s="6"/>
      <c r="AL40" s="6"/>
      <c r="AM40" s="1">
        <v>99</v>
      </c>
      <c r="AN40" s="1">
        <v>62</v>
      </c>
      <c r="AO40" s="3">
        <f t="shared" si="4"/>
        <v>62.626262626262623</v>
      </c>
      <c r="AP40" s="6"/>
      <c r="AQ40" s="5"/>
      <c r="AR40" s="5"/>
      <c r="AT40" s="6"/>
      <c r="AU40" s="6"/>
      <c r="AV40" s="1">
        <v>51</v>
      </c>
      <c r="AW40" s="1">
        <v>35</v>
      </c>
      <c r="AX40" s="3">
        <f t="shared" si="5"/>
        <v>68.627450980392155</v>
      </c>
      <c r="AY40" s="6"/>
      <c r="AZ40" s="5"/>
      <c r="BA40" s="5"/>
    </row>
    <row r="41" spans="1:53" x14ac:dyDescent="0.2">
      <c r="A41" s="6"/>
      <c r="B41" s="6"/>
      <c r="C41" s="1">
        <v>60</v>
      </c>
      <c r="D41" s="1">
        <v>33</v>
      </c>
      <c r="E41" s="3">
        <f t="shared" si="0"/>
        <v>55</v>
      </c>
      <c r="F41" s="6"/>
      <c r="G41" s="5"/>
      <c r="H41" s="5"/>
      <c r="S41" s="6"/>
      <c r="T41" s="6"/>
      <c r="U41" s="1">
        <v>55</v>
      </c>
      <c r="V41" s="1">
        <v>24</v>
      </c>
      <c r="W41" s="3">
        <f t="shared" si="2"/>
        <v>43.636363636363633</v>
      </c>
      <c r="X41" s="6"/>
      <c r="Y41" s="5"/>
      <c r="Z41" s="5"/>
      <c r="AB41" s="6"/>
      <c r="AC41" s="6"/>
      <c r="AD41" s="1">
        <v>88</v>
      </c>
      <c r="AE41" s="1">
        <v>59</v>
      </c>
      <c r="AF41" s="3">
        <f t="shared" si="3"/>
        <v>67.045454545454547</v>
      </c>
      <c r="AG41" s="6"/>
      <c r="AH41" s="5"/>
      <c r="AI41" s="5"/>
      <c r="AK41" s="6"/>
      <c r="AL41" s="6"/>
      <c r="AM41" s="1">
        <v>95</v>
      </c>
      <c r="AN41" s="1">
        <v>58</v>
      </c>
      <c r="AO41" s="3">
        <f t="shared" si="4"/>
        <v>61.05263157894737</v>
      </c>
      <c r="AP41" s="6"/>
      <c r="AQ41" s="5"/>
      <c r="AR41" s="5"/>
      <c r="AT41" s="6"/>
      <c r="AU41" s="6"/>
      <c r="AV41" s="1">
        <v>41</v>
      </c>
      <c r="AW41" s="1">
        <v>32</v>
      </c>
      <c r="AX41" s="3">
        <f t="shared" si="5"/>
        <v>78.048780487804876</v>
      </c>
      <c r="AY41" s="6"/>
      <c r="AZ41" s="5"/>
      <c r="BA41" s="5"/>
    </row>
  </sheetData>
  <mergeCells count="199">
    <mergeCell ref="A1:H1"/>
    <mergeCell ref="AZ28:AZ32"/>
    <mergeCell ref="BA28:BA32"/>
    <mergeCell ref="AZ33:AZ37"/>
    <mergeCell ref="BA33:BA37"/>
    <mergeCell ref="AZ38:AZ41"/>
    <mergeCell ref="BA38:BA41"/>
    <mergeCell ref="AZ3:AZ7"/>
    <mergeCell ref="BA3:BA7"/>
    <mergeCell ref="AZ8:AZ12"/>
    <mergeCell ref="BA8:BA12"/>
    <mergeCell ref="AZ13:AZ17"/>
    <mergeCell ref="BA13:BA17"/>
    <mergeCell ref="AZ18:AZ22"/>
    <mergeCell ref="BA18:BA22"/>
    <mergeCell ref="AZ23:AZ27"/>
    <mergeCell ref="BA23:BA27"/>
    <mergeCell ref="Y38:Y41"/>
    <mergeCell ref="Z38:Z41"/>
    <mergeCell ref="AH3:AH7"/>
    <mergeCell ref="AI3:AI7"/>
    <mergeCell ref="AH8:AH12"/>
    <mergeCell ref="AI8:AI12"/>
    <mergeCell ref="AH13:AH17"/>
    <mergeCell ref="P32:P35"/>
    <mergeCell ref="Q32:Q35"/>
    <mergeCell ref="P36:P39"/>
    <mergeCell ref="Q36:Q39"/>
    <mergeCell ref="H8:H12"/>
    <mergeCell ref="G13:G17"/>
    <mergeCell ref="H13:H17"/>
    <mergeCell ref="G18:G22"/>
    <mergeCell ref="AH38:AH41"/>
    <mergeCell ref="Y13:Y17"/>
    <mergeCell ref="Z13:Z17"/>
    <mergeCell ref="Y18:Y22"/>
    <mergeCell ref="Z18:Z22"/>
    <mergeCell ref="Y23:Y27"/>
    <mergeCell ref="Z23:Z27"/>
    <mergeCell ref="Y28:Y32"/>
    <mergeCell ref="Z28:Z32"/>
    <mergeCell ref="Y33:Y37"/>
    <mergeCell ref="Z33:Z37"/>
    <mergeCell ref="AG33:AG37"/>
    <mergeCell ref="AG38:AG41"/>
    <mergeCell ref="AB3:AB41"/>
    <mergeCell ref="AH18:AH22"/>
    <mergeCell ref="AH23:AH27"/>
    <mergeCell ref="A3:A41"/>
    <mergeCell ref="K3:K7"/>
    <mergeCell ref="K8:K12"/>
    <mergeCell ref="K13:K17"/>
    <mergeCell ref="K18:K22"/>
    <mergeCell ref="F13:F17"/>
    <mergeCell ref="F18:F22"/>
    <mergeCell ref="F23:F27"/>
    <mergeCell ref="F28:F32"/>
    <mergeCell ref="B13:B17"/>
    <mergeCell ref="B18:B22"/>
    <mergeCell ref="B23:B27"/>
    <mergeCell ref="B28:B32"/>
    <mergeCell ref="B33:B37"/>
    <mergeCell ref="B38:B41"/>
    <mergeCell ref="B3:B7"/>
    <mergeCell ref="F3:F7"/>
    <mergeCell ref="G33:G37"/>
    <mergeCell ref="H33:H37"/>
    <mergeCell ref="G38:G41"/>
    <mergeCell ref="H38:H41"/>
    <mergeCell ref="F8:F12"/>
    <mergeCell ref="B8:B12"/>
    <mergeCell ref="G3:G7"/>
    <mergeCell ref="H3:H7"/>
    <mergeCell ref="G8:G12"/>
    <mergeCell ref="O23:O26"/>
    <mergeCell ref="O27:O31"/>
    <mergeCell ref="O32:O35"/>
    <mergeCell ref="O36:O39"/>
    <mergeCell ref="J3:J39"/>
    <mergeCell ref="K23:K26"/>
    <mergeCell ref="K27:K31"/>
    <mergeCell ref="K32:K35"/>
    <mergeCell ref="K36:K39"/>
    <mergeCell ref="H18:H22"/>
    <mergeCell ref="G23:G27"/>
    <mergeCell ref="H23:H27"/>
    <mergeCell ref="G28:G32"/>
    <mergeCell ref="H28:H32"/>
    <mergeCell ref="F33:F37"/>
    <mergeCell ref="F38:F41"/>
    <mergeCell ref="T3:T7"/>
    <mergeCell ref="T8:T12"/>
    <mergeCell ref="T13:T17"/>
    <mergeCell ref="T18:T22"/>
    <mergeCell ref="T23:T27"/>
    <mergeCell ref="O3:O7"/>
    <mergeCell ref="O8:O12"/>
    <mergeCell ref="O13:O17"/>
    <mergeCell ref="O18:O22"/>
    <mergeCell ref="P3:P7"/>
    <mergeCell ref="Q3:Q7"/>
    <mergeCell ref="P8:P12"/>
    <mergeCell ref="Q8:Q12"/>
    <mergeCell ref="P13:P17"/>
    <mergeCell ref="Q13:Q17"/>
    <mergeCell ref="P18:P22"/>
    <mergeCell ref="Q18:Q22"/>
    <mergeCell ref="P23:P26"/>
    <mergeCell ref="Q23:Q26"/>
    <mergeCell ref="P27:P31"/>
    <mergeCell ref="Q27:Q31"/>
    <mergeCell ref="X38:X41"/>
    <mergeCell ref="S3:S41"/>
    <mergeCell ref="AC3:AC7"/>
    <mergeCell ref="AC8:AC12"/>
    <mergeCell ref="AC13:AC17"/>
    <mergeCell ref="AC18:AC22"/>
    <mergeCell ref="AC23:AC27"/>
    <mergeCell ref="AC28:AC32"/>
    <mergeCell ref="AC33:AC37"/>
    <mergeCell ref="AC38:AC41"/>
    <mergeCell ref="T28:T32"/>
    <mergeCell ref="T33:T37"/>
    <mergeCell ref="T38:T41"/>
    <mergeCell ref="X3:X7"/>
    <mergeCell ref="X8:X12"/>
    <mergeCell ref="X13:X17"/>
    <mergeCell ref="X18:X22"/>
    <mergeCell ref="X23:X27"/>
    <mergeCell ref="X28:X32"/>
    <mergeCell ref="X33:X37"/>
    <mergeCell ref="Y3:Y7"/>
    <mergeCell ref="Z3:Z7"/>
    <mergeCell ref="Y8:Y12"/>
    <mergeCell ref="Z8:Z12"/>
    <mergeCell ref="AL3:AL7"/>
    <mergeCell ref="AL8:AL12"/>
    <mergeCell ref="AL13:AL17"/>
    <mergeCell ref="AL18:AL22"/>
    <mergeCell ref="AL23:AL27"/>
    <mergeCell ref="AL28:AL32"/>
    <mergeCell ref="AL33:AL37"/>
    <mergeCell ref="AG3:AG7"/>
    <mergeCell ref="AG8:AG12"/>
    <mergeCell ref="AG13:AG17"/>
    <mergeCell ref="AG18:AG22"/>
    <mergeCell ref="AG23:AG27"/>
    <mergeCell ref="AG28:AG32"/>
    <mergeCell ref="AK3:AK41"/>
    <mergeCell ref="AL38:AL41"/>
    <mergeCell ref="AI38:AI41"/>
    <mergeCell ref="AI13:AI17"/>
    <mergeCell ref="AI18:AI22"/>
    <mergeCell ref="AI23:AI27"/>
    <mergeCell ref="AH28:AH32"/>
    <mergeCell ref="AI28:AI32"/>
    <mergeCell ref="AH33:AH37"/>
    <mergeCell ref="AI33:AI37"/>
    <mergeCell ref="AP28:AP32"/>
    <mergeCell ref="AP33:AP37"/>
    <mergeCell ref="AP38:AP41"/>
    <mergeCell ref="AQ3:AQ7"/>
    <mergeCell ref="AR3:AR7"/>
    <mergeCell ref="AQ8:AQ12"/>
    <mergeCell ref="AR8:AR12"/>
    <mergeCell ref="AQ13:AQ17"/>
    <mergeCell ref="AR13:AR17"/>
    <mergeCell ref="AQ18:AQ22"/>
    <mergeCell ref="AR18:AR22"/>
    <mergeCell ref="AQ23:AQ27"/>
    <mergeCell ref="AR23:AR27"/>
    <mergeCell ref="AQ28:AQ32"/>
    <mergeCell ref="AR28:AR32"/>
    <mergeCell ref="AQ33:AQ37"/>
    <mergeCell ref="AR33:AR37"/>
    <mergeCell ref="AQ38:AQ41"/>
    <mergeCell ref="AR38:AR41"/>
    <mergeCell ref="AP3:AP7"/>
    <mergeCell ref="AP8:AP12"/>
    <mergeCell ref="AP13:AP17"/>
    <mergeCell ref="AP18:AP22"/>
    <mergeCell ref="AP23:AP27"/>
    <mergeCell ref="AY33:AY37"/>
    <mergeCell ref="AY38:AY41"/>
    <mergeCell ref="AT3:AT41"/>
    <mergeCell ref="AY3:AY7"/>
    <mergeCell ref="AY8:AY12"/>
    <mergeCell ref="AY13:AY17"/>
    <mergeCell ref="AY18:AY22"/>
    <mergeCell ref="AY23:AY27"/>
    <mergeCell ref="AY28:AY32"/>
    <mergeCell ref="AU3:AU7"/>
    <mergeCell ref="AU8:AU12"/>
    <mergeCell ref="AU13:AU17"/>
    <mergeCell ref="AU18:AU22"/>
    <mergeCell ref="AU23:AU27"/>
    <mergeCell ref="AU28:AU32"/>
    <mergeCell ref="AU33:AU37"/>
    <mergeCell ref="AU38:AU4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SingleGranuleFusion w SuppMemb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Kreutzberger</dc:creator>
  <cp:lastModifiedBy>Microsoft Office User</cp:lastModifiedBy>
  <dcterms:created xsi:type="dcterms:W3CDTF">2020-09-01T00:43:40Z</dcterms:created>
  <dcterms:modified xsi:type="dcterms:W3CDTF">2020-11-05T19:47:19Z</dcterms:modified>
</cp:coreProperties>
</file>