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focal\NAVI paper\fina submission_5th Oct, 2020_eLife\data plots_excel and graphpad\Raw data for submission\"/>
    </mc:Choice>
  </mc:AlternateContent>
  <xr:revisionPtr revIDLastSave="0" documentId="13_ncr:1_{4586CB07-C682-4703-87C1-1254C42C21FB}" xr6:coauthVersionLast="45" xr6:coauthVersionMax="45" xr10:uidLastSave="{00000000-0000-0000-0000-000000000000}"/>
  <bookViews>
    <workbookView xWindow="-28920" yWindow="-120" windowWidth="29040" windowHeight="15840" activeTab="1" xr2:uid="{F0E32983-040B-4B34-A0B2-137C1C714885}"/>
  </bookViews>
  <sheets>
    <sheet name="RAW DATA - Laminar Distribution" sheetId="1" r:id="rId1"/>
    <sheet name="RAW DATA - Overla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3" i="1" l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32" i="1"/>
  <c r="T51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2" i="1"/>
  <c r="T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32" i="1"/>
  <c r="N27" i="1"/>
  <c r="W27" i="1"/>
  <c r="V27" i="1"/>
  <c r="U27" i="1"/>
  <c r="T27" i="1"/>
  <c r="S27" i="1"/>
  <c r="R27" i="1"/>
  <c r="Q27" i="1"/>
  <c r="P27" i="1"/>
  <c r="O27" i="1"/>
  <c r="K27" i="1"/>
  <c r="J27" i="1"/>
  <c r="I27" i="1"/>
  <c r="H27" i="1"/>
  <c r="G27" i="1"/>
  <c r="F27" i="1"/>
  <c r="E27" i="1"/>
  <c r="D27" i="1"/>
  <c r="C27" i="1"/>
</calcChain>
</file>

<file path=xl/sharedStrings.xml><?xml version="1.0" encoding="utf-8"?>
<sst xmlns="http://schemas.openxmlformats.org/spreadsheetml/2006/main" count="144" uniqueCount="46">
  <si>
    <t>Distance From Pia (µm)</t>
  </si>
  <si>
    <t>M1_sec1</t>
  </si>
  <si>
    <t>M1_sec2</t>
  </si>
  <si>
    <t>M2_sec3</t>
  </si>
  <si>
    <t>M2_sec4</t>
  </si>
  <si>
    <t>M3_sec5</t>
  </si>
  <si>
    <t>M3_sec6</t>
  </si>
  <si>
    <t>M3_sec7</t>
  </si>
  <si>
    <t>M4_sec8</t>
  </si>
  <si>
    <t>M4_sec9</t>
  </si>
  <si>
    <t>M4_sec10</t>
  </si>
  <si>
    <t>0-50</t>
  </si>
  <si>
    <t>50-100</t>
  </si>
  <si>
    <t>100-150</t>
  </si>
  <si>
    <t>150-200</t>
  </si>
  <si>
    <t>200-250</t>
  </si>
  <si>
    <t>250-300</t>
  </si>
  <si>
    <t>300-350</t>
  </si>
  <si>
    <t>350-400</t>
  </si>
  <si>
    <t>400-450</t>
  </si>
  <si>
    <t>450-500</t>
  </si>
  <si>
    <t>500-550</t>
  </si>
  <si>
    <t>550-600</t>
  </si>
  <si>
    <t>600-650</t>
  </si>
  <si>
    <t>650-700</t>
  </si>
  <si>
    <t>700-750</t>
  </si>
  <si>
    <t>750-800</t>
  </si>
  <si>
    <t>800-850</t>
  </si>
  <si>
    <t>850-900</t>
  </si>
  <si>
    <t>900-950</t>
  </si>
  <si>
    <t>950-1000</t>
  </si>
  <si>
    <t>1000-1050</t>
  </si>
  <si>
    <t>MD--&gt;PL (Cell Counts)</t>
  </si>
  <si>
    <t>Total</t>
  </si>
  <si>
    <t>MD--&gt;PL (% of Total)</t>
  </si>
  <si>
    <t>MGB--&gt;A1 (% of Total)</t>
  </si>
  <si>
    <t>MGB--&gt;A1 (Cell Counts)</t>
  </si>
  <si>
    <t>M2_sec5</t>
  </si>
  <si>
    <t>M3_sec8</t>
  </si>
  <si>
    <t>#mCherry+ cells</t>
  </si>
  <si>
    <t>#mCherry+ and PV+ cells</t>
  </si>
  <si>
    <t>Section ID</t>
  </si>
  <si>
    <t>MD--&gt;PL  (PL)</t>
  </si>
  <si>
    <t>MGB--&gt;A1 (A1)</t>
  </si>
  <si>
    <t>Laminar Distribution of anterogradely labelled cells (Figure 3E)</t>
  </si>
  <si>
    <t>Overlap of cortical PV neurons with Anterogradely labelled neurons - Figure 3G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</si>
</sst>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B8A4B-210B-4BA0-AA4D-D8F8D962B4EE}">
  <dimension ref="A1:W52"/>
  <sheetViews>
    <sheetView topLeftCell="A52" workbookViewId="0">
      <selection activeCell="H1" sqref="H1"/>
    </sheetView>
  </sheetViews>
  <sheetFormatPr defaultRowHeight="15" x14ac:dyDescent="0.25"/>
  <cols>
    <col min="1" max="1" width="26.7109375" customWidth="1"/>
    <col min="13" max="13" width="22.7109375" customWidth="1"/>
  </cols>
  <sheetData>
    <row r="1" spans="1:23" ht="23.25" x14ac:dyDescent="0.35">
      <c r="H1" s="6" t="s">
        <v>44</v>
      </c>
    </row>
    <row r="3" spans="1:23" ht="21" x14ac:dyDescent="0.35">
      <c r="A3" s="1"/>
      <c r="C3" s="2" t="s">
        <v>32</v>
      </c>
      <c r="D3" s="3"/>
      <c r="E3" s="3"/>
      <c r="P3" s="4" t="s">
        <v>36</v>
      </c>
      <c r="Q3" s="5"/>
      <c r="R3" s="5"/>
    </row>
    <row r="5" spans="1:23" x14ac:dyDescent="0.25">
      <c r="A5" s="1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8</v>
      </c>
      <c r="J5" t="s">
        <v>9</v>
      </c>
      <c r="K5" t="s">
        <v>10</v>
      </c>
      <c r="M5" s="1" t="s">
        <v>0</v>
      </c>
      <c r="N5" t="s">
        <v>1</v>
      </c>
      <c r="O5" t="s">
        <v>2</v>
      </c>
      <c r="P5" t="s">
        <v>3</v>
      </c>
      <c r="Q5" t="s">
        <v>4</v>
      </c>
      <c r="R5" t="s">
        <v>37</v>
      </c>
      <c r="S5" t="s">
        <v>6</v>
      </c>
      <c r="T5" t="s">
        <v>7</v>
      </c>
      <c r="U5" t="s">
        <v>38</v>
      </c>
      <c r="V5" t="s">
        <v>9</v>
      </c>
      <c r="W5" t="s">
        <v>10</v>
      </c>
    </row>
    <row r="6" spans="1:23" x14ac:dyDescent="0.25">
      <c r="A6" t="s">
        <v>11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1</v>
      </c>
      <c r="I6">
        <v>1</v>
      </c>
      <c r="J6">
        <v>0</v>
      </c>
      <c r="K6">
        <v>0</v>
      </c>
      <c r="M6" t="s">
        <v>11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0</v>
      </c>
      <c r="U6">
        <v>0</v>
      </c>
      <c r="V6">
        <v>2</v>
      </c>
      <c r="W6">
        <v>5</v>
      </c>
    </row>
    <row r="7" spans="1:23" x14ac:dyDescent="0.25">
      <c r="A7" t="s">
        <v>12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  <c r="H7">
        <v>0</v>
      </c>
      <c r="I7">
        <v>1</v>
      </c>
      <c r="J7">
        <v>2</v>
      </c>
      <c r="K7">
        <v>1</v>
      </c>
      <c r="M7" t="s">
        <v>12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  <c r="V7">
        <v>0</v>
      </c>
      <c r="W7">
        <v>6</v>
      </c>
    </row>
    <row r="8" spans="1:23" x14ac:dyDescent="0.25">
      <c r="A8" t="s">
        <v>13</v>
      </c>
      <c r="B8">
        <v>0</v>
      </c>
      <c r="C8">
        <v>0</v>
      </c>
      <c r="D8">
        <v>1</v>
      </c>
      <c r="E8">
        <v>0</v>
      </c>
      <c r="F8">
        <v>0</v>
      </c>
      <c r="G8">
        <v>0</v>
      </c>
      <c r="H8">
        <v>1</v>
      </c>
      <c r="I8">
        <v>1</v>
      </c>
      <c r="J8">
        <v>2</v>
      </c>
      <c r="K8">
        <v>0</v>
      </c>
      <c r="M8" t="s">
        <v>13</v>
      </c>
      <c r="N8">
        <v>0</v>
      </c>
      <c r="O8">
        <v>1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6</v>
      </c>
    </row>
    <row r="9" spans="1:23" x14ac:dyDescent="0.25">
      <c r="A9" t="s">
        <v>14</v>
      </c>
      <c r="B9">
        <v>1</v>
      </c>
      <c r="C9">
        <v>1</v>
      </c>
      <c r="D9">
        <v>2</v>
      </c>
      <c r="E9">
        <v>1</v>
      </c>
      <c r="F9">
        <v>1</v>
      </c>
      <c r="G9">
        <v>0</v>
      </c>
      <c r="H9">
        <v>1</v>
      </c>
      <c r="I9">
        <v>1</v>
      </c>
      <c r="J9">
        <v>3</v>
      </c>
      <c r="K9">
        <v>2</v>
      </c>
      <c r="M9" t="s">
        <v>14</v>
      </c>
      <c r="N9">
        <v>0</v>
      </c>
      <c r="O9">
        <v>2</v>
      </c>
      <c r="P9">
        <v>0</v>
      </c>
      <c r="Q9">
        <v>0</v>
      </c>
      <c r="R9">
        <v>0</v>
      </c>
      <c r="S9">
        <v>0</v>
      </c>
      <c r="T9">
        <v>1</v>
      </c>
      <c r="U9">
        <v>0</v>
      </c>
      <c r="V9">
        <v>1</v>
      </c>
      <c r="W9">
        <v>5</v>
      </c>
    </row>
    <row r="10" spans="1:23" x14ac:dyDescent="0.25">
      <c r="A10" t="s">
        <v>15</v>
      </c>
      <c r="B10">
        <v>3</v>
      </c>
      <c r="C10">
        <v>6</v>
      </c>
      <c r="D10">
        <v>3</v>
      </c>
      <c r="E10">
        <v>3</v>
      </c>
      <c r="F10">
        <v>0</v>
      </c>
      <c r="G10">
        <v>0</v>
      </c>
      <c r="H10">
        <v>2</v>
      </c>
      <c r="I10">
        <v>2</v>
      </c>
      <c r="J10">
        <v>5</v>
      </c>
      <c r="K10">
        <v>4</v>
      </c>
      <c r="M10" t="s">
        <v>15</v>
      </c>
      <c r="N10">
        <v>0</v>
      </c>
      <c r="O10">
        <v>4</v>
      </c>
      <c r="P10">
        <v>0</v>
      </c>
      <c r="Q10">
        <v>1</v>
      </c>
      <c r="R10">
        <v>0</v>
      </c>
      <c r="S10">
        <v>0</v>
      </c>
      <c r="T10">
        <v>1</v>
      </c>
      <c r="U10">
        <v>0</v>
      </c>
      <c r="V10">
        <v>2</v>
      </c>
      <c r="W10">
        <v>5</v>
      </c>
    </row>
    <row r="11" spans="1:23" x14ac:dyDescent="0.25">
      <c r="A11" t="s">
        <v>16</v>
      </c>
      <c r="B11">
        <v>6</v>
      </c>
      <c r="C11">
        <v>12</v>
      </c>
      <c r="D11">
        <v>4</v>
      </c>
      <c r="E11">
        <v>3</v>
      </c>
      <c r="F11">
        <v>0</v>
      </c>
      <c r="G11">
        <v>0</v>
      </c>
      <c r="H11">
        <v>3</v>
      </c>
      <c r="I11">
        <v>5</v>
      </c>
      <c r="J11">
        <v>5</v>
      </c>
      <c r="K11">
        <v>5</v>
      </c>
      <c r="M11" t="s">
        <v>16</v>
      </c>
      <c r="N11">
        <v>0</v>
      </c>
      <c r="O11">
        <v>6</v>
      </c>
      <c r="P11">
        <v>0</v>
      </c>
      <c r="Q11">
        <v>1</v>
      </c>
      <c r="R11">
        <v>1</v>
      </c>
      <c r="S11">
        <v>0</v>
      </c>
      <c r="T11">
        <v>2</v>
      </c>
      <c r="U11">
        <v>0</v>
      </c>
      <c r="V11">
        <v>4</v>
      </c>
      <c r="W11">
        <v>6</v>
      </c>
    </row>
    <row r="12" spans="1:23" x14ac:dyDescent="0.25">
      <c r="A12" t="s">
        <v>17</v>
      </c>
      <c r="B12">
        <v>7</v>
      </c>
      <c r="C12">
        <v>14</v>
      </c>
      <c r="D12">
        <v>3</v>
      </c>
      <c r="E12">
        <v>5</v>
      </c>
      <c r="F12">
        <v>0</v>
      </c>
      <c r="G12">
        <v>1</v>
      </c>
      <c r="H12">
        <v>2</v>
      </c>
      <c r="I12">
        <v>5</v>
      </c>
      <c r="J12">
        <v>5</v>
      </c>
      <c r="K12">
        <v>5</v>
      </c>
      <c r="M12" t="s">
        <v>17</v>
      </c>
      <c r="N12">
        <v>1</v>
      </c>
      <c r="O12">
        <v>6</v>
      </c>
      <c r="P12">
        <v>0</v>
      </c>
      <c r="Q12">
        <v>1</v>
      </c>
      <c r="R12">
        <v>1</v>
      </c>
      <c r="S12">
        <v>0</v>
      </c>
      <c r="T12">
        <v>1</v>
      </c>
      <c r="U12">
        <v>0</v>
      </c>
      <c r="V12">
        <v>5</v>
      </c>
      <c r="W12">
        <v>10</v>
      </c>
    </row>
    <row r="13" spans="1:23" x14ac:dyDescent="0.25">
      <c r="A13" t="s">
        <v>18</v>
      </c>
      <c r="B13">
        <v>6</v>
      </c>
      <c r="C13">
        <v>10</v>
      </c>
      <c r="D13">
        <v>3</v>
      </c>
      <c r="E13">
        <v>4</v>
      </c>
      <c r="F13">
        <v>1</v>
      </c>
      <c r="G13">
        <v>1</v>
      </c>
      <c r="H13">
        <v>1</v>
      </c>
      <c r="I13">
        <v>5</v>
      </c>
      <c r="J13">
        <v>5</v>
      </c>
      <c r="K13">
        <v>3</v>
      </c>
      <c r="M13" t="s">
        <v>18</v>
      </c>
      <c r="N13">
        <v>3</v>
      </c>
      <c r="O13">
        <v>6</v>
      </c>
      <c r="P13">
        <v>0</v>
      </c>
      <c r="Q13">
        <v>1</v>
      </c>
      <c r="R13">
        <v>1</v>
      </c>
      <c r="S13">
        <v>0</v>
      </c>
      <c r="T13">
        <v>3</v>
      </c>
      <c r="U13">
        <v>1</v>
      </c>
      <c r="V13">
        <v>6</v>
      </c>
      <c r="W13">
        <v>10</v>
      </c>
    </row>
    <row r="14" spans="1:23" x14ac:dyDescent="0.25">
      <c r="A14" t="s">
        <v>19</v>
      </c>
      <c r="B14">
        <v>5</v>
      </c>
      <c r="C14">
        <v>8</v>
      </c>
      <c r="D14">
        <v>3</v>
      </c>
      <c r="E14">
        <v>4</v>
      </c>
      <c r="F14">
        <v>1</v>
      </c>
      <c r="G14">
        <v>1</v>
      </c>
      <c r="H14">
        <v>1</v>
      </c>
      <c r="I14">
        <v>3</v>
      </c>
      <c r="J14">
        <v>5</v>
      </c>
      <c r="K14">
        <v>3</v>
      </c>
      <c r="M14" t="s">
        <v>19</v>
      </c>
      <c r="N14">
        <v>5</v>
      </c>
      <c r="O14">
        <v>6</v>
      </c>
      <c r="P14">
        <v>0</v>
      </c>
      <c r="Q14">
        <v>1</v>
      </c>
      <c r="R14">
        <v>4</v>
      </c>
      <c r="S14">
        <v>1</v>
      </c>
      <c r="T14">
        <v>5</v>
      </c>
      <c r="U14">
        <v>1</v>
      </c>
      <c r="V14">
        <v>6</v>
      </c>
      <c r="W14">
        <v>14</v>
      </c>
    </row>
    <row r="15" spans="1:23" x14ac:dyDescent="0.25">
      <c r="A15" t="s">
        <v>20</v>
      </c>
      <c r="B15">
        <v>4</v>
      </c>
      <c r="C15">
        <v>7</v>
      </c>
      <c r="D15">
        <v>4</v>
      </c>
      <c r="E15">
        <v>2</v>
      </c>
      <c r="F15">
        <v>2</v>
      </c>
      <c r="G15">
        <v>2</v>
      </c>
      <c r="H15">
        <v>3</v>
      </c>
      <c r="I15">
        <v>3</v>
      </c>
      <c r="J15">
        <v>5</v>
      </c>
      <c r="K15">
        <v>2</v>
      </c>
      <c r="M15" t="s">
        <v>20</v>
      </c>
      <c r="N15">
        <v>6</v>
      </c>
      <c r="O15">
        <v>7</v>
      </c>
      <c r="P15">
        <v>0</v>
      </c>
      <c r="Q15">
        <v>2</v>
      </c>
      <c r="R15">
        <v>5</v>
      </c>
      <c r="S15">
        <v>1</v>
      </c>
      <c r="T15">
        <v>6</v>
      </c>
      <c r="U15">
        <v>1</v>
      </c>
      <c r="V15">
        <v>10</v>
      </c>
      <c r="W15">
        <v>17</v>
      </c>
    </row>
    <row r="16" spans="1:23" x14ac:dyDescent="0.25">
      <c r="A16" t="s">
        <v>21</v>
      </c>
      <c r="B16">
        <v>4</v>
      </c>
      <c r="C16">
        <v>9</v>
      </c>
      <c r="D16">
        <v>3</v>
      </c>
      <c r="E16">
        <v>2</v>
      </c>
      <c r="F16">
        <v>3</v>
      </c>
      <c r="G16">
        <v>2</v>
      </c>
      <c r="H16">
        <v>3</v>
      </c>
      <c r="I16">
        <v>3</v>
      </c>
      <c r="J16">
        <v>5</v>
      </c>
      <c r="K16">
        <v>2</v>
      </c>
      <c r="M16" t="s">
        <v>21</v>
      </c>
      <c r="N16">
        <v>7</v>
      </c>
      <c r="O16">
        <v>7</v>
      </c>
      <c r="P16">
        <v>2</v>
      </c>
      <c r="Q16">
        <v>3</v>
      </c>
      <c r="R16">
        <v>5</v>
      </c>
      <c r="S16">
        <v>1</v>
      </c>
      <c r="T16">
        <v>5</v>
      </c>
      <c r="U16">
        <v>0</v>
      </c>
      <c r="V16">
        <v>11</v>
      </c>
      <c r="W16">
        <v>19</v>
      </c>
    </row>
    <row r="17" spans="1:23" x14ac:dyDescent="0.25">
      <c r="A17" t="s">
        <v>22</v>
      </c>
      <c r="B17">
        <v>4</v>
      </c>
      <c r="C17">
        <v>9</v>
      </c>
      <c r="D17">
        <v>2</v>
      </c>
      <c r="E17">
        <v>3</v>
      </c>
      <c r="F17">
        <v>3</v>
      </c>
      <c r="G17">
        <v>2</v>
      </c>
      <c r="H17">
        <v>3</v>
      </c>
      <c r="I17">
        <v>3</v>
      </c>
      <c r="J17">
        <v>5</v>
      </c>
      <c r="K17">
        <v>3</v>
      </c>
      <c r="M17" t="s">
        <v>22</v>
      </c>
      <c r="N17">
        <v>6</v>
      </c>
      <c r="O17">
        <v>5</v>
      </c>
      <c r="P17">
        <v>4</v>
      </c>
      <c r="Q17">
        <v>3</v>
      </c>
      <c r="R17">
        <v>3</v>
      </c>
      <c r="S17">
        <v>2</v>
      </c>
      <c r="T17">
        <v>5</v>
      </c>
      <c r="U17">
        <v>1</v>
      </c>
      <c r="V17">
        <v>11</v>
      </c>
      <c r="W17">
        <v>18</v>
      </c>
    </row>
    <row r="18" spans="1:23" x14ac:dyDescent="0.25">
      <c r="A18" t="s">
        <v>23</v>
      </c>
      <c r="B18">
        <v>5</v>
      </c>
      <c r="C18">
        <v>11</v>
      </c>
      <c r="D18">
        <v>1</v>
      </c>
      <c r="E18">
        <v>3</v>
      </c>
      <c r="F18">
        <v>3</v>
      </c>
      <c r="G18">
        <v>2</v>
      </c>
      <c r="H18">
        <v>2</v>
      </c>
      <c r="I18">
        <v>2</v>
      </c>
      <c r="J18">
        <v>3</v>
      </c>
      <c r="K18">
        <v>2</v>
      </c>
      <c r="M18" t="s">
        <v>23</v>
      </c>
      <c r="N18">
        <v>5</v>
      </c>
      <c r="O18">
        <v>4</v>
      </c>
      <c r="P18">
        <v>3</v>
      </c>
      <c r="Q18">
        <v>3</v>
      </c>
      <c r="R18">
        <v>2</v>
      </c>
      <c r="S18">
        <v>1</v>
      </c>
      <c r="T18">
        <v>3</v>
      </c>
      <c r="U18">
        <v>1</v>
      </c>
      <c r="V18">
        <v>11</v>
      </c>
      <c r="W18">
        <v>14</v>
      </c>
    </row>
    <row r="19" spans="1:23" x14ac:dyDescent="0.25">
      <c r="A19" t="s">
        <v>24</v>
      </c>
      <c r="B19">
        <v>5</v>
      </c>
      <c r="C19">
        <v>10</v>
      </c>
      <c r="D19">
        <v>1</v>
      </c>
      <c r="E19">
        <v>3</v>
      </c>
      <c r="F19">
        <v>3</v>
      </c>
      <c r="G19">
        <v>3</v>
      </c>
      <c r="H19">
        <v>2</v>
      </c>
      <c r="I19">
        <v>3</v>
      </c>
      <c r="J19">
        <v>2</v>
      </c>
      <c r="K19">
        <v>2</v>
      </c>
      <c r="M19" t="s">
        <v>24</v>
      </c>
      <c r="N19">
        <v>3</v>
      </c>
      <c r="O19">
        <v>4</v>
      </c>
      <c r="P19">
        <v>3</v>
      </c>
      <c r="Q19">
        <v>2</v>
      </c>
      <c r="R19">
        <v>2</v>
      </c>
      <c r="S19">
        <v>1</v>
      </c>
      <c r="T19">
        <v>2</v>
      </c>
      <c r="U19">
        <v>1</v>
      </c>
      <c r="V19">
        <v>14</v>
      </c>
      <c r="W19">
        <v>13</v>
      </c>
    </row>
    <row r="20" spans="1:23" x14ac:dyDescent="0.25">
      <c r="A20" t="s">
        <v>25</v>
      </c>
      <c r="B20">
        <v>5</v>
      </c>
      <c r="C20">
        <v>10</v>
      </c>
      <c r="D20">
        <v>1</v>
      </c>
      <c r="E20">
        <v>2</v>
      </c>
      <c r="F20">
        <v>1</v>
      </c>
      <c r="G20">
        <v>4</v>
      </c>
      <c r="H20">
        <v>2</v>
      </c>
      <c r="I20">
        <v>3</v>
      </c>
      <c r="J20">
        <v>1</v>
      </c>
      <c r="K20">
        <v>1</v>
      </c>
      <c r="M20" t="s">
        <v>25</v>
      </c>
      <c r="N20">
        <v>2</v>
      </c>
      <c r="O20">
        <v>5</v>
      </c>
      <c r="P20">
        <v>2</v>
      </c>
      <c r="Q20">
        <v>2</v>
      </c>
      <c r="R20">
        <v>2</v>
      </c>
      <c r="S20">
        <v>1</v>
      </c>
      <c r="T20">
        <v>1</v>
      </c>
      <c r="U20">
        <v>1</v>
      </c>
      <c r="V20">
        <v>18</v>
      </c>
      <c r="W20">
        <v>16</v>
      </c>
    </row>
    <row r="21" spans="1:23" x14ac:dyDescent="0.25">
      <c r="A21" t="s">
        <v>26</v>
      </c>
      <c r="B21">
        <v>4</v>
      </c>
      <c r="C21">
        <v>6</v>
      </c>
      <c r="D21">
        <v>0</v>
      </c>
      <c r="E21">
        <v>1</v>
      </c>
      <c r="F21">
        <v>1</v>
      </c>
      <c r="G21">
        <v>4</v>
      </c>
      <c r="H21">
        <v>1</v>
      </c>
      <c r="I21">
        <v>2</v>
      </c>
      <c r="J21">
        <v>0</v>
      </c>
      <c r="K21">
        <v>1</v>
      </c>
      <c r="M21" t="s">
        <v>26</v>
      </c>
      <c r="N21">
        <v>1</v>
      </c>
      <c r="O21">
        <v>5</v>
      </c>
      <c r="P21">
        <v>2</v>
      </c>
      <c r="Q21">
        <v>2</v>
      </c>
      <c r="R21">
        <v>2</v>
      </c>
      <c r="S21">
        <v>1</v>
      </c>
      <c r="T21">
        <v>2</v>
      </c>
      <c r="U21">
        <v>1</v>
      </c>
      <c r="V21">
        <v>22</v>
      </c>
      <c r="W21">
        <v>20</v>
      </c>
    </row>
    <row r="22" spans="1:23" x14ac:dyDescent="0.25">
      <c r="A22" t="s">
        <v>27</v>
      </c>
      <c r="B22">
        <v>2</v>
      </c>
      <c r="C22">
        <v>4</v>
      </c>
      <c r="D22">
        <v>0</v>
      </c>
      <c r="E22">
        <v>0</v>
      </c>
      <c r="F22">
        <v>0</v>
      </c>
      <c r="G22">
        <v>1</v>
      </c>
      <c r="H22">
        <v>0</v>
      </c>
      <c r="I22">
        <v>1</v>
      </c>
      <c r="J22">
        <v>0</v>
      </c>
      <c r="K22">
        <v>0</v>
      </c>
      <c r="M22" t="s">
        <v>27</v>
      </c>
      <c r="N22">
        <v>2</v>
      </c>
      <c r="O22">
        <v>4</v>
      </c>
      <c r="P22">
        <v>0</v>
      </c>
      <c r="Q22">
        <v>2</v>
      </c>
      <c r="R22">
        <v>2</v>
      </c>
      <c r="S22">
        <v>1</v>
      </c>
      <c r="T22">
        <v>3</v>
      </c>
      <c r="U22">
        <v>1</v>
      </c>
      <c r="V22">
        <v>15</v>
      </c>
      <c r="W22">
        <v>19</v>
      </c>
    </row>
    <row r="23" spans="1:23" x14ac:dyDescent="0.25">
      <c r="A23" t="s">
        <v>28</v>
      </c>
      <c r="B23">
        <v>1</v>
      </c>
      <c r="C23">
        <v>0</v>
      </c>
      <c r="D23">
        <v>0</v>
      </c>
      <c r="E23">
        <v>0</v>
      </c>
      <c r="F23">
        <v>0</v>
      </c>
      <c r="G23">
        <v>1</v>
      </c>
      <c r="H23">
        <v>0</v>
      </c>
      <c r="I23">
        <v>0</v>
      </c>
      <c r="J23">
        <v>0</v>
      </c>
      <c r="K23">
        <v>0</v>
      </c>
      <c r="M23" t="s">
        <v>28</v>
      </c>
      <c r="N23">
        <v>3</v>
      </c>
      <c r="O23">
        <v>2</v>
      </c>
      <c r="P23">
        <v>0</v>
      </c>
      <c r="Q23">
        <v>1</v>
      </c>
      <c r="R23">
        <v>2</v>
      </c>
      <c r="S23">
        <v>1</v>
      </c>
      <c r="T23">
        <v>2</v>
      </c>
      <c r="U23">
        <v>1</v>
      </c>
      <c r="V23">
        <v>8</v>
      </c>
      <c r="W23">
        <v>10</v>
      </c>
    </row>
    <row r="24" spans="1:23" x14ac:dyDescent="0.25">
      <c r="A24" t="s">
        <v>29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M24" t="s">
        <v>29</v>
      </c>
      <c r="N24">
        <v>3</v>
      </c>
      <c r="O24">
        <v>0</v>
      </c>
      <c r="P24">
        <v>0</v>
      </c>
      <c r="Q24">
        <v>1</v>
      </c>
      <c r="R24">
        <v>2</v>
      </c>
      <c r="S24">
        <v>1</v>
      </c>
      <c r="T24">
        <v>1</v>
      </c>
      <c r="U24">
        <v>1</v>
      </c>
      <c r="V24">
        <v>1</v>
      </c>
      <c r="W24">
        <v>3</v>
      </c>
    </row>
    <row r="25" spans="1:23" x14ac:dyDescent="0.25">
      <c r="A25" t="s">
        <v>30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M25" t="s">
        <v>30</v>
      </c>
      <c r="N25">
        <v>2</v>
      </c>
      <c r="O25">
        <v>0</v>
      </c>
      <c r="P25">
        <v>0</v>
      </c>
      <c r="Q25">
        <v>1</v>
      </c>
      <c r="R25">
        <v>1</v>
      </c>
      <c r="S25">
        <v>1</v>
      </c>
      <c r="T25">
        <v>1</v>
      </c>
      <c r="U25">
        <v>1</v>
      </c>
      <c r="V25">
        <v>0</v>
      </c>
      <c r="W25">
        <v>0</v>
      </c>
    </row>
    <row r="26" spans="1:23" x14ac:dyDescent="0.25">
      <c r="A26" t="s">
        <v>31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M26" t="s">
        <v>31</v>
      </c>
      <c r="N26">
        <v>0</v>
      </c>
      <c r="O26">
        <v>0</v>
      </c>
      <c r="P26">
        <v>0</v>
      </c>
      <c r="Q26">
        <v>1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</row>
    <row r="27" spans="1:23" x14ac:dyDescent="0.25">
      <c r="A27" s="1" t="s">
        <v>33</v>
      </c>
      <c r="B27">
        <v>62</v>
      </c>
      <c r="C27">
        <f t="shared" ref="C27:K27" si="0">SUM(C6:C26)</f>
        <v>117</v>
      </c>
      <c r="D27">
        <f t="shared" si="0"/>
        <v>32</v>
      </c>
      <c r="E27">
        <f t="shared" si="0"/>
        <v>36</v>
      </c>
      <c r="F27">
        <f t="shared" si="0"/>
        <v>19</v>
      </c>
      <c r="G27">
        <f t="shared" si="0"/>
        <v>24</v>
      </c>
      <c r="H27">
        <f t="shared" si="0"/>
        <v>28</v>
      </c>
      <c r="I27">
        <f t="shared" si="0"/>
        <v>44</v>
      </c>
      <c r="J27">
        <f t="shared" si="0"/>
        <v>53</v>
      </c>
      <c r="K27">
        <f t="shared" si="0"/>
        <v>36</v>
      </c>
      <c r="M27" s="1" t="s">
        <v>33</v>
      </c>
      <c r="N27">
        <f t="shared" ref="N27:W27" si="1">SUM(N6:N26)</f>
        <v>49</v>
      </c>
      <c r="O27">
        <f t="shared" si="1"/>
        <v>74</v>
      </c>
      <c r="P27">
        <f t="shared" si="1"/>
        <v>16</v>
      </c>
      <c r="Q27">
        <f t="shared" si="1"/>
        <v>28</v>
      </c>
      <c r="R27">
        <f t="shared" si="1"/>
        <v>36</v>
      </c>
      <c r="S27">
        <f t="shared" si="1"/>
        <v>13</v>
      </c>
      <c r="T27">
        <f t="shared" si="1"/>
        <v>45</v>
      </c>
      <c r="U27">
        <f t="shared" si="1"/>
        <v>12</v>
      </c>
      <c r="V27">
        <f t="shared" si="1"/>
        <v>148</v>
      </c>
      <c r="W27">
        <f t="shared" si="1"/>
        <v>216</v>
      </c>
    </row>
    <row r="30" spans="1:23" ht="21" x14ac:dyDescent="0.35">
      <c r="C30" s="2" t="s">
        <v>34</v>
      </c>
      <c r="D30" s="3"/>
      <c r="E30" s="3"/>
      <c r="O30" s="4" t="s">
        <v>35</v>
      </c>
      <c r="P30" s="5"/>
      <c r="Q30" s="5"/>
    </row>
    <row r="31" spans="1:23" x14ac:dyDescent="0.25">
      <c r="A31" s="1" t="s">
        <v>0</v>
      </c>
      <c r="M31" s="1" t="s">
        <v>0</v>
      </c>
    </row>
    <row r="32" spans="1:23" x14ac:dyDescent="0.25">
      <c r="A32" t="s">
        <v>11</v>
      </c>
      <c r="B32">
        <f>(B6/62)*100</f>
        <v>0</v>
      </c>
      <c r="C32">
        <f>(C6/117)*100</f>
        <v>0</v>
      </c>
      <c r="D32">
        <f>(D6/32)*100</f>
        <v>0</v>
      </c>
      <c r="E32">
        <f>(E6/36)*100</f>
        <v>0</v>
      </c>
      <c r="F32">
        <f>(F6/19)*100</f>
        <v>0</v>
      </c>
      <c r="G32">
        <f>(G6/24)*100</f>
        <v>0</v>
      </c>
      <c r="H32">
        <f>(H6/28)*100</f>
        <v>3.5714285714285712</v>
      </c>
      <c r="I32">
        <f>(I6/44)*100</f>
        <v>2.2727272727272729</v>
      </c>
      <c r="J32">
        <f>(J6/53)*100</f>
        <v>0</v>
      </c>
      <c r="K32">
        <f>(K6/36)*100</f>
        <v>0</v>
      </c>
      <c r="M32" t="s">
        <v>11</v>
      </c>
      <c r="N32">
        <f>(N6/49)*100</f>
        <v>0</v>
      </c>
      <c r="O32">
        <f>(O6/74)*100</f>
        <v>0</v>
      </c>
      <c r="P32">
        <f>(P6/16)*100</f>
        <v>0</v>
      </c>
      <c r="Q32">
        <f>(Q6/28)*100</f>
        <v>0</v>
      </c>
      <c r="R32">
        <f>(R6/36)*100</f>
        <v>2.7777777777777777</v>
      </c>
      <c r="S32">
        <f>(S6/13)*100</f>
        <v>0</v>
      </c>
      <c r="T32">
        <f>(T6/45)*100</f>
        <v>0</v>
      </c>
      <c r="U32">
        <f>(U6/12)*100</f>
        <v>0</v>
      </c>
      <c r="V32">
        <f>(V6/148)*100</f>
        <v>1.3513513513513513</v>
      </c>
      <c r="W32">
        <f>(W6/216)*100</f>
        <v>2.3148148148148149</v>
      </c>
    </row>
    <row r="33" spans="1:23" x14ac:dyDescent="0.25">
      <c r="A33" t="s">
        <v>12</v>
      </c>
      <c r="B33">
        <f t="shared" ref="B33:B52" si="2">(B7/62)*100</f>
        <v>0</v>
      </c>
      <c r="C33">
        <f t="shared" ref="C33:C52" si="3">(C7/117)*100</f>
        <v>0</v>
      </c>
      <c r="D33">
        <f t="shared" ref="D33:D52" si="4">(D7/32)*100</f>
        <v>3.125</v>
      </c>
      <c r="E33">
        <f t="shared" ref="E33:E52" si="5">(E7/36)*100</f>
        <v>0</v>
      </c>
      <c r="F33">
        <f t="shared" ref="F33:F52" si="6">(F7/19)*100</f>
        <v>0</v>
      </c>
      <c r="G33">
        <f t="shared" ref="G33:G52" si="7">(G7/24)*100</f>
        <v>0</v>
      </c>
      <c r="H33">
        <f t="shared" ref="H33:H52" si="8">(H7/28)*100</f>
        <v>0</v>
      </c>
      <c r="I33">
        <f t="shared" ref="I33:I52" si="9">(I7/44)*100</f>
        <v>2.2727272727272729</v>
      </c>
      <c r="J33">
        <f t="shared" ref="J33:J52" si="10">(J7/53)*100</f>
        <v>3.7735849056603774</v>
      </c>
      <c r="K33">
        <f t="shared" ref="K33:K52" si="11">(K7/36)*100</f>
        <v>2.7777777777777777</v>
      </c>
      <c r="M33" t="s">
        <v>12</v>
      </c>
      <c r="N33">
        <f t="shared" ref="N33:N52" si="12">(N7/49)*100</f>
        <v>0</v>
      </c>
      <c r="O33">
        <f t="shared" ref="O33:O52" si="13">(O7/74)*100</f>
        <v>0</v>
      </c>
      <c r="P33">
        <f t="shared" ref="P33:P52" si="14">(P7/16)*100</f>
        <v>0</v>
      </c>
      <c r="Q33">
        <f t="shared" ref="Q33:Q52" si="15">(Q7/28)*100</f>
        <v>0</v>
      </c>
      <c r="R33">
        <f t="shared" ref="R33:R52" si="16">(R7/36)*100</f>
        <v>0</v>
      </c>
      <c r="S33">
        <f t="shared" ref="S33:S52" si="17">(S7/13)*100</f>
        <v>0</v>
      </c>
      <c r="T33">
        <f t="shared" ref="T33:T52" si="18">(T7/45)*100</f>
        <v>2.2222222222222223</v>
      </c>
      <c r="U33">
        <f t="shared" ref="U33:U52" si="19">(U7/12)*100</f>
        <v>0</v>
      </c>
      <c r="V33">
        <f t="shared" ref="V33:V52" si="20">(V7/148)*100</f>
        <v>0</v>
      </c>
      <c r="W33">
        <f t="shared" ref="W33:W52" si="21">(W7/216)*100</f>
        <v>2.7777777777777777</v>
      </c>
    </row>
    <row r="34" spans="1:23" x14ac:dyDescent="0.25">
      <c r="A34" t="s">
        <v>13</v>
      </c>
      <c r="B34">
        <f t="shared" si="2"/>
        <v>0</v>
      </c>
      <c r="C34">
        <f t="shared" si="3"/>
        <v>0</v>
      </c>
      <c r="D34">
        <f t="shared" si="4"/>
        <v>3.125</v>
      </c>
      <c r="E34">
        <f t="shared" si="5"/>
        <v>0</v>
      </c>
      <c r="F34">
        <f t="shared" si="6"/>
        <v>0</v>
      </c>
      <c r="G34">
        <f t="shared" si="7"/>
        <v>0</v>
      </c>
      <c r="H34">
        <f t="shared" si="8"/>
        <v>3.5714285714285712</v>
      </c>
      <c r="I34">
        <f t="shared" si="9"/>
        <v>2.2727272727272729</v>
      </c>
      <c r="J34">
        <f t="shared" si="10"/>
        <v>3.7735849056603774</v>
      </c>
      <c r="K34">
        <f t="shared" si="11"/>
        <v>0</v>
      </c>
      <c r="M34" t="s">
        <v>13</v>
      </c>
      <c r="N34">
        <f t="shared" si="12"/>
        <v>0</v>
      </c>
      <c r="O34">
        <f t="shared" si="13"/>
        <v>1.3513513513513513</v>
      </c>
      <c r="P34">
        <f t="shared" si="14"/>
        <v>0</v>
      </c>
      <c r="Q34">
        <f t="shared" si="15"/>
        <v>0</v>
      </c>
      <c r="R34">
        <f t="shared" si="16"/>
        <v>0</v>
      </c>
      <c r="S34">
        <f t="shared" si="17"/>
        <v>0</v>
      </c>
      <c r="T34">
        <f t="shared" si="18"/>
        <v>0</v>
      </c>
      <c r="U34">
        <f t="shared" si="19"/>
        <v>0</v>
      </c>
      <c r="V34">
        <f t="shared" si="20"/>
        <v>0.67567567567567566</v>
      </c>
      <c r="W34">
        <f t="shared" si="21"/>
        <v>2.7777777777777777</v>
      </c>
    </row>
    <row r="35" spans="1:23" x14ac:dyDescent="0.25">
      <c r="A35" t="s">
        <v>14</v>
      </c>
      <c r="B35">
        <f t="shared" si="2"/>
        <v>1.6129032258064515</v>
      </c>
      <c r="C35">
        <f t="shared" si="3"/>
        <v>0.85470085470085477</v>
      </c>
      <c r="D35">
        <f t="shared" si="4"/>
        <v>6.25</v>
      </c>
      <c r="E35">
        <f t="shared" si="5"/>
        <v>2.7777777777777777</v>
      </c>
      <c r="F35">
        <f t="shared" si="6"/>
        <v>5.2631578947368416</v>
      </c>
      <c r="G35">
        <f t="shared" si="7"/>
        <v>0</v>
      </c>
      <c r="H35">
        <f t="shared" si="8"/>
        <v>3.5714285714285712</v>
      </c>
      <c r="I35">
        <f t="shared" si="9"/>
        <v>2.2727272727272729</v>
      </c>
      <c r="J35">
        <f t="shared" si="10"/>
        <v>5.6603773584905666</v>
      </c>
      <c r="K35">
        <f t="shared" si="11"/>
        <v>5.5555555555555554</v>
      </c>
      <c r="M35" t="s">
        <v>14</v>
      </c>
      <c r="N35">
        <f t="shared" si="12"/>
        <v>0</v>
      </c>
      <c r="O35">
        <f t="shared" si="13"/>
        <v>2.7027027027027026</v>
      </c>
      <c r="P35">
        <f t="shared" si="14"/>
        <v>0</v>
      </c>
      <c r="Q35">
        <f t="shared" si="15"/>
        <v>0</v>
      </c>
      <c r="R35">
        <f t="shared" si="16"/>
        <v>0</v>
      </c>
      <c r="S35">
        <f t="shared" si="17"/>
        <v>0</v>
      </c>
      <c r="T35">
        <f t="shared" si="18"/>
        <v>2.2222222222222223</v>
      </c>
      <c r="U35">
        <f t="shared" si="19"/>
        <v>0</v>
      </c>
      <c r="V35">
        <f t="shared" si="20"/>
        <v>0.67567567567567566</v>
      </c>
      <c r="W35">
        <f t="shared" si="21"/>
        <v>2.3148148148148149</v>
      </c>
    </row>
    <row r="36" spans="1:23" x14ac:dyDescent="0.25">
      <c r="A36" t="s">
        <v>15</v>
      </c>
      <c r="B36">
        <f t="shared" si="2"/>
        <v>4.838709677419355</v>
      </c>
      <c r="C36">
        <f t="shared" si="3"/>
        <v>5.1282051282051277</v>
      </c>
      <c r="D36">
        <f t="shared" si="4"/>
        <v>9.375</v>
      </c>
      <c r="E36">
        <f t="shared" si="5"/>
        <v>8.3333333333333321</v>
      </c>
      <c r="F36">
        <f t="shared" si="6"/>
        <v>0</v>
      </c>
      <c r="G36">
        <f t="shared" si="7"/>
        <v>0</v>
      </c>
      <c r="H36">
        <f t="shared" si="8"/>
        <v>7.1428571428571423</v>
      </c>
      <c r="I36">
        <f t="shared" si="9"/>
        <v>4.5454545454545459</v>
      </c>
      <c r="J36">
        <f t="shared" si="10"/>
        <v>9.433962264150944</v>
      </c>
      <c r="K36">
        <f t="shared" si="11"/>
        <v>11.111111111111111</v>
      </c>
      <c r="M36" t="s">
        <v>15</v>
      </c>
      <c r="N36">
        <f t="shared" si="12"/>
        <v>0</v>
      </c>
      <c r="O36">
        <f t="shared" si="13"/>
        <v>5.4054054054054053</v>
      </c>
      <c r="P36">
        <f t="shared" si="14"/>
        <v>0</v>
      </c>
      <c r="Q36">
        <f t="shared" si="15"/>
        <v>3.5714285714285712</v>
      </c>
      <c r="R36">
        <f t="shared" si="16"/>
        <v>0</v>
      </c>
      <c r="S36">
        <f t="shared" si="17"/>
        <v>0</v>
      </c>
      <c r="T36">
        <f t="shared" si="18"/>
        <v>2.2222222222222223</v>
      </c>
      <c r="U36">
        <f t="shared" si="19"/>
        <v>0</v>
      </c>
      <c r="V36">
        <f t="shared" si="20"/>
        <v>1.3513513513513513</v>
      </c>
      <c r="W36">
        <f t="shared" si="21"/>
        <v>2.3148148148148149</v>
      </c>
    </row>
    <row r="37" spans="1:23" x14ac:dyDescent="0.25">
      <c r="A37" t="s">
        <v>16</v>
      </c>
      <c r="B37">
        <f t="shared" si="2"/>
        <v>9.67741935483871</v>
      </c>
      <c r="C37">
        <f t="shared" si="3"/>
        <v>10.256410256410255</v>
      </c>
      <c r="D37">
        <f t="shared" si="4"/>
        <v>12.5</v>
      </c>
      <c r="E37">
        <f t="shared" si="5"/>
        <v>8.3333333333333321</v>
      </c>
      <c r="F37">
        <f t="shared" si="6"/>
        <v>0</v>
      </c>
      <c r="G37">
        <f t="shared" si="7"/>
        <v>0</v>
      </c>
      <c r="H37">
        <f t="shared" si="8"/>
        <v>10.714285714285714</v>
      </c>
      <c r="I37">
        <f t="shared" si="9"/>
        <v>11.363636363636363</v>
      </c>
      <c r="J37">
        <f t="shared" si="10"/>
        <v>9.433962264150944</v>
      </c>
      <c r="K37">
        <f t="shared" si="11"/>
        <v>13.888888888888889</v>
      </c>
      <c r="M37" t="s">
        <v>16</v>
      </c>
      <c r="N37">
        <f t="shared" si="12"/>
        <v>0</v>
      </c>
      <c r="O37">
        <f t="shared" si="13"/>
        <v>8.1081081081081088</v>
      </c>
      <c r="P37">
        <f t="shared" si="14"/>
        <v>0</v>
      </c>
      <c r="Q37">
        <f t="shared" si="15"/>
        <v>3.5714285714285712</v>
      </c>
      <c r="R37">
        <f t="shared" si="16"/>
        <v>2.7777777777777777</v>
      </c>
      <c r="S37">
        <f t="shared" si="17"/>
        <v>0</v>
      </c>
      <c r="T37">
        <f t="shared" si="18"/>
        <v>4.4444444444444446</v>
      </c>
      <c r="U37">
        <f t="shared" si="19"/>
        <v>0</v>
      </c>
      <c r="V37">
        <f t="shared" si="20"/>
        <v>2.7027027027027026</v>
      </c>
      <c r="W37">
        <f t="shared" si="21"/>
        <v>2.7777777777777777</v>
      </c>
    </row>
    <row r="38" spans="1:23" x14ac:dyDescent="0.25">
      <c r="A38" t="s">
        <v>17</v>
      </c>
      <c r="B38">
        <f t="shared" si="2"/>
        <v>11.29032258064516</v>
      </c>
      <c r="C38">
        <f t="shared" si="3"/>
        <v>11.965811965811966</v>
      </c>
      <c r="D38">
        <f t="shared" si="4"/>
        <v>9.375</v>
      </c>
      <c r="E38">
        <f t="shared" si="5"/>
        <v>13.888888888888889</v>
      </c>
      <c r="F38">
        <f t="shared" si="6"/>
        <v>0</v>
      </c>
      <c r="G38">
        <f t="shared" si="7"/>
        <v>4.1666666666666661</v>
      </c>
      <c r="H38">
        <f t="shared" si="8"/>
        <v>7.1428571428571423</v>
      </c>
      <c r="I38">
        <f t="shared" si="9"/>
        <v>11.363636363636363</v>
      </c>
      <c r="J38">
        <f t="shared" si="10"/>
        <v>9.433962264150944</v>
      </c>
      <c r="K38">
        <f t="shared" si="11"/>
        <v>13.888888888888889</v>
      </c>
      <c r="M38" t="s">
        <v>17</v>
      </c>
      <c r="N38">
        <f t="shared" si="12"/>
        <v>2.0408163265306123</v>
      </c>
      <c r="O38">
        <f t="shared" si="13"/>
        <v>8.1081081081081088</v>
      </c>
      <c r="P38">
        <f t="shared" si="14"/>
        <v>0</v>
      </c>
      <c r="Q38">
        <f t="shared" si="15"/>
        <v>3.5714285714285712</v>
      </c>
      <c r="R38">
        <f t="shared" si="16"/>
        <v>2.7777777777777777</v>
      </c>
      <c r="S38">
        <f t="shared" si="17"/>
        <v>0</v>
      </c>
      <c r="T38">
        <f t="shared" si="18"/>
        <v>2.2222222222222223</v>
      </c>
      <c r="U38">
        <f t="shared" si="19"/>
        <v>0</v>
      </c>
      <c r="V38">
        <f t="shared" si="20"/>
        <v>3.3783783783783785</v>
      </c>
      <c r="W38">
        <f t="shared" si="21"/>
        <v>4.6296296296296298</v>
      </c>
    </row>
    <row r="39" spans="1:23" x14ac:dyDescent="0.25">
      <c r="A39" t="s">
        <v>18</v>
      </c>
      <c r="B39">
        <f t="shared" si="2"/>
        <v>9.67741935483871</v>
      </c>
      <c r="C39">
        <f t="shared" si="3"/>
        <v>8.5470085470085468</v>
      </c>
      <c r="D39">
        <f t="shared" si="4"/>
        <v>9.375</v>
      </c>
      <c r="E39">
        <f t="shared" si="5"/>
        <v>11.111111111111111</v>
      </c>
      <c r="F39">
        <f t="shared" si="6"/>
        <v>5.2631578947368416</v>
      </c>
      <c r="G39">
        <f t="shared" si="7"/>
        <v>4.1666666666666661</v>
      </c>
      <c r="H39">
        <f t="shared" si="8"/>
        <v>3.5714285714285712</v>
      </c>
      <c r="I39">
        <f t="shared" si="9"/>
        <v>11.363636363636363</v>
      </c>
      <c r="J39">
        <f t="shared" si="10"/>
        <v>9.433962264150944</v>
      </c>
      <c r="K39">
        <f t="shared" si="11"/>
        <v>8.3333333333333321</v>
      </c>
      <c r="M39" t="s">
        <v>18</v>
      </c>
      <c r="N39">
        <f t="shared" si="12"/>
        <v>6.1224489795918364</v>
      </c>
      <c r="O39">
        <f t="shared" si="13"/>
        <v>8.1081081081081088</v>
      </c>
      <c r="P39">
        <f t="shared" si="14"/>
        <v>0</v>
      </c>
      <c r="Q39">
        <f t="shared" si="15"/>
        <v>3.5714285714285712</v>
      </c>
      <c r="R39">
        <f t="shared" si="16"/>
        <v>2.7777777777777777</v>
      </c>
      <c r="S39">
        <f t="shared" si="17"/>
        <v>0</v>
      </c>
      <c r="T39">
        <f t="shared" si="18"/>
        <v>6.666666666666667</v>
      </c>
      <c r="U39">
        <f t="shared" si="19"/>
        <v>8.3333333333333321</v>
      </c>
      <c r="V39">
        <f t="shared" si="20"/>
        <v>4.0540540540540544</v>
      </c>
      <c r="W39">
        <f t="shared" si="21"/>
        <v>4.6296296296296298</v>
      </c>
    </row>
    <row r="40" spans="1:23" x14ac:dyDescent="0.25">
      <c r="A40" t="s">
        <v>19</v>
      </c>
      <c r="B40">
        <f t="shared" si="2"/>
        <v>8.064516129032258</v>
      </c>
      <c r="C40">
        <f t="shared" si="3"/>
        <v>6.8376068376068382</v>
      </c>
      <c r="D40">
        <f t="shared" si="4"/>
        <v>9.375</v>
      </c>
      <c r="E40">
        <f t="shared" si="5"/>
        <v>11.111111111111111</v>
      </c>
      <c r="F40">
        <f t="shared" si="6"/>
        <v>5.2631578947368416</v>
      </c>
      <c r="G40">
        <f t="shared" si="7"/>
        <v>4.1666666666666661</v>
      </c>
      <c r="H40">
        <f t="shared" si="8"/>
        <v>3.5714285714285712</v>
      </c>
      <c r="I40">
        <f t="shared" si="9"/>
        <v>6.8181818181818175</v>
      </c>
      <c r="J40">
        <f t="shared" si="10"/>
        <v>9.433962264150944</v>
      </c>
      <c r="K40">
        <f t="shared" si="11"/>
        <v>8.3333333333333321</v>
      </c>
      <c r="M40" t="s">
        <v>19</v>
      </c>
      <c r="N40">
        <f t="shared" si="12"/>
        <v>10.204081632653061</v>
      </c>
      <c r="O40">
        <f t="shared" si="13"/>
        <v>8.1081081081081088</v>
      </c>
      <c r="P40">
        <f t="shared" si="14"/>
        <v>0</v>
      </c>
      <c r="Q40">
        <f t="shared" si="15"/>
        <v>3.5714285714285712</v>
      </c>
      <c r="R40">
        <f t="shared" si="16"/>
        <v>11.111111111111111</v>
      </c>
      <c r="S40">
        <f t="shared" si="17"/>
        <v>7.6923076923076925</v>
      </c>
      <c r="T40">
        <f t="shared" si="18"/>
        <v>11.111111111111111</v>
      </c>
      <c r="U40">
        <f t="shared" si="19"/>
        <v>8.3333333333333321</v>
      </c>
      <c r="V40">
        <f t="shared" si="20"/>
        <v>4.0540540540540544</v>
      </c>
      <c r="W40">
        <f t="shared" si="21"/>
        <v>6.481481481481481</v>
      </c>
    </row>
    <row r="41" spans="1:23" x14ac:dyDescent="0.25">
      <c r="A41" t="s">
        <v>20</v>
      </c>
      <c r="B41">
        <f t="shared" si="2"/>
        <v>6.4516129032258061</v>
      </c>
      <c r="C41">
        <f t="shared" si="3"/>
        <v>5.982905982905983</v>
      </c>
      <c r="D41">
        <f t="shared" si="4"/>
        <v>12.5</v>
      </c>
      <c r="E41">
        <f t="shared" si="5"/>
        <v>5.5555555555555554</v>
      </c>
      <c r="F41">
        <f t="shared" si="6"/>
        <v>10.526315789473683</v>
      </c>
      <c r="G41">
        <f t="shared" si="7"/>
        <v>8.3333333333333321</v>
      </c>
      <c r="H41">
        <f t="shared" si="8"/>
        <v>10.714285714285714</v>
      </c>
      <c r="I41">
        <f t="shared" si="9"/>
        <v>6.8181818181818175</v>
      </c>
      <c r="J41">
        <f t="shared" si="10"/>
        <v>9.433962264150944</v>
      </c>
      <c r="K41">
        <f t="shared" si="11"/>
        <v>5.5555555555555554</v>
      </c>
      <c r="M41" t="s">
        <v>20</v>
      </c>
      <c r="N41">
        <f t="shared" si="12"/>
        <v>12.244897959183673</v>
      </c>
      <c r="O41">
        <f t="shared" si="13"/>
        <v>9.4594594594594597</v>
      </c>
      <c r="P41">
        <f t="shared" si="14"/>
        <v>0</v>
      </c>
      <c r="Q41">
        <f t="shared" si="15"/>
        <v>7.1428571428571423</v>
      </c>
      <c r="R41">
        <f t="shared" si="16"/>
        <v>13.888888888888889</v>
      </c>
      <c r="S41">
        <f t="shared" si="17"/>
        <v>7.6923076923076925</v>
      </c>
      <c r="T41">
        <f t="shared" si="18"/>
        <v>13.333333333333334</v>
      </c>
      <c r="U41">
        <f t="shared" si="19"/>
        <v>8.3333333333333321</v>
      </c>
      <c r="V41">
        <f t="shared" si="20"/>
        <v>6.756756756756757</v>
      </c>
      <c r="W41">
        <f t="shared" si="21"/>
        <v>7.8703703703703702</v>
      </c>
    </row>
    <row r="42" spans="1:23" x14ac:dyDescent="0.25">
      <c r="A42" t="s">
        <v>21</v>
      </c>
      <c r="B42">
        <f t="shared" si="2"/>
        <v>6.4516129032258061</v>
      </c>
      <c r="C42">
        <f t="shared" si="3"/>
        <v>7.6923076923076925</v>
      </c>
      <c r="D42">
        <f t="shared" si="4"/>
        <v>9.375</v>
      </c>
      <c r="E42">
        <f t="shared" si="5"/>
        <v>5.5555555555555554</v>
      </c>
      <c r="F42">
        <f t="shared" si="6"/>
        <v>15.789473684210526</v>
      </c>
      <c r="G42">
        <f t="shared" si="7"/>
        <v>8.3333333333333321</v>
      </c>
      <c r="H42">
        <f t="shared" si="8"/>
        <v>10.714285714285714</v>
      </c>
      <c r="I42">
        <f t="shared" si="9"/>
        <v>6.8181818181818175</v>
      </c>
      <c r="J42">
        <f t="shared" si="10"/>
        <v>9.433962264150944</v>
      </c>
      <c r="K42">
        <f t="shared" si="11"/>
        <v>5.5555555555555554</v>
      </c>
      <c r="M42" t="s">
        <v>21</v>
      </c>
      <c r="N42">
        <f t="shared" si="12"/>
        <v>14.285714285714285</v>
      </c>
      <c r="O42">
        <f t="shared" si="13"/>
        <v>9.4594594594594597</v>
      </c>
      <c r="P42">
        <f t="shared" si="14"/>
        <v>12.5</v>
      </c>
      <c r="Q42">
        <f t="shared" si="15"/>
        <v>10.714285714285714</v>
      </c>
      <c r="R42">
        <f t="shared" si="16"/>
        <v>13.888888888888889</v>
      </c>
      <c r="S42">
        <f t="shared" si="17"/>
        <v>7.6923076923076925</v>
      </c>
      <c r="T42">
        <f t="shared" si="18"/>
        <v>11.111111111111111</v>
      </c>
      <c r="U42">
        <f t="shared" si="19"/>
        <v>0</v>
      </c>
      <c r="V42">
        <f t="shared" si="20"/>
        <v>7.4324324324324325</v>
      </c>
      <c r="W42">
        <f t="shared" si="21"/>
        <v>8.7962962962962958</v>
      </c>
    </row>
    <row r="43" spans="1:23" x14ac:dyDescent="0.25">
      <c r="A43" t="s">
        <v>22</v>
      </c>
      <c r="B43">
        <f t="shared" si="2"/>
        <v>6.4516129032258061</v>
      </c>
      <c r="C43">
        <f t="shared" si="3"/>
        <v>7.6923076923076925</v>
      </c>
      <c r="D43">
        <f t="shared" si="4"/>
        <v>6.25</v>
      </c>
      <c r="E43">
        <f t="shared" si="5"/>
        <v>8.3333333333333321</v>
      </c>
      <c r="F43">
        <f t="shared" si="6"/>
        <v>15.789473684210526</v>
      </c>
      <c r="G43">
        <f t="shared" si="7"/>
        <v>8.3333333333333321</v>
      </c>
      <c r="H43">
        <f t="shared" si="8"/>
        <v>10.714285714285714</v>
      </c>
      <c r="I43">
        <f t="shared" si="9"/>
        <v>6.8181818181818175</v>
      </c>
      <c r="J43">
        <f t="shared" si="10"/>
        <v>9.433962264150944</v>
      </c>
      <c r="K43">
        <f t="shared" si="11"/>
        <v>8.3333333333333321</v>
      </c>
      <c r="M43" t="s">
        <v>22</v>
      </c>
      <c r="N43">
        <f t="shared" si="12"/>
        <v>12.244897959183673</v>
      </c>
      <c r="O43">
        <f t="shared" si="13"/>
        <v>6.756756756756757</v>
      </c>
      <c r="P43">
        <f t="shared" si="14"/>
        <v>25</v>
      </c>
      <c r="Q43">
        <f t="shared" si="15"/>
        <v>10.714285714285714</v>
      </c>
      <c r="R43">
        <f t="shared" si="16"/>
        <v>8.3333333333333321</v>
      </c>
      <c r="S43">
        <f t="shared" si="17"/>
        <v>15.384615384615385</v>
      </c>
      <c r="T43">
        <f t="shared" si="18"/>
        <v>11.111111111111111</v>
      </c>
      <c r="U43">
        <f t="shared" si="19"/>
        <v>8.3333333333333321</v>
      </c>
      <c r="V43">
        <f t="shared" si="20"/>
        <v>7.4324324324324325</v>
      </c>
      <c r="W43">
        <f t="shared" si="21"/>
        <v>8.3333333333333321</v>
      </c>
    </row>
    <row r="44" spans="1:23" x14ac:dyDescent="0.25">
      <c r="A44" t="s">
        <v>23</v>
      </c>
      <c r="B44">
        <f t="shared" si="2"/>
        <v>8.064516129032258</v>
      </c>
      <c r="C44">
        <f t="shared" si="3"/>
        <v>9.4017094017094021</v>
      </c>
      <c r="D44">
        <f t="shared" si="4"/>
        <v>3.125</v>
      </c>
      <c r="E44">
        <f t="shared" si="5"/>
        <v>8.3333333333333321</v>
      </c>
      <c r="F44">
        <f t="shared" si="6"/>
        <v>15.789473684210526</v>
      </c>
      <c r="G44">
        <f t="shared" si="7"/>
        <v>8.3333333333333321</v>
      </c>
      <c r="H44">
        <f t="shared" si="8"/>
        <v>7.1428571428571423</v>
      </c>
      <c r="I44">
        <f t="shared" si="9"/>
        <v>4.5454545454545459</v>
      </c>
      <c r="J44">
        <f t="shared" si="10"/>
        <v>5.6603773584905666</v>
      </c>
      <c r="K44">
        <f t="shared" si="11"/>
        <v>5.5555555555555554</v>
      </c>
      <c r="M44" t="s">
        <v>23</v>
      </c>
      <c r="N44">
        <f t="shared" si="12"/>
        <v>10.204081632653061</v>
      </c>
      <c r="O44">
        <f t="shared" si="13"/>
        <v>5.4054054054054053</v>
      </c>
      <c r="P44">
        <f t="shared" si="14"/>
        <v>18.75</v>
      </c>
      <c r="Q44">
        <f t="shared" si="15"/>
        <v>10.714285714285714</v>
      </c>
      <c r="R44">
        <f t="shared" si="16"/>
        <v>5.5555555555555554</v>
      </c>
      <c r="S44">
        <f t="shared" si="17"/>
        <v>7.6923076923076925</v>
      </c>
      <c r="T44">
        <f t="shared" si="18"/>
        <v>6.666666666666667</v>
      </c>
      <c r="U44">
        <f t="shared" si="19"/>
        <v>8.3333333333333321</v>
      </c>
      <c r="V44">
        <f t="shared" si="20"/>
        <v>7.4324324324324325</v>
      </c>
      <c r="W44">
        <f t="shared" si="21"/>
        <v>6.481481481481481</v>
      </c>
    </row>
    <row r="45" spans="1:23" x14ac:dyDescent="0.25">
      <c r="A45" t="s">
        <v>24</v>
      </c>
      <c r="B45">
        <f t="shared" si="2"/>
        <v>8.064516129032258</v>
      </c>
      <c r="C45">
        <f t="shared" si="3"/>
        <v>8.5470085470085468</v>
      </c>
      <c r="D45">
        <f t="shared" si="4"/>
        <v>3.125</v>
      </c>
      <c r="E45">
        <f t="shared" si="5"/>
        <v>8.3333333333333321</v>
      </c>
      <c r="F45">
        <f t="shared" si="6"/>
        <v>15.789473684210526</v>
      </c>
      <c r="G45">
        <f t="shared" si="7"/>
        <v>12.5</v>
      </c>
      <c r="H45">
        <f t="shared" si="8"/>
        <v>7.1428571428571423</v>
      </c>
      <c r="I45">
        <f t="shared" si="9"/>
        <v>6.8181818181818175</v>
      </c>
      <c r="J45">
        <f t="shared" si="10"/>
        <v>3.7735849056603774</v>
      </c>
      <c r="K45">
        <f t="shared" si="11"/>
        <v>5.5555555555555554</v>
      </c>
      <c r="M45" t="s">
        <v>24</v>
      </c>
      <c r="N45">
        <f t="shared" si="12"/>
        <v>6.1224489795918364</v>
      </c>
      <c r="O45">
        <f t="shared" si="13"/>
        <v>5.4054054054054053</v>
      </c>
      <c r="P45">
        <f t="shared" si="14"/>
        <v>18.75</v>
      </c>
      <c r="Q45">
        <f t="shared" si="15"/>
        <v>7.1428571428571423</v>
      </c>
      <c r="R45">
        <f t="shared" si="16"/>
        <v>5.5555555555555554</v>
      </c>
      <c r="S45">
        <f t="shared" si="17"/>
        <v>7.6923076923076925</v>
      </c>
      <c r="T45">
        <f t="shared" si="18"/>
        <v>4.4444444444444446</v>
      </c>
      <c r="U45">
        <f t="shared" si="19"/>
        <v>8.3333333333333321</v>
      </c>
      <c r="V45">
        <f t="shared" si="20"/>
        <v>9.4594594594594597</v>
      </c>
      <c r="W45">
        <f t="shared" si="21"/>
        <v>6.0185185185185182</v>
      </c>
    </row>
    <row r="46" spans="1:23" x14ac:dyDescent="0.25">
      <c r="A46" t="s">
        <v>25</v>
      </c>
      <c r="B46">
        <f t="shared" si="2"/>
        <v>8.064516129032258</v>
      </c>
      <c r="C46">
        <f t="shared" si="3"/>
        <v>8.5470085470085468</v>
      </c>
      <c r="D46">
        <f t="shared" si="4"/>
        <v>3.125</v>
      </c>
      <c r="E46">
        <f t="shared" si="5"/>
        <v>5.5555555555555554</v>
      </c>
      <c r="F46">
        <f t="shared" si="6"/>
        <v>5.2631578947368416</v>
      </c>
      <c r="G46">
        <f t="shared" si="7"/>
        <v>16.666666666666664</v>
      </c>
      <c r="H46">
        <f t="shared" si="8"/>
        <v>7.1428571428571423</v>
      </c>
      <c r="I46">
        <f t="shared" si="9"/>
        <v>6.8181818181818175</v>
      </c>
      <c r="J46">
        <f t="shared" si="10"/>
        <v>1.8867924528301887</v>
      </c>
      <c r="K46">
        <f t="shared" si="11"/>
        <v>2.7777777777777777</v>
      </c>
      <c r="M46" t="s">
        <v>25</v>
      </c>
      <c r="N46">
        <f t="shared" si="12"/>
        <v>4.0816326530612246</v>
      </c>
      <c r="O46">
        <f t="shared" si="13"/>
        <v>6.756756756756757</v>
      </c>
      <c r="P46">
        <f t="shared" si="14"/>
        <v>12.5</v>
      </c>
      <c r="Q46">
        <f t="shared" si="15"/>
        <v>7.1428571428571423</v>
      </c>
      <c r="R46">
        <f t="shared" si="16"/>
        <v>5.5555555555555554</v>
      </c>
      <c r="S46">
        <f t="shared" si="17"/>
        <v>7.6923076923076925</v>
      </c>
      <c r="T46">
        <f t="shared" si="18"/>
        <v>2.2222222222222223</v>
      </c>
      <c r="U46">
        <f t="shared" si="19"/>
        <v>8.3333333333333321</v>
      </c>
      <c r="V46">
        <f t="shared" si="20"/>
        <v>12.162162162162163</v>
      </c>
      <c r="W46">
        <f t="shared" si="21"/>
        <v>7.4074074074074066</v>
      </c>
    </row>
    <row r="47" spans="1:23" x14ac:dyDescent="0.25">
      <c r="A47" t="s">
        <v>26</v>
      </c>
      <c r="B47">
        <f t="shared" si="2"/>
        <v>6.4516129032258061</v>
      </c>
      <c r="C47">
        <f t="shared" si="3"/>
        <v>5.1282051282051277</v>
      </c>
      <c r="D47">
        <f t="shared" si="4"/>
        <v>0</v>
      </c>
      <c r="E47">
        <f t="shared" si="5"/>
        <v>2.7777777777777777</v>
      </c>
      <c r="F47">
        <f t="shared" si="6"/>
        <v>5.2631578947368416</v>
      </c>
      <c r="G47">
        <f t="shared" si="7"/>
        <v>16.666666666666664</v>
      </c>
      <c r="H47">
        <f t="shared" si="8"/>
        <v>3.5714285714285712</v>
      </c>
      <c r="I47">
        <f t="shared" si="9"/>
        <v>4.5454545454545459</v>
      </c>
      <c r="J47">
        <f t="shared" si="10"/>
        <v>0</v>
      </c>
      <c r="K47">
        <f t="shared" si="11"/>
        <v>2.7777777777777777</v>
      </c>
      <c r="M47" t="s">
        <v>26</v>
      </c>
      <c r="N47">
        <f t="shared" si="12"/>
        <v>2.0408163265306123</v>
      </c>
      <c r="O47">
        <f t="shared" si="13"/>
        <v>6.756756756756757</v>
      </c>
      <c r="P47">
        <f t="shared" si="14"/>
        <v>12.5</v>
      </c>
      <c r="Q47">
        <f t="shared" si="15"/>
        <v>7.1428571428571423</v>
      </c>
      <c r="R47">
        <f t="shared" si="16"/>
        <v>5.5555555555555554</v>
      </c>
      <c r="S47">
        <f t="shared" si="17"/>
        <v>7.6923076923076925</v>
      </c>
      <c r="T47">
        <f t="shared" si="18"/>
        <v>4.4444444444444446</v>
      </c>
      <c r="U47">
        <f t="shared" si="19"/>
        <v>8.3333333333333321</v>
      </c>
      <c r="V47">
        <f t="shared" si="20"/>
        <v>14.864864864864865</v>
      </c>
      <c r="W47">
        <f t="shared" si="21"/>
        <v>9.2592592592592595</v>
      </c>
    </row>
    <row r="48" spans="1:23" x14ac:dyDescent="0.25">
      <c r="A48" t="s">
        <v>27</v>
      </c>
      <c r="B48">
        <f t="shared" si="2"/>
        <v>3.225806451612903</v>
      </c>
      <c r="C48">
        <f t="shared" si="3"/>
        <v>3.4188034188034191</v>
      </c>
      <c r="D48">
        <f t="shared" si="4"/>
        <v>0</v>
      </c>
      <c r="E48">
        <f t="shared" si="5"/>
        <v>0</v>
      </c>
      <c r="F48">
        <f t="shared" si="6"/>
        <v>0</v>
      </c>
      <c r="G48">
        <f t="shared" si="7"/>
        <v>4.1666666666666661</v>
      </c>
      <c r="H48">
        <f t="shared" si="8"/>
        <v>0</v>
      </c>
      <c r="I48">
        <f t="shared" si="9"/>
        <v>2.2727272727272729</v>
      </c>
      <c r="J48">
        <f t="shared" si="10"/>
        <v>0</v>
      </c>
      <c r="K48">
        <f t="shared" si="11"/>
        <v>0</v>
      </c>
      <c r="M48" t="s">
        <v>27</v>
      </c>
      <c r="N48">
        <f t="shared" si="12"/>
        <v>4.0816326530612246</v>
      </c>
      <c r="O48">
        <f t="shared" si="13"/>
        <v>5.4054054054054053</v>
      </c>
      <c r="P48">
        <f t="shared" si="14"/>
        <v>0</v>
      </c>
      <c r="Q48">
        <f t="shared" si="15"/>
        <v>7.1428571428571423</v>
      </c>
      <c r="R48">
        <f t="shared" si="16"/>
        <v>5.5555555555555554</v>
      </c>
      <c r="S48">
        <f t="shared" si="17"/>
        <v>7.6923076923076925</v>
      </c>
      <c r="T48">
        <f t="shared" si="18"/>
        <v>6.666666666666667</v>
      </c>
      <c r="U48">
        <f t="shared" si="19"/>
        <v>8.3333333333333321</v>
      </c>
      <c r="V48">
        <f t="shared" si="20"/>
        <v>10.135135135135135</v>
      </c>
      <c r="W48">
        <f t="shared" si="21"/>
        <v>8.7962962962962958</v>
      </c>
    </row>
    <row r="49" spans="1:23" x14ac:dyDescent="0.25">
      <c r="A49" t="s">
        <v>28</v>
      </c>
      <c r="B49">
        <f t="shared" si="2"/>
        <v>1.6129032258064515</v>
      </c>
      <c r="C49">
        <f t="shared" si="3"/>
        <v>0</v>
      </c>
      <c r="D49">
        <f t="shared" si="4"/>
        <v>0</v>
      </c>
      <c r="E49">
        <f t="shared" si="5"/>
        <v>0</v>
      </c>
      <c r="F49">
        <f t="shared" si="6"/>
        <v>0</v>
      </c>
      <c r="G49">
        <f t="shared" si="7"/>
        <v>4.1666666666666661</v>
      </c>
      <c r="H49">
        <f t="shared" si="8"/>
        <v>0</v>
      </c>
      <c r="I49">
        <f t="shared" si="9"/>
        <v>0</v>
      </c>
      <c r="J49">
        <f t="shared" si="10"/>
        <v>0</v>
      </c>
      <c r="K49">
        <f t="shared" si="11"/>
        <v>0</v>
      </c>
      <c r="M49" t="s">
        <v>28</v>
      </c>
      <c r="N49">
        <f t="shared" si="12"/>
        <v>6.1224489795918364</v>
      </c>
      <c r="O49">
        <f t="shared" si="13"/>
        <v>2.7027027027027026</v>
      </c>
      <c r="P49">
        <f t="shared" si="14"/>
        <v>0</v>
      </c>
      <c r="Q49">
        <f t="shared" si="15"/>
        <v>3.5714285714285712</v>
      </c>
      <c r="R49">
        <f t="shared" si="16"/>
        <v>5.5555555555555554</v>
      </c>
      <c r="S49">
        <f t="shared" si="17"/>
        <v>7.6923076923076925</v>
      </c>
      <c r="T49">
        <f t="shared" si="18"/>
        <v>4.4444444444444446</v>
      </c>
      <c r="U49">
        <f t="shared" si="19"/>
        <v>8.3333333333333321</v>
      </c>
      <c r="V49">
        <f t="shared" si="20"/>
        <v>5.4054054054054053</v>
      </c>
      <c r="W49">
        <f t="shared" si="21"/>
        <v>4.6296296296296298</v>
      </c>
    </row>
    <row r="50" spans="1:23" x14ac:dyDescent="0.25">
      <c r="A50" t="s">
        <v>29</v>
      </c>
      <c r="B50">
        <f t="shared" si="2"/>
        <v>0</v>
      </c>
      <c r="C50">
        <f t="shared" si="3"/>
        <v>0</v>
      </c>
      <c r="D50">
        <f t="shared" si="4"/>
        <v>0</v>
      </c>
      <c r="E50">
        <f t="shared" si="5"/>
        <v>0</v>
      </c>
      <c r="F50">
        <f t="shared" si="6"/>
        <v>0</v>
      </c>
      <c r="G50">
        <f t="shared" si="7"/>
        <v>0</v>
      </c>
      <c r="H50">
        <f t="shared" si="8"/>
        <v>0</v>
      </c>
      <c r="I50">
        <f t="shared" si="9"/>
        <v>0</v>
      </c>
      <c r="J50">
        <f t="shared" si="10"/>
        <v>0</v>
      </c>
      <c r="K50">
        <f t="shared" si="11"/>
        <v>0</v>
      </c>
      <c r="M50" t="s">
        <v>29</v>
      </c>
      <c r="N50">
        <f t="shared" si="12"/>
        <v>6.1224489795918364</v>
      </c>
      <c r="O50">
        <f t="shared" si="13"/>
        <v>0</v>
      </c>
      <c r="P50">
        <f t="shared" si="14"/>
        <v>0</v>
      </c>
      <c r="Q50">
        <f t="shared" si="15"/>
        <v>3.5714285714285712</v>
      </c>
      <c r="R50">
        <f t="shared" si="16"/>
        <v>5.5555555555555554</v>
      </c>
      <c r="S50">
        <f t="shared" si="17"/>
        <v>7.6923076923076925</v>
      </c>
      <c r="T50">
        <f t="shared" si="18"/>
        <v>2.2222222222222223</v>
      </c>
      <c r="U50">
        <f t="shared" si="19"/>
        <v>8.3333333333333321</v>
      </c>
      <c r="V50">
        <f t="shared" si="20"/>
        <v>0.67567567567567566</v>
      </c>
      <c r="W50">
        <f t="shared" si="21"/>
        <v>1.3888888888888888</v>
      </c>
    </row>
    <row r="51" spans="1:23" x14ac:dyDescent="0.25">
      <c r="A51" t="s">
        <v>30</v>
      </c>
      <c r="B51">
        <f t="shared" si="2"/>
        <v>0</v>
      </c>
      <c r="C51">
        <f t="shared" si="3"/>
        <v>0</v>
      </c>
      <c r="D51">
        <f t="shared" si="4"/>
        <v>0</v>
      </c>
      <c r="E51">
        <f t="shared" si="5"/>
        <v>0</v>
      </c>
      <c r="F51">
        <f t="shared" si="6"/>
        <v>0</v>
      </c>
      <c r="G51">
        <f t="shared" si="7"/>
        <v>0</v>
      </c>
      <c r="H51">
        <f t="shared" si="8"/>
        <v>0</v>
      </c>
      <c r="I51">
        <f t="shared" si="9"/>
        <v>0</v>
      </c>
      <c r="J51">
        <f t="shared" si="10"/>
        <v>0</v>
      </c>
      <c r="K51">
        <f t="shared" si="11"/>
        <v>0</v>
      </c>
      <c r="M51" t="s">
        <v>30</v>
      </c>
      <c r="N51">
        <f t="shared" si="12"/>
        <v>4.0816326530612246</v>
      </c>
      <c r="O51">
        <f t="shared" si="13"/>
        <v>0</v>
      </c>
      <c r="P51">
        <f t="shared" si="14"/>
        <v>0</v>
      </c>
      <c r="Q51">
        <f t="shared" si="15"/>
        <v>3.5714285714285712</v>
      </c>
      <c r="R51">
        <f t="shared" si="16"/>
        <v>2.7777777777777777</v>
      </c>
      <c r="S51">
        <f t="shared" si="17"/>
        <v>7.6923076923076925</v>
      </c>
      <c r="T51">
        <f>(T25/45)*100</f>
        <v>2.2222222222222223</v>
      </c>
      <c r="U51">
        <f t="shared" si="19"/>
        <v>8.3333333333333321</v>
      </c>
      <c r="V51">
        <f t="shared" si="20"/>
        <v>0</v>
      </c>
      <c r="W51">
        <f t="shared" si="21"/>
        <v>0</v>
      </c>
    </row>
    <row r="52" spans="1:23" x14ac:dyDescent="0.25">
      <c r="A52" t="s">
        <v>31</v>
      </c>
      <c r="B52">
        <f t="shared" si="2"/>
        <v>0</v>
      </c>
      <c r="C52">
        <f t="shared" si="3"/>
        <v>0</v>
      </c>
      <c r="D52">
        <f t="shared" si="4"/>
        <v>0</v>
      </c>
      <c r="E52">
        <f t="shared" si="5"/>
        <v>0</v>
      </c>
      <c r="F52">
        <f t="shared" si="6"/>
        <v>0</v>
      </c>
      <c r="G52">
        <f t="shared" si="7"/>
        <v>0</v>
      </c>
      <c r="H52">
        <f t="shared" si="8"/>
        <v>0</v>
      </c>
      <c r="I52">
        <f t="shared" si="9"/>
        <v>0</v>
      </c>
      <c r="J52">
        <f t="shared" si="10"/>
        <v>0</v>
      </c>
      <c r="K52">
        <f t="shared" si="11"/>
        <v>0</v>
      </c>
      <c r="M52" t="s">
        <v>31</v>
      </c>
      <c r="N52">
        <f t="shared" si="12"/>
        <v>0</v>
      </c>
      <c r="O52">
        <f t="shared" si="13"/>
        <v>0</v>
      </c>
      <c r="P52">
        <f t="shared" si="14"/>
        <v>0</v>
      </c>
      <c r="Q52">
        <f t="shared" si="15"/>
        <v>3.5714285714285712</v>
      </c>
      <c r="R52">
        <f t="shared" si="16"/>
        <v>0</v>
      </c>
      <c r="S52">
        <f t="shared" si="17"/>
        <v>0</v>
      </c>
      <c r="T52">
        <f t="shared" si="18"/>
        <v>0</v>
      </c>
      <c r="U52">
        <f t="shared" si="19"/>
        <v>0</v>
      </c>
      <c r="V52">
        <f t="shared" si="20"/>
        <v>0</v>
      </c>
      <c r="W52">
        <f t="shared" si="2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23670-5AD7-4B23-9EF8-3CA818CFB6AE}">
  <dimension ref="A1:E28"/>
  <sheetViews>
    <sheetView tabSelected="1" workbookViewId="0">
      <selection activeCell="E3" sqref="E3"/>
    </sheetView>
  </sheetViews>
  <sheetFormatPr defaultRowHeight="15" x14ac:dyDescent="0.25"/>
  <cols>
    <col min="1" max="1" width="16.140625" customWidth="1"/>
    <col min="2" max="2" width="18.42578125" customWidth="1"/>
    <col min="3" max="3" width="21.85546875" customWidth="1"/>
  </cols>
  <sheetData>
    <row r="1" spans="1:5" ht="27.75" customHeight="1" x14ac:dyDescent="0.35">
      <c r="B1" s="6" t="s">
        <v>45</v>
      </c>
    </row>
    <row r="2" spans="1:5" ht="21" x14ac:dyDescent="0.35">
      <c r="B2" s="2" t="s">
        <v>42</v>
      </c>
    </row>
    <row r="3" spans="1:5" x14ac:dyDescent="0.25">
      <c r="A3" s="1" t="s">
        <v>41</v>
      </c>
      <c r="B3" s="1" t="s">
        <v>39</v>
      </c>
      <c r="C3" s="1" t="s">
        <v>40</v>
      </c>
      <c r="E3" s="1"/>
    </row>
    <row r="4" spans="1:5" x14ac:dyDescent="0.25">
      <c r="A4" t="s">
        <v>1</v>
      </c>
      <c r="B4">
        <v>62</v>
      </c>
      <c r="C4">
        <v>15</v>
      </c>
    </row>
    <row r="5" spans="1:5" x14ac:dyDescent="0.25">
      <c r="A5" t="s">
        <v>2</v>
      </c>
      <c r="B5">
        <v>117</v>
      </c>
      <c r="C5">
        <v>18</v>
      </c>
    </row>
    <row r="6" spans="1:5" x14ac:dyDescent="0.25">
      <c r="A6" t="s">
        <v>3</v>
      </c>
      <c r="B6">
        <v>32</v>
      </c>
      <c r="C6">
        <v>13</v>
      </c>
    </row>
    <row r="7" spans="1:5" x14ac:dyDescent="0.25">
      <c r="A7" t="s">
        <v>4</v>
      </c>
      <c r="B7">
        <v>36</v>
      </c>
      <c r="C7">
        <v>13</v>
      </c>
    </row>
    <row r="8" spans="1:5" x14ac:dyDescent="0.25">
      <c r="A8" t="s">
        <v>5</v>
      </c>
      <c r="B8">
        <v>19</v>
      </c>
      <c r="C8">
        <v>8</v>
      </c>
    </row>
    <row r="9" spans="1:5" x14ac:dyDescent="0.25">
      <c r="A9" t="s">
        <v>6</v>
      </c>
      <c r="B9">
        <v>24</v>
      </c>
      <c r="C9">
        <v>6</v>
      </c>
    </row>
    <row r="10" spans="1:5" x14ac:dyDescent="0.25">
      <c r="A10" t="s">
        <v>7</v>
      </c>
      <c r="B10">
        <v>28</v>
      </c>
      <c r="C10">
        <v>13</v>
      </c>
    </row>
    <row r="11" spans="1:5" x14ac:dyDescent="0.25">
      <c r="A11" t="s">
        <v>8</v>
      </c>
      <c r="B11">
        <v>44</v>
      </c>
      <c r="C11">
        <v>9</v>
      </c>
    </row>
    <row r="12" spans="1:5" x14ac:dyDescent="0.25">
      <c r="A12" t="s">
        <v>9</v>
      </c>
      <c r="B12">
        <v>53</v>
      </c>
      <c r="C12">
        <v>12</v>
      </c>
    </row>
    <row r="13" spans="1:5" x14ac:dyDescent="0.25">
      <c r="A13" t="s">
        <v>10</v>
      </c>
      <c r="B13">
        <v>36</v>
      </c>
      <c r="C13">
        <v>7</v>
      </c>
    </row>
    <row r="17" spans="1:3" ht="21" x14ac:dyDescent="0.35">
      <c r="B17" s="4" t="s">
        <v>43</v>
      </c>
    </row>
    <row r="18" spans="1:3" x14ac:dyDescent="0.25">
      <c r="A18" s="1" t="s">
        <v>41</v>
      </c>
      <c r="B18" s="1" t="s">
        <v>39</v>
      </c>
      <c r="C18" s="1" t="s">
        <v>40</v>
      </c>
    </row>
    <row r="19" spans="1:3" x14ac:dyDescent="0.25">
      <c r="A19" t="s">
        <v>1</v>
      </c>
      <c r="B19">
        <v>49</v>
      </c>
      <c r="C19">
        <v>5</v>
      </c>
    </row>
    <row r="20" spans="1:3" x14ac:dyDescent="0.25">
      <c r="A20" t="s">
        <v>2</v>
      </c>
      <c r="B20">
        <v>74</v>
      </c>
      <c r="C20">
        <v>8</v>
      </c>
    </row>
    <row r="21" spans="1:3" x14ac:dyDescent="0.25">
      <c r="A21" t="s">
        <v>3</v>
      </c>
      <c r="B21">
        <v>16</v>
      </c>
      <c r="C21">
        <v>2</v>
      </c>
    </row>
    <row r="22" spans="1:3" x14ac:dyDescent="0.25">
      <c r="A22" t="s">
        <v>4</v>
      </c>
      <c r="B22">
        <v>28</v>
      </c>
      <c r="C22">
        <v>13</v>
      </c>
    </row>
    <row r="23" spans="1:3" x14ac:dyDescent="0.25">
      <c r="A23" t="s">
        <v>37</v>
      </c>
      <c r="B23">
        <v>36</v>
      </c>
      <c r="C23">
        <v>8</v>
      </c>
    </row>
    <row r="24" spans="1:3" x14ac:dyDescent="0.25">
      <c r="A24" t="s">
        <v>6</v>
      </c>
      <c r="B24">
        <v>13</v>
      </c>
      <c r="C24">
        <v>1</v>
      </c>
    </row>
    <row r="25" spans="1:3" x14ac:dyDescent="0.25">
      <c r="A25" t="s">
        <v>7</v>
      </c>
      <c r="B25">
        <v>45</v>
      </c>
      <c r="C25">
        <v>13</v>
      </c>
    </row>
    <row r="26" spans="1:3" x14ac:dyDescent="0.25">
      <c r="A26" t="s">
        <v>38</v>
      </c>
      <c r="B26">
        <v>12</v>
      </c>
      <c r="C26">
        <v>3</v>
      </c>
    </row>
    <row r="27" spans="1:3" x14ac:dyDescent="0.25">
      <c r="A27" t="s">
        <v>9</v>
      </c>
      <c r="B27">
        <v>148</v>
      </c>
      <c r="C27">
        <v>13</v>
      </c>
    </row>
    <row r="28" spans="1:3" x14ac:dyDescent="0.25">
      <c r="A28" t="s">
        <v>10</v>
      </c>
      <c r="B28">
        <v>216</v>
      </c>
      <c r="C28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 - Laminar Distribution</vt:lpstr>
      <vt:lpstr>RAW DATA - Overlap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Arghya</dc:creator>
  <cp:lastModifiedBy>Arghya</cp:lastModifiedBy>
  <dcterms:created xsi:type="dcterms:W3CDTF">2020-10-21T21:04:48Z</dcterms:created>
  <dcterms:modified xsi:type="dcterms:W3CDTF">2020-10-22T02:24:57Z</dcterms:modified>
</cp:coreProperties>
</file>