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p693/Dropbox/Calcium_transfer/eLIFE 62601/REVISION_1/Source_single/"/>
    </mc:Choice>
  </mc:AlternateContent>
  <xr:revisionPtr revIDLastSave="0" documentId="13_ncr:1_{A2E4AE10-B7A3-EB4D-8EE6-EAB08D154661}" xr6:coauthVersionLast="36" xr6:coauthVersionMax="36" xr10:uidLastSave="{00000000-0000-0000-0000-000000000000}"/>
  <bookViews>
    <workbookView xWindow="820" yWindow="460" windowWidth="33220" windowHeight="20380" tabRatio="500" xr2:uid="{00000000-000D-0000-FFFF-FFFF00000000}"/>
  </bookViews>
  <sheets>
    <sheet name="Median ed" sheetId="12" r:id="rId1"/>
    <sheet name="Median" sheetId="11" r:id="rId2"/>
  </sheets>
  <definedNames>
    <definedName name="_xlnm.Print_Area" localSheetId="1">Median!$A$1:$S$58</definedName>
    <definedName name="_xlnm.Print_Area" localSheetId="0">'Median ed'!$A$2:$S$47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6" i="12" l="1"/>
  <c r="M6" i="12" l="1"/>
  <c r="N10" i="12"/>
  <c r="N9" i="12"/>
  <c r="N8" i="12"/>
  <c r="N7" i="12"/>
  <c r="N6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M10" i="12"/>
  <c r="I10" i="12"/>
  <c r="H10" i="12"/>
  <c r="G10" i="12"/>
  <c r="K10" i="12" s="1"/>
  <c r="I9" i="12"/>
  <c r="H9" i="12"/>
  <c r="G9" i="12"/>
  <c r="L9" i="12" s="1"/>
  <c r="I8" i="12"/>
  <c r="H8" i="12"/>
  <c r="G8" i="12"/>
  <c r="I7" i="12"/>
  <c r="H7" i="12"/>
  <c r="G7" i="12"/>
  <c r="L7" i="12" s="1"/>
  <c r="I6" i="12"/>
  <c r="H6" i="12"/>
  <c r="G6" i="12"/>
  <c r="L10" i="12" l="1"/>
  <c r="J21" i="12"/>
  <c r="L6" i="12"/>
  <c r="K6" i="12"/>
  <c r="K8" i="12"/>
  <c r="J10" i="12"/>
  <c r="J22" i="12"/>
  <c r="K7" i="12"/>
  <c r="K9" i="12"/>
  <c r="L8" i="12"/>
  <c r="M7" i="12"/>
  <c r="M8" i="12"/>
  <c r="M9" i="12"/>
  <c r="J6" i="12"/>
  <c r="J7" i="12"/>
  <c r="J8" i="12"/>
  <c r="J9" i="12"/>
  <c r="J12" i="12"/>
  <c r="J13" i="12"/>
  <c r="J14" i="12"/>
  <c r="J15" i="12"/>
  <c r="J16" i="12"/>
  <c r="J18" i="12"/>
  <c r="J19" i="12"/>
  <c r="J20" i="12"/>
  <c r="L5" i="11"/>
  <c r="P5" i="11"/>
  <c r="N5" i="11"/>
  <c r="M5" i="11"/>
  <c r="G25" i="11"/>
  <c r="G26" i="11"/>
  <c r="G27" i="11"/>
  <c r="G28" i="11"/>
  <c r="G29" i="11"/>
  <c r="G30" i="11"/>
  <c r="G31" i="11"/>
  <c r="G32" i="11"/>
  <c r="G33" i="11"/>
  <c r="G16" i="11"/>
  <c r="G17" i="11"/>
  <c r="G18" i="11"/>
  <c r="L8" i="11" s="1"/>
  <c r="G19" i="11"/>
  <c r="G20" i="11"/>
  <c r="G21" i="11"/>
  <c r="K11" i="11" s="1"/>
  <c r="G22" i="11"/>
  <c r="G23" i="11"/>
  <c r="L13" i="11" s="1"/>
  <c r="G15" i="11"/>
  <c r="H13" i="11"/>
  <c r="H5" i="11"/>
  <c r="H15" i="11"/>
  <c r="H25" i="11"/>
  <c r="H26" i="11"/>
  <c r="H27" i="11"/>
  <c r="H28" i="11"/>
  <c r="H29" i="11"/>
  <c r="H30" i="11"/>
  <c r="H31" i="11"/>
  <c r="H32" i="11"/>
  <c r="H33" i="11"/>
  <c r="H16" i="11"/>
  <c r="H17" i="11"/>
  <c r="H18" i="11"/>
  <c r="H19" i="11"/>
  <c r="H20" i="11"/>
  <c r="H21" i="11"/>
  <c r="H22" i="11"/>
  <c r="H23" i="11"/>
  <c r="H6" i="11"/>
  <c r="J26" i="11"/>
  <c r="J27" i="11"/>
  <c r="J28" i="11"/>
  <c r="J29" i="11"/>
  <c r="J30" i="11"/>
  <c r="J31" i="11"/>
  <c r="J32" i="11"/>
  <c r="J33" i="11"/>
  <c r="J25" i="11"/>
  <c r="J16" i="11"/>
  <c r="J17" i="11"/>
  <c r="J18" i="11"/>
  <c r="J19" i="11"/>
  <c r="J20" i="11"/>
  <c r="J21" i="11"/>
  <c r="J22" i="11"/>
  <c r="J23" i="11"/>
  <c r="J15" i="11"/>
  <c r="J6" i="11"/>
  <c r="J5" i="11"/>
  <c r="N10" i="11"/>
  <c r="I21" i="11"/>
  <c r="I22" i="11"/>
  <c r="I23" i="11"/>
  <c r="J13" i="11"/>
  <c r="I11" i="11"/>
  <c r="I12" i="11"/>
  <c r="J12" i="11" s="1"/>
  <c r="I13" i="11"/>
  <c r="I30" i="11"/>
  <c r="I31" i="11"/>
  <c r="I32" i="11"/>
  <c r="I33" i="11"/>
  <c r="H11" i="11"/>
  <c r="H12" i="11"/>
  <c r="G11" i="11"/>
  <c r="G12" i="11"/>
  <c r="G13" i="11"/>
  <c r="G5" i="11"/>
  <c r="K5" i="11" s="1"/>
  <c r="I6" i="11"/>
  <c r="I5" i="11"/>
  <c r="J11" i="11" s="1"/>
  <c r="I16" i="11"/>
  <c r="I15" i="11"/>
  <c r="I26" i="11"/>
  <c r="I25" i="11"/>
  <c r="I7" i="11"/>
  <c r="J7" i="11" s="1"/>
  <c r="I17" i="11"/>
  <c r="I27" i="11"/>
  <c r="I8" i="11"/>
  <c r="J8" i="11" s="1"/>
  <c r="I18" i="11"/>
  <c r="I28" i="11"/>
  <c r="I9" i="11"/>
  <c r="J9" i="11" s="1"/>
  <c r="I19" i="11"/>
  <c r="I29" i="11"/>
  <c r="I10" i="11"/>
  <c r="J10" i="11" s="1"/>
  <c r="I20" i="11"/>
  <c r="M6" i="11"/>
  <c r="H7" i="11"/>
  <c r="H8" i="11"/>
  <c r="H9" i="11"/>
  <c r="H10" i="11"/>
  <c r="M10" i="11" s="1"/>
  <c r="G6" i="11"/>
  <c r="L6" i="11" s="1"/>
  <c r="G7" i="11"/>
  <c r="K7" i="11" s="1"/>
  <c r="G8" i="11"/>
  <c r="K8" i="11" s="1"/>
  <c r="G9" i="11"/>
  <c r="L9" i="11" s="1"/>
  <c r="G10" i="11"/>
  <c r="L10" i="11" s="1"/>
  <c r="P10" i="12" l="1"/>
  <c r="P8" i="12"/>
  <c r="O8" i="12"/>
  <c r="O10" i="12"/>
  <c r="O7" i="12"/>
  <c r="P7" i="12"/>
  <c r="P9" i="12"/>
  <c r="O9" i="12"/>
  <c r="P6" i="12"/>
  <c r="K13" i="11"/>
  <c r="K12" i="11"/>
  <c r="L11" i="11"/>
  <c r="M9" i="11"/>
  <c r="N9" i="11"/>
  <c r="M13" i="11"/>
  <c r="N8" i="11"/>
  <c r="N12" i="11"/>
  <c r="N7" i="11"/>
  <c r="N11" i="11"/>
  <c r="P9" i="11"/>
  <c r="O9" i="11"/>
  <c r="P10" i="11"/>
  <c r="O10" i="11"/>
  <c r="O6" i="11"/>
  <c r="P6" i="11"/>
  <c r="P7" i="11"/>
  <c r="O7" i="11"/>
  <c r="O5" i="11"/>
  <c r="P8" i="11"/>
  <c r="O8" i="11"/>
  <c r="P12" i="11"/>
  <c r="O12" i="11"/>
  <c r="P13" i="11"/>
  <c r="N6" i="11"/>
  <c r="L12" i="11"/>
  <c r="L7" i="11"/>
  <c r="K10" i="11"/>
  <c r="M12" i="11"/>
  <c r="M8" i="11"/>
  <c r="N13" i="11"/>
  <c r="P11" i="11"/>
  <c r="K9" i="11"/>
  <c r="O13" i="11"/>
  <c r="M11" i="11"/>
  <c r="M7" i="11"/>
  <c r="K6" i="11"/>
  <c r="O11" i="11" l="1"/>
</calcChain>
</file>

<file path=xl/sharedStrings.xml><?xml version="1.0" encoding="utf-8"?>
<sst xmlns="http://schemas.openxmlformats.org/spreadsheetml/2006/main" count="91" uniqueCount="32">
  <si>
    <t>FLAG-M1</t>
  </si>
  <si>
    <t>Turquoise</t>
  </si>
  <si>
    <t>Cell line</t>
  </si>
  <si>
    <t>Ratio FLAG-M1/Turquoise</t>
  </si>
  <si>
    <t>UK2520 Clone 12</t>
  </si>
  <si>
    <t>all cells</t>
  </si>
  <si>
    <t>Median</t>
  </si>
  <si>
    <t>Normalized</t>
  </si>
  <si>
    <t>Time</t>
  </si>
  <si>
    <t>Treatment (min)</t>
  </si>
  <si>
    <t>12-Unt</t>
  </si>
  <si>
    <t>Summary</t>
  </si>
  <si>
    <t>Average</t>
  </si>
  <si>
    <t>SD</t>
  </si>
  <si>
    <t>Ratio</t>
  </si>
  <si>
    <t>12-Tg1h</t>
  </si>
  <si>
    <t>12-Tg2h</t>
  </si>
  <si>
    <t>12-Tg3h</t>
  </si>
  <si>
    <t>12-Tg4h</t>
  </si>
  <si>
    <t>12-A23187</t>
  </si>
  <si>
    <t>12-ionomycin</t>
  </si>
  <si>
    <t>12-Tm</t>
  </si>
  <si>
    <t>12-2DG</t>
  </si>
  <si>
    <t>3 hours  (or 1-4 hours)</t>
  </si>
  <si>
    <t>Unt</t>
  </si>
  <si>
    <t>Tg</t>
  </si>
  <si>
    <t>A23187</t>
  </si>
  <si>
    <t>Tm</t>
  </si>
  <si>
    <t>2-DG</t>
  </si>
  <si>
    <t>Normalised</t>
  </si>
  <si>
    <t>FLAG-M1/Turquoise</t>
  </si>
  <si>
    <t>Source data: Figure 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</si>
</sst>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6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3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right"/>
    </xf>
    <xf numFmtId="0" fontId="0" fillId="0" borderId="2" xfId="0" applyBorder="1"/>
    <xf numFmtId="0" fontId="1" fillId="2" borderId="0" xfId="0" applyFont="1" applyFill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7" fillId="0" borderId="0" xfId="0" applyFont="1"/>
    <xf numFmtId="2" fontId="9" fillId="0" borderId="1" xfId="0" applyNumberFormat="1" applyFont="1" applyBorder="1"/>
    <xf numFmtId="0" fontId="9" fillId="0" borderId="1" xfId="0" applyFont="1" applyBorder="1" applyAlignment="1"/>
    <xf numFmtId="0" fontId="0" fillId="0" borderId="1" xfId="0" applyBorder="1"/>
    <xf numFmtId="0" fontId="1" fillId="0" borderId="0" xfId="0" applyFont="1" applyFill="1" applyAlignment="1">
      <alignment horizontal="right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5" xfId="0" applyFont="1" applyBorder="1"/>
    <xf numFmtId="0" fontId="1" fillId="0" borderId="1" xfId="0" applyFont="1" applyFill="1" applyBorder="1" applyAlignment="1">
      <alignment horizontal="center"/>
    </xf>
    <xf numFmtId="2" fontId="0" fillId="0" borderId="1" xfId="0" applyNumberFormat="1" applyBorder="1"/>
    <xf numFmtId="0" fontId="8" fillId="0" borderId="1" xfId="0" applyFont="1" applyBorder="1"/>
    <xf numFmtId="2" fontId="9" fillId="3" borderId="1" xfId="0" applyNumberFormat="1" applyFont="1" applyFill="1" applyBorder="1"/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2" fontId="9" fillId="0" borderId="0" xfId="0" applyNumberFormat="1" applyFont="1" applyBorder="1"/>
    <xf numFmtId="2" fontId="9" fillId="0" borderId="0" xfId="0" applyNumberFormat="1" applyFont="1" applyFill="1" applyBorder="1"/>
    <xf numFmtId="0" fontId="0" fillId="0" borderId="0" xfId="0" applyFill="1"/>
    <xf numFmtId="0" fontId="0" fillId="0" borderId="0" xfId="0" applyFill="1" applyAlignment="1"/>
    <xf numFmtId="0" fontId="0" fillId="0" borderId="2" xfId="0" applyFill="1" applyBorder="1"/>
    <xf numFmtId="0" fontId="5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right"/>
    </xf>
    <xf numFmtId="0" fontId="0" fillId="0" borderId="1" xfId="0" applyFill="1" applyBorder="1"/>
    <xf numFmtId="2" fontId="9" fillId="0" borderId="1" xfId="0" applyNumberFormat="1" applyFont="1" applyFill="1" applyBorder="1"/>
    <xf numFmtId="2" fontId="0" fillId="0" borderId="1" xfId="0" applyNumberFormat="1" applyFill="1" applyBorder="1"/>
    <xf numFmtId="0" fontId="8" fillId="0" borderId="5" xfId="0" applyFont="1" applyFill="1" applyBorder="1"/>
    <xf numFmtId="0" fontId="8" fillId="0" borderId="1" xfId="0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</cellXfs>
  <cellStyles count="14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'Median ed'!$O$4</c:f>
              <c:strCache>
                <c:ptCount val="1"/>
                <c:pt idx="0">
                  <c:v>Ratio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'Median ed'!$P$6:$P$10</c:f>
                <c:numCache>
                  <c:formatCode>General</c:formatCode>
                  <c:ptCount val="5"/>
                  <c:pt idx="0">
                    <c:v>6.0803862416811912E-2</c:v>
                  </c:pt>
                  <c:pt idx="1">
                    <c:v>0.50282456769074035</c:v>
                  </c:pt>
                  <c:pt idx="2">
                    <c:v>0.91417676789026459</c:v>
                  </c:pt>
                  <c:pt idx="3">
                    <c:v>7.7451429054469806E-2</c:v>
                  </c:pt>
                  <c:pt idx="4">
                    <c:v>0.10560461283946555</c:v>
                  </c:pt>
                </c:numCache>
              </c:numRef>
            </c:plus>
            <c:minus>
              <c:numRef>
                <c:f>'Median ed'!$P$6:$P$10</c:f>
                <c:numCache>
                  <c:formatCode>General</c:formatCode>
                  <c:ptCount val="5"/>
                  <c:pt idx="0">
                    <c:v>6.0803862416811912E-2</c:v>
                  </c:pt>
                  <c:pt idx="1">
                    <c:v>0.50282456769074035</c:v>
                  </c:pt>
                  <c:pt idx="2">
                    <c:v>0.91417676789026459</c:v>
                  </c:pt>
                  <c:pt idx="3">
                    <c:v>7.7451429054469806E-2</c:v>
                  </c:pt>
                  <c:pt idx="4">
                    <c:v>0.10560461283946555</c:v>
                  </c:pt>
                </c:numCache>
              </c:numRef>
            </c:minus>
          </c:errBars>
          <c:cat>
            <c:strRef>
              <c:f>'Median ed'!$C$6:$C$10</c:f>
              <c:strCache>
                <c:ptCount val="5"/>
                <c:pt idx="0">
                  <c:v>Unt</c:v>
                </c:pt>
                <c:pt idx="1">
                  <c:v>Tg</c:v>
                </c:pt>
                <c:pt idx="2">
                  <c:v>A23187</c:v>
                </c:pt>
                <c:pt idx="3">
                  <c:v>Tm</c:v>
                </c:pt>
                <c:pt idx="4">
                  <c:v>2-DG</c:v>
                </c:pt>
              </c:strCache>
            </c:strRef>
          </c:cat>
          <c:val>
            <c:numRef>
              <c:f>'Median ed'!$O$6:$O$10</c:f>
              <c:numCache>
                <c:formatCode>0.00</c:formatCode>
                <c:ptCount val="5"/>
                <c:pt idx="0">
                  <c:v>1.0632105101490428</c:v>
                </c:pt>
                <c:pt idx="1">
                  <c:v>5.4905075678493134</c:v>
                </c:pt>
                <c:pt idx="2">
                  <c:v>4.8518892781549114</c:v>
                </c:pt>
                <c:pt idx="3">
                  <c:v>1.111415008645982</c:v>
                </c:pt>
                <c:pt idx="4">
                  <c:v>1.2828539896264732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7-E44A-9DC8-34366B375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0456008"/>
        <c:axId val="2081788616"/>
      </c:barChart>
      <c:catAx>
        <c:axId val="2100456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1788616"/>
        <c:crosses val="autoZero"/>
        <c:auto val="1"/>
        <c:lblAlgn val="ctr"/>
        <c:lblOffset val="100"/>
        <c:noMultiLvlLbl val="0"/>
      </c:catAx>
      <c:valAx>
        <c:axId val="2081788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Ratio FLAG-M1/Turquoise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00456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'Median ed'!$K$4</c:f>
              <c:strCache>
                <c:ptCount val="1"/>
                <c:pt idx="0">
                  <c:v>FLAG-M1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'Median ed'!$L$6:$L$10</c:f>
                <c:numCache>
                  <c:formatCode>General</c:formatCode>
                  <c:ptCount val="5"/>
                  <c:pt idx="0">
                    <c:v>6.6226617853252179E-2</c:v>
                  </c:pt>
                  <c:pt idx="1">
                    <c:v>0.4169724178287062</c:v>
                  </c:pt>
                  <c:pt idx="2">
                    <c:v>0.86897742677032663</c:v>
                  </c:pt>
                  <c:pt idx="3">
                    <c:v>3.6630028702829019E-2</c:v>
                  </c:pt>
                  <c:pt idx="4">
                    <c:v>8.980524223440027E-2</c:v>
                  </c:pt>
                </c:numCache>
              </c:numRef>
            </c:plus>
            <c:minus>
              <c:numRef>
                <c:f>'Median ed'!$L$6:$L$10</c:f>
                <c:numCache>
                  <c:formatCode>General</c:formatCode>
                  <c:ptCount val="5"/>
                  <c:pt idx="0">
                    <c:v>6.6226617853252179E-2</c:v>
                  </c:pt>
                  <c:pt idx="1">
                    <c:v>0.4169724178287062</c:v>
                  </c:pt>
                  <c:pt idx="2">
                    <c:v>0.86897742677032663</c:v>
                  </c:pt>
                  <c:pt idx="3">
                    <c:v>3.6630028702829019E-2</c:v>
                  </c:pt>
                  <c:pt idx="4">
                    <c:v>8.980524223440027E-2</c:v>
                  </c:pt>
                </c:numCache>
              </c:numRef>
            </c:minus>
          </c:errBars>
          <c:cat>
            <c:strRef>
              <c:f>'Median ed'!$C$6:$C$10</c:f>
              <c:strCache>
                <c:ptCount val="5"/>
                <c:pt idx="0">
                  <c:v>Unt</c:v>
                </c:pt>
                <c:pt idx="1">
                  <c:v>Tg</c:v>
                </c:pt>
                <c:pt idx="2">
                  <c:v>A23187</c:v>
                </c:pt>
                <c:pt idx="3">
                  <c:v>Tm</c:v>
                </c:pt>
                <c:pt idx="4">
                  <c:v>2-DG</c:v>
                </c:pt>
              </c:strCache>
            </c:strRef>
          </c:cat>
          <c:val>
            <c:numRef>
              <c:f>'Median ed'!$K$6:$K$10</c:f>
              <c:numCache>
                <c:formatCode>0.00</c:formatCode>
                <c:ptCount val="5"/>
                <c:pt idx="0">
                  <c:v>1.0614035087719298</c:v>
                </c:pt>
                <c:pt idx="1">
                  <c:v>4.1052631578947372</c:v>
                </c:pt>
                <c:pt idx="2">
                  <c:v>3.9188596491228078</c:v>
                </c:pt>
                <c:pt idx="3">
                  <c:v>1.0592105263157894</c:v>
                </c:pt>
                <c:pt idx="4">
                  <c:v>1.2543859649122806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5-ED44-96E0-FAC938B93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8411912"/>
        <c:axId val="2131819192"/>
      </c:barChart>
      <c:catAx>
        <c:axId val="2098411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1819192"/>
        <c:crosses val="autoZero"/>
        <c:auto val="1"/>
        <c:lblAlgn val="ctr"/>
        <c:lblOffset val="100"/>
        <c:noMultiLvlLbl val="0"/>
      </c:catAx>
      <c:valAx>
        <c:axId val="213181919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FLAG-M1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2098411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'Median ed'!$M$4</c:f>
              <c:strCache>
                <c:ptCount val="1"/>
                <c:pt idx="0">
                  <c:v>Turquoise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'Median ed'!$N$6:$N$10</c:f>
                <c:numCache>
                  <c:formatCode>General</c:formatCode>
                  <c:ptCount val="5"/>
                  <c:pt idx="0">
                    <c:v>6.0206964072586376E-2</c:v>
                  </c:pt>
                  <c:pt idx="1">
                    <c:v>7.3507170934639987E-2</c:v>
                  </c:pt>
                  <c:pt idx="2">
                    <c:v>4.5922146480918802E-2</c:v>
                  </c:pt>
                  <c:pt idx="3">
                    <c:v>6.7109455538168869E-2</c:v>
                  </c:pt>
                  <c:pt idx="4">
                    <c:v>6.0437113856983055E-2</c:v>
                  </c:pt>
                </c:numCache>
              </c:numRef>
            </c:plus>
            <c:minus>
              <c:numRef>
                <c:f>'Median ed'!$N$6:$N$10</c:f>
                <c:numCache>
                  <c:formatCode>General</c:formatCode>
                  <c:ptCount val="5"/>
                  <c:pt idx="0">
                    <c:v>6.0206964072586376E-2</c:v>
                  </c:pt>
                  <c:pt idx="1">
                    <c:v>7.3507170934639987E-2</c:v>
                  </c:pt>
                  <c:pt idx="2">
                    <c:v>4.5922146480918802E-2</c:v>
                  </c:pt>
                  <c:pt idx="3">
                    <c:v>6.7109455538168869E-2</c:v>
                  </c:pt>
                  <c:pt idx="4">
                    <c:v>6.0437113856983055E-2</c:v>
                  </c:pt>
                </c:numCache>
              </c:numRef>
            </c:minus>
          </c:errBars>
          <c:cat>
            <c:strRef>
              <c:f>'Median ed'!$C$6:$C$10</c:f>
              <c:strCache>
                <c:ptCount val="5"/>
                <c:pt idx="0">
                  <c:v>Unt</c:v>
                </c:pt>
                <c:pt idx="1">
                  <c:v>Tg</c:v>
                </c:pt>
                <c:pt idx="2">
                  <c:v>A23187</c:v>
                </c:pt>
                <c:pt idx="3">
                  <c:v>Tm</c:v>
                </c:pt>
                <c:pt idx="4">
                  <c:v>2-DG</c:v>
                </c:pt>
              </c:strCache>
            </c:strRef>
          </c:cat>
          <c:val>
            <c:numRef>
              <c:f>'Median ed'!$M$6:$M$10</c:f>
              <c:numCache>
                <c:formatCode>0.00</c:formatCode>
                <c:ptCount val="5"/>
                <c:pt idx="0">
                  <c:v>0.99931972789115653</c:v>
                </c:pt>
                <c:pt idx="1">
                  <c:v>0.74965986394557815</c:v>
                </c:pt>
                <c:pt idx="2">
                  <c:v>0.80544217687074837</c:v>
                </c:pt>
                <c:pt idx="3">
                  <c:v>0.95578231292517002</c:v>
                </c:pt>
                <c:pt idx="4">
                  <c:v>0.97959183673469397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7-4E46-B1B0-84214A7A3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0545912"/>
        <c:axId val="2097194680"/>
      </c:barChart>
      <c:catAx>
        <c:axId val="2100545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7194680"/>
        <c:crosses val="autoZero"/>
        <c:auto val="1"/>
        <c:lblAlgn val="ctr"/>
        <c:lblOffset val="100"/>
        <c:noMultiLvlLbl val="0"/>
      </c:catAx>
      <c:valAx>
        <c:axId val="2097194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Turquoise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2100545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Median!$O$3</c:f>
              <c:strCache>
                <c:ptCount val="1"/>
                <c:pt idx="0">
                  <c:v>Ratio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Median!$P$5:$P$13</c:f>
                <c:numCache>
                  <c:formatCode>General</c:formatCode>
                  <c:ptCount val="9"/>
                  <c:pt idx="0">
                    <c:v>6.0803862416811912E-2</c:v>
                  </c:pt>
                  <c:pt idx="1">
                    <c:v>0.99150885199857874</c:v>
                  </c:pt>
                  <c:pt idx="2">
                    <c:v>0.45899957012259168</c:v>
                  </c:pt>
                  <c:pt idx="3">
                    <c:v>0.50282456769074035</c:v>
                  </c:pt>
                  <c:pt idx="4">
                    <c:v>0.48719847294203061</c:v>
                  </c:pt>
                  <c:pt idx="5">
                    <c:v>0.91417676789026459</c:v>
                  </c:pt>
                  <c:pt idx="6">
                    <c:v>1.6886404372399582</c:v>
                  </c:pt>
                  <c:pt idx="7">
                    <c:v>7.7451429054469806E-2</c:v>
                  </c:pt>
                  <c:pt idx="8">
                    <c:v>0.10560461283946555</c:v>
                  </c:pt>
                </c:numCache>
              </c:numRef>
            </c:plus>
            <c:minus>
              <c:numRef>
                <c:f>Median!$P$5:$P$13</c:f>
                <c:numCache>
                  <c:formatCode>General</c:formatCode>
                  <c:ptCount val="9"/>
                  <c:pt idx="0">
                    <c:v>6.0803862416811912E-2</c:v>
                  </c:pt>
                  <c:pt idx="1">
                    <c:v>0.99150885199857874</c:v>
                  </c:pt>
                  <c:pt idx="2">
                    <c:v>0.45899957012259168</c:v>
                  </c:pt>
                  <c:pt idx="3">
                    <c:v>0.50282456769074035</c:v>
                  </c:pt>
                  <c:pt idx="4">
                    <c:v>0.48719847294203061</c:v>
                  </c:pt>
                  <c:pt idx="5">
                    <c:v>0.91417676789026459</c:v>
                  </c:pt>
                  <c:pt idx="6">
                    <c:v>1.6886404372399582</c:v>
                  </c:pt>
                  <c:pt idx="7">
                    <c:v>7.7451429054469806E-2</c:v>
                  </c:pt>
                  <c:pt idx="8">
                    <c:v>0.10560461283946555</c:v>
                  </c:pt>
                </c:numCache>
              </c:numRef>
            </c:minus>
          </c:errBars>
          <c:cat>
            <c:strRef>
              <c:f>Median!$C$5:$C$13</c:f>
              <c:strCache>
                <c:ptCount val="9"/>
                <c:pt idx="0">
                  <c:v>12-Unt</c:v>
                </c:pt>
                <c:pt idx="1">
                  <c:v>12-Tg1h</c:v>
                </c:pt>
                <c:pt idx="2">
                  <c:v>12-Tg2h</c:v>
                </c:pt>
                <c:pt idx="3">
                  <c:v>12-Tg3h</c:v>
                </c:pt>
                <c:pt idx="4">
                  <c:v>12-Tg4h</c:v>
                </c:pt>
                <c:pt idx="5">
                  <c:v>12-A23187</c:v>
                </c:pt>
                <c:pt idx="6">
                  <c:v>12-ionomycin</c:v>
                </c:pt>
                <c:pt idx="7">
                  <c:v>12-Tm</c:v>
                </c:pt>
                <c:pt idx="8">
                  <c:v>12-2DG</c:v>
                </c:pt>
              </c:strCache>
            </c:strRef>
          </c:cat>
          <c:val>
            <c:numRef>
              <c:f>Median!$O$5:$O$13</c:f>
              <c:numCache>
                <c:formatCode>0.00</c:formatCode>
                <c:ptCount val="9"/>
                <c:pt idx="0">
                  <c:v>1.0632105101490428</c:v>
                </c:pt>
                <c:pt idx="1">
                  <c:v>3.9886364490616466</c:v>
                </c:pt>
                <c:pt idx="2">
                  <c:v>4.7155691441853458</c:v>
                </c:pt>
                <c:pt idx="3">
                  <c:v>5.4905075678493134</c:v>
                </c:pt>
                <c:pt idx="4">
                  <c:v>6.2135844068907824</c:v>
                </c:pt>
                <c:pt idx="5">
                  <c:v>4.8518892781549114</c:v>
                </c:pt>
                <c:pt idx="6">
                  <c:v>3.0484277658750236</c:v>
                </c:pt>
                <c:pt idx="7">
                  <c:v>1.111415008645982</c:v>
                </c:pt>
                <c:pt idx="8">
                  <c:v>1.2828539896264732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E3-4EF5-B2B4-4CA89C12E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0456008"/>
        <c:axId val="2081788616"/>
      </c:barChart>
      <c:catAx>
        <c:axId val="2100456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1788616"/>
        <c:crosses val="autoZero"/>
        <c:auto val="1"/>
        <c:lblAlgn val="ctr"/>
        <c:lblOffset val="100"/>
        <c:noMultiLvlLbl val="0"/>
      </c:catAx>
      <c:valAx>
        <c:axId val="2081788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Ratio FLAG-M1/Turquoise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00456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Median!$K$3</c:f>
              <c:strCache>
                <c:ptCount val="1"/>
                <c:pt idx="0">
                  <c:v>FLAG-M1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Median!$L$5:$L$13</c:f>
                <c:numCache>
                  <c:formatCode>General</c:formatCode>
                  <c:ptCount val="9"/>
                  <c:pt idx="0">
                    <c:v>6.6226617853252179E-2</c:v>
                  </c:pt>
                  <c:pt idx="1">
                    <c:v>0.83036463360747337</c:v>
                  </c:pt>
                  <c:pt idx="2">
                    <c:v>0.41931866095788806</c:v>
                  </c:pt>
                  <c:pt idx="3">
                    <c:v>0.4169724178287062</c:v>
                  </c:pt>
                  <c:pt idx="4">
                    <c:v>0.57438141683352795</c:v>
                  </c:pt>
                  <c:pt idx="5">
                    <c:v>0.86897742677032663</c:v>
                  </c:pt>
                  <c:pt idx="6">
                    <c:v>1.1439299434864005</c:v>
                  </c:pt>
                  <c:pt idx="7">
                    <c:v>3.6630028702829019E-2</c:v>
                  </c:pt>
                  <c:pt idx="8">
                    <c:v>8.980524223440027E-2</c:v>
                  </c:pt>
                </c:numCache>
              </c:numRef>
            </c:plus>
            <c:minus>
              <c:numRef>
                <c:f>Median!$L$5:$L$13</c:f>
                <c:numCache>
                  <c:formatCode>General</c:formatCode>
                  <c:ptCount val="9"/>
                  <c:pt idx="0">
                    <c:v>6.6226617853252179E-2</c:v>
                  </c:pt>
                  <c:pt idx="1">
                    <c:v>0.83036463360747337</c:v>
                  </c:pt>
                  <c:pt idx="2">
                    <c:v>0.41931866095788806</c:v>
                  </c:pt>
                  <c:pt idx="3">
                    <c:v>0.4169724178287062</c:v>
                  </c:pt>
                  <c:pt idx="4">
                    <c:v>0.57438141683352795</c:v>
                  </c:pt>
                  <c:pt idx="5">
                    <c:v>0.86897742677032663</c:v>
                  </c:pt>
                  <c:pt idx="6">
                    <c:v>1.1439299434864005</c:v>
                  </c:pt>
                  <c:pt idx="7">
                    <c:v>3.6630028702829019E-2</c:v>
                  </c:pt>
                  <c:pt idx="8">
                    <c:v>8.980524223440027E-2</c:v>
                  </c:pt>
                </c:numCache>
              </c:numRef>
            </c:minus>
          </c:errBars>
          <c:cat>
            <c:strRef>
              <c:f>Median!$C$5:$C$13</c:f>
              <c:strCache>
                <c:ptCount val="9"/>
                <c:pt idx="0">
                  <c:v>12-Unt</c:v>
                </c:pt>
                <c:pt idx="1">
                  <c:v>12-Tg1h</c:v>
                </c:pt>
                <c:pt idx="2">
                  <c:v>12-Tg2h</c:v>
                </c:pt>
                <c:pt idx="3">
                  <c:v>12-Tg3h</c:v>
                </c:pt>
                <c:pt idx="4">
                  <c:v>12-Tg4h</c:v>
                </c:pt>
                <c:pt idx="5">
                  <c:v>12-A23187</c:v>
                </c:pt>
                <c:pt idx="6">
                  <c:v>12-ionomycin</c:v>
                </c:pt>
                <c:pt idx="7">
                  <c:v>12-Tm</c:v>
                </c:pt>
                <c:pt idx="8">
                  <c:v>12-2DG</c:v>
                </c:pt>
              </c:strCache>
            </c:strRef>
          </c:cat>
          <c:val>
            <c:numRef>
              <c:f>Median!$K$5:$K$13</c:f>
              <c:numCache>
                <c:formatCode>0.00</c:formatCode>
                <c:ptCount val="9"/>
                <c:pt idx="0">
                  <c:v>1.0614035087719298</c:v>
                </c:pt>
                <c:pt idx="1">
                  <c:v>3.5416666666666665</c:v>
                </c:pt>
                <c:pt idx="2">
                  <c:v>3.8574561403508771</c:v>
                </c:pt>
                <c:pt idx="3">
                  <c:v>4.1052631578947372</c:v>
                </c:pt>
                <c:pt idx="4">
                  <c:v>4.2609649122807021</c:v>
                </c:pt>
                <c:pt idx="5">
                  <c:v>3.9188596491228078</c:v>
                </c:pt>
                <c:pt idx="6">
                  <c:v>2.6337719298245617</c:v>
                </c:pt>
                <c:pt idx="7">
                  <c:v>1.0592105263157894</c:v>
                </c:pt>
                <c:pt idx="8">
                  <c:v>1.2543859649122806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C-4DB2-975F-CB69CA796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8411912"/>
        <c:axId val="2131819192"/>
      </c:barChart>
      <c:catAx>
        <c:axId val="2098411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1819192"/>
        <c:crosses val="autoZero"/>
        <c:auto val="1"/>
        <c:lblAlgn val="ctr"/>
        <c:lblOffset val="100"/>
        <c:noMultiLvlLbl val="0"/>
      </c:catAx>
      <c:valAx>
        <c:axId val="213181919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FLAG-M1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2098411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Median!$M$3</c:f>
              <c:strCache>
                <c:ptCount val="1"/>
                <c:pt idx="0">
                  <c:v>Turquoise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Median!$N$5:$N$13</c:f>
                <c:numCache>
                  <c:formatCode>General</c:formatCode>
                  <c:ptCount val="9"/>
                  <c:pt idx="0">
                    <c:v>6.0206964072586376E-2</c:v>
                  </c:pt>
                  <c:pt idx="1">
                    <c:v>8.5722383809226921E-2</c:v>
                  </c:pt>
                  <c:pt idx="2">
                    <c:v>7.4492125580940177E-2</c:v>
                  </c:pt>
                  <c:pt idx="3">
                    <c:v>7.3507170934639987E-2</c:v>
                  </c:pt>
                  <c:pt idx="4">
                    <c:v>7.1428571428571397E-2</c:v>
                  </c:pt>
                  <c:pt idx="5">
                    <c:v>4.5922146480918802E-2</c:v>
                  </c:pt>
                  <c:pt idx="6">
                    <c:v>0.10366730926044952</c:v>
                  </c:pt>
                  <c:pt idx="7">
                    <c:v>6.7109455538168869E-2</c:v>
                  </c:pt>
                  <c:pt idx="8">
                    <c:v>6.0437113856983055E-2</c:v>
                  </c:pt>
                </c:numCache>
              </c:numRef>
            </c:plus>
            <c:minus>
              <c:numRef>
                <c:f>Median!$N$5:$N$13</c:f>
                <c:numCache>
                  <c:formatCode>General</c:formatCode>
                  <c:ptCount val="9"/>
                  <c:pt idx="0">
                    <c:v>6.0206964072586376E-2</c:v>
                  </c:pt>
                  <c:pt idx="1">
                    <c:v>8.5722383809226921E-2</c:v>
                  </c:pt>
                  <c:pt idx="2">
                    <c:v>7.4492125580940177E-2</c:v>
                  </c:pt>
                  <c:pt idx="3">
                    <c:v>7.3507170934639987E-2</c:v>
                  </c:pt>
                  <c:pt idx="4">
                    <c:v>7.1428571428571397E-2</c:v>
                  </c:pt>
                  <c:pt idx="5">
                    <c:v>4.5922146480918802E-2</c:v>
                  </c:pt>
                  <c:pt idx="6">
                    <c:v>0.10366730926044952</c:v>
                  </c:pt>
                  <c:pt idx="7">
                    <c:v>6.7109455538168869E-2</c:v>
                  </c:pt>
                  <c:pt idx="8">
                    <c:v>6.0437113856983055E-2</c:v>
                  </c:pt>
                </c:numCache>
              </c:numRef>
            </c:minus>
          </c:errBars>
          <c:cat>
            <c:strRef>
              <c:f>Median!$C$5:$C$13</c:f>
              <c:strCache>
                <c:ptCount val="9"/>
                <c:pt idx="0">
                  <c:v>12-Unt</c:v>
                </c:pt>
                <c:pt idx="1">
                  <c:v>12-Tg1h</c:v>
                </c:pt>
                <c:pt idx="2">
                  <c:v>12-Tg2h</c:v>
                </c:pt>
                <c:pt idx="3">
                  <c:v>12-Tg3h</c:v>
                </c:pt>
                <c:pt idx="4">
                  <c:v>12-Tg4h</c:v>
                </c:pt>
                <c:pt idx="5">
                  <c:v>12-A23187</c:v>
                </c:pt>
                <c:pt idx="6">
                  <c:v>12-ionomycin</c:v>
                </c:pt>
                <c:pt idx="7">
                  <c:v>12-Tm</c:v>
                </c:pt>
                <c:pt idx="8">
                  <c:v>12-2DG</c:v>
                </c:pt>
              </c:strCache>
            </c:strRef>
          </c:cat>
          <c:val>
            <c:numRef>
              <c:f>Median!$M$5:$M$13</c:f>
              <c:numCache>
                <c:formatCode>0.00</c:formatCode>
                <c:ptCount val="9"/>
                <c:pt idx="0">
                  <c:v>0.99931972789115653</c:v>
                </c:pt>
                <c:pt idx="1">
                  <c:v>0.89251700680272117</c:v>
                </c:pt>
                <c:pt idx="2">
                  <c:v>0.81972789115646261</c:v>
                </c:pt>
                <c:pt idx="3">
                  <c:v>0.74965986394557815</c:v>
                </c:pt>
                <c:pt idx="4">
                  <c:v>0.68571428571428561</c:v>
                </c:pt>
                <c:pt idx="5">
                  <c:v>0.80544217687074837</c:v>
                </c:pt>
                <c:pt idx="6">
                  <c:v>0.90136054421768697</c:v>
                </c:pt>
                <c:pt idx="7">
                  <c:v>0.95578231292517002</c:v>
                </c:pt>
                <c:pt idx="8">
                  <c:v>0.97959183673469397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D-477D-81E2-C7C84C017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0545912"/>
        <c:axId val="2097194680"/>
      </c:barChart>
      <c:catAx>
        <c:axId val="2100545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7194680"/>
        <c:crosses val="autoZero"/>
        <c:auto val="1"/>
        <c:lblAlgn val="ctr"/>
        <c:lblOffset val="100"/>
        <c:noMultiLvlLbl val="0"/>
      </c:catAx>
      <c:valAx>
        <c:axId val="2097194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Turquoise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2100545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513688</xdr:colOff>
      <xdr:row>24</xdr:row>
      <xdr:rowOff>2805</xdr:rowOff>
    </xdr:from>
    <xdr:to>
      <xdr:col>18</xdr:col>
      <xdr:colOff>132688</xdr:colOff>
      <xdr:row>46</xdr:row>
      <xdr:rowOff>104405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91805C-7051-A645-9DA6-3E1E572AF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14843</xdr:colOff>
      <xdr:row>24</xdr:row>
      <xdr:rowOff>6273</xdr:rowOff>
    </xdr:from>
    <xdr:to>
      <xdr:col>3</xdr:col>
      <xdr:colOff>1183243</xdr:colOff>
      <xdr:row>46</xdr:row>
      <xdr:rowOff>107873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F690866-77F3-0C41-AB01-B8C0C6C2C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829952</xdr:colOff>
      <xdr:row>23</xdr:row>
      <xdr:rowOff>184069</xdr:rowOff>
    </xdr:from>
    <xdr:to>
      <xdr:col>10</xdr:col>
      <xdr:colOff>360052</xdr:colOff>
      <xdr:row>46</xdr:row>
      <xdr:rowOff>82469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97D08A6-2EA7-9540-A1B8-D40EAC200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513688</xdr:colOff>
      <xdr:row>35</xdr:row>
      <xdr:rowOff>2805</xdr:rowOff>
    </xdr:from>
    <xdr:to>
      <xdr:col>18</xdr:col>
      <xdr:colOff>132688</xdr:colOff>
      <xdr:row>57</xdr:row>
      <xdr:rowOff>104405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14843</xdr:colOff>
      <xdr:row>35</xdr:row>
      <xdr:rowOff>6273</xdr:rowOff>
    </xdr:from>
    <xdr:to>
      <xdr:col>3</xdr:col>
      <xdr:colOff>1183243</xdr:colOff>
      <xdr:row>57</xdr:row>
      <xdr:rowOff>107873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829952</xdr:colOff>
      <xdr:row>34</xdr:row>
      <xdr:rowOff>184069</xdr:rowOff>
    </xdr:from>
    <xdr:to>
      <xdr:col>10</xdr:col>
      <xdr:colOff>360052</xdr:colOff>
      <xdr:row>57</xdr:row>
      <xdr:rowOff>82469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0589A-A13C-9542-B6A7-2C51F19E5C0F}">
  <sheetPr>
    <pageSetUpPr fitToPage="1"/>
  </sheetPr>
  <dimension ref="A1:V23"/>
  <sheetViews>
    <sheetView tabSelected="1" workbookViewId="0"/>
  </sheetViews>
  <sheetFormatPr baseColWidth="10" defaultColWidth="11" defaultRowHeight="16" x14ac:dyDescent="0.2"/>
  <cols>
    <col min="2" max="2" width="21.6640625" customWidth="1"/>
    <col min="3" max="3" width="24" customWidth="1"/>
    <col min="4" max="4" width="18.5" customWidth="1"/>
    <col min="9" max="9" width="23.1640625" customWidth="1"/>
  </cols>
  <sheetData>
    <row r="1" spans="1:22" x14ac:dyDescent="0.2">
      <c r="A1" s="62" t="s">
        <v>31</v>
      </c>
    </row>
    <row r="2" spans="1:22" x14ac:dyDescent="0.2">
      <c r="D2" s="27"/>
      <c r="E2" s="27"/>
      <c r="F2" s="27"/>
      <c r="G2" s="28"/>
      <c r="H2" s="28"/>
      <c r="I2" s="27"/>
      <c r="J2" s="27"/>
      <c r="K2" s="27"/>
      <c r="L2" s="27"/>
    </row>
    <row r="3" spans="1:22" x14ac:dyDescent="0.2">
      <c r="A3" s="4" t="s">
        <v>11</v>
      </c>
      <c r="C3" s="11"/>
      <c r="D3" s="27"/>
      <c r="E3" s="49" t="s">
        <v>6</v>
      </c>
      <c r="F3" s="49"/>
      <c r="G3" s="49" t="s">
        <v>29</v>
      </c>
      <c r="H3" s="49"/>
      <c r="I3" s="17" t="s">
        <v>30</v>
      </c>
      <c r="J3" s="17" t="s">
        <v>29</v>
      </c>
      <c r="K3" s="17" t="s">
        <v>12</v>
      </c>
      <c r="L3" s="17" t="s">
        <v>13</v>
      </c>
      <c r="M3" s="23" t="s">
        <v>12</v>
      </c>
      <c r="N3" s="17" t="s">
        <v>13</v>
      </c>
      <c r="O3" s="23" t="s">
        <v>12</v>
      </c>
      <c r="P3" s="17" t="s">
        <v>13</v>
      </c>
      <c r="R3" s="24"/>
      <c r="S3" s="24"/>
      <c r="T3" s="24"/>
      <c r="U3" s="24"/>
      <c r="V3" s="24"/>
    </row>
    <row r="4" spans="1:22" x14ac:dyDescent="0.2">
      <c r="B4" s="7" t="s">
        <v>5</v>
      </c>
      <c r="C4" s="7"/>
      <c r="D4" s="29"/>
      <c r="E4" s="30" t="s">
        <v>0</v>
      </c>
      <c r="F4" s="31" t="s">
        <v>1</v>
      </c>
      <c r="G4" s="30" t="s">
        <v>0</v>
      </c>
      <c r="H4" s="31" t="s">
        <v>1</v>
      </c>
      <c r="I4" s="32"/>
      <c r="J4" s="32"/>
      <c r="K4" s="50" t="s">
        <v>0</v>
      </c>
      <c r="L4" s="51"/>
      <c r="M4" s="52" t="s">
        <v>1</v>
      </c>
      <c r="N4" s="53"/>
      <c r="O4" s="54" t="s">
        <v>14</v>
      </c>
      <c r="P4" s="55"/>
      <c r="R4" s="26"/>
      <c r="S4" s="25"/>
      <c r="T4" s="25"/>
      <c r="U4" s="25"/>
      <c r="V4" s="25"/>
    </row>
    <row r="5" spans="1:22" x14ac:dyDescent="0.2">
      <c r="B5" s="6" t="s">
        <v>2</v>
      </c>
      <c r="C5" s="5" t="s">
        <v>9</v>
      </c>
      <c r="D5" s="33" t="s">
        <v>8</v>
      </c>
      <c r="E5" s="34"/>
      <c r="F5" s="34"/>
      <c r="G5" s="34"/>
      <c r="H5" s="34"/>
      <c r="I5" s="34"/>
      <c r="J5" s="34"/>
      <c r="K5" s="35"/>
      <c r="L5" s="35"/>
      <c r="M5" s="10"/>
      <c r="N5" s="10"/>
      <c r="O5" s="10"/>
      <c r="P5" s="10"/>
      <c r="R5" s="25"/>
      <c r="S5" s="25"/>
      <c r="T5" s="25"/>
      <c r="U5" s="25"/>
      <c r="V5" s="25"/>
    </row>
    <row r="6" spans="1:22" x14ac:dyDescent="0.2">
      <c r="A6" s="40"/>
      <c r="B6" s="43" t="s">
        <v>4</v>
      </c>
      <c r="C6" s="9" t="s">
        <v>24</v>
      </c>
      <c r="D6" s="46" t="s">
        <v>23</v>
      </c>
      <c r="E6" s="35">
        <v>152</v>
      </c>
      <c r="F6" s="35">
        <v>490</v>
      </c>
      <c r="G6" s="36">
        <f>E6/$E$6</f>
        <v>1</v>
      </c>
      <c r="H6" s="36">
        <f>F6/$F$6</f>
        <v>1</v>
      </c>
      <c r="I6" s="36">
        <f t="shared" ref="I6:I10" si="0">E6/F6</f>
        <v>0.31020408163265306</v>
      </c>
      <c r="J6" s="36">
        <f>I6/$I$6</f>
        <v>1</v>
      </c>
      <c r="K6" s="37">
        <f>AVERAGE(G6,G12,G18)</f>
        <v>1.0614035087719298</v>
      </c>
      <c r="L6" s="37">
        <f>STDEV(G6,G12,G18)</f>
        <v>6.6226617853252179E-2</v>
      </c>
      <c r="M6" s="18">
        <f>AVERAGE(H6,H12,H18)</f>
        <v>0.99931972789115653</v>
      </c>
      <c r="N6" s="18">
        <f>STDEV(H6,H12,H18)</f>
        <v>6.0206964072586376E-2</v>
      </c>
      <c r="O6" s="18">
        <f>AVERAGE(J6,J12,J18)</f>
        <v>1.0632105101490428</v>
      </c>
      <c r="P6" s="18">
        <f>STDEV(J6,J12,J18)</f>
        <v>6.0803862416811912E-2</v>
      </c>
      <c r="R6" s="25"/>
      <c r="S6" s="25"/>
      <c r="T6" s="25"/>
      <c r="U6" s="25"/>
      <c r="V6" s="25"/>
    </row>
    <row r="7" spans="1:22" x14ac:dyDescent="0.2">
      <c r="A7" s="41"/>
      <c r="B7" s="44"/>
      <c r="C7" s="9" t="s">
        <v>25</v>
      </c>
      <c r="D7" s="47"/>
      <c r="E7" s="35">
        <v>565</v>
      </c>
      <c r="F7" s="35">
        <v>366</v>
      </c>
      <c r="G7" s="36">
        <f t="shared" ref="G7:G10" si="1">E7/$E$6</f>
        <v>3.7171052631578947</v>
      </c>
      <c r="H7" s="36">
        <f t="shared" ref="H7:H9" si="2">F7/$F$6</f>
        <v>0.74693877551020404</v>
      </c>
      <c r="I7" s="36">
        <f t="shared" si="0"/>
        <v>1.5437158469945356</v>
      </c>
      <c r="J7" s="36">
        <f t="shared" ref="J7:J10" si="3">I7/$I$6</f>
        <v>4.9764524014955427</v>
      </c>
      <c r="K7" s="37">
        <f>AVERAGE(G7,G13,G19)</f>
        <v>4.1052631578947372</v>
      </c>
      <c r="L7" s="37">
        <f>STDEV(G7,G13,G19)</f>
        <v>0.4169724178287062</v>
      </c>
      <c r="M7" s="18">
        <f>AVERAGE(H7,H13,H19)</f>
        <v>0.74965986394557815</v>
      </c>
      <c r="N7" s="18">
        <f>STDEV(H7,H13,H19)</f>
        <v>7.3507170934639987E-2</v>
      </c>
      <c r="O7" s="18">
        <f>AVERAGE(J7,J13,J19)</f>
        <v>5.4905075678493134</v>
      </c>
      <c r="P7" s="18">
        <f>STDEV(J7,J13,J19)</f>
        <v>0.50282456769074035</v>
      </c>
      <c r="R7" s="24"/>
      <c r="S7" s="24"/>
      <c r="T7" s="24"/>
      <c r="U7" s="24"/>
      <c r="V7" s="24"/>
    </row>
    <row r="8" spans="1:22" x14ac:dyDescent="0.2">
      <c r="A8" s="41"/>
      <c r="B8" s="44"/>
      <c r="C8" s="9" t="s">
        <v>26</v>
      </c>
      <c r="D8" s="47"/>
      <c r="E8" s="35">
        <v>513</v>
      </c>
      <c r="F8" s="35">
        <v>404</v>
      </c>
      <c r="G8" s="36">
        <f t="shared" si="1"/>
        <v>3.375</v>
      </c>
      <c r="H8" s="36">
        <f t="shared" si="2"/>
        <v>0.82448979591836735</v>
      </c>
      <c r="I8" s="36">
        <f t="shared" si="0"/>
        <v>1.2698019801980198</v>
      </c>
      <c r="J8" s="36">
        <f t="shared" si="3"/>
        <v>4.0934405940594063</v>
      </c>
      <c r="K8" s="37">
        <f>AVERAGE(G8,G14,G20)</f>
        <v>3.9188596491228078</v>
      </c>
      <c r="L8" s="37">
        <f>STDEV(G8,G14,G20)</f>
        <v>0.86897742677032663</v>
      </c>
      <c r="M8" s="18">
        <f>AVERAGE(H8,H14,H20)</f>
        <v>0.80544217687074837</v>
      </c>
      <c r="N8" s="18">
        <f>STDEV(H8,H14,H20)</f>
        <v>4.5922146480918802E-2</v>
      </c>
      <c r="O8" s="18">
        <f>AVERAGE(J8,J14,J20)</f>
        <v>4.8518892781549114</v>
      </c>
      <c r="P8" s="18">
        <f>STDEV(J8,J14,J20)</f>
        <v>0.91417676789026459</v>
      </c>
      <c r="R8" s="24"/>
      <c r="S8" s="24"/>
      <c r="T8" s="24"/>
      <c r="U8" s="24"/>
      <c r="V8" s="24"/>
    </row>
    <row r="9" spans="1:22" x14ac:dyDescent="0.2">
      <c r="A9" s="41"/>
      <c r="B9" s="44"/>
      <c r="C9" s="9" t="s">
        <v>27</v>
      </c>
      <c r="D9" s="47"/>
      <c r="E9" s="35">
        <v>156</v>
      </c>
      <c r="F9" s="35">
        <v>481</v>
      </c>
      <c r="G9" s="36">
        <f t="shared" si="1"/>
        <v>1.0263157894736843</v>
      </c>
      <c r="H9" s="36">
        <f t="shared" si="2"/>
        <v>0.98163265306122449</v>
      </c>
      <c r="I9" s="36">
        <f t="shared" si="0"/>
        <v>0.32432432432432434</v>
      </c>
      <c r="J9" s="36">
        <f t="shared" si="3"/>
        <v>1.0455192034139402</v>
      </c>
      <c r="K9" s="37">
        <f>AVERAGE(G9,G15,G21)</f>
        <v>1.0592105263157894</v>
      </c>
      <c r="L9" s="37">
        <f>STDEV(G9,G15,G21)</f>
        <v>3.6630028702829019E-2</v>
      </c>
      <c r="M9" s="18">
        <f>AVERAGE(H9,H15,H21)</f>
        <v>0.95578231292517002</v>
      </c>
      <c r="N9" s="18">
        <f>STDEV(H9,H15,H21)</f>
        <v>6.7109455538168869E-2</v>
      </c>
      <c r="O9" s="18">
        <f>AVERAGE(J9,J15,J21)</f>
        <v>1.111415008645982</v>
      </c>
      <c r="P9" s="18">
        <f>STDEV(J9,J15,J21)</f>
        <v>7.7451429054469806E-2</v>
      </c>
      <c r="R9" s="24"/>
      <c r="S9" s="24"/>
      <c r="T9" s="24"/>
      <c r="U9" s="24"/>
      <c r="V9" s="24"/>
    </row>
    <row r="10" spans="1:22" x14ac:dyDescent="0.2">
      <c r="A10" s="42"/>
      <c r="B10" s="44"/>
      <c r="C10" s="9" t="s">
        <v>28</v>
      </c>
      <c r="D10" s="47"/>
      <c r="E10" s="35">
        <v>176</v>
      </c>
      <c r="F10" s="35">
        <v>483</v>
      </c>
      <c r="G10" s="36">
        <f t="shared" si="1"/>
        <v>1.1578947368421053</v>
      </c>
      <c r="H10" s="36">
        <f>F10/$F$6</f>
        <v>0.98571428571428577</v>
      </c>
      <c r="I10" s="36">
        <f t="shared" si="0"/>
        <v>0.36438923395445133</v>
      </c>
      <c r="J10" s="36">
        <f t="shared" si="3"/>
        <v>1.1746758199847445</v>
      </c>
      <c r="K10" s="37">
        <f>AVERAGE(G10,G16,G22)</f>
        <v>1.2543859649122806</v>
      </c>
      <c r="L10" s="37">
        <f>STDEV(G10,G16,G22)</f>
        <v>8.980524223440027E-2</v>
      </c>
      <c r="M10" s="18">
        <f>AVERAGE(H10,H16,H22)</f>
        <v>0.97959183673469397</v>
      </c>
      <c r="N10" s="18">
        <f>STDEV(H10,H16,H22)</f>
        <v>6.0437113856983055E-2</v>
      </c>
      <c r="O10" s="18">
        <f>AVERAGE(J10,J16,J22)</f>
        <v>1.2828539896264732</v>
      </c>
      <c r="P10" s="18">
        <f>STDEV(J10,J16,J22)</f>
        <v>0.10560461283946555</v>
      </c>
    </row>
    <row r="11" spans="1:22" x14ac:dyDescent="0.2">
      <c r="B11" s="44"/>
      <c r="C11" s="9"/>
      <c r="D11" s="47"/>
      <c r="E11" s="38"/>
      <c r="F11" s="35"/>
      <c r="G11" s="36"/>
      <c r="H11" s="36"/>
      <c r="I11" s="36"/>
      <c r="J11" s="36"/>
      <c r="K11" s="27"/>
      <c r="L11" s="27"/>
    </row>
    <row r="12" spans="1:22" x14ac:dyDescent="0.2">
      <c r="A12" s="40"/>
      <c r="B12" s="44"/>
      <c r="C12" s="9" t="s">
        <v>24</v>
      </c>
      <c r="D12" s="47"/>
      <c r="E12" s="35">
        <v>172</v>
      </c>
      <c r="F12" s="35">
        <v>519</v>
      </c>
      <c r="G12" s="36">
        <f>E12/$E$6</f>
        <v>1.131578947368421</v>
      </c>
      <c r="H12" s="36">
        <f>F12/$F$6</f>
        <v>1.0591836734693878</v>
      </c>
      <c r="I12" s="36">
        <f t="shared" ref="I12:I16" si="4">E12/F12</f>
        <v>0.33140655105973027</v>
      </c>
      <c r="J12" s="36">
        <f>I12/$I$6</f>
        <v>1.0683500659162357</v>
      </c>
      <c r="K12" s="27"/>
      <c r="L12" s="27"/>
    </row>
    <row r="13" spans="1:22" x14ac:dyDescent="0.2">
      <c r="A13" s="41"/>
      <c r="B13" s="44"/>
      <c r="C13" s="9" t="s">
        <v>25</v>
      </c>
      <c r="D13" s="47"/>
      <c r="E13" s="35">
        <v>691</v>
      </c>
      <c r="F13" s="35">
        <v>404</v>
      </c>
      <c r="G13" s="36">
        <f t="shared" ref="G13:G22" si="5">E13/$E$6</f>
        <v>4.5460526315789478</v>
      </c>
      <c r="H13" s="36">
        <f t="shared" ref="H13:H16" si="6">F13/$F$6</f>
        <v>0.82448979591836735</v>
      </c>
      <c r="I13" s="36">
        <f t="shared" si="4"/>
        <v>1.7103960396039604</v>
      </c>
      <c r="J13" s="36">
        <f t="shared" ref="J13:J16" si="7">I13/$I$6</f>
        <v>5.5137767066180299</v>
      </c>
      <c r="K13" s="27"/>
      <c r="L13" s="27"/>
    </row>
    <row r="14" spans="1:22" x14ac:dyDescent="0.2">
      <c r="A14" s="41"/>
      <c r="B14" s="44"/>
      <c r="C14" s="9" t="s">
        <v>26</v>
      </c>
      <c r="D14" s="47"/>
      <c r="E14" s="35">
        <v>748</v>
      </c>
      <c r="F14" s="35">
        <v>411</v>
      </c>
      <c r="G14" s="36">
        <f t="shared" si="5"/>
        <v>4.9210526315789478</v>
      </c>
      <c r="H14" s="36">
        <f t="shared" si="6"/>
        <v>0.83877551020408159</v>
      </c>
      <c r="I14" s="36">
        <f t="shared" si="4"/>
        <v>1.8199513381995134</v>
      </c>
      <c r="J14" s="36">
        <f t="shared" si="7"/>
        <v>5.8669483928800101</v>
      </c>
      <c r="K14" s="27"/>
      <c r="L14" s="27"/>
    </row>
    <row r="15" spans="1:22" x14ac:dyDescent="0.2">
      <c r="A15" s="41"/>
      <c r="B15" s="44"/>
      <c r="C15" s="9" t="s">
        <v>27</v>
      </c>
      <c r="D15" s="47"/>
      <c r="E15" s="35">
        <v>167</v>
      </c>
      <c r="F15" s="35">
        <v>493</v>
      </c>
      <c r="G15" s="36">
        <f t="shared" si="5"/>
        <v>1.0986842105263157</v>
      </c>
      <c r="H15" s="36">
        <f t="shared" si="6"/>
        <v>1.0061224489795919</v>
      </c>
      <c r="I15" s="36">
        <f t="shared" si="4"/>
        <v>0.33874239350912777</v>
      </c>
      <c r="J15" s="36">
        <f t="shared" si="7"/>
        <v>1.0919985053912671</v>
      </c>
      <c r="K15" s="27"/>
      <c r="L15" s="27"/>
    </row>
    <row r="16" spans="1:22" x14ac:dyDescent="0.2">
      <c r="A16" s="42"/>
      <c r="B16" s="44"/>
      <c r="C16" s="9" t="s">
        <v>28</v>
      </c>
      <c r="D16" s="47"/>
      <c r="E16" s="35">
        <v>203</v>
      </c>
      <c r="F16" s="35">
        <v>508</v>
      </c>
      <c r="G16" s="36">
        <f t="shared" si="5"/>
        <v>1.3355263157894737</v>
      </c>
      <c r="H16" s="36">
        <f t="shared" si="6"/>
        <v>1.036734693877551</v>
      </c>
      <c r="I16" s="36">
        <f t="shared" si="4"/>
        <v>0.39960629921259844</v>
      </c>
      <c r="J16" s="36">
        <f t="shared" si="7"/>
        <v>1.2882045171985081</v>
      </c>
      <c r="K16" s="27"/>
      <c r="L16" s="27"/>
    </row>
    <row r="17" spans="1:12" x14ac:dyDescent="0.2">
      <c r="B17" s="44"/>
      <c r="C17" s="9"/>
      <c r="D17" s="47"/>
      <c r="E17" s="35"/>
      <c r="F17" s="35"/>
      <c r="G17" s="36"/>
      <c r="H17" s="36"/>
      <c r="I17" s="36"/>
      <c r="J17" s="36"/>
      <c r="K17" s="27"/>
      <c r="L17" s="27"/>
    </row>
    <row r="18" spans="1:12" x14ac:dyDescent="0.2">
      <c r="A18" s="40"/>
      <c r="B18" s="44"/>
      <c r="C18" s="9" t="s">
        <v>24</v>
      </c>
      <c r="D18" s="47"/>
      <c r="E18" s="35">
        <v>160</v>
      </c>
      <c r="F18" s="39">
        <v>460</v>
      </c>
      <c r="G18" s="36">
        <f>E18/$E$6</f>
        <v>1.0526315789473684</v>
      </c>
      <c r="H18" s="36">
        <f>F18/$F$6</f>
        <v>0.93877551020408168</v>
      </c>
      <c r="I18" s="36">
        <f t="shared" ref="I18:I22" si="8">E18/F18</f>
        <v>0.34782608695652173</v>
      </c>
      <c r="J18" s="36">
        <f>I18/$I$6</f>
        <v>1.1212814645308924</v>
      </c>
      <c r="K18" s="27"/>
      <c r="L18" s="27"/>
    </row>
    <row r="19" spans="1:12" x14ac:dyDescent="0.2">
      <c r="A19" s="41"/>
      <c r="B19" s="44"/>
      <c r="C19" s="9" t="s">
        <v>25</v>
      </c>
      <c r="D19" s="47"/>
      <c r="E19" s="35">
        <v>616</v>
      </c>
      <c r="F19" s="38">
        <v>332</v>
      </c>
      <c r="G19" s="36">
        <f t="shared" si="5"/>
        <v>4.0526315789473681</v>
      </c>
      <c r="H19" s="36">
        <f t="shared" ref="H19:H22" si="9">F19/$F$6</f>
        <v>0.67755102040816328</v>
      </c>
      <c r="I19" s="36">
        <f t="shared" si="8"/>
        <v>1.8554216867469879</v>
      </c>
      <c r="J19" s="36">
        <f t="shared" ref="J19:J22" si="10">I19/$I$6</f>
        <v>5.9812935954343693</v>
      </c>
      <c r="K19" s="27"/>
      <c r="L19" s="27"/>
    </row>
    <row r="20" spans="1:12" x14ac:dyDescent="0.2">
      <c r="A20" s="41"/>
      <c r="B20" s="44"/>
      <c r="C20" s="9" t="s">
        <v>26</v>
      </c>
      <c r="D20" s="47"/>
      <c r="E20" s="35">
        <v>526</v>
      </c>
      <c r="F20" s="38">
        <v>369</v>
      </c>
      <c r="G20" s="36">
        <f t="shared" si="5"/>
        <v>3.4605263157894739</v>
      </c>
      <c r="H20" s="36">
        <f t="shared" si="9"/>
        <v>0.75306122448979596</v>
      </c>
      <c r="I20" s="36">
        <f t="shared" si="8"/>
        <v>1.4254742547425474</v>
      </c>
      <c r="J20" s="36">
        <f t="shared" si="10"/>
        <v>4.595278847525317</v>
      </c>
      <c r="K20" s="27"/>
      <c r="L20" s="27"/>
    </row>
    <row r="21" spans="1:12" x14ac:dyDescent="0.2">
      <c r="A21" s="41"/>
      <c r="B21" s="44"/>
      <c r="C21" s="9" t="s">
        <v>27</v>
      </c>
      <c r="D21" s="47"/>
      <c r="E21" s="35">
        <v>160</v>
      </c>
      <c r="F21" s="38">
        <v>431</v>
      </c>
      <c r="G21" s="36">
        <f t="shared" si="5"/>
        <v>1.0526315789473684</v>
      </c>
      <c r="H21" s="36">
        <f t="shared" si="9"/>
        <v>0.87959183673469388</v>
      </c>
      <c r="I21" s="36">
        <f t="shared" si="8"/>
        <v>0.37122969837587005</v>
      </c>
      <c r="J21" s="36">
        <f t="shared" si="10"/>
        <v>1.1967273171327391</v>
      </c>
      <c r="K21" s="27"/>
      <c r="L21" s="27"/>
    </row>
    <row r="22" spans="1:12" x14ac:dyDescent="0.2">
      <c r="A22" s="41"/>
      <c r="B22" s="44"/>
      <c r="C22" s="9" t="s">
        <v>28</v>
      </c>
      <c r="D22" s="47"/>
      <c r="E22" s="35">
        <v>193</v>
      </c>
      <c r="F22" s="38">
        <v>449</v>
      </c>
      <c r="G22" s="36">
        <f t="shared" si="5"/>
        <v>1.2697368421052631</v>
      </c>
      <c r="H22" s="36">
        <f t="shared" si="9"/>
        <v>0.91632653061224489</v>
      </c>
      <c r="I22" s="36">
        <f t="shared" si="8"/>
        <v>0.42984409799554568</v>
      </c>
      <c r="J22" s="36">
        <f t="shared" si="10"/>
        <v>1.3856816316961671</v>
      </c>
      <c r="K22" s="27"/>
      <c r="L22" s="27"/>
    </row>
    <row r="23" spans="1:12" x14ac:dyDescent="0.2">
      <c r="A23" s="42"/>
      <c r="B23" s="45"/>
      <c r="C23" s="9"/>
      <c r="D23" s="48"/>
      <c r="E23" s="35"/>
      <c r="F23" s="35"/>
      <c r="G23" s="36"/>
      <c r="H23" s="36"/>
      <c r="I23" s="36"/>
      <c r="J23" s="36"/>
      <c r="K23" s="27"/>
      <c r="L23" s="27"/>
    </row>
  </sheetData>
  <mergeCells count="10">
    <mergeCell ref="E3:F3"/>
    <mergeCell ref="G3:H3"/>
    <mergeCell ref="K4:L4"/>
    <mergeCell ref="M4:N4"/>
    <mergeCell ref="O4:P4"/>
    <mergeCell ref="A6:A10"/>
    <mergeCell ref="B6:B23"/>
    <mergeCell ref="D6:D23"/>
    <mergeCell ref="A12:A16"/>
    <mergeCell ref="A18:A23"/>
  </mergeCells>
  <pageMargins left="0.75" right="0.75" top="1" bottom="1" header="0.5" footer="0.5"/>
  <pageSetup paperSize="9" scale="32" orientation="portrait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"/>
  <sheetViews>
    <sheetView topLeftCell="A17" workbookViewId="0">
      <selection activeCell="C5" sqref="C5"/>
    </sheetView>
  </sheetViews>
  <sheetFormatPr baseColWidth="10" defaultColWidth="11" defaultRowHeight="16" x14ac:dyDescent="0.2"/>
  <cols>
    <col min="2" max="2" width="21.6640625" customWidth="1"/>
    <col min="3" max="3" width="24" customWidth="1"/>
    <col min="4" max="4" width="18.5" customWidth="1"/>
    <col min="9" max="9" width="23.1640625" customWidth="1"/>
  </cols>
  <sheetData>
    <row r="1" spans="1:16" x14ac:dyDescent="0.2">
      <c r="G1" s="1"/>
      <c r="H1" s="1"/>
    </row>
    <row r="2" spans="1:16" x14ac:dyDescent="0.2">
      <c r="A2" s="4" t="s">
        <v>11</v>
      </c>
      <c r="C2" s="11"/>
      <c r="E2" s="61" t="s">
        <v>6</v>
      </c>
      <c r="F2" s="61"/>
      <c r="G2" s="61" t="s">
        <v>7</v>
      </c>
      <c r="H2" s="61"/>
      <c r="I2" s="12" t="s">
        <v>3</v>
      </c>
      <c r="J2" s="22" t="s">
        <v>7</v>
      </c>
      <c r="K2" s="12" t="s">
        <v>12</v>
      </c>
      <c r="L2" s="17" t="s">
        <v>13</v>
      </c>
      <c r="M2" s="12" t="s">
        <v>12</v>
      </c>
      <c r="N2" s="17" t="s">
        <v>13</v>
      </c>
      <c r="O2" s="12" t="s">
        <v>12</v>
      </c>
      <c r="P2" s="17" t="s">
        <v>13</v>
      </c>
    </row>
    <row r="3" spans="1:16" x14ac:dyDescent="0.2">
      <c r="B3" s="7" t="s">
        <v>5</v>
      </c>
      <c r="C3" s="7"/>
      <c r="D3" s="3"/>
      <c r="E3" s="14" t="s">
        <v>0</v>
      </c>
      <c r="F3" s="15" t="s">
        <v>1</v>
      </c>
      <c r="G3" s="14" t="s">
        <v>0</v>
      </c>
      <c r="H3" s="15" t="s">
        <v>1</v>
      </c>
      <c r="I3" s="13"/>
      <c r="J3" s="13"/>
      <c r="K3" s="59" t="s">
        <v>0</v>
      </c>
      <c r="L3" s="60"/>
      <c r="M3" s="52" t="s">
        <v>1</v>
      </c>
      <c r="N3" s="53"/>
      <c r="O3" s="54" t="s">
        <v>14</v>
      </c>
      <c r="P3" s="55"/>
    </row>
    <row r="4" spans="1:16" x14ac:dyDescent="0.2">
      <c r="B4" s="6" t="s">
        <v>2</v>
      </c>
      <c r="C4" s="5" t="s">
        <v>9</v>
      </c>
      <c r="D4" s="5" t="s">
        <v>8</v>
      </c>
      <c r="E4" s="2"/>
      <c r="F4" s="2"/>
      <c r="G4" s="2"/>
      <c r="H4" s="2"/>
      <c r="I4" s="2"/>
      <c r="J4" s="2"/>
      <c r="K4" s="10"/>
      <c r="L4" s="10"/>
      <c r="M4" s="10"/>
      <c r="N4" s="10"/>
      <c r="O4" s="10"/>
      <c r="P4" s="10"/>
    </row>
    <row r="5" spans="1:16" x14ac:dyDescent="0.2">
      <c r="A5" s="40">
        <v>26112019</v>
      </c>
      <c r="B5" s="43" t="s">
        <v>4</v>
      </c>
      <c r="C5" s="9" t="s">
        <v>10</v>
      </c>
      <c r="D5" s="56" t="s">
        <v>23</v>
      </c>
      <c r="E5" s="21">
        <v>152</v>
      </c>
      <c r="F5" s="21">
        <v>490</v>
      </c>
      <c r="G5" s="8">
        <f>E5/$E$5</f>
        <v>1</v>
      </c>
      <c r="H5" s="8">
        <f>F5/$F$5</f>
        <v>1</v>
      </c>
      <c r="I5" s="20">
        <f t="shared" ref="I5:I13" si="0">E5/F5</f>
        <v>0.31020408163265306</v>
      </c>
      <c r="J5" s="8">
        <f>I5/$I$5</f>
        <v>1</v>
      </c>
      <c r="K5" s="18">
        <f>AVERAGE(G5,G15,G25)</f>
        <v>1.0614035087719298</v>
      </c>
      <c r="L5" s="18">
        <f>STDEV(G5,G15,G25)</f>
        <v>6.6226617853252179E-2</v>
      </c>
      <c r="M5" s="18">
        <f>AVERAGE(H5,H15,H25)</f>
        <v>0.99931972789115653</v>
      </c>
      <c r="N5" s="18">
        <f>STDEV(H5,H15,H25)</f>
        <v>6.0206964072586376E-2</v>
      </c>
      <c r="O5" s="18">
        <f>AVERAGE(J5,J15,J25)</f>
        <v>1.0632105101490428</v>
      </c>
      <c r="P5" s="18">
        <f>STDEV(J5,J15,J25)</f>
        <v>6.0803862416811912E-2</v>
      </c>
    </row>
    <row r="6" spans="1:16" x14ac:dyDescent="0.2">
      <c r="A6" s="41"/>
      <c r="B6" s="44"/>
      <c r="C6" s="9" t="s">
        <v>15</v>
      </c>
      <c r="D6" s="57"/>
      <c r="E6" s="10">
        <v>394</v>
      </c>
      <c r="F6" s="10">
        <v>438</v>
      </c>
      <c r="G6" s="8">
        <f t="shared" ref="G6:G13" si="1">E6/$E$5</f>
        <v>2.5921052631578947</v>
      </c>
      <c r="H6" s="8">
        <f>F6/$F$5</f>
        <v>0.89387755102040811</v>
      </c>
      <c r="I6" s="8">
        <f t="shared" si="0"/>
        <v>0.8995433789954338</v>
      </c>
      <c r="J6" s="8">
        <f>I6/$I$5</f>
        <v>2.8998437875510694</v>
      </c>
      <c r="K6" s="18">
        <f>AVERAGE(G6,G16,G26)</f>
        <v>3.5416666666666665</v>
      </c>
      <c r="L6" s="18">
        <f>STDEV(G6,G16,G26)</f>
        <v>0.83036463360747337</v>
      </c>
      <c r="M6" s="18">
        <f t="shared" ref="M6:M12" si="2">AVERAGE(H6,H16,H26)</f>
        <v>0.89251700680272117</v>
      </c>
      <c r="N6" s="18">
        <f>STDEV(H6,H16,H26)</f>
        <v>8.5722383809226921E-2</v>
      </c>
      <c r="O6" s="18">
        <f t="shared" ref="O6:O13" si="3">AVERAGE(J6,J16,J26)</f>
        <v>3.9886364490616466</v>
      </c>
      <c r="P6" s="18">
        <f>STDEV(J6,J16,J26)</f>
        <v>0.99150885199857874</v>
      </c>
    </row>
    <row r="7" spans="1:16" x14ac:dyDescent="0.2">
      <c r="A7" s="41"/>
      <c r="B7" s="44"/>
      <c r="C7" s="9" t="s">
        <v>16</v>
      </c>
      <c r="D7" s="57"/>
      <c r="E7" s="10">
        <v>526</v>
      </c>
      <c r="F7" s="10">
        <v>402</v>
      </c>
      <c r="G7" s="8">
        <f t="shared" si="1"/>
        <v>3.4605263157894739</v>
      </c>
      <c r="H7" s="8">
        <f t="shared" ref="H7:H12" si="4">F7/$F$5</f>
        <v>0.82040816326530608</v>
      </c>
      <c r="I7" s="8">
        <f t="shared" si="0"/>
        <v>1.308457711442786</v>
      </c>
      <c r="J7" s="8">
        <f t="shared" ref="J7:J13" si="5">I7/$I$5</f>
        <v>4.2180544645195077</v>
      </c>
      <c r="K7" s="18">
        <f t="shared" ref="K7:K12" si="6">AVERAGE(G7,G17,G27)</f>
        <v>3.8574561403508771</v>
      </c>
      <c r="L7" s="18">
        <f t="shared" ref="L7:L12" si="7">STDEV(G7,G17,G27)</f>
        <v>0.41931866095788806</v>
      </c>
      <c r="M7" s="18">
        <f t="shared" si="2"/>
        <v>0.81972789115646261</v>
      </c>
      <c r="N7" s="18">
        <f t="shared" ref="N7:N13" si="8">STDEV(H7,H17,H27)</f>
        <v>7.4492125580940177E-2</v>
      </c>
      <c r="O7" s="18">
        <f t="shared" si="3"/>
        <v>4.7155691441853458</v>
      </c>
      <c r="P7" s="18">
        <f t="shared" ref="P7:P13" si="9">STDEV(J7,J17,J27)</f>
        <v>0.45899957012259168</v>
      </c>
    </row>
    <row r="8" spans="1:16" x14ac:dyDescent="0.2">
      <c r="A8" s="41"/>
      <c r="B8" s="44"/>
      <c r="C8" s="9" t="s">
        <v>17</v>
      </c>
      <c r="D8" s="57"/>
      <c r="E8" s="10">
        <v>565</v>
      </c>
      <c r="F8" s="10">
        <v>366</v>
      </c>
      <c r="G8" s="8">
        <f t="shared" si="1"/>
        <v>3.7171052631578947</v>
      </c>
      <c r="H8" s="8">
        <f t="shared" si="4"/>
        <v>0.74693877551020404</v>
      </c>
      <c r="I8" s="8">
        <f t="shared" si="0"/>
        <v>1.5437158469945356</v>
      </c>
      <c r="J8" s="8">
        <f t="shared" si="5"/>
        <v>4.9764524014955427</v>
      </c>
      <c r="K8" s="18">
        <f t="shared" si="6"/>
        <v>4.1052631578947372</v>
      </c>
      <c r="L8" s="18">
        <f t="shared" si="7"/>
        <v>0.4169724178287062</v>
      </c>
      <c r="M8" s="18">
        <f t="shared" si="2"/>
        <v>0.74965986394557815</v>
      </c>
      <c r="N8" s="18">
        <f t="shared" si="8"/>
        <v>7.3507170934639987E-2</v>
      </c>
      <c r="O8" s="18">
        <f t="shared" si="3"/>
        <v>5.4905075678493134</v>
      </c>
      <c r="P8" s="18">
        <f t="shared" si="9"/>
        <v>0.50282456769074035</v>
      </c>
    </row>
    <row r="9" spans="1:16" x14ac:dyDescent="0.2">
      <c r="A9" s="41"/>
      <c r="B9" s="44"/>
      <c r="C9" s="9" t="s">
        <v>18</v>
      </c>
      <c r="D9" s="57"/>
      <c r="E9" s="10">
        <v>589</v>
      </c>
      <c r="F9" s="10">
        <v>336</v>
      </c>
      <c r="G9" s="8">
        <f t="shared" si="1"/>
        <v>3.875</v>
      </c>
      <c r="H9" s="8">
        <f t="shared" si="4"/>
        <v>0.68571428571428572</v>
      </c>
      <c r="I9" s="8">
        <f t="shared" si="0"/>
        <v>1.7529761904761905</v>
      </c>
      <c r="J9" s="8">
        <f t="shared" si="5"/>
        <v>5.651041666666667</v>
      </c>
      <c r="K9" s="18">
        <f t="shared" si="6"/>
        <v>4.2609649122807021</v>
      </c>
      <c r="L9" s="18">
        <f t="shared" si="7"/>
        <v>0.57438141683352795</v>
      </c>
      <c r="M9" s="18">
        <f t="shared" si="2"/>
        <v>0.68571428571428561</v>
      </c>
      <c r="N9" s="18">
        <f t="shared" si="8"/>
        <v>7.1428571428571397E-2</v>
      </c>
      <c r="O9" s="18">
        <f t="shared" si="3"/>
        <v>6.2135844068907824</v>
      </c>
      <c r="P9" s="18">
        <f t="shared" si="9"/>
        <v>0.48719847294203061</v>
      </c>
    </row>
    <row r="10" spans="1:16" x14ac:dyDescent="0.2">
      <c r="A10" s="41"/>
      <c r="B10" s="44"/>
      <c r="C10" s="9" t="s">
        <v>19</v>
      </c>
      <c r="D10" s="57"/>
      <c r="E10" s="10">
        <v>513</v>
      </c>
      <c r="F10" s="10">
        <v>404</v>
      </c>
      <c r="G10" s="8">
        <f t="shared" si="1"/>
        <v>3.375</v>
      </c>
      <c r="H10" s="8">
        <f t="shared" si="4"/>
        <v>0.82448979591836735</v>
      </c>
      <c r="I10" s="8">
        <f t="shared" si="0"/>
        <v>1.2698019801980198</v>
      </c>
      <c r="J10" s="8">
        <f t="shared" si="5"/>
        <v>4.0934405940594063</v>
      </c>
      <c r="K10" s="18">
        <f t="shared" si="6"/>
        <v>3.9188596491228078</v>
      </c>
      <c r="L10" s="18">
        <f>STDEV(G10,G20,G30)</f>
        <v>0.86897742677032663</v>
      </c>
      <c r="M10" s="18">
        <f t="shared" si="2"/>
        <v>0.80544217687074837</v>
      </c>
      <c r="N10" s="18">
        <f t="shared" si="8"/>
        <v>4.5922146480918802E-2</v>
      </c>
      <c r="O10" s="18">
        <f t="shared" si="3"/>
        <v>4.8518892781549114</v>
      </c>
      <c r="P10" s="18">
        <f t="shared" si="9"/>
        <v>0.91417676789026459</v>
      </c>
    </row>
    <row r="11" spans="1:16" x14ac:dyDescent="0.2">
      <c r="A11" s="41"/>
      <c r="B11" s="44"/>
      <c r="C11" s="9" t="s">
        <v>20</v>
      </c>
      <c r="D11" s="57"/>
      <c r="E11" s="10">
        <v>337</v>
      </c>
      <c r="F11" s="10">
        <v>448</v>
      </c>
      <c r="G11" s="8">
        <f t="shared" si="1"/>
        <v>2.2171052631578947</v>
      </c>
      <c r="H11" s="8">
        <f t="shared" si="4"/>
        <v>0.91428571428571426</v>
      </c>
      <c r="I11" s="8">
        <f t="shared" si="0"/>
        <v>0.7522321428571429</v>
      </c>
      <c r="J11" s="8">
        <f t="shared" si="5"/>
        <v>2.4249588815789473</v>
      </c>
      <c r="K11" s="18">
        <f t="shared" si="6"/>
        <v>2.6337719298245617</v>
      </c>
      <c r="L11" s="18">
        <f t="shared" si="7"/>
        <v>1.1439299434864005</v>
      </c>
      <c r="M11" s="18">
        <f t="shared" si="2"/>
        <v>0.90136054421768697</v>
      </c>
      <c r="N11" s="18">
        <f t="shared" si="8"/>
        <v>0.10366730926044952</v>
      </c>
      <c r="O11" s="18">
        <f t="shared" si="3"/>
        <v>3.0484277658750236</v>
      </c>
      <c r="P11" s="18">
        <f t="shared" si="9"/>
        <v>1.6886404372399582</v>
      </c>
    </row>
    <row r="12" spans="1:16" x14ac:dyDescent="0.2">
      <c r="A12" s="41"/>
      <c r="B12" s="44"/>
      <c r="C12" s="9" t="s">
        <v>21</v>
      </c>
      <c r="D12" s="57"/>
      <c r="E12" s="10">
        <v>156</v>
      </c>
      <c r="F12" s="10">
        <v>481</v>
      </c>
      <c r="G12" s="8">
        <f t="shared" si="1"/>
        <v>1.0263157894736843</v>
      </c>
      <c r="H12" s="8">
        <f t="shared" si="4"/>
        <v>0.98163265306122449</v>
      </c>
      <c r="I12" s="8">
        <f t="shared" si="0"/>
        <v>0.32432432432432434</v>
      </c>
      <c r="J12" s="8">
        <f t="shared" si="5"/>
        <v>1.0455192034139402</v>
      </c>
      <c r="K12" s="18">
        <f t="shared" si="6"/>
        <v>1.0592105263157894</v>
      </c>
      <c r="L12" s="18">
        <f t="shared" si="7"/>
        <v>3.6630028702829019E-2</v>
      </c>
      <c r="M12" s="18">
        <f t="shared" si="2"/>
        <v>0.95578231292517002</v>
      </c>
      <c r="N12" s="18">
        <f t="shared" si="8"/>
        <v>6.7109455538168869E-2</v>
      </c>
      <c r="O12" s="18">
        <f t="shared" si="3"/>
        <v>1.111415008645982</v>
      </c>
      <c r="P12" s="18">
        <f t="shared" si="9"/>
        <v>7.7451429054469806E-2</v>
      </c>
    </row>
    <row r="13" spans="1:16" x14ac:dyDescent="0.2">
      <c r="A13" s="42"/>
      <c r="B13" s="44"/>
      <c r="C13" s="9" t="s">
        <v>22</v>
      </c>
      <c r="D13" s="57"/>
      <c r="E13" s="10">
        <v>176</v>
      </c>
      <c r="F13" s="10">
        <v>483</v>
      </c>
      <c r="G13" s="8">
        <f t="shared" si="1"/>
        <v>1.1578947368421053</v>
      </c>
      <c r="H13" s="8">
        <f>F13/$F$5</f>
        <v>0.98571428571428577</v>
      </c>
      <c r="I13" s="8">
        <f t="shared" si="0"/>
        <v>0.36438923395445133</v>
      </c>
      <c r="J13" s="8">
        <f t="shared" si="5"/>
        <v>1.1746758199847445</v>
      </c>
      <c r="K13" s="18">
        <f>AVERAGE(G13,G23,G33)</f>
        <v>1.2543859649122806</v>
      </c>
      <c r="L13" s="18">
        <f>STDEV(G13,G23,G33)</f>
        <v>8.980524223440027E-2</v>
      </c>
      <c r="M13" s="18">
        <f>AVERAGE(H13,H23,H33)</f>
        <v>0.97959183673469397</v>
      </c>
      <c r="N13" s="18">
        <f t="shared" si="8"/>
        <v>6.0437113856983055E-2</v>
      </c>
      <c r="O13" s="18">
        <f t="shared" si="3"/>
        <v>1.2828539896264732</v>
      </c>
      <c r="P13" s="18">
        <f t="shared" si="9"/>
        <v>0.10560461283946555</v>
      </c>
    </row>
    <row r="14" spans="1:16" x14ac:dyDescent="0.2">
      <c r="B14" s="44"/>
      <c r="C14" s="9"/>
      <c r="D14" s="57"/>
      <c r="E14" s="16"/>
      <c r="F14" s="10"/>
      <c r="G14" s="8"/>
      <c r="H14" s="8"/>
      <c r="I14" s="8"/>
      <c r="J14" s="8"/>
    </row>
    <row r="15" spans="1:16" x14ac:dyDescent="0.2">
      <c r="A15" s="40">
        <v>3122019</v>
      </c>
      <c r="B15" s="44"/>
      <c r="C15" s="9" t="s">
        <v>10</v>
      </c>
      <c r="D15" s="57"/>
      <c r="E15" s="10">
        <v>172</v>
      </c>
      <c r="F15" s="10">
        <v>519</v>
      </c>
      <c r="G15" s="8">
        <f>E15/$E$5</f>
        <v>1.131578947368421</v>
      </c>
      <c r="H15" s="8">
        <f>F15/$F$5</f>
        <v>1.0591836734693878</v>
      </c>
      <c r="I15" s="8">
        <f t="shared" ref="I15:I23" si="10">E15/F15</f>
        <v>0.33140655105973027</v>
      </c>
      <c r="J15" s="8">
        <f>I15/$I$5</f>
        <v>1.0683500659162357</v>
      </c>
    </row>
    <row r="16" spans="1:16" x14ac:dyDescent="0.2">
      <c r="A16" s="41"/>
      <c r="B16" s="44"/>
      <c r="C16" s="9" t="s">
        <v>15</v>
      </c>
      <c r="D16" s="57"/>
      <c r="E16" s="10">
        <v>628</v>
      </c>
      <c r="F16" s="10">
        <v>479</v>
      </c>
      <c r="G16" s="8">
        <f t="shared" ref="G16:G33" si="11">E16/$E$5</f>
        <v>4.1315789473684212</v>
      </c>
      <c r="H16" s="8">
        <f t="shared" ref="H16:H23" si="12">F16/$F$5</f>
        <v>0.97755102040816322</v>
      </c>
      <c r="I16" s="8">
        <f t="shared" si="10"/>
        <v>1.3110647181628392</v>
      </c>
      <c r="J16" s="8">
        <f t="shared" ref="J16:J23" si="13">I16/$I$5</f>
        <v>4.2264586309196792</v>
      </c>
    </row>
    <row r="17" spans="1:10" x14ac:dyDescent="0.2">
      <c r="A17" s="41"/>
      <c r="B17" s="44"/>
      <c r="C17" s="9" t="s">
        <v>16</v>
      </c>
      <c r="D17" s="57"/>
      <c r="E17" s="10">
        <v>653</v>
      </c>
      <c r="F17" s="10">
        <v>438</v>
      </c>
      <c r="G17" s="8">
        <f t="shared" si="11"/>
        <v>4.2960526315789478</v>
      </c>
      <c r="H17" s="8">
        <f t="shared" si="12"/>
        <v>0.89387755102040811</v>
      </c>
      <c r="I17" s="8">
        <f t="shared" si="10"/>
        <v>1.4908675799086757</v>
      </c>
      <c r="J17" s="8">
        <f t="shared" si="13"/>
        <v>4.8060862773371786</v>
      </c>
    </row>
    <row r="18" spans="1:10" x14ac:dyDescent="0.2">
      <c r="A18" s="41"/>
      <c r="B18" s="44"/>
      <c r="C18" s="9" t="s">
        <v>17</v>
      </c>
      <c r="D18" s="57"/>
      <c r="E18" s="10">
        <v>691</v>
      </c>
      <c r="F18" s="10">
        <v>404</v>
      </c>
      <c r="G18" s="8">
        <f t="shared" si="11"/>
        <v>4.5460526315789478</v>
      </c>
      <c r="H18" s="8">
        <f t="shared" si="12"/>
        <v>0.82448979591836735</v>
      </c>
      <c r="I18" s="8">
        <f t="shared" si="10"/>
        <v>1.7103960396039604</v>
      </c>
      <c r="J18" s="8">
        <f t="shared" si="13"/>
        <v>5.5137767066180299</v>
      </c>
    </row>
    <row r="19" spans="1:10" x14ac:dyDescent="0.2">
      <c r="A19" s="41"/>
      <c r="B19" s="44"/>
      <c r="C19" s="9" t="s">
        <v>18</v>
      </c>
      <c r="D19" s="57"/>
      <c r="E19" s="10">
        <v>748</v>
      </c>
      <c r="F19" s="10">
        <v>371</v>
      </c>
      <c r="G19" s="8">
        <f t="shared" si="11"/>
        <v>4.9210526315789478</v>
      </c>
      <c r="H19" s="8">
        <f t="shared" si="12"/>
        <v>0.75714285714285712</v>
      </c>
      <c r="I19" s="8">
        <f t="shared" si="10"/>
        <v>2.0161725067385445</v>
      </c>
      <c r="J19" s="8">
        <f t="shared" si="13"/>
        <v>6.4995034756703083</v>
      </c>
    </row>
    <row r="20" spans="1:10" x14ac:dyDescent="0.2">
      <c r="A20" s="41"/>
      <c r="B20" s="44"/>
      <c r="C20" s="9" t="s">
        <v>19</v>
      </c>
      <c r="D20" s="57"/>
      <c r="E20" s="10">
        <v>748</v>
      </c>
      <c r="F20" s="10">
        <v>411</v>
      </c>
      <c r="G20" s="8">
        <f t="shared" si="11"/>
        <v>4.9210526315789478</v>
      </c>
      <c r="H20" s="8">
        <f t="shared" si="12"/>
        <v>0.83877551020408159</v>
      </c>
      <c r="I20" s="8">
        <f t="shared" si="10"/>
        <v>1.8199513381995134</v>
      </c>
      <c r="J20" s="8">
        <f t="shared" si="13"/>
        <v>5.8669483928800101</v>
      </c>
    </row>
    <row r="21" spans="1:10" x14ac:dyDescent="0.2">
      <c r="A21" s="41"/>
      <c r="B21" s="44"/>
      <c r="C21" s="9" t="s">
        <v>20</v>
      </c>
      <c r="D21" s="57"/>
      <c r="E21" s="10">
        <v>267</v>
      </c>
      <c r="F21" s="10">
        <v>489</v>
      </c>
      <c r="G21" s="8">
        <f t="shared" si="11"/>
        <v>1.756578947368421</v>
      </c>
      <c r="H21" s="8">
        <f t="shared" si="12"/>
        <v>0.99795918367346936</v>
      </c>
      <c r="I21" s="8">
        <f t="shared" si="10"/>
        <v>0.54601226993865026</v>
      </c>
      <c r="J21" s="8">
        <f t="shared" si="13"/>
        <v>1.7601711333548593</v>
      </c>
    </row>
    <row r="22" spans="1:10" x14ac:dyDescent="0.2">
      <c r="A22" s="41"/>
      <c r="B22" s="44"/>
      <c r="C22" s="9" t="s">
        <v>21</v>
      </c>
      <c r="D22" s="57"/>
      <c r="E22" s="10">
        <v>167</v>
      </c>
      <c r="F22" s="10">
        <v>493</v>
      </c>
      <c r="G22" s="8">
        <f t="shared" si="11"/>
        <v>1.0986842105263157</v>
      </c>
      <c r="H22" s="8">
        <f t="shared" si="12"/>
        <v>1.0061224489795919</v>
      </c>
      <c r="I22" s="8">
        <f t="shared" si="10"/>
        <v>0.33874239350912777</v>
      </c>
      <c r="J22" s="8">
        <f t="shared" si="13"/>
        <v>1.0919985053912671</v>
      </c>
    </row>
    <row r="23" spans="1:10" x14ac:dyDescent="0.2">
      <c r="A23" s="42"/>
      <c r="B23" s="44"/>
      <c r="C23" s="9" t="s">
        <v>22</v>
      </c>
      <c r="D23" s="57"/>
      <c r="E23" s="10">
        <v>203</v>
      </c>
      <c r="F23" s="10">
        <v>508</v>
      </c>
      <c r="G23" s="8">
        <f t="shared" si="11"/>
        <v>1.3355263157894737</v>
      </c>
      <c r="H23" s="8">
        <f t="shared" si="12"/>
        <v>1.036734693877551</v>
      </c>
      <c r="I23" s="8">
        <f t="shared" si="10"/>
        <v>0.39960629921259844</v>
      </c>
      <c r="J23" s="8">
        <f t="shared" si="13"/>
        <v>1.2882045171985081</v>
      </c>
    </row>
    <row r="24" spans="1:10" x14ac:dyDescent="0.2">
      <c r="B24" s="44"/>
      <c r="C24" s="9"/>
      <c r="D24" s="57"/>
      <c r="E24" s="10"/>
      <c r="F24" s="10"/>
      <c r="G24" s="8"/>
      <c r="H24" s="8"/>
      <c r="I24" s="8"/>
      <c r="J24" s="8"/>
    </row>
    <row r="25" spans="1:10" x14ac:dyDescent="0.2">
      <c r="A25" s="40">
        <v>5122019</v>
      </c>
      <c r="B25" s="44"/>
      <c r="C25" s="9" t="s">
        <v>10</v>
      </c>
      <c r="D25" s="57"/>
      <c r="E25" s="10">
        <v>160</v>
      </c>
      <c r="F25" s="19">
        <v>460</v>
      </c>
      <c r="G25" s="8">
        <f>E25/$E$5</f>
        <v>1.0526315789473684</v>
      </c>
      <c r="H25" s="8">
        <f>F25/$F$5</f>
        <v>0.93877551020408168</v>
      </c>
      <c r="I25" s="8">
        <f t="shared" ref="I25:I33" si="14">E25/F25</f>
        <v>0.34782608695652173</v>
      </c>
      <c r="J25" s="8">
        <f>I25/$I$5</f>
        <v>1.1212814645308924</v>
      </c>
    </row>
    <row r="26" spans="1:10" x14ac:dyDescent="0.2">
      <c r="A26" s="41"/>
      <c r="B26" s="44"/>
      <c r="C26" s="9" t="s">
        <v>15</v>
      </c>
      <c r="D26" s="57"/>
      <c r="E26" s="10">
        <v>593</v>
      </c>
      <c r="F26" s="16">
        <v>395</v>
      </c>
      <c r="G26" s="8">
        <f t="shared" si="11"/>
        <v>3.9013157894736841</v>
      </c>
      <c r="H26" s="8">
        <f t="shared" ref="H26:H33" si="15">F26/$F$5</f>
        <v>0.80612244897959184</v>
      </c>
      <c r="I26" s="8">
        <f t="shared" si="14"/>
        <v>1.5012658227848101</v>
      </c>
      <c r="J26" s="8">
        <f t="shared" ref="J26:J33" si="16">I26/$I$5</f>
        <v>4.8396069287141907</v>
      </c>
    </row>
    <row r="27" spans="1:10" x14ac:dyDescent="0.2">
      <c r="A27" s="41"/>
      <c r="B27" s="44"/>
      <c r="C27" s="9" t="s">
        <v>16</v>
      </c>
      <c r="D27" s="57"/>
      <c r="E27" s="10">
        <v>580</v>
      </c>
      <c r="F27" s="16">
        <v>365</v>
      </c>
      <c r="G27" s="8">
        <f t="shared" si="11"/>
        <v>3.8157894736842106</v>
      </c>
      <c r="H27" s="8">
        <f t="shared" si="15"/>
        <v>0.74489795918367352</v>
      </c>
      <c r="I27" s="8">
        <f t="shared" si="14"/>
        <v>1.5890410958904109</v>
      </c>
      <c r="J27" s="8">
        <f t="shared" si="16"/>
        <v>5.122566690699351</v>
      </c>
    </row>
    <row r="28" spans="1:10" x14ac:dyDescent="0.2">
      <c r="A28" s="41"/>
      <c r="B28" s="44"/>
      <c r="C28" s="9" t="s">
        <v>17</v>
      </c>
      <c r="D28" s="57"/>
      <c r="E28" s="10">
        <v>616</v>
      </c>
      <c r="F28" s="16">
        <v>332</v>
      </c>
      <c r="G28" s="8">
        <f t="shared" si="11"/>
        <v>4.0526315789473681</v>
      </c>
      <c r="H28" s="8">
        <f t="shared" si="15"/>
        <v>0.67755102040816328</v>
      </c>
      <c r="I28" s="8">
        <f t="shared" si="14"/>
        <v>1.8554216867469879</v>
      </c>
      <c r="J28" s="8">
        <f t="shared" si="16"/>
        <v>5.9812935954343693</v>
      </c>
    </row>
    <row r="29" spans="1:10" x14ac:dyDescent="0.2">
      <c r="A29" s="41"/>
      <c r="B29" s="44"/>
      <c r="C29" s="9" t="s">
        <v>18</v>
      </c>
      <c r="D29" s="57"/>
      <c r="E29" s="10">
        <v>606</v>
      </c>
      <c r="F29" s="16">
        <v>301</v>
      </c>
      <c r="G29" s="8">
        <f t="shared" si="11"/>
        <v>3.986842105263158</v>
      </c>
      <c r="H29" s="8">
        <f t="shared" si="15"/>
        <v>0.61428571428571432</v>
      </c>
      <c r="I29" s="8">
        <f t="shared" si="14"/>
        <v>2.0132890365448506</v>
      </c>
      <c r="J29" s="8">
        <f t="shared" si="16"/>
        <v>6.4902080783353737</v>
      </c>
    </row>
    <row r="30" spans="1:10" x14ac:dyDescent="0.2">
      <c r="A30" s="41"/>
      <c r="B30" s="44"/>
      <c r="C30" s="9" t="s">
        <v>19</v>
      </c>
      <c r="D30" s="57"/>
      <c r="E30" s="10">
        <v>526</v>
      </c>
      <c r="F30" s="16">
        <v>369</v>
      </c>
      <c r="G30" s="8">
        <f t="shared" si="11"/>
        <v>3.4605263157894739</v>
      </c>
      <c r="H30" s="8">
        <f t="shared" si="15"/>
        <v>0.75306122448979596</v>
      </c>
      <c r="I30" s="8">
        <f t="shared" si="14"/>
        <v>1.4254742547425474</v>
      </c>
      <c r="J30" s="8">
        <f t="shared" si="16"/>
        <v>4.595278847525317</v>
      </c>
    </row>
    <row r="31" spans="1:10" x14ac:dyDescent="0.2">
      <c r="A31" s="41"/>
      <c r="B31" s="44"/>
      <c r="C31" s="9" t="s">
        <v>20</v>
      </c>
      <c r="D31" s="57"/>
      <c r="E31" s="10">
        <v>597</v>
      </c>
      <c r="F31" s="16">
        <v>388</v>
      </c>
      <c r="G31" s="8">
        <f t="shared" si="11"/>
        <v>3.9276315789473686</v>
      </c>
      <c r="H31" s="8">
        <f t="shared" si="15"/>
        <v>0.7918367346938775</v>
      </c>
      <c r="I31" s="8">
        <f t="shared" si="14"/>
        <v>1.5386597938144331</v>
      </c>
      <c r="J31" s="8">
        <f t="shared" si="16"/>
        <v>4.9601532826912642</v>
      </c>
    </row>
    <row r="32" spans="1:10" x14ac:dyDescent="0.2">
      <c r="A32" s="41"/>
      <c r="B32" s="44"/>
      <c r="C32" s="9" t="s">
        <v>21</v>
      </c>
      <c r="D32" s="57"/>
      <c r="E32" s="10">
        <v>160</v>
      </c>
      <c r="F32" s="16">
        <v>431</v>
      </c>
      <c r="G32" s="8">
        <f t="shared" si="11"/>
        <v>1.0526315789473684</v>
      </c>
      <c r="H32" s="8">
        <f t="shared" si="15"/>
        <v>0.87959183673469388</v>
      </c>
      <c r="I32" s="8">
        <f t="shared" si="14"/>
        <v>0.37122969837587005</v>
      </c>
      <c r="J32" s="8">
        <f t="shared" si="16"/>
        <v>1.1967273171327391</v>
      </c>
    </row>
    <row r="33" spans="1:10" x14ac:dyDescent="0.2">
      <c r="A33" s="41"/>
      <c r="B33" s="44"/>
      <c r="C33" s="9" t="s">
        <v>22</v>
      </c>
      <c r="D33" s="57"/>
      <c r="E33" s="10">
        <v>193</v>
      </c>
      <c r="F33" s="16">
        <v>449</v>
      </c>
      <c r="G33" s="8">
        <f t="shared" si="11"/>
        <v>1.2697368421052631</v>
      </c>
      <c r="H33" s="8">
        <f t="shared" si="15"/>
        <v>0.91632653061224489</v>
      </c>
      <c r="I33" s="8">
        <f t="shared" si="14"/>
        <v>0.42984409799554568</v>
      </c>
      <c r="J33" s="8">
        <f t="shared" si="16"/>
        <v>1.3856816316961671</v>
      </c>
    </row>
    <row r="34" spans="1:10" x14ac:dyDescent="0.2">
      <c r="A34" s="42"/>
      <c r="B34" s="45"/>
      <c r="C34" s="9"/>
      <c r="D34" s="58"/>
      <c r="E34" s="10"/>
      <c r="F34" s="10"/>
      <c r="G34" s="8"/>
      <c r="H34" s="8"/>
      <c r="I34" s="8"/>
      <c r="J34" s="8"/>
    </row>
  </sheetData>
  <mergeCells count="10">
    <mergeCell ref="O3:P3"/>
    <mergeCell ref="M3:N3"/>
    <mergeCell ref="K3:L3"/>
    <mergeCell ref="E2:F2"/>
    <mergeCell ref="G2:H2"/>
    <mergeCell ref="B5:B34"/>
    <mergeCell ref="D5:D34"/>
    <mergeCell ref="A25:A34"/>
    <mergeCell ref="A5:A13"/>
    <mergeCell ref="A15:A23"/>
  </mergeCells>
  <phoneticPr fontId="10" type="noConversion"/>
  <pageMargins left="0.75" right="0.75" top="1" bottom="1" header="0.5" footer="0.5"/>
  <pageSetup paperSize="9" scale="32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Median ed</vt:lpstr>
      <vt:lpstr>Median</vt:lpstr>
      <vt:lpstr>Median!Print_Area</vt:lpstr>
      <vt:lpstr>'Median 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lab</dc:creator>
  <cp:lastModifiedBy>Steffen</cp:lastModifiedBy>
  <cp:lastPrinted>2019-12-08T11:32:11Z</cp:lastPrinted>
  <dcterms:created xsi:type="dcterms:W3CDTF">2016-05-26T09:28:51Z</dcterms:created>
  <dcterms:modified xsi:type="dcterms:W3CDTF">2020-11-24T14:52:51Z</dcterms:modified>
</cp:coreProperties>
</file>