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p693/Dropbox/Calcium_transfer/eLIFE 62601/REVISION_1/Source_single/"/>
    </mc:Choice>
  </mc:AlternateContent>
  <xr:revisionPtr revIDLastSave="0" documentId="13_ncr:1_{5632C788-EE6A-3D45-AD8B-DD76E0FF0275}" xr6:coauthVersionLast="36" xr6:coauthVersionMax="36" xr10:uidLastSave="{00000000-0000-0000-0000-000000000000}"/>
  <bookViews>
    <workbookView xWindow="3400" yWindow="1960" windowWidth="37560" windowHeight="20040" tabRatio="500" xr2:uid="{00000000-000D-0000-FFFF-FFFF00000000}"/>
  </bookViews>
  <sheets>
    <sheet name="Median" sheetId="11" r:id="rId1"/>
  </sheets>
  <definedNames>
    <definedName name="_xlnm.Print_Area" localSheetId="0">Median!$B$4:$P$77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0" i="11" l="1"/>
  <c r="Z10" i="11"/>
  <c r="Y11" i="11"/>
  <c r="Z11" i="11"/>
  <c r="U10" i="11"/>
  <c r="V10" i="11"/>
  <c r="U11" i="11"/>
  <c r="V11" i="11"/>
  <c r="Q10" i="11"/>
  <c r="R10" i="11"/>
  <c r="Q11" i="11"/>
  <c r="R11" i="11"/>
  <c r="AA7" i="11" l="1"/>
  <c r="Y7" i="11"/>
  <c r="AB12" i="11" l="1"/>
  <c r="AB8" i="11"/>
  <c r="AB9" i="11"/>
  <c r="AB10" i="11"/>
  <c r="AB11" i="11"/>
  <c r="AB7" i="11"/>
  <c r="AA8" i="11"/>
  <c r="AA9" i="11"/>
  <c r="AA10" i="11"/>
  <c r="AA11" i="11"/>
  <c r="AA12" i="11"/>
  <c r="Z8" i="11"/>
  <c r="Z9" i="11"/>
  <c r="Z12" i="11"/>
  <c r="Z7" i="11"/>
  <c r="Y12" i="11"/>
  <c r="X7" i="11"/>
  <c r="W8" i="11"/>
  <c r="W9" i="11"/>
  <c r="W10" i="11"/>
  <c r="W11" i="11"/>
  <c r="W12" i="11"/>
  <c r="W7" i="11"/>
  <c r="X12" i="11"/>
  <c r="V12" i="11"/>
  <c r="V8" i="11"/>
  <c r="V9" i="11"/>
  <c r="V7" i="11"/>
  <c r="U12" i="11"/>
  <c r="U7" i="11"/>
  <c r="T12" i="11"/>
  <c r="T7" i="11"/>
  <c r="S12" i="11"/>
  <c r="S7" i="11"/>
  <c r="R12" i="11"/>
  <c r="R7" i="11"/>
  <c r="Q12" i="11"/>
  <c r="Q7" i="11"/>
  <c r="N22" i="11" l="1"/>
  <c r="M22" i="11"/>
  <c r="M21" i="11"/>
  <c r="N14" i="11"/>
  <c r="M14" i="11"/>
  <c r="L14" i="11" l="1"/>
  <c r="N26" i="11"/>
  <c r="N7" i="11"/>
  <c r="M7" i="11"/>
  <c r="L7" i="11"/>
  <c r="J21" i="11"/>
  <c r="J14" i="11"/>
  <c r="J7" i="11"/>
  <c r="I7" i="11"/>
  <c r="O22" i="11" l="1"/>
  <c r="O14" i="11"/>
  <c r="O7" i="11"/>
  <c r="P22" i="11"/>
  <c r="P7" i="11"/>
  <c r="O21" i="11"/>
  <c r="P26" i="11"/>
  <c r="P14" i="11"/>
  <c r="N8" i="11"/>
  <c r="P8" i="11" s="1"/>
  <c r="N9" i="11"/>
  <c r="P9" i="11" s="1"/>
  <c r="N10" i="11"/>
  <c r="P10" i="11" s="1"/>
  <c r="N11" i="11"/>
  <c r="P11" i="11" s="1"/>
  <c r="N12" i="11"/>
  <c r="N15" i="11"/>
  <c r="P15" i="11" s="1"/>
  <c r="N16" i="11"/>
  <c r="P16" i="11" s="1"/>
  <c r="N17" i="11"/>
  <c r="P17" i="11" s="1"/>
  <c r="N18" i="11"/>
  <c r="P18" i="11" s="1"/>
  <c r="N19" i="11"/>
  <c r="P19" i="11" s="1"/>
  <c r="N21" i="11"/>
  <c r="P21" i="11" s="1"/>
  <c r="N23" i="11"/>
  <c r="P23" i="11" s="1"/>
  <c r="N24" i="11"/>
  <c r="P24" i="11" s="1"/>
  <c r="N25" i="11"/>
  <c r="P25" i="11" s="1"/>
  <c r="M8" i="11"/>
  <c r="O8" i="11" s="1"/>
  <c r="M9" i="11"/>
  <c r="O9" i="11" s="1"/>
  <c r="M10" i="11"/>
  <c r="O10" i="11" s="1"/>
  <c r="M11" i="11"/>
  <c r="O11" i="11" s="1"/>
  <c r="M12" i="11"/>
  <c r="O12" i="11" s="1"/>
  <c r="M15" i="11"/>
  <c r="O15" i="11" s="1"/>
  <c r="M16" i="11"/>
  <c r="O16" i="11" s="1"/>
  <c r="M17" i="11"/>
  <c r="O17" i="11" s="1"/>
  <c r="M18" i="11"/>
  <c r="O18" i="11" s="1"/>
  <c r="M19" i="11"/>
  <c r="O19" i="11" s="1"/>
  <c r="M23" i="11"/>
  <c r="O23" i="11" s="1"/>
  <c r="M24" i="11"/>
  <c r="O24" i="11" s="1"/>
  <c r="M25" i="11"/>
  <c r="O25" i="11" s="1"/>
  <c r="M26" i="11"/>
  <c r="O26" i="11" s="1"/>
  <c r="L8" i="11"/>
  <c r="L9" i="11"/>
  <c r="L10" i="11"/>
  <c r="L11" i="11"/>
  <c r="L12" i="11"/>
  <c r="L15" i="11"/>
  <c r="L16" i="11"/>
  <c r="L17" i="11"/>
  <c r="L18" i="11"/>
  <c r="L19" i="11"/>
  <c r="L21" i="11"/>
  <c r="L22" i="11"/>
  <c r="L23" i="11"/>
  <c r="L24" i="11"/>
  <c r="L25" i="11"/>
  <c r="L26" i="11"/>
  <c r="K8" i="11"/>
  <c r="K9" i="11"/>
  <c r="K10" i="11"/>
  <c r="K11" i="11"/>
  <c r="K12" i="11"/>
  <c r="K14" i="11"/>
  <c r="K15" i="11"/>
  <c r="K16" i="11"/>
  <c r="K17" i="11"/>
  <c r="K18" i="11"/>
  <c r="K19" i="11"/>
  <c r="K21" i="11"/>
  <c r="K22" i="11"/>
  <c r="K23" i="11"/>
  <c r="K24" i="11"/>
  <c r="K25" i="11"/>
  <c r="K26" i="11"/>
  <c r="J8" i="11"/>
  <c r="J9" i="11"/>
  <c r="J10" i="11"/>
  <c r="J11" i="11"/>
  <c r="J12" i="11"/>
  <c r="J15" i="11"/>
  <c r="J16" i="11"/>
  <c r="J17" i="11"/>
  <c r="J18" i="11"/>
  <c r="J19" i="11"/>
  <c r="J22" i="11"/>
  <c r="J23" i="11"/>
  <c r="J24" i="11"/>
  <c r="J25" i="11"/>
  <c r="J26" i="11"/>
  <c r="I8" i="11"/>
  <c r="I9" i="11"/>
  <c r="I10" i="11"/>
  <c r="I11" i="11"/>
  <c r="I12" i="11"/>
  <c r="I14" i="11"/>
  <c r="I15" i="11"/>
  <c r="I16" i="11"/>
  <c r="I17" i="11"/>
  <c r="I18" i="11"/>
  <c r="I19" i="11"/>
  <c r="I21" i="11"/>
  <c r="I22" i="11"/>
  <c r="I23" i="11"/>
  <c r="I24" i="11"/>
  <c r="I25" i="11"/>
  <c r="I26" i="11"/>
  <c r="X9" i="11" l="1"/>
  <c r="X8" i="11"/>
  <c r="X11" i="11"/>
  <c r="Y8" i="11"/>
  <c r="Y9" i="11"/>
  <c r="P12" i="11"/>
  <c r="X10" i="11"/>
  <c r="T9" i="11"/>
  <c r="S9" i="11"/>
  <c r="R8" i="11"/>
  <c r="Q8" i="11"/>
  <c r="T11" i="11"/>
  <c r="S11" i="11"/>
  <c r="U8" i="11"/>
  <c r="T10" i="11"/>
  <c r="S10" i="11"/>
  <c r="R9" i="11"/>
  <c r="Q9" i="11"/>
  <c r="S8" i="11"/>
  <c r="T8" i="11"/>
  <c r="U9" i="11"/>
  <c r="K7" i="11" l="1"/>
</calcChain>
</file>

<file path=xl/sharedStrings.xml><?xml version="1.0" encoding="utf-8"?>
<sst xmlns="http://schemas.openxmlformats.org/spreadsheetml/2006/main" count="70" uniqueCount="26">
  <si>
    <t>FLAG-M1</t>
  </si>
  <si>
    <t>Turquoise</t>
  </si>
  <si>
    <t>Cell line</t>
  </si>
  <si>
    <t>all cells</t>
  </si>
  <si>
    <t>Median</t>
  </si>
  <si>
    <t>1st Treatment (3h)</t>
  </si>
  <si>
    <t>2nd Treatment (3h)</t>
  </si>
  <si>
    <t>-</t>
  </si>
  <si>
    <t>Tm</t>
  </si>
  <si>
    <t>Tm+PERKi</t>
  </si>
  <si>
    <t>PERKi</t>
  </si>
  <si>
    <t>Tg</t>
  </si>
  <si>
    <t>Tg+PERKi</t>
  </si>
  <si>
    <t>Unt/Tg (keeping the pre-treatment)</t>
  </si>
  <si>
    <t>Unt</t>
  </si>
  <si>
    <t>Average</t>
  </si>
  <si>
    <t>SD</t>
  </si>
  <si>
    <t>Ratio</t>
  </si>
  <si>
    <t>Normalised</t>
  </si>
  <si>
    <t>CHO-K1 TCRa-N/Q (UK2520) clone 12</t>
  </si>
  <si>
    <t>FLAG-M1/Turquoise</t>
  </si>
  <si>
    <t>Data shown in red were not relevant for the final figure.</t>
  </si>
  <si>
    <t>Experiment 1</t>
  </si>
  <si>
    <t>Experiment 2</t>
  </si>
  <si>
    <t>Experiment 3</t>
  </si>
  <si>
    <t>Source data: Figure 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</si>
</sst>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1"/>
      <name val="Calibri (Body)_x0000_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0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1" fillId="0" borderId="1" xfId="0" applyFont="1" applyBorder="1" applyAlignment="1">
      <alignment horizontal="right"/>
    </xf>
    <xf numFmtId="0" fontId="0" fillId="0" borderId="2" xfId="0" applyBorder="1"/>
    <xf numFmtId="1" fontId="8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0" xfId="0" applyFont="1"/>
    <xf numFmtId="2" fontId="9" fillId="0" borderId="1" xfId="0" applyNumberFormat="1" applyFont="1" applyBorder="1"/>
    <xf numFmtId="0" fontId="9" fillId="0" borderId="1" xfId="0" applyFont="1" applyBorder="1" applyAlignment="1"/>
    <xf numFmtId="0" fontId="0" fillId="0" borderId="1" xfId="0" applyBorder="1"/>
    <xf numFmtId="0" fontId="1" fillId="0" borderId="0" xfId="0" applyFont="1" applyFill="1" applyAlignment="1">
      <alignment horizontal="righ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/>
    <xf numFmtId="2" fontId="0" fillId="0" borderId="1" xfId="0" applyNumberForma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2" fontId="9" fillId="0" borderId="0" xfId="0" applyNumberFormat="1" applyFont="1" applyBorder="1"/>
    <xf numFmtId="0" fontId="0" fillId="0" borderId="1" xfId="0" applyFill="1" applyBorder="1"/>
    <xf numFmtId="2" fontId="9" fillId="0" borderId="1" xfId="0" applyNumberFormat="1" applyFont="1" applyFill="1" applyBorder="1"/>
    <xf numFmtId="2" fontId="13" fillId="0" borderId="1" xfId="0" applyNumberFormat="1" applyFont="1" applyBorder="1"/>
    <xf numFmtId="0" fontId="13" fillId="0" borderId="0" xfId="0" applyFont="1"/>
    <xf numFmtId="0" fontId="12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0" xfId="0" applyFont="1"/>
  </cellXfs>
  <cellStyles count="15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Median!$O$6</c:f>
              <c:strCache>
                <c:ptCount val="1"/>
                <c:pt idx="0">
                  <c:v>Unt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Median!$Z$7:$Z$12</c:f>
                <c:numCache>
                  <c:formatCode>General</c:formatCode>
                  <c:ptCount val="6"/>
                  <c:pt idx="0">
                    <c:v>4.0421886008747951E-2</c:v>
                  </c:pt>
                  <c:pt idx="1">
                    <c:v>3.2780073936247198E-2</c:v>
                  </c:pt>
                  <c:pt idx="2">
                    <c:v>3.2619318154294134E-2</c:v>
                  </c:pt>
                  <c:pt idx="3">
                    <c:v>0.61660156011904488</c:v>
                  </c:pt>
                  <c:pt idx="4">
                    <c:v>6.7785067665677851E-2</c:v>
                  </c:pt>
                  <c:pt idx="5">
                    <c:v>1.3369634514545788E-2</c:v>
                  </c:pt>
                </c:numCache>
              </c:numRef>
            </c:plus>
            <c:minus>
              <c:numRef>
                <c:f>Median!$Z$7:$Z$12</c:f>
                <c:numCache>
                  <c:formatCode>General</c:formatCode>
                  <c:ptCount val="6"/>
                  <c:pt idx="0">
                    <c:v>4.0421886008747951E-2</c:v>
                  </c:pt>
                  <c:pt idx="1">
                    <c:v>3.2780073936247198E-2</c:v>
                  </c:pt>
                  <c:pt idx="2">
                    <c:v>3.2619318154294134E-2</c:v>
                  </c:pt>
                  <c:pt idx="3">
                    <c:v>0.61660156011904488</c:v>
                  </c:pt>
                  <c:pt idx="4">
                    <c:v>6.7785067665677851E-2</c:v>
                  </c:pt>
                  <c:pt idx="5">
                    <c:v>1.3369634514545788E-2</c:v>
                  </c:pt>
                </c:numCache>
              </c:numRef>
            </c:minus>
          </c:errBars>
          <c:cat>
            <c:strRef>
              <c:f>Median!$C$7:$C$12</c:f>
              <c:strCache>
                <c:ptCount val="6"/>
                <c:pt idx="0">
                  <c:v>-</c:v>
                </c:pt>
                <c:pt idx="1">
                  <c:v>Tm</c:v>
                </c:pt>
                <c:pt idx="2">
                  <c:v>Tm+PERKi</c:v>
                </c:pt>
                <c:pt idx="3">
                  <c:v>Tg</c:v>
                </c:pt>
                <c:pt idx="4">
                  <c:v>Tg+PERKi</c:v>
                </c:pt>
                <c:pt idx="5">
                  <c:v>PERKi</c:v>
                </c:pt>
              </c:strCache>
            </c:strRef>
          </c:cat>
          <c:val>
            <c:numRef>
              <c:f>Median!$Y$7:$Y$12</c:f>
              <c:numCache>
                <c:formatCode>0.00</c:formatCode>
                <c:ptCount val="6"/>
                <c:pt idx="0">
                  <c:v>0.95393163681850413</c:v>
                </c:pt>
                <c:pt idx="1">
                  <c:v>1.1488102225237942</c:v>
                </c:pt>
                <c:pt idx="2">
                  <c:v>0.96796562541052467</c:v>
                </c:pt>
                <c:pt idx="3">
                  <c:v>6.0523524807644469</c:v>
                </c:pt>
                <c:pt idx="4">
                  <c:v>2.3895838138533736</c:v>
                </c:pt>
                <c:pt idx="5">
                  <c:v>0.9184775842509364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3-4EF5-B2B4-4CA89C12E5A6}"/>
            </c:ext>
          </c:extLst>
        </c:ser>
        <c:ser>
          <c:idx val="1"/>
          <c:order val="1"/>
          <c:tx>
            <c:strRef>
              <c:f>Median!$P$6</c:f>
              <c:strCache>
                <c:ptCount val="1"/>
                <c:pt idx="0">
                  <c:v>Tg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Median!$AB$7:$AB$12</c:f>
                <c:numCache>
                  <c:formatCode>General</c:formatCode>
                  <c:ptCount val="6"/>
                  <c:pt idx="0">
                    <c:v>0.35940642334894923</c:v>
                  </c:pt>
                  <c:pt idx="1">
                    <c:v>0.34471645156741676</c:v>
                  </c:pt>
                  <c:pt idx="2">
                    <c:v>0.16177982145184155</c:v>
                  </c:pt>
                  <c:pt idx="3">
                    <c:v>0.67351800128172501</c:v>
                  </c:pt>
                  <c:pt idx="4">
                    <c:v>0.18326624334082389</c:v>
                  </c:pt>
                  <c:pt idx="5">
                    <c:v>0.35002388212989283</c:v>
                  </c:pt>
                </c:numCache>
              </c:numRef>
            </c:plus>
            <c:minus>
              <c:numRef>
                <c:f>Median!$AB$7:$AB$12</c:f>
                <c:numCache>
                  <c:formatCode>General</c:formatCode>
                  <c:ptCount val="6"/>
                  <c:pt idx="0">
                    <c:v>0.35940642334894923</c:v>
                  </c:pt>
                  <c:pt idx="1">
                    <c:v>0.34471645156741676</c:v>
                  </c:pt>
                  <c:pt idx="2">
                    <c:v>0.16177982145184155</c:v>
                  </c:pt>
                  <c:pt idx="3">
                    <c:v>0.67351800128172501</c:v>
                  </c:pt>
                  <c:pt idx="4">
                    <c:v>0.18326624334082389</c:v>
                  </c:pt>
                  <c:pt idx="5">
                    <c:v>0.35002388212989283</c:v>
                  </c:pt>
                </c:numCache>
              </c:numRef>
            </c:minus>
          </c:errBars>
          <c:cat>
            <c:strRef>
              <c:f>Median!$C$7:$C$12</c:f>
              <c:strCache>
                <c:ptCount val="6"/>
                <c:pt idx="0">
                  <c:v>-</c:v>
                </c:pt>
                <c:pt idx="1">
                  <c:v>Tm</c:v>
                </c:pt>
                <c:pt idx="2">
                  <c:v>Tm+PERKi</c:v>
                </c:pt>
                <c:pt idx="3">
                  <c:v>Tg</c:v>
                </c:pt>
                <c:pt idx="4">
                  <c:v>Tg+PERKi</c:v>
                </c:pt>
                <c:pt idx="5">
                  <c:v>PERKi</c:v>
                </c:pt>
              </c:strCache>
            </c:strRef>
          </c:cat>
          <c:val>
            <c:numRef>
              <c:f>Median!$AA$7:$AA$12</c:f>
              <c:numCache>
                <c:formatCode>0.00</c:formatCode>
                <c:ptCount val="6"/>
                <c:pt idx="0">
                  <c:v>5.2653377885043611</c:v>
                </c:pt>
                <c:pt idx="1">
                  <c:v>3.3787090937639994</c:v>
                </c:pt>
                <c:pt idx="2">
                  <c:v>1.2958078664168811</c:v>
                </c:pt>
                <c:pt idx="3">
                  <c:v>6.117112265254538</c:v>
                </c:pt>
                <c:pt idx="4">
                  <c:v>2.55509635130693</c:v>
                </c:pt>
                <c:pt idx="5">
                  <c:v>3.417028615238177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2-3748-8B4B-7C7B97D78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0914392"/>
        <c:axId val="2063465608"/>
      </c:barChart>
      <c:catAx>
        <c:axId val="2090914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3465608"/>
        <c:crosses val="autoZero"/>
        <c:auto val="1"/>
        <c:lblAlgn val="ctr"/>
        <c:lblOffset val="100"/>
        <c:noMultiLvlLbl val="0"/>
      </c:catAx>
      <c:valAx>
        <c:axId val="2063465608"/>
        <c:scaling>
          <c:orientation val="minMax"/>
          <c:max val="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FLAG-M1/Turquoise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090914392"/>
        <c:crosses val="autoZero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Median!$E$6</c:f>
              <c:strCache>
                <c:ptCount val="1"/>
                <c:pt idx="0">
                  <c:v>Unt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Median!$R$7:$R$12</c:f>
                <c:numCache>
                  <c:formatCode>General</c:formatCode>
                  <c:ptCount val="6"/>
                  <c:pt idx="0">
                    <c:v>8.0314343731342261E-2</c:v>
                  </c:pt>
                  <c:pt idx="1">
                    <c:v>7.2205036525725477E-2</c:v>
                  </c:pt>
                  <c:pt idx="2">
                    <c:v>5.3720838803341935E-2</c:v>
                  </c:pt>
                  <c:pt idx="3">
                    <c:v>0.26909937626421249</c:v>
                  </c:pt>
                  <c:pt idx="4">
                    <c:v>0.12058731507679749</c:v>
                  </c:pt>
                  <c:pt idx="5">
                    <c:v>2.7957210899929408E-2</c:v>
                  </c:pt>
                </c:numCache>
              </c:numRef>
            </c:plus>
            <c:minus>
              <c:numRef>
                <c:f>Median!$R$7:$R$12</c:f>
                <c:numCache>
                  <c:formatCode>General</c:formatCode>
                  <c:ptCount val="6"/>
                  <c:pt idx="0">
                    <c:v>8.0314343731342261E-2</c:v>
                  </c:pt>
                  <c:pt idx="1">
                    <c:v>7.2205036525725477E-2</c:v>
                  </c:pt>
                  <c:pt idx="2">
                    <c:v>5.3720838803341935E-2</c:v>
                  </c:pt>
                  <c:pt idx="3">
                    <c:v>0.26909937626421249</c:v>
                  </c:pt>
                  <c:pt idx="4">
                    <c:v>0.12058731507679749</c:v>
                  </c:pt>
                  <c:pt idx="5">
                    <c:v>2.7957210899929408E-2</c:v>
                  </c:pt>
                </c:numCache>
              </c:numRef>
            </c:minus>
          </c:errBars>
          <c:cat>
            <c:strRef>
              <c:f>Median!$C$7:$C$12</c:f>
              <c:strCache>
                <c:ptCount val="6"/>
                <c:pt idx="0">
                  <c:v>-</c:v>
                </c:pt>
                <c:pt idx="1">
                  <c:v>Tm</c:v>
                </c:pt>
                <c:pt idx="2">
                  <c:v>Tm+PERKi</c:v>
                </c:pt>
                <c:pt idx="3">
                  <c:v>Tg</c:v>
                </c:pt>
                <c:pt idx="4">
                  <c:v>Tg+PERKi</c:v>
                </c:pt>
                <c:pt idx="5">
                  <c:v>PERKi</c:v>
                </c:pt>
              </c:strCache>
            </c:strRef>
          </c:cat>
          <c:val>
            <c:numRef>
              <c:f>Median!$Q$7:$Q$12</c:f>
              <c:numCache>
                <c:formatCode>0.00</c:formatCode>
                <c:ptCount val="6"/>
                <c:pt idx="0">
                  <c:v>0.91201353637901861</c:v>
                </c:pt>
                <c:pt idx="1">
                  <c:v>0.77834179357021993</c:v>
                </c:pt>
                <c:pt idx="2">
                  <c:v>0.84263959390862941</c:v>
                </c:pt>
                <c:pt idx="3">
                  <c:v>3.3587140439932317</c:v>
                </c:pt>
                <c:pt idx="4">
                  <c:v>1.7021996615905246</c:v>
                </c:pt>
                <c:pt idx="5">
                  <c:v>1.0084602368866327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C-4DB2-975F-CB69CA796491}"/>
            </c:ext>
          </c:extLst>
        </c:ser>
        <c:ser>
          <c:idx val="1"/>
          <c:order val="1"/>
          <c:tx>
            <c:strRef>
              <c:f>Median!$F$6</c:f>
              <c:strCache>
                <c:ptCount val="1"/>
                <c:pt idx="0">
                  <c:v>Tg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Median!$T$7:$T$12</c:f>
                <c:numCache>
                  <c:formatCode>General</c:formatCode>
                  <c:ptCount val="6"/>
                  <c:pt idx="0">
                    <c:v>0.17395201669801663</c:v>
                  </c:pt>
                  <c:pt idx="1">
                    <c:v>0.34729864940298849</c:v>
                  </c:pt>
                  <c:pt idx="2">
                    <c:v>0.17231490155102094</c:v>
                  </c:pt>
                  <c:pt idx="3">
                    <c:v>0.15738769481195908</c:v>
                  </c:pt>
                  <c:pt idx="4">
                    <c:v>0.24117463015359336</c:v>
                  </c:pt>
                  <c:pt idx="5">
                    <c:v>0.48691290956832323</c:v>
                  </c:pt>
                </c:numCache>
              </c:numRef>
            </c:plus>
            <c:minus>
              <c:numRef>
                <c:f>Median!$T$7:$T$12</c:f>
                <c:numCache>
                  <c:formatCode>General</c:formatCode>
                  <c:ptCount val="6"/>
                  <c:pt idx="0">
                    <c:v>0.17395201669801663</c:v>
                  </c:pt>
                  <c:pt idx="1">
                    <c:v>0.34729864940298849</c:v>
                  </c:pt>
                  <c:pt idx="2">
                    <c:v>0.17231490155102094</c:v>
                  </c:pt>
                  <c:pt idx="3">
                    <c:v>0.15738769481195908</c:v>
                  </c:pt>
                  <c:pt idx="4">
                    <c:v>0.24117463015359336</c:v>
                  </c:pt>
                  <c:pt idx="5">
                    <c:v>0.48691290956832323</c:v>
                  </c:pt>
                </c:numCache>
              </c:numRef>
            </c:minus>
          </c:errBars>
          <c:cat>
            <c:strRef>
              <c:f>Median!$C$7:$C$12</c:f>
              <c:strCache>
                <c:ptCount val="6"/>
                <c:pt idx="0">
                  <c:v>-</c:v>
                </c:pt>
                <c:pt idx="1">
                  <c:v>Tm</c:v>
                </c:pt>
                <c:pt idx="2">
                  <c:v>Tm+PERKi</c:v>
                </c:pt>
                <c:pt idx="3">
                  <c:v>Tg</c:v>
                </c:pt>
                <c:pt idx="4">
                  <c:v>Tg+PERKi</c:v>
                </c:pt>
                <c:pt idx="5">
                  <c:v>PERKi</c:v>
                </c:pt>
              </c:strCache>
            </c:strRef>
          </c:cat>
          <c:val>
            <c:numRef>
              <c:f>Median!$S$7:$S$12</c:f>
              <c:numCache>
                <c:formatCode>0.00</c:formatCode>
                <c:ptCount val="6"/>
                <c:pt idx="0">
                  <c:v>3.7935702199661585</c:v>
                </c:pt>
                <c:pt idx="1">
                  <c:v>2.1015228426395942</c:v>
                </c:pt>
                <c:pt idx="2">
                  <c:v>1.0846023688663282</c:v>
                </c:pt>
                <c:pt idx="3">
                  <c:v>3.3824027072758036</c:v>
                </c:pt>
                <c:pt idx="4">
                  <c:v>1.825719120135364</c:v>
                </c:pt>
                <c:pt idx="5">
                  <c:v>3.1776649746192898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9-F24C-8FCD-F98CC1309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1004792"/>
        <c:axId val="2060650744"/>
      </c:barChart>
      <c:catAx>
        <c:axId val="206100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0650744"/>
        <c:crosses val="autoZero"/>
        <c:auto val="1"/>
        <c:lblAlgn val="ctr"/>
        <c:lblOffset val="100"/>
        <c:noMultiLvlLbl val="0"/>
      </c:catAx>
      <c:valAx>
        <c:axId val="2060650744"/>
        <c:scaling>
          <c:orientation val="minMax"/>
          <c:max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FLAG-M1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061004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Median!$K$6</c:f>
              <c:strCache>
                <c:ptCount val="1"/>
                <c:pt idx="0">
                  <c:v>Unt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Median!$V$7:$V$12</c:f>
                <c:numCache>
                  <c:formatCode>General</c:formatCode>
                  <c:ptCount val="6"/>
                  <c:pt idx="0">
                    <c:v>4.4251446469787972E-2</c:v>
                  </c:pt>
                  <c:pt idx="1">
                    <c:v>4.8869986897764908E-2</c:v>
                  </c:pt>
                  <c:pt idx="2">
                    <c:v>3.1627103732735022E-2</c:v>
                  </c:pt>
                  <c:pt idx="3">
                    <c:v>3.6519833707565633E-2</c:v>
                  </c:pt>
                  <c:pt idx="4">
                    <c:v>3.1900640533842478E-2</c:v>
                  </c:pt>
                  <c:pt idx="5">
                    <c:v>3.1695709244442663E-2</c:v>
                  </c:pt>
                </c:numCache>
              </c:numRef>
            </c:plus>
            <c:minus>
              <c:numRef>
                <c:f>Median!$V$7:$V$12</c:f>
                <c:numCache>
                  <c:formatCode>General</c:formatCode>
                  <c:ptCount val="6"/>
                  <c:pt idx="0">
                    <c:v>4.4251446469787972E-2</c:v>
                  </c:pt>
                  <c:pt idx="1">
                    <c:v>4.8869986897764908E-2</c:v>
                  </c:pt>
                  <c:pt idx="2">
                    <c:v>3.1627103732735022E-2</c:v>
                  </c:pt>
                  <c:pt idx="3">
                    <c:v>3.6519833707565633E-2</c:v>
                  </c:pt>
                  <c:pt idx="4">
                    <c:v>3.1900640533842478E-2</c:v>
                  </c:pt>
                  <c:pt idx="5">
                    <c:v>3.1695709244442663E-2</c:v>
                  </c:pt>
                </c:numCache>
              </c:numRef>
            </c:minus>
          </c:errBars>
          <c:cat>
            <c:strRef>
              <c:f>Median!$C$7:$C$12</c:f>
              <c:strCache>
                <c:ptCount val="6"/>
                <c:pt idx="0">
                  <c:v>-</c:v>
                </c:pt>
                <c:pt idx="1">
                  <c:v>Tm</c:v>
                </c:pt>
                <c:pt idx="2">
                  <c:v>Tm+PERKi</c:v>
                </c:pt>
                <c:pt idx="3">
                  <c:v>Tg</c:v>
                </c:pt>
                <c:pt idx="4">
                  <c:v>Tg+PERKi</c:v>
                </c:pt>
                <c:pt idx="5">
                  <c:v>PERKi</c:v>
                </c:pt>
              </c:strCache>
            </c:strRef>
          </c:cat>
          <c:val>
            <c:numRef>
              <c:f>Median!$U$7:$U$12</c:f>
              <c:numCache>
                <c:formatCode>0.00</c:formatCode>
                <c:ptCount val="6"/>
                <c:pt idx="0">
                  <c:v>0.9548736462093862</c:v>
                </c:pt>
                <c:pt idx="1">
                  <c:v>0.67689530685920574</c:v>
                </c:pt>
                <c:pt idx="2">
                  <c:v>0.87003610108303242</c:v>
                </c:pt>
                <c:pt idx="3">
                  <c:v>0.55655836341756915</c:v>
                </c:pt>
                <c:pt idx="4">
                  <c:v>0.71179302045728043</c:v>
                </c:pt>
                <c:pt idx="5">
                  <c:v>1.0980746089049338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D-477D-81E2-C7C84C01735E}"/>
            </c:ext>
          </c:extLst>
        </c:ser>
        <c:ser>
          <c:idx val="1"/>
          <c:order val="1"/>
          <c:tx>
            <c:strRef>
              <c:f>Median!$H$6</c:f>
              <c:strCache>
                <c:ptCount val="1"/>
                <c:pt idx="0">
                  <c:v>Tg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Median!$X$7:$X$12</c:f>
                <c:numCache>
                  <c:formatCode>General</c:formatCode>
                  <c:ptCount val="6"/>
                  <c:pt idx="0">
                    <c:v>4.3770237014375941E-2</c:v>
                  </c:pt>
                  <c:pt idx="1">
                    <c:v>4.229377080815877E-2</c:v>
                  </c:pt>
                  <c:pt idx="2">
                    <c:v>2.9897131766076675E-2</c:v>
                  </c:pt>
                  <c:pt idx="3">
                    <c:v>4.39188630346442E-2</c:v>
                  </c:pt>
                  <c:pt idx="4">
                    <c:v>4.5390323014542266E-2</c:v>
                  </c:pt>
                  <c:pt idx="5">
                    <c:v>0.12446697613644199</c:v>
                  </c:pt>
                </c:numCache>
              </c:numRef>
            </c:plus>
            <c:minus>
              <c:numRef>
                <c:f>Median!$X$7:$X$12</c:f>
                <c:numCache>
                  <c:formatCode>General</c:formatCode>
                  <c:ptCount val="6"/>
                  <c:pt idx="0">
                    <c:v>4.3770237014375941E-2</c:v>
                  </c:pt>
                  <c:pt idx="1">
                    <c:v>4.229377080815877E-2</c:v>
                  </c:pt>
                  <c:pt idx="2">
                    <c:v>2.9897131766076675E-2</c:v>
                  </c:pt>
                  <c:pt idx="3">
                    <c:v>4.39188630346442E-2</c:v>
                  </c:pt>
                  <c:pt idx="4">
                    <c:v>4.5390323014542266E-2</c:v>
                  </c:pt>
                  <c:pt idx="5">
                    <c:v>0.12446697613644199</c:v>
                  </c:pt>
                </c:numCache>
              </c:numRef>
            </c:minus>
          </c:errBars>
          <c:cat>
            <c:strRef>
              <c:f>Median!$C$7:$C$12</c:f>
              <c:strCache>
                <c:ptCount val="6"/>
                <c:pt idx="0">
                  <c:v>-</c:v>
                </c:pt>
                <c:pt idx="1">
                  <c:v>Tm</c:v>
                </c:pt>
                <c:pt idx="2">
                  <c:v>Tm+PERKi</c:v>
                </c:pt>
                <c:pt idx="3">
                  <c:v>Tg</c:v>
                </c:pt>
                <c:pt idx="4">
                  <c:v>Tg+PERKi</c:v>
                </c:pt>
                <c:pt idx="5">
                  <c:v>PERKi</c:v>
                </c:pt>
              </c:strCache>
            </c:strRef>
          </c:cat>
          <c:val>
            <c:numRef>
              <c:f>Median!$W$7:$W$12</c:f>
              <c:numCache>
                <c:formatCode>0.00</c:formatCode>
                <c:ptCount val="6"/>
                <c:pt idx="0">
                  <c:v>0.72202166064981943</c:v>
                </c:pt>
                <c:pt idx="1">
                  <c:v>0.61913357400722024</c:v>
                </c:pt>
                <c:pt idx="2">
                  <c:v>0.83453670276774972</c:v>
                </c:pt>
                <c:pt idx="3">
                  <c:v>0.55595667870036103</c:v>
                </c:pt>
                <c:pt idx="4">
                  <c:v>0.71239470517448866</c:v>
                </c:pt>
                <c:pt idx="5">
                  <c:v>0.92659446450060168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4-834C-91A7-9CAAD895E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462984"/>
        <c:axId val="2056907992"/>
      </c:barChart>
      <c:catAx>
        <c:axId val="2069462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6907992"/>
        <c:crosses val="autoZero"/>
        <c:auto val="1"/>
        <c:lblAlgn val="ctr"/>
        <c:lblOffset val="100"/>
        <c:noMultiLvlLbl val="0"/>
      </c:catAx>
      <c:valAx>
        <c:axId val="2056907992"/>
        <c:scaling>
          <c:orientation val="minMax"/>
          <c:max val="1.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Turquoise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069462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913738</xdr:colOff>
      <xdr:row>30</xdr:row>
      <xdr:rowOff>15505</xdr:rowOff>
    </xdr:from>
    <xdr:to>
      <xdr:col>20</xdr:col>
      <xdr:colOff>272388</xdr:colOff>
      <xdr:row>52</xdr:row>
      <xdr:rowOff>47255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2143</xdr:colOff>
      <xdr:row>30</xdr:row>
      <xdr:rowOff>6273</xdr:rowOff>
    </xdr:from>
    <xdr:to>
      <xdr:col>6</xdr:col>
      <xdr:colOff>91043</xdr:colOff>
      <xdr:row>52</xdr:row>
      <xdr:rowOff>38023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20327</xdr:colOff>
      <xdr:row>29</xdr:row>
      <xdr:rowOff>199944</xdr:rowOff>
    </xdr:from>
    <xdr:to>
      <xdr:col>12</xdr:col>
      <xdr:colOff>902977</xdr:colOff>
      <xdr:row>52</xdr:row>
      <xdr:rowOff>25319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9"/>
  <sheetViews>
    <sheetView tabSelected="1" zoomScale="80" zoomScaleNormal="80" workbookViewId="0"/>
  </sheetViews>
  <sheetFormatPr baseColWidth="10" defaultColWidth="11" defaultRowHeight="16"/>
  <cols>
    <col min="1" max="1" width="12.83203125" customWidth="1"/>
    <col min="2" max="3" width="16.5" customWidth="1"/>
    <col min="4" max="4" width="30.1640625" customWidth="1"/>
    <col min="5" max="16" width="12" customWidth="1"/>
  </cols>
  <sheetData>
    <row r="1" spans="1:29">
      <c r="A1" s="44" t="s">
        <v>25</v>
      </c>
    </row>
    <row r="3" spans="1:29">
      <c r="H3" s="2"/>
      <c r="I3" s="2"/>
      <c r="J3" s="2"/>
      <c r="K3" s="2"/>
      <c r="L3" s="2"/>
    </row>
    <row r="4" spans="1:29">
      <c r="B4" s="12"/>
      <c r="C4" s="12"/>
      <c r="E4" s="38" t="s">
        <v>4</v>
      </c>
      <c r="F4" s="38"/>
      <c r="G4" s="38"/>
      <c r="H4" s="38"/>
      <c r="I4" s="35" t="s">
        <v>18</v>
      </c>
      <c r="J4" s="35"/>
      <c r="K4" s="35"/>
      <c r="L4" s="35"/>
      <c r="M4" s="35" t="s">
        <v>20</v>
      </c>
      <c r="N4" s="35"/>
      <c r="O4" s="35" t="s">
        <v>18</v>
      </c>
      <c r="P4" s="35"/>
      <c r="Q4" s="14" t="s">
        <v>15</v>
      </c>
      <c r="R4" s="14" t="s">
        <v>16</v>
      </c>
      <c r="S4" s="14" t="s">
        <v>15</v>
      </c>
      <c r="T4" s="14" t="s">
        <v>16</v>
      </c>
      <c r="U4" s="14" t="s">
        <v>15</v>
      </c>
      <c r="V4" s="14" t="s">
        <v>16</v>
      </c>
      <c r="W4" s="14" t="s">
        <v>15</v>
      </c>
      <c r="X4" s="14" t="s">
        <v>16</v>
      </c>
      <c r="Y4" s="14" t="s">
        <v>15</v>
      </c>
      <c r="Z4" s="14" t="s">
        <v>16</v>
      </c>
      <c r="AA4" s="14" t="s">
        <v>15</v>
      </c>
      <c r="AB4" s="14" t="s">
        <v>16</v>
      </c>
    </row>
    <row r="5" spans="1:29">
      <c r="A5" s="1"/>
      <c r="B5" s="8" t="s">
        <v>3</v>
      </c>
      <c r="C5" s="8"/>
      <c r="D5" s="4"/>
      <c r="E5" s="36" t="s">
        <v>0</v>
      </c>
      <c r="F5" s="36"/>
      <c r="G5" s="37" t="s">
        <v>1</v>
      </c>
      <c r="H5" s="37"/>
      <c r="I5" s="36" t="s">
        <v>0</v>
      </c>
      <c r="J5" s="36"/>
      <c r="K5" s="37" t="s">
        <v>1</v>
      </c>
      <c r="L5" s="37"/>
      <c r="M5" s="36"/>
      <c r="N5" s="36"/>
      <c r="O5" s="36"/>
      <c r="P5" s="36"/>
      <c r="Q5" s="41" t="s">
        <v>0</v>
      </c>
      <c r="R5" s="42"/>
      <c r="S5" s="42"/>
      <c r="T5" s="43"/>
      <c r="U5" s="40" t="s">
        <v>1</v>
      </c>
      <c r="V5" s="25"/>
      <c r="W5" s="25"/>
      <c r="X5" s="26"/>
      <c r="Y5" s="24" t="s">
        <v>17</v>
      </c>
      <c r="Z5" s="25"/>
      <c r="AA5" s="25"/>
      <c r="AB5" s="26"/>
    </row>
    <row r="6" spans="1:29">
      <c r="B6" s="7" t="s">
        <v>2</v>
      </c>
      <c r="C6" s="6" t="s">
        <v>5</v>
      </c>
      <c r="D6" s="6" t="s">
        <v>6</v>
      </c>
      <c r="E6" s="3" t="s">
        <v>14</v>
      </c>
      <c r="F6" s="3" t="s">
        <v>11</v>
      </c>
      <c r="G6" s="3" t="s">
        <v>14</v>
      </c>
      <c r="H6" s="3" t="s">
        <v>11</v>
      </c>
      <c r="I6" s="3" t="s">
        <v>14</v>
      </c>
      <c r="J6" s="3" t="s">
        <v>11</v>
      </c>
      <c r="K6" s="3" t="s">
        <v>14</v>
      </c>
      <c r="L6" s="3" t="s">
        <v>11</v>
      </c>
      <c r="M6" s="3" t="s">
        <v>14</v>
      </c>
      <c r="N6" s="3" t="s">
        <v>11</v>
      </c>
      <c r="O6" s="3" t="s">
        <v>14</v>
      </c>
      <c r="P6" s="3" t="s">
        <v>11</v>
      </c>
      <c r="Q6" s="27" t="s">
        <v>14</v>
      </c>
      <c r="R6" s="28"/>
      <c r="S6" s="27" t="s">
        <v>11</v>
      </c>
      <c r="T6" s="28"/>
      <c r="U6" s="27" t="s">
        <v>14</v>
      </c>
      <c r="V6" s="28"/>
      <c r="W6" s="27" t="s">
        <v>11</v>
      </c>
      <c r="X6" s="28"/>
      <c r="Y6" s="27" t="s">
        <v>14</v>
      </c>
      <c r="Z6" s="28"/>
      <c r="AA6" s="27" t="s">
        <v>11</v>
      </c>
      <c r="AB6" s="28"/>
    </row>
    <row r="7" spans="1:29">
      <c r="A7" s="39" t="s">
        <v>22</v>
      </c>
      <c r="B7" s="29" t="s">
        <v>19</v>
      </c>
      <c r="C7" s="13" t="s">
        <v>7</v>
      </c>
      <c r="D7" s="32" t="s">
        <v>13</v>
      </c>
      <c r="E7" s="20">
        <v>197</v>
      </c>
      <c r="F7" s="20">
        <v>785</v>
      </c>
      <c r="G7" s="20">
        <v>554</v>
      </c>
      <c r="H7" s="20">
        <v>414</v>
      </c>
      <c r="I7" s="21">
        <f>E7/$E$7</f>
        <v>1</v>
      </c>
      <c r="J7" s="21">
        <f>F7/$E$7</f>
        <v>3.984771573604061</v>
      </c>
      <c r="K7" s="21">
        <f>G7/$G$7</f>
        <v>1</v>
      </c>
      <c r="L7" s="21">
        <f>H7/$G$7</f>
        <v>0.74729241877256314</v>
      </c>
      <c r="M7" s="21">
        <f>E7/G7</f>
        <v>0.3555956678700361</v>
      </c>
      <c r="N7" s="9">
        <f>F7/H7</f>
        <v>1.8961352657004831</v>
      </c>
      <c r="O7" s="9">
        <f>M7/$M$7</f>
        <v>1</v>
      </c>
      <c r="P7" s="9">
        <f>N7/$M$7</f>
        <v>5.3322788690257239</v>
      </c>
      <c r="Q7" s="15">
        <f>AVERAGE(I7,I14,I21)</f>
        <v>0.91201353637901861</v>
      </c>
      <c r="R7" s="15">
        <f>STDEV(I7,I14,I21)</f>
        <v>8.0314343731342261E-2</v>
      </c>
      <c r="S7" s="15">
        <f>AVERAGE(J7,J14,J21)</f>
        <v>3.7935702199661585</v>
      </c>
      <c r="T7" s="15">
        <f>STDEV(J7,J14,J21)</f>
        <v>0.17395201669801663</v>
      </c>
      <c r="U7" s="15">
        <f>AVERAGE(K7,K14,K21)</f>
        <v>0.9548736462093862</v>
      </c>
      <c r="V7" s="15">
        <f>STDEV(K7,K14,K21)</f>
        <v>4.4251446469787972E-2</v>
      </c>
      <c r="W7" s="15">
        <f>AVERAGE(L7,L14,L21)</f>
        <v>0.72202166064981943</v>
      </c>
      <c r="X7" s="15">
        <f>STDEV(L7,L14,L21)</f>
        <v>4.3770237014375941E-2</v>
      </c>
      <c r="Y7" s="15">
        <f>AVERAGE(O7,O14,O21)</f>
        <v>0.95393163681850413</v>
      </c>
      <c r="Z7" s="15">
        <f>STDEV(O7,O14,O21)</f>
        <v>4.0421886008747951E-2</v>
      </c>
      <c r="AA7" s="15">
        <f>AVERAGE(P7,P14,P21)</f>
        <v>5.2653377885043611</v>
      </c>
      <c r="AB7" s="15">
        <f>STDEV(P7,P14,P21)</f>
        <v>0.35940642334894923</v>
      </c>
    </row>
    <row r="8" spans="1:29">
      <c r="A8" s="39"/>
      <c r="B8" s="30"/>
      <c r="C8" s="10" t="s">
        <v>8</v>
      </c>
      <c r="D8" s="33"/>
      <c r="E8" s="11">
        <v>163</v>
      </c>
      <c r="F8" s="11">
        <v>454</v>
      </c>
      <c r="G8" s="11">
        <v>387</v>
      </c>
      <c r="H8" s="11">
        <v>355</v>
      </c>
      <c r="I8" s="9">
        <f t="shared" ref="I8:I26" si="0">E8/$E$7</f>
        <v>0.82741116751269039</v>
      </c>
      <c r="J8" s="9">
        <f t="shared" ref="J8:J26" si="1">F8/$E$7</f>
        <v>2.3045685279187818</v>
      </c>
      <c r="K8" s="9">
        <f t="shared" ref="K8:K26" si="2">G8/$G$7</f>
        <v>0.69855595667870041</v>
      </c>
      <c r="L8" s="9">
        <f t="shared" ref="L8:L26" si="3">H8/$G$7</f>
        <v>0.6407942238267148</v>
      </c>
      <c r="M8" s="9">
        <f t="shared" ref="M8:M26" si="4">E8/G8</f>
        <v>0.42118863049095606</v>
      </c>
      <c r="N8" s="9">
        <f t="shared" ref="N8:N25" si="5">F8/H8</f>
        <v>1.2788732394366198</v>
      </c>
      <c r="O8" s="9">
        <f t="shared" ref="O8:O26" si="6">M8/$M$7</f>
        <v>1.1844593974212674</v>
      </c>
      <c r="P8" s="9">
        <f t="shared" ref="P8:P26" si="7">N8/$M$7</f>
        <v>3.5964252520197326</v>
      </c>
      <c r="Q8" s="15">
        <f t="shared" ref="Q8:Q11" si="8">AVERAGE(I8,I15,I22)</f>
        <v>0.77834179357021993</v>
      </c>
      <c r="R8" s="15">
        <f>STDEV(I8,I15,I22)</f>
        <v>7.2205036525725477E-2</v>
      </c>
      <c r="S8" s="15">
        <f t="shared" ref="S8:S11" si="9">AVERAGE(J8,J15,J22)</f>
        <v>2.1015228426395942</v>
      </c>
      <c r="T8" s="15">
        <f t="shared" ref="T8:T11" si="10">STDEV(J8,J15,J22)</f>
        <v>0.34729864940298849</v>
      </c>
      <c r="U8" s="15">
        <f t="shared" ref="U8:U11" si="11">AVERAGE(K8,K15,K22)</f>
        <v>0.67689530685920574</v>
      </c>
      <c r="V8" s="15">
        <f t="shared" ref="V8:V11" si="12">STDEV(K8,K15,K22)</f>
        <v>4.8869986897764908E-2</v>
      </c>
      <c r="W8" s="15">
        <f t="shared" ref="W8:W12" si="13">AVERAGE(L8,L15,L22)</f>
        <v>0.61913357400722024</v>
      </c>
      <c r="X8" s="15">
        <f t="shared" ref="X8:X11" si="14">STDEV(L8,L15,L22)</f>
        <v>4.229377080815877E-2</v>
      </c>
      <c r="Y8" s="15">
        <f t="shared" ref="Y8:Y11" si="15">AVERAGE(O8,O15,O22)</f>
        <v>1.1488102225237942</v>
      </c>
      <c r="Z8" s="15">
        <f t="shared" ref="Z8:Z12" si="16">STDEV(O8,O15,O22)</f>
        <v>3.2780073936247198E-2</v>
      </c>
      <c r="AA8" s="15">
        <f t="shared" ref="AA8:AA12" si="17">AVERAGE(P8,P15,P22)</f>
        <v>3.3787090937639994</v>
      </c>
      <c r="AB8" s="15">
        <f t="shared" ref="AB8:AB11" si="18">STDEV(P8,P15,P22)</f>
        <v>0.34471645156741676</v>
      </c>
    </row>
    <row r="9" spans="1:29">
      <c r="A9" s="39"/>
      <c r="B9" s="30"/>
      <c r="C9" s="10" t="s">
        <v>9</v>
      </c>
      <c r="D9" s="33"/>
      <c r="E9" s="11">
        <v>174</v>
      </c>
      <c r="F9" s="11">
        <v>244</v>
      </c>
      <c r="G9" s="11">
        <v>500</v>
      </c>
      <c r="H9" s="11">
        <v>478</v>
      </c>
      <c r="I9" s="9">
        <f t="shared" si="0"/>
        <v>0.88324873096446699</v>
      </c>
      <c r="J9" s="9">
        <f t="shared" si="1"/>
        <v>1.2385786802030456</v>
      </c>
      <c r="K9" s="9">
        <f t="shared" si="2"/>
        <v>0.90252707581227432</v>
      </c>
      <c r="L9" s="9">
        <f t="shared" si="3"/>
        <v>0.86281588447653434</v>
      </c>
      <c r="M9" s="9">
        <f t="shared" si="4"/>
        <v>0.34799999999999998</v>
      </c>
      <c r="N9" s="9">
        <f t="shared" si="5"/>
        <v>0.5104602510460251</v>
      </c>
      <c r="O9" s="9">
        <f t="shared" si="6"/>
        <v>0.97863959390862942</v>
      </c>
      <c r="P9" s="9">
        <f t="shared" si="7"/>
        <v>1.435507508017756</v>
      </c>
      <c r="Q9" s="15">
        <f t="shared" si="8"/>
        <v>0.84263959390862941</v>
      </c>
      <c r="R9" s="15">
        <f t="shared" ref="R9:R11" si="19">STDEV(I9,I16,I23)</f>
        <v>5.3720838803341935E-2</v>
      </c>
      <c r="S9" s="15">
        <f t="shared" si="9"/>
        <v>1.0846023688663282</v>
      </c>
      <c r="T9" s="15">
        <f t="shared" si="10"/>
        <v>0.17231490155102094</v>
      </c>
      <c r="U9" s="15">
        <f t="shared" si="11"/>
        <v>0.87003610108303242</v>
      </c>
      <c r="V9" s="15">
        <f t="shared" si="12"/>
        <v>3.1627103732735022E-2</v>
      </c>
      <c r="W9" s="15">
        <f t="shared" si="13"/>
        <v>0.83453670276774972</v>
      </c>
      <c r="X9" s="15">
        <f t="shared" si="14"/>
        <v>2.9897131766076675E-2</v>
      </c>
      <c r="Y9" s="15">
        <f t="shared" si="15"/>
        <v>0.96796562541052467</v>
      </c>
      <c r="Z9" s="15">
        <f t="shared" si="16"/>
        <v>3.2619318154294134E-2</v>
      </c>
      <c r="AA9" s="15">
        <f t="shared" si="17"/>
        <v>1.2958078664168811</v>
      </c>
      <c r="AB9" s="15">
        <f t="shared" si="18"/>
        <v>0.16177982145184155</v>
      </c>
    </row>
    <row r="10" spans="1:29">
      <c r="A10" s="39"/>
      <c r="B10" s="30"/>
      <c r="C10" s="10" t="s">
        <v>11</v>
      </c>
      <c r="D10" s="33"/>
      <c r="E10" s="11">
        <v>714</v>
      </c>
      <c r="F10" s="11">
        <v>631</v>
      </c>
      <c r="G10" s="11">
        <v>321</v>
      </c>
      <c r="H10" s="11">
        <v>324</v>
      </c>
      <c r="I10" s="9">
        <f t="shared" si="0"/>
        <v>3.6243654822335025</v>
      </c>
      <c r="J10" s="9">
        <f t="shared" si="1"/>
        <v>3.203045685279188</v>
      </c>
      <c r="K10" s="9">
        <f t="shared" si="2"/>
        <v>0.57942238267148016</v>
      </c>
      <c r="L10" s="9">
        <f t="shared" si="3"/>
        <v>0.58483754512635377</v>
      </c>
      <c r="M10" s="9">
        <f t="shared" si="4"/>
        <v>2.2242990654205608</v>
      </c>
      <c r="N10" s="9">
        <f t="shared" si="5"/>
        <v>1.9475308641975309</v>
      </c>
      <c r="O10" s="9">
        <f t="shared" si="6"/>
        <v>6.2551354428578207</v>
      </c>
      <c r="P10" s="9">
        <f t="shared" si="7"/>
        <v>5.4768126840884879</v>
      </c>
      <c r="Q10" s="22">
        <f t="shared" si="8"/>
        <v>3.3587140439932317</v>
      </c>
      <c r="R10" s="22">
        <f t="shared" si="19"/>
        <v>0.26909937626421249</v>
      </c>
      <c r="S10" s="15">
        <f t="shared" si="9"/>
        <v>3.3824027072758036</v>
      </c>
      <c r="T10" s="15">
        <f t="shared" si="10"/>
        <v>0.15738769481195908</v>
      </c>
      <c r="U10" s="22">
        <f t="shared" si="11"/>
        <v>0.55655836341756915</v>
      </c>
      <c r="V10" s="22">
        <f t="shared" si="12"/>
        <v>3.6519833707565633E-2</v>
      </c>
      <c r="W10" s="15">
        <f t="shared" si="13"/>
        <v>0.55595667870036103</v>
      </c>
      <c r="X10" s="15">
        <f t="shared" si="14"/>
        <v>4.39188630346442E-2</v>
      </c>
      <c r="Y10" s="22">
        <f t="shared" si="15"/>
        <v>6.0523524807644469</v>
      </c>
      <c r="Z10" s="22">
        <f t="shared" si="16"/>
        <v>0.61660156011904488</v>
      </c>
      <c r="AA10" s="15">
        <f t="shared" si="17"/>
        <v>6.117112265254538</v>
      </c>
      <c r="AB10" s="15">
        <f t="shared" si="18"/>
        <v>0.67351800128172501</v>
      </c>
    </row>
    <row r="11" spans="1:29">
      <c r="A11" s="39"/>
      <c r="B11" s="30"/>
      <c r="C11" s="10" t="s">
        <v>12</v>
      </c>
      <c r="D11" s="33"/>
      <c r="E11" s="11">
        <v>347</v>
      </c>
      <c r="F11" s="11">
        <v>383</v>
      </c>
      <c r="G11" s="11">
        <v>406</v>
      </c>
      <c r="H11" s="11">
        <v>405</v>
      </c>
      <c r="I11" s="9">
        <f t="shared" si="0"/>
        <v>1.7614213197969544</v>
      </c>
      <c r="J11" s="9">
        <f t="shared" si="1"/>
        <v>1.9441624365482233</v>
      </c>
      <c r="K11" s="9">
        <f t="shared" si="2"/>
        <v>0.73285198555956677</v>
      </c>
      <c r="L11" s="9">
        <f t="shared" si="3"/>
        <v>0.73104693140794219</v>
      </c>
      <c r="M11" s="9">
        <f t="shared" si="4"/>
        <v>0.85467980295566504</v>
      </c>
      <c r="N11" s="9">
        <f t="shared" si="5"/>
        <v>0.94567901234567897</v>
      </c>
      <c r="O11" s="9">
        <f t="shared" si="6"/>
        <v>2.4035157910529867</v>
      </c>
      <c r="P11" s="9">
        <f t="shared" si="7"/>
        <v>2.6594221971548535</v>
      </c>
      <c r="Q11" s="22">
        <f t="shared" si="8"/>
        <v>1.7021996615905246</v>
      </c>
      <c r="R11" s="22">
        <f t="shared" si="19"/>
        <v>0.12058731507679749</v>
      </c>
      <c r="S11" s="15">
        <f t="shared" si="9"/>
        <v>1.825719120135364</v>
      </c>
      <c r="T11" s="15">
        <f t="shared" si="10"/>
        <v>0.24117463015359336</v>
      </c>
      <c r="U11" s="22">
        <f t="shared" si="11"/>
        <v>0.71179302045728043</v>
      </c>
      <c r="V11" s="22">
        <f t="shared" si="12"/>
        <v>3.1900640533842478E-2</v>
      </c>
      <c r="W11" s="15">
        <f t="shared" si="13"/>
        <v>0.71239470517448866</v>
      </c>
      <c r="X11" s="15">
        <f t="shared" si="14"/>
        <v>4.5390323014542266E-2</v>
      </c>
      <c r="Y11" s="22">
        <f t="shared" si="15"/>
        <v>2.3895838138533736</v>
      </c>
      <c r="Z11" s="22">
        <f t="shared" si="16"/>
        <v>6.7785067665677851E-2</v>
      </c>
      <c r="AA11" s="15">
        <f t="shared" si="17"/>
        <v>2.55509635130693</v>
      </c>
      <c r="AB11" s="15">
        <f t="shared" si="18"/>
        <v>0.18326624334082389</v>
      </c>
    </row>
    <row r="12" spans="1:29">
      <c r="A12" s="39"/>
      <c r="B12" s="30"/>
      <c r="C12" s="10" t="s">
        <v>10</v>
      </c>
      <c r="D12" s="33"/>
      <c r="E12" s="11">
        <v>195</v>
      </c>
      <c r="F12" s="11">
        <v>645</v>
      </c>
      <c r="G12" s="11">
        <v>590</v>
      </c>
      <c r="H12" s="11">
        <v>521</v>
      </c>
      <c r="I12" s="9">
        <f t="shared" si="0"/>
        <v>0.98984771573604058</v>
      </c>
      <c r="J12" s="9">
        <f t="shared" si="1"/>
        <v>3.2741116751269037</v>
      </c>
      <c r="K12" s="9">
        <f t="shared" si="2"/>
        <v>1.0649819494584838</v>
      </c>
      <c r="L12" s="9">
        <f t="shared" si="3"/>
        <v>0.94043321299638993</v>
      </c>
      <c r="M12" s="9">
        <f t="shared" si="4"/>
        <v>0.33050847457627119</v>
      </c>
      <c r="N12" s="9">
        <f t="shared" si="5"/>
        <v>1.238003838771593</v>
      </c>
      <c r="O12" s="9">
        <f t="shared" si="6"/>
        <v>0.92945022799621446</v>
      </c>
      <c r="P12" s="9">
        <f t="shared" si="7"/>
        <v>3.481493028829759</v>
      </c>
      <c r="Q12" s="15">
        <f>AVERAGE(I12,I19,I26)</f>
        <v>1.0084602368866327</v>
      </c>
      <c r="R12" s="15">
        <f>STDEV(I12,I19,I26)</f>
        <v>2.7957210899929408E-2</v>
      </c>
      <c r="S12" s="15">
        <f>AVERAGE(J12,J19,J26)</f>
        <v>3.1776649746192898</v>
      </c>
      <c r="T12" s="15">
        <f>STDEV(J12,J19,J26)</f>
        <v>0.48691290956832323</v>
      </c>
      <c r="U12" s="15">
        <f>AVERAGE(K12,K19,K26)</f>
        <v>1.0980746089049338</v>
      </c>
      <c r="V12" s="15">
        <f>STDEV(K12,K19,K26)</f>
        <v>3.1695709244442663E-2</v>
      </c>
      <c r="W12" s="15">
        <f t="shared" si="13"/>
        <v>0.92659446450060168</v>
      </c>
      <c r="X12" s="15">
        <f>STDEV(N12,N19,N26)</f>
        <v>0.12446697613644199</v>
      </c>
      <c r="Y12" s="15">
        <f>AVERAGE(O12,O19,O26)</f>
        <v>0.9184775842509364</v>
      </c>
      <c r="Z12" s="15">
        <f t="shared" si="16"/>
        <v>1.3369634514545788E-2</v>
      </c>
      <c r="AA12" s="15">
        <f t="shared" si="17"/>
        <v>3.417028615238177</v>
      </c>
      <c r="AB12" s="15">
        <f>STDEV(P12,P19,P26)</f>
        <v>0.35002388212989283</v>
      </c>
    </row>
    <row r="13" spans="1:29">
      <c r="B13" s="30"/>
      <c r="C13" s="10"/>
      <c r="D13" s="33"/>
      <c r="E13" s="11"/>
      <c r="F13" s="11"/>
      <c r="G13" s="11"/>
      <c r="H13" s="11"/>
      <c r="I13" s="9"/>
      <c r="J13" s="9"/>
      <c r="K13" s="9"/>
      <c r="L13" s="9"/>
      <c r="M13" s="9"/>
      <c r="N13" s="9"/>
      <c r="O13" s="9"/>
      <c r="P13" s="9"/>
    </row>
    <row r="14" spans="1:29">
      <c r="A14" s="39" t="s">
        <v>23</v>
      </c>
      <c r="B14" s="30"/>
      <c r="C14" s="13" t="s">
        <v>7</v>
      </c>
      <c r="D14" s="33"/>
      <c r="E14" s="11">
        <v>176</v>
      </c>
      <c r="F14" s="11">
        <v>718</v>
      </c>
      <c r="G14" s="11">
        <v>528</v>
      </c>
      <c r="H14" s="11">
        <v>414</v>
      </c>
      <c r="I14" s="9">
        <f t="shared" si="0"/>
        <v>0.89340101522842641</v>
      </c>
      <c r="J14" s="9">
        <f>F14/$E$7</f>
        <v>3.6446700507614214</v>
      </c>
      <c r="K14" s="9">
        <f t="shared" si="2"/>
        <v>0.95306859205776173</v>
      </c>
      <c r="L14" s="9">
        <f t="shared" si="3"/>
        <v>0.74729241877256314</v>
      </c>
      <c r="M14" s="9">
        <f>E14/G14</f>
        <v>0.33333333333333331</v>
      </c>
      <c r="N14" s="9">
        <f>F14/H14</f>
        <v>1.7342995169082125</v>
      </c>
      <c r="O14" s="9">
        <f t="shared" si="6"/>
        <v>0.93739424703891705</v>
      </c>
      <c r="P14" s="9">
        <f t="shared" si="7"/>
        <v>4.8771671693763947</v>
      </c>
    </row>
    <row r="15" spans="1:29">
      <c r="A15" s="39"/>
      <c r="B15" s="30"/>
      <c r="C15" s="10" t="s">
        <v>8</v>
      </c>
      <c r="D15" s="33"/>
      <c r="E15" s="11">
        <v>160</v>
      </c>
      <c r="F15" s="11">
        <v>453</v>
      </c>
      <c r="G15" s="11">
        <v>394</v>
      </c>
      <c r="H15" s="11">
        <v>358</v>
      </c>
      <c r="I15" s="9">
        <f t="shared" si="0"/>
        <v>0.81218274111675126</v>
      </c>
      <c r="J15" s="9">
        <f t="shared" si="1"/>
        <v>2.2994923857868019</v>
      </c>
      <c r="K15" s="9">
        <f t="shared" si="2"/>
        <v>0.71119133574007221</v>
      </c>
      <c r="L15" s="9">
        <f t="shared" si="3"/>
        <v>0.64620938628158842</v>
      </c>
      <c r="M15" s="9">
        <f t="shared" si="4"/>
        <v>0.40609137055837563</v>
      </c>
      <c r="N15" s="9">
        <f t="shared" si="5"/>
        <v>1.26536312849162</v>
      </c>
      <c r="O15" s="9">
        <f t="shared" si="6"/>
        <v>1.1420031436007112</v>
      </c>
      <c r="P15" s="9">
        <f t="shared" si="7"/>
        <v>3.5584323511896319</v>
      </c>
      <c r="R15" s="23" t="s">
        <v>21</v>
      </c>
    </row>
    <row r="16" spans="1:29">
      <c r="A16" s="39"/>
      <c r="B16" s="30"/>
      <c r="C16" s="10" t="s">
        <v>9</v>
      </c>
      <c r="D16" s="33"/>
      <c r="E16" s="11">
        <v>170</v>
      </c>
      <c r="F16" s="11">
        <v>220</v>
      </c>
      <c r="G16" s="11">
        <v>481</v>
      </c>
      <c r="H16" s="11">
        <v>464</v>
      </c>
      <c r="I16" s="9">
        <f t="shared" si="0"/>
        <v>0.86294416243654826</v>
      </c>
      <c r="J16" s="9">
        <f t="shared" si="1"/>
        <v>1.116751269035533</v>
      </c>
      <c r="K16" s="9">
        <f t="shared" si="2"/>
        <v>0.86823104693140796</v>
      </c>
      <c r="L16" s="9">
        <f t="shared" si="3"/>
        <v>0.83754512635379064</v>
      </c>
      <c r="M16" s="9">
        <f t="shared" si="4"/>
        <v>0.35343035343035345</v>
      </c>
      <c r="N16" s="9">
        <f t="shared" si="5"/>
        <v>0.47413793103448276</v>
      </c>
      <c r="O16" s="9">
        <f t="shared" si="6"/>
        <v>0.99391074010363356</v>
      </c>
      <c r="P16" s="9">
        <f t="shared" si="7"/>
        <v>1.3333625065639769</v>
      </c>
      <c r="V16" s="16"/>
      <c r="W16" s="16"/>
      <c r="X16" s="16"/>
      <c r="Y16" s="16"/>
      <c r="Z16" s="16"/>
      <c r="AA16" s="16"/>
      <c r="AB16" s="16"/>
      <c r="AC16" s="16"/>
    </row>
    <row r="17" spans="1:29">
      <c r="A17" s="39"/>
      <c r="B17" s="30"/>
      <c r="C17" s="10" t="s">
        <v>11</v>
      </c>
      <c r="D17" s="33"/>
      <c r="E17" s="11">
        <v>608</v>
      </c>
      <c r="F17" s="11">
        <v>689</v>
      </c>
      <c r="G17" s="11">
        <v>319</v>
      </c>
      <c r="H17" s="11">
        <v>320</v>
      </c>
      <c r="I17" s="9">
        <f t="shared" si="0"/>
        <v>3.0862944162436547</v>
      </c>
      <c r="J17" s="9">
        <f t="shared" si="1"/>
        <v>3.4974619289340101</v>
      </c>
      <c r="K17" s="9">
        <f t="shared" si="2"/>
        <v>0.57581227436823101</v>
      </c>
      <c r="L17" s="9">
        <f t="shared" si="3"/>
        <v>0.57761732851985559</v>
      </c>
      <c r="M17" s="9">
        <f t="shared" si="4"/>
        <v>1.9059561128526645</v>
      </c>
      <c r="N17" s="9">
        <f t="shared" si="5"/>
        <v>2.1531250000000002</v>
      </c>
      <c r="O17" s="9">
        <f t="shared" si="6"/>
        <v>5.3598968858902341</v>
      </c>
      <c r="P17" s="9">
        <f t="shared" si="7"/>
        <v>6.0549809644670054</v>
      </c>
      <c r="V17" s="16"/>
      <c r="W17" s="16"/>
      <c r="X17" s="16"/>
      <c r="Y17" s="16"/>
      <c r="Z17" s="16"/>
      <c r="AA17" s="16"/>
      <c r="AB17" s="16"/>
      <c r="AC17" s="16"/>
    </row>
    <row r="18" spans="1:29">
      <c r="A18" s="39"/>
      <c r="B18" s="30"/>
      <c r="C18" s="10" t="s">
        <v>12</v>
      </c>
      <c r="D18" s="33"/>
      <c r="E18" s="11">
        <v>351</v>
      </c>
      <c r="F18" s="11">
        <v>391</v>
      </c>
      <c r="G18" s="11">
        <v>403</v>
      </c>
      <c r="H18" s="11">
        <v>413</v>
      </c>
      <c r="I18" s="9">
        <f t="shared" si="0"/>
        <v>1.781725888324873</v>
      </c>
      <c r="J18" s="9">
        <f t="shared" si="1"/>
        <v>1.984771573604061</v>
      </c>
      <c r="K18" s="9">
        <f t="shared" si="2"/>
        <v>0.72743682310469315</v>
      </c>
      <c r="L18" s="9">
        <f t="shared" si="3"/>
        <v>0.74548736462093868</v>
      </c>
      <c r="M18" s="9">
        <f t="shared" si="4"/>
        <v>0.87096774193548387</v>
      </c>
      <c r="N18" s="9">
        <f t="shared" si="5"/>
        <v>0.94673123486682809</v>
      </c>
      <c r="O18" s="9">
        <f t="shared" si="6"/>
        <v>2.4493204519403964</v>
      </c>
      <c r="P18" s="9">
        <f t="shared" si="7"/>
        <v>2.6623812391686434</v>
      </c>
      <c r="V18" s="16"/>
      <c r="W18" s="16"/>
      <c r="X18" s="16"/>
      <c r="Y18" s="16"/>
      <c r="Z18" s="16"/>
      <c r="AA18" s="16"/>
      <c r="AB18" s="16"/>
      <c r="AC18" s="16"/>
    </row>
    <row r="19" spans="1:29">
      <c r="A19" s="39"/>
      <c r="B19" s="30"/>
      <c r="C19" s="10" t="s">
        <v>10</v>
      </c>
      <c r="D19" s="33"/>
      <c r="E19" s="11">
        <v>205</v>
      </c>
      <c r="F19" s="11">
        <v>711</v>
      </c>
      <c r="G19" s="11">
        <v>625</v>
      </c>
      <c r="H19" s="11">
        <v>536</v>
      </c>
      <c r="I19" s="9">
        <f t="shared" si="0"/>
        <v>1.0406091370558375</v>
      </c>
      <c r="J19" s="9">
        <f t="shared" si="1"/>
        <v>3.6091370558375635</v>
      </c>
      <c r="K19" s="9">
        <f t="shared" si="2"/>
        <v>1.128158844765343</v>
      </c>
      <c r="L19" s="9">
        <f t="shared" si="3"/>
        <v>0.96750902527075811</v>
      </c>
      <c r="M19" s="9">
        <f t="shared" si="4"/>
        <v>0.32800000000000001</v>
      </c>
      <c r="N19" s="9">
        <f t="shared" si="5"/>
        <v>1.3264925373134329</v>
      </c>
      <c r="O19" s="9">
        <f t="shared" si="6"/>
        <v>0.92239593908629447</v>
      </c>
      <c r="P19" s="9">
        <f t="shared" si="7"/>
        <v>3.7303394196530042</v>
      </c>
      <c r="V19" s="16"/>
      <c r="W19" s="17"/>
      <c r="X19" s="18"/>
      <c r="Y19" s="18"/>
      <c r="Z19" s="18"/>
      <c r="AA19" s="18"/>
      <c r="AB19" s="18"/>
      <c r="AC19" s="16"/>
    </row>
    <row r="20" spans="1:29">
      <c r="B20" s="30"/>
      <c r="C20" s="10"/>
      <c r="D20" s="33"/>
      <c r="E20" s="11"/>
      <c r="F20" s="11"/>
      <c r="G20" s="11"/>
      <c r="H20" s="11"/>
      <c r="I20" s="9"/>
      <c r="J20" s="9"/>
      <c r="K20" s="9"/>
      <c r="L20" s="9"/>
      <c r="M20" s="9"/>
      <c r="N20" s="9"/>
      <c r="O20" s="9"/>
      <c r="P20" s="9"/>
      <c r="V20" s="16"/>
      <c r="W20" s="19"/>
      <c r="X20" s="19"/>
      <c r="Y20" s="19"/>
      <c r="Z20" s="19"/>
      <c r="AA20" s="19"/>
      <c r="AB20" s="19"/>
      <c r="AC20" s="16"/>
    </row>
    <row r="21" spans="1:29">
      <c r="A21" s="39" t="s">
        <v>24</v>
      </c>
      <c r="B21" s="30"/>
      <c r="C21" s="13" t="s">
        <v>7</v>
      </c>
      <c r="D21" s="33"/>
      <c r="E21" s="11">
        <v>166</v>
      </c>
      <c r="F21" s="11">
        <v>739</v>
      </c>
      <c r="G21" s="11">
        <v>505</v>
      </c>
      <c r="H21" s="11">
        <v>372</v>
      </c>
      <c r="I21" s="9">
        <f t="shared" si="0"/>
        <v>0.84263959390862941</v>
      </c>
      <c r="J21" s="9">
        <f>F21/$E$7</f>
        <v>3.751269035532995</v>
      </c>
      <c r="K21" s="9">
        <f t="shared" si="2"/>
        <v>0.91155234657039708</v>
      </c>
      <c r="L21" s="9">
        <f t="shared" si="3"/>
        <v>0.67148014440433212</v>
      </c>
      <c r="M21" s="9">
        <f>E21/G21</f>
        <v>0.32871287128712873</v>
      </c>
      <c r="N21" s="9">
        <f t="shared" si="5"/>
        <v>1.9865591397849462</v>
      </c>
      <c r="O21" s="9">
        <f t="shared" si="6"/>
        <v>0.92440066341659555</v>
      </c>
      <c r="P21" s="9">
        <f t="shared" si="7"/>
        <v>5.5865673271109655</v>
      </c>
      <c r="V21" s="16"/>
      <c r="W21" s="19"/>
      <c r="X21" s="19"/>
      <c r="Y21" s="19"/>
      <c r="Z21" s="19"/>
      <c r="AA21" s="19"/>
      <c r="AB21" s="19"/>
      <c r="AC21" s="16"/>
    </row>
    <row r="22" spans="1:29">
      <c r="A22" s="39"/>
      <c r="B22" s="30"/>
      <c r="C22" s="10" t="s">
        <v>8</v>
      </c>
      <c r="D22" s="33"/>
      <c r="E22" s="11">
        <v>137</v>
      </c>
      <c r="F22" s="11">
        <v>335</v>
      </c>
      <c r="G22" s="11">
        <v>344</v>
      </c>
      <c r="H22" s="11">
        <v>316</v>
      </c>
      <c r="I22" s="9">
        <f t="shared" si="0"/>
        <v>0.69543147208121825</v>
      </c>
      <c r="J22" s="9">
        <f t="shared" si="1"/>
        <v>1.7005076142131981</v>
      </c>
      <c r="K22" s="9">
        <f t="shared" si="2"/>
        <v>0.62093862815884482</v>
      </c>
      <c r="L22" s="9">
        <f t="shared" si="3"/>
        <v>0.5703971119133574</v>
      </c>
      <c r="M22" s="9">
        <f>E22/G22</f>
        <v>0.39825581395348836</v>
      </c>
      <c r="N22" s="9">
        <f>F22/H22</f>
        <v>1.0601265822784811</v>
      </c>
      <c r="O22" s="9">
        <f t="shared" si="6"/>
        <v>1.1199681265494037</v>
      </c>
      <c r="P22" s="9">
        <f t="shared" si="7"/>
        <v>2.981269678082632</v>
      </c>
      <c r="V22" s="16"/>
      <c r="W22" s="19"/>
      <c r="X22" s="19"/>
      <c r="Y22" s="19"/>
      <c r="Z22" s="19"/>
      <c r="AA22" s="19"/>
      <c r="AB22" s="19"/>
      <c r="AC22" s="16"/>
    </row>
    <row r="23" spans="1:29">
      <c r="A23" s="39"/>
      <c r="B23" s="30"/>
      <c r="C23" s="10" t="s">
        <v>9</v>
      </c>
      <c r="D23" s="33"/>
      <c r="E23" s="11">
        <v>154</v>
      </c>
      <c r="F23" s="11">
        <v>177</v>
      </c>
      <c r="G23" s="11">
        <v>465</v>
      </c>
      <c r="H23" s="11">
        <v>445</v>
      </c>
      <c r="I23" s="9">
        <f t="shared" si="0"/>
        <v>0.78172588832487311</v>
      </c>
      <c r="J23" s="9">
        <f t="shared" si="1"/>
        <v>0.89847715736040612</v>
      </c>
      <c r="K23" s="9">
        <f t="shared" si="2"/>
        <v>0.83935018050541521</v>
      </c>
      <c r="L23" s="9">
        <f t="shared" si="3"/>
        <v>0.80324909747292417</v>
      </c>
      <c r="M23" s="9">
        <f t="shared" si="4"/>
        <v>0.33118279569892473</v>
      </c>
      <c r="N23" s="9">
        <f t="shared" si="5"/>
        <v>0.39775280898876403</v>
      </c>
      <c r="O23" s="9">
        <f t="shared" si="6"/>
        <v>0.93134654221931112</v>
      </c>
      <c r="P23" s="9">
        <f t="shared" si="7"/>
        <v>1.1185535846689101</v>
      </c>
      <c r="V23" s="16"/>
      <c r="W23" s="16"/>
      <c r="X23" s="16"/>
      <c r="Y23" s="16"/>
      <c r="Z23" s="16"/>
      <c r="AA23" s="16"/>
      <c r="AB23" s="16"/>
      <c r="AC23" s="16"/>
    </row>
    <row r="24" spans="1:29">
      <c r="A24" s="39"/>
      <c r="B24" s="30"/>
      <c r="C24" s="10" t="s">
        <v>11</v>
      </c>
      <c r="D24" s="33"/>
      <c r="E24" s="11">
        <v>663</v>
      </c>
      <c r="F24" s="11">
        <v>679</v>
      </c>
      <c r="G24" s="11">
        <v>285</v>
      </c>
      <c r="H24" s="11">
        <v>280</v>
      </c>
      <c r="I24" s="9">
        <f t="shared" si="0"/>
        <v>3.3654822335025383</v>
      </c>
      <c r="J24" s="9">
        <f t="shared" si="1"/>
        <v>3.4467005076142132</v>
      </c>
      <c r="K24" s="9">
        <f t="shared" si="2"/>
        <v>0.51444043321299637</v>
      </c>
      <c r="L24" s="9">
        <f t="shared" si="3"/>
        <v>0.50541516245487361</v>
      </c>
      <c r="M24" s="9">
        <f t="shared" si="4"/>
        <v>2.3263157894736843</v>
      </c>
      <c r="N24" s="9">
        <f t="shared" si="5"/>
        <v>2.4249999999999998</v>
      </c>
      <c r="O24" s="9">
        <f t="shared" si="6"/>
        <v>6.5420251135452849</v>
      </c>
      <c r="P24" s="9">
        <f t="shared" si="7"/>
        <v>6.8195431472081216</v>
      </c>
      <c r="V24" s="16"/>
      <c r="W24" s="16"/>
      <c r="X24" s="16"/>
      <c r="Y24" s="16"/>
      <c r="Z24" s="16"/>
      <c r="AA24" s="16"/>
      <c r="AB24" s="16"/>
      <c r="AC24" s="16"/>
    </row>
    <row r="25" spans="1:29">
      <c r="A25" s="39"/>
      <c r="B25" s="30"/>
      <c r="C25" s="10" t="s">
        <v>12</v>
      </c>
      <c r="D25" s="33"/>
      <c r="E25" s="11">
        <v>308</v>
      </c>
      <c r="F25" s="11">
        <v>305</v>
      </c>
      <c r="G25" s="11">
        <v>374</v>
      </c>
      <c r="H25" s="11">
        <v>366</v>
      </c>
      <c r="I25" s="9">
        <f t="shared" si="0"/>
        <v>1.5634517766497462</v>
      </c>
      <c r="J25" s="9">
        <f t="shared" si="1"/>
        <v>1.5482233502538072</v>
      </c>
      <c r="K25" s="9">
        <f t="shared" si="2"/>
        <v>0.67509025270758127</v>
      </c>
      <c r="L25" s="9">
        <f t="shared" si="3"/>
        <v>0.66064981949458479</v>
      </c>
      <c r="M25" s="9">
        <f t="shared" si="4"/>
        <v>0.82352941176470584</v>
      </c>
      <c r="N25" s="9">
        <f t="shared" si="5"/>
        <v>0.83333333333333337</v>
      </c>
      <c r="O25" s="9">
        <f t="shared" si="6"/>
        <v>2.3159151985667363</v>
      </c>
      <c r="P25" s="9">
        <f t="shared" si="7"/>
        <v>2.3434856175972927</v>
      </c>
      <c r="V25" s="16"/>
      <c r="W25" s="16"/>
      <c r="X25" s="16"/>
      <c r="Y25" s="16"/>
      <c r="Z25" s="16"/>
      <c r="AA25" s="16"/>
      <c r="AB25" s="16"/>
      <c r="AC25" s="16"/>
    </row>
    <row r="26" spans="1:29">
      <c r="A26" s="39"/>
      <c r="B26" s="30"/>
      <c r="C26" s="10" t="s">
        <v>10</v>
      </c>
      <c r="D26" s="33"/>
      <c r="E26" s="11">
        <v>196</v>
      </c>
      <c r="F26" s="11">
        <v>522</v>
      </c>
      <c r="G26" s="11">
        <v>610</v>
      </c>
      <c r="H26" s="11">
        <v>483</v>
      </c>
      <c r="I26" s="9">
        <f t="shared" si="0"/>
        <v>0.99492385786802029</v>
      </c>
      <c r="J26" s="9">
        <f t="shared" si="1"/>
        <v>2.6497461928934012</v>
      </c>
      <c r="K26" s="9">
        <f t="shared" si="2"/>
        <v>1.1010830324909748</v>
      </c>
      <c r="L26" s="9">
        <f t="shared" si="3"/>
        <v>0.87184115523465699</v>
      </c>
      <c r="M26" s="9">
        <f t="shared" si="4"/>
        <v>0.32131147540983607</v>
      </c>
      <c r="N26" s="9">
        <f>F26/H26</f>
        <v>1.0807453416149069</v>
      </c>
      <c r="O26" s="9">
        <f t="shared" si="6"/>
        <v>0.90358658567030037</v>
      </c>
      <c r="P26" s="9">
        <f t="shared" si="7"/>
        <v>3.0392533972317683</v>
      </c>
      <c r="V26" s="16"/>
      <c r="W26" s="16"/>
      <c r="X26" s="16"/>
      <c r="Y26" s="16"/>
      <c r="Z26" s="16"/>
      <c r="AA26" s="16"/>
      <c r="AB26" s="16"/>
      <c r="AC26" s="16"/>
    </row>
    <row r="27" spans="1:29">
      <c r="B27" s="30"/>
      <c r="C27" s="10"/>
      <c r="D27" s="33"/>
      <c r="E27" s="11"/>
      <c r="F27" s="11"/>
      <c r="G27" s="11"/>
      <c r="H27" s="11"/>
      <c r="I27" s="9"/>
      <c r="J27" s="9"/>
      <c r="K27" s="9"/>
      <c r="L27" s="9"/>
      <c r="M27" s="9"/>
      <c r="N27" s="9"/>
      <c r="O27" s="9"/>
      <c r="P27" s="9"/>
      <c r="V27" s="16"/>
      <c r="W27" s="19"/>
      <c r="X27" s="19"/>
      <c r="Y27" s="19"/>
      <c r="Z27" s="19"/>
      <c r="AA27" s="19"/>
      <c r="AB27" s="19"/>
      <c r="AC27" s="16"/>
    </row>
    <row r="28" spans="1:29">
      <c r="B28" s="30"/>
      <c r="C28" s="10"/>
      <c r="D28" s="33"/>
      <c r="E28" s="11"/>
      <c r="F28" s="11"/>
      <c r="G28" s="11"/>
      <c r="H28" s="11"/>
      <c r="I28" s="9"/>
      <c r="J28" s="9"/>
      <c r="K28" s="9"/>
      <c r="L28" s="9"/>
      <c r="M28" s="9"/>
      <c r="N28" s="9"/>
      <c r="O28" s="9"/>
      <c r="P28" s="9"/>
      <c r="V28" s="16"/>
      <c r="W28" s="19"/>
      <c r="X28" s="19"/>
      <c r="Y28" s="19"/>
      <c r="Z28" s="19"/>
      <c r="AA28" s="19"/>
      <c r="AB28" s="19"/>
      <c r="AC28" s="16"/>
    </row>
    <row r="29" spans="1:29">
      <c r="B29" s="31"/>
      <c r="C29" s="10"/>
      <c r="D29" s="34"/>
      <c r="E29" s="11"/>
      <c r="F29" s="11"/>
      <c r="G29" s="11"/>
      <c r="H29" s="11"/>
      <c r="I29" s="9"/>
      <c r="J29" s="9"/>
      <c r="K29" s="9"/>
      <c r="L29" s="9"/>
      <c r="M29" s="9"/>
      <c r="N29" s="9"/>
      <c r="O29" s="9"/>
      <c r="P29" s="9"/>
      <c r="V29" s="16"/>
      <c r="W29" s="19"/>
      <c r="X29" s="19"/>
      <c r="Y29" s="19"/>
      <c r="Z29" s="19"/>
      <c r="AA29" s="19"/>
      <c r="AB29" s="19"/>
      <c r="AC29" s="16"/>
    </row>
    <row r="30" spans="1:29">
      <c r="V30" s="16"/>
      <c r="W30" s="16"/>
      <c r="X30" s="16"/>
      <c r="Y30" s="16"/>
      <c r="Z30" s="16"/>
      <c r="AA30" s="16"/>
      <c r="AB30" s="16"/>
      <c r="AC30" s="16"/>
    </row>
    <row r="31" spans="1:29">
      <c r="V31" s="16"/>
      <c r="W31" s="16"/>
      <c r="X31" s="16"/>
      <c r="Y31" s="16"/>
      <c r="Z31" s="16"/>
      <c r="AA31" s="16"/>
      <c r="AB31" s="16"/>
      <c r="AC31" s="16"/>
    </row>
    <row r="32" spans="1:29">
      <c r="V32" s="16"/>
      <c r="W32" s="16"/>
      <c r="X32" s="16"/>
      <c r="Y32" s="16"/>
      <c r="Z32" s="16"/>
      <c r="AA32" s="16"/>
      <c r="AB32" s="16"/>
      <c r="AC32" s="16"/>
    </row>
    <row r="38" spans="4:11">
      <c r="D38" s="5"/>
      <c r="E38" s="5"/>
      <c r="F38" s="5"/>
      <c r="G38" s="5"/>
      <c r="H38" s="5"/>
      <c r="I38" s="5"/>
      <c r="J38" s="5"/>
      <c r="K38" s="5"/>
    </row>
    <row r="39" spans="4:11">
      <c r="D39" s="5"/>
      <c r="E39" s="5"/>
      <c r="F39" s="5"/>
      <c r="G39" s="5"/>
      <c r="H39" s="5"/>
      <c r="I39" s="5"/>
      <c r="J39" s="5"/>
      <c r="K39" s="5"/>
    </row>
  </sheetData>
  <mergeCells count="24">
    <mergeCell ref="A7:A12"/>
    <mergeCell ref="A14:A19"/>
    <mergeCell ref="A21:A26"/>
    <mergeCell ref="U5:X5"/>
    <mergeCell ref="U6:V6"/>
    <mergeCell ref="W6:X6"/>
    <mergeCell ref="Q5:T5"/>
    <mergeCell ref="Q6:R6"/>
    <mergeCell ref="S6:T6"/>
    <mergeCell ref="O4:P4"/>
    <mergeCell ref="E5:F5"/>
    <mergeCell ref="G5:H5"/>
    <mergeCell ref="I5:J5"/>
    <mergeCell ref="K5:L5"/>
    <mergeCell ref="M5:N5"/>
    <mergeCell ref="O5:P5"/>
    <mergeCell ref="E4:H4"/>
    <mergeCell ref="I4:L4"/>
    <mergeCell ref="M4:N4"/>
    <mergeCell ref="Y5:AB5"/>
    <mergeCell ref="Y6:Z6"/>
    <mergeCell ref="AA6:AB6"/>
    <mergeCell ref="B7:B29"/>
    <mergeCell ref="D7:D29"/>
  </mergeCells>
  <phoneticPr fontId="10" type="noConversion"/>
  <pageMargins left="0.75" right="0.75" top="1" bottom="1" header="0.5" footer="0.5"/>
  <pageSetup paperSize="9" scale="3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Median</vt:lpstr>
      <vt:lpstr>Median!Print_Area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lab</dc:creator>
  <cp:lastModifiedBy>Steffen</cp:lastModifiedBy>
  <cp:lastPrinted>2019-12-17T11:55:07Z</cp:lastPrinted>
  <dcterms:created xsi:type="dcterms:W3CDTF">2016-05-26T09:28:51Z</dcterms:created>
  <dcterms:modified xsi:type="dcterms:W3CDTF">2020-11-24T14:53:13Z</dcterms:modified>
</cp:coreProperties>
</file>