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REVISION_1/Source_single/"/>
    </mc:Choice>
  </mc:AlternateContent>
  <xr:revisionPtr revIDLastSave="0" documentId="13_ncr:1_{84AC0930-1BFF-5842-97F0-2B12B90CE74B}" xr6:coauthVersionLast="36" xr6:coauthVersionMax="36" xr10:uidLastSave="{00000000-0000-0000-0000-000000000000}"/>
  <bookViews>
    <workbookView xWindow="4600" yWindow="620" windowWidth="33800" windowHeight="20980" tabRatio="500" activeTab="1" xr2:uid="{00000000-000D-0000-FFFF-FFFF00000000}"/>
  </bookViews>
  <sheets>
    <sheet name="Median_TCRa-wt(24)" sheetId="12" r:id="rId1"/>
    <sheet name="Median_TCRa-N Q(12)" sheetId="11" r:id="rId2"/>
  </sheets>
  <definedNames>
    <definedName name="_xlnm.Print_Area" localSheetId="1">'Median_TCRa-N Q(12)'!$A$3:$P$60</definedName>
    <definedName name="_xlnm.Print_Area" localSheetId="0">'Median_TCRa-wt(24)'!$A$1:$P$58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2" l="1"/>
  <c r="H5" i="12"/>
  <c r="H31" i="12"/>
  <c r="G31" i="12"/>
  <c r="F31" i="12"/>
  <c r="H30" i="12"/>
  <c r="I30" i="12" s="1"/>
  <c r="G30" i="12"/>
  <c r="F30" i="12"/>
  <c r="H29" i="12"/>
  <c r="G29" i="12"/>
  <c r="F29" i="12"/>
  <c r="H28" i="12"/>
  <c r="G28" i="12"/>
  <c r="F28" i="12"/>
  <c r="H27" i="12"/>
  <c r="G27" i="12"/>
  <c r="F27" i="12"/>
  <c r="H26" i="12"/>
  <c r="I26" i="12" s="1"/>
  <c r="G26" i="12"/>
  <c r="F26" i="12"/>
  <c r="H25" i="12"/>
  <c r="F25" i="12"/>
  <c r="H21" i="12"/>
  <c r="G21" i="12"/>
  <c r="F21" i="12"/>
  <c r="J11" i="12" s="1"/>
  <c r="H20" i="12"/>
  <c r="G20" i="12"/>
  <c r="F20" i="12"/>
  <c r="H19" i="12"/>
  <c r="I19" i="12" s="1"/>
  <c r="G19" i="12"/>
  <c r="F19" i="12"/>
  <c r="H18" i="12"/>
  <c r="G18" i="12"/>
  <c r="F18" i="12"/>
  <c r="H17" i="12"/>
  <c r="G17" i="12"/>
  <c r="F17" i="12"/>
  <c r="H16" i="12"/>
  <c r="G16" i="12"/>
  <c r="F16" i="12"/>
  <c r="J6" i="12" s="1"/>
  <c r="H15" i="12"/>
  <c r="I15" i="12" s="1"/>
  <c r="G15" i="12"/>
  <c r="F15" i="12"/>
  <c r="H11" i="12"/>
  <c r="G11" i="12"/>
  <c r="M11" i="12" s="1"/>
  <c r="F11" i="12"/>
  <c r="H10" i="12"/>
  <c r="G10" i="12"/>
  <c r="M10" i="12" s="1"/>
  <c r="F10" i="12"/>
  <c r="K10" i="12" s="1"/>
  <c r="H9" i="12"/>
  <c r="G9" i="12"/>
  <c r="F9" i="12"/>
  <c r="H8" i="12"/>
  <c r="G8" i="12"/>
  <c r="F8" i="12"/>
  <c r="H7" i="12"/>
  <c r="G7" i="12"/>
  <c r="M7" i="12" s="1"/>
  <c r="F7" i="12"/>
  <c r="H6" i="12"/>
  <c r="G6" i="12"/>
  <c r="M6" i="12" s="1"/>
  <c r="F6" i="12"/>
  <c r="I5" i="12"/>
  <c r="G5" i="12"/>
  <c r="F5" i="12"/>
  <c r="K7" i="11"/>
  <c r="M7" i="11"/>
  <c r="O7" i="11"/>
  <c r="N7" i="11"/>
  <c r="J7" i="11"/>
  <c r="O13" i="11"/>
  <c r="N13" i="11"/>
  <c r="O12" i="11"/>
  <c r="N12" i="11"/>
  <c r="O11" i="11"/>
  <c r="N11" i="11"/>
  <c r="O10" i="11"/>
  <c r="N10" i="11"/>
  <c r="O9" i="11"/>
  <c r="N9" i="11"/>
  <c r="O8" i="11"/>
  <c r="N8" i="11"/>
  <c r="M9" i="12" l="1"/>
  <c r="K8" i="12"/>
  <c r="L5" i="12"/>
  <c r="M8" i="12"/>
  <c r="L7" i="12"/>
  <c r="L9" i="12"/>
  <c r="M5" i="12"/>
  <c r="K5" i="12"/>
  <c r="K6" i="12"/>
  <c r="K7" i="12"/>
  <c r="K9" i="12"/>
  <c r="K11" i="12"/>
  <c r="I18" i="12"/>
  <c r="I25" i="12"/>
  <c r="N5" i="12" s="1"/>
  <c r="I29" i="12"/>
  <c r="I8" i="12"/>
  <c r="I10" i="12"/>
  <c r="O10" i="12" s="1"/>
  <c r="J5" i="12"/>
  <c r="I17" i="12"/>
  <c r="I21" i="12"/>
  <c r="I28" i="12"/>
  <c r="L11" i="12"/>
  <c r="I6" i="12"/>
  <c r="I7" i="12"/>
  <c r="I9" i="12"/>
  <c r="N9" i="12" s="1"/>
  <c r="I11" i="12"/>
  <c r="I16" i="12"/>
  <c r="I20" i="12"/>
  <c r="I27" i="12"/>
  <c r="I31" i="12"/>
  <c r="O5" i="12"/>
  <c r="J8" i="12"/>
  <c r="J10" i="12"/>
  <c r="L6" i="12"/>
  <c r="J7" i="12"/>
  <c r="L8" i="12"/>
  <c r="J9" i="12"/>
  <c r="L10" i="12"/>
  <c r="O7" i="12" l="1"/>
  <c r="N10" i="12"/>
  <c r="O8" i="12"/>
  <c r="N8" i="12"/>
  <c r="O6" i="12"/>
  <c r="O11" i="12"/>
  <c r="O9" i="12"/>
  <c r="N7" i="12"/>
  <c r="N6" i="12"/>
  <c r="N11" i="12"/>
  <c r="F33" i="11" l="1"/>
  <c r="G27" i="11"/>
  <c r="G28" i="11"/>
  <c r="G29" i="11"/>
  <c r="G30" i="11"/>
  <c r="G31" i="11"/>
  <c r="G32" i="11"/>
  <c r="G33" i="11"/>
  <c r="F27" i="11"/>
  <c r="F28" i="11"/>
  <c r="F29" i="11"/>
  <c r="F30" i="11"/>
  <c r="F31" i="11"/>
  <c r="F32" i="11"/>
  <c r="G8" i="11"/>
  <c r="G9" i="11"/>
  <c r="G10" i="11"/>
  <c r="G11" i="11"/>
  <c r="G12" i="11"/>
  <c r="G13" i="11"/>
  <c r="G17" i="11"/>
  <c r="G18" i="11"/>
  <c r="G19" i="11"/>
  <c r="G20" i="11"/>
  <c r="G21" i="11"/>
  <c r="G22" i="11"/>
  <c r="G23" i="11"/>
  <c r="F17" i="11"/>
  <c r="F18" i="11"/>
  <c r="F19" i="11"/>
  <c r="F20" i="11"/>
  <c r="F21" i="11"/>
  <c r="F22" i="11"/>
  <c r="F23" i="11"/>
  <c r="G7" i="11" l="1"/>
  <c r="F8" i="11"/>
  <c r="F9" i="11"/>
  <c r="F10" i="11"/>
  <c r="F11" i="11"/>
  <c r="F12" i="11"/>
  <c r="F13" i="11"/>
  <c r="F7" i="11"/>
  <c r="H23" i="11" l="1"/>
  <c r="H13" i="11"/>
  <c r="H32" i="11"/>
  <c r="H33" i="11"/>
  <c r="M13" i="11"/>
  <c r="L7" i="11"/>
  <c r="H8" i="11"/>
  <c r="H7" i="11"/>
  <c r="H18" i="11"/>
  <c r="I18" i="11" s="1"/>
  <c r="H17" i="11"/>
  <c r="H28" i="11"/>
  <c r="H27" i="11"/>
  <c r="I27" i="11" s="1"/>
  <c r="H9" i="11"/>
  <c r="I9" i="11" s="1"/>
  <c r="H19" i="11"/>
  <c r="H29" i="11"/>
  <c r="H10" i="11"/>
  <c r="I10" i="11" s="1"/>
  <c r="H20" i="11"/>
  <c r="I20" i="11" s="1"/>
  <c r="H30" i="11"/>
  <c r="H11" i="11"/>
  <c r="H21" i="11"/>
  <c r="I21" i="11" s="1"/>
  <c r="H31" i="11"/>
  <c r="I31" i="11" s="1"/>
  <c r="H12" i="11"/>
  <c r="H22" i="11"/>
  <c r="L8" i="11"/>
  <c r="L12" i="11"/>
  <c r="I33" i="11" l="1"/>
  <c r="I22" i="11"/>
  <c r="I11" i="11"/>
  <c r="I29" i="11"/>
  <c r="I28" i="11"/>
  <c r="I8" i="11"/>
  <c r="I32" i="11"/>
  <c r="I12" i="11"/>
  <c r="I30" i="11"/>
  <c r="I19" i="11"/>
  <c r="I17" i="11"/>
  <c r="I13" i="11"/>
  <c r="I23" i="11"/>
  <c r="K13" i="11"/>
  <c r="K9" i="11"/>
  <c r="K12" i="11"/>
  <c r="K11" i="11"/>
  <c r="J11" i="11"/>
  <c r="M12" i="11"/>
  <c r="M10" i="11"/>
  <c r="M8" i="11"/>
  <c r="M9" i="11"/>
  <c r="M11" i="11"/>
  <c r="L9" i="11"/>
  <c r="L13" i="11"/>
  <c r="I7" i="11"/>
  <c r="L11" i="11"/>
  <c r="L10" i="11"/>
  <c r="J9" i="11" l="1"/>
  <c r="J13" i="11"/>
  <c r="J12" i="11"/>
  <c r="J8" i="11"/>
  <c r="K8" i="11"/>
  <c r="K10" i="11"/>
  <c r="J10" i="11"/>
</calcChain>
</file>

<file path=xl/sharedStrings.xml><?xml version="1.0" encoding="utf-8"?>
<sst xmlns="http://schemas.openxmlformats.org/spreadsheetml/2006/main" count="53" uniqueCount="20">
  <si>
    <t>FLAG-M1</t>
  </si>
  <si>
    <t>Turquoise</t>
  </si>
  <si>
    <t>Cell line</t>
  </si>
  <si>
    <t>all cells</t>
  </si>
  <si>
    <t>Median</t>
  </si>
  <si>
    <t>Summary</t>
  </si>
  <si>
    <t>Average</t>
  </si>
  <si>
    <t>SD</t>
  </si>
  <si>
    <t>Ratio</t>
  </si>
  <si>
    <t>Tg (min)</t>
  </si>
  <si>
    <t>TCRa-wt (Clone 24)</t>
  </si>
  <si>
    <t>TCRa-N/Q (Clone 12)</t>
  </si>
  <si>
    <t>Normalised</t>
  </si>
  <si>
    <t>CHO-K1 TCRa-N/Q (UK2520) Clone 12</t>
  </si>
  <si>
    <t>CHO-K1 TCRa (UK2469) Clone 24</t>
  </si>
  <si>
    <t>FLAG-M1/Turquoise</t>
  </si>
  <si>
    <t>Experiment 1</t>
  </si>
  <si>
    <t>Experiment 2</t>
  </si>
  <si>
    <t>Experiment 3</t>
  </si>
  <si>
    <t>Source data: Figure 1-figure supplement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</si>
</sst>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/>
    <xf numFmtId="2" fontId="9" fillId="0" borderId="1" xfId="0" applyNumberFormat="1" applyFont="1" applyBorder="1"/>
    <xf numFmtId="0" fontId="9" fillId="0" borderId="1" xfId="0" applyFont="1" applyBorder="1" applyAlignment="1"/>
    <xf numFmtId="0" fontId="0" fillId="0" borderId="1" xfId="0" applyBorder="1"/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4" xfId="0" applyFont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1" xfId="0" applyFont="1" applyBorder="1"/>
    <xf numFmtId="0" fontId="0" fillId="0" borderId="1" xfId="0" applyFill="1" applyBorder="1"/>
    <xf numFmtId="2" fontId="9" fillId="0" borderId="1" xfId="0" applyNumberFormat="1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4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'Median_TCRa-wt(24)'!$O$5:$O$11</c:f>
                <c:numCache>
                  <c:formatCode>General</c:formatCode>
                  <c:ptCount val="7"/>
                  <c:pt idx="0">
                    <c:v>7.2463056943441267E-2</c:v>
                  </c:pt>
                  <c:pt idx="1">
                    <c:v>3.5751328952240438E-2</c:v>
                  </c:pt>
                  <c:pt idx="2">
                    <c:v>0.25053657547540942</c:v>
                  </c:pt>
                  <c:pt idx="3">
                    <c:v>0.39998740381096026</c:v>
                  </c:pt>
                  <c:pt idx="4">
                    <c:v>0.78129537475549804</c:v>
                  </c:pt>
                  <c:pt idx="5">
                    <c:v>1.5482350904876354</c:v>
                  </c:pt>
                  <c:pt idx="6">
                    <c:v>0.75104759490709116</c:v>
                  </c:pt>
                </c:numCache>
              </c:numRef>
            </c:plus>
            <c:minus>
              <c:numRef>
                <c:f>'Median_TCRa-wt(24)'!$O$5:$O$11</c:f>
                <c:numCache>
                  <c:formatCode>General</c:formatCode>
                  <c:ptCount val="7"/>
                  <c:pt idx="0">
                    <c:v>7.2463056943441267E-2</c:v>
                  </c:pt>
                  <c:pt idx="1">
                    <c:v>3.5751328952240438E-2</c:v>
                  </c:pt>
                  <c:pt idx="2">
                    <c:v>0.25053657547540942</c:v>
                  </c:pt>
                  <c:pt idx="3">
                    <c:v>0.39998740381096026</c:v>
                  </c:pt>
                  <c:pt idx="4">
                    <c:v>0.78129537475549804</c:v>
                  </c:pt>
                  <c:pt idx="5">
                    <c:v>1.5482350904876354</c:v>
                  </c:pt>
                  <c:pt idx="6">
                    <c:v>0.75104759490709116</c:v>
                  </c:pt>
                </c:numCache>
              </c:numRef>
            </c:minus>
          </c:errBars>
          <c:cat>
            <c:numRef>
              <c:f>'Median_TCRa-wt(24)'!$C$5:$C$11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'Median_TCRa-wt(24)'!$N$5:$N$11</c:f>
              <c:numCache>
                <c:formatCode>0.00</c:formatCode>
                <c:ptCount val="7"/>
                <c:pt idx="0">
                  <c:v>1.0702309571396846</c:v>
                </c:pt>
                <c:pt idx="1">
                  <c:v>1.0248184693146343</c:v>
                </c:pt>
                <c:pt idx="2">
                  <c:v>3.2963120831539086</c:v>
                </c:pt>
                <c:pt idx="3">
                  <c:v>3.5427306445636586</c:v>
                </c:pt>
                <c:pt idx="4">
                  <c:v>3.4951047759557028</c:v>
                </c:pt>
                <c:pt idx="5">
                  <c:v>7.034428581653775</c:v>
                </c:pt>
                <c:pt idx="6">
                  <c:v>9.2830011460331789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'Median_TCRa-deltaGlyc(12)'!#REF!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F4F-A748-9F63-408AFE77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56008"/>
        <c:axId val="2081788616"/>
      </c:barChart>
      <c:catAx>
        <c:axId val="210045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1788616"/>
        <c:crosses val="autoZero"/>
        <c:auto val="1"/>
        <c:lblAlgn val="ctr"/>
        <c:lblOffset val="100"/>
        <c:noMultiLvlLbl val="0"/>
      </c:catAx>
      <c:valAx>
        <c:axId val="2081788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FLAG-M1/Turquoise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0456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'Median_TCRa-wt(24)'!$J$3</c:f>
              <c:strCache>
                <c:ptCount val="1"/>
                <c:pt idx="0">
                  <c:v>FLAG-M1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'Median_TCRa-wt(24)'!$K$5:$K$13</c:f>
                <c:numCache>
                  <c:formatCode>General</c:formatCode>
                  <c:ptCount val="9"/>
                  <c:pt idx="0">
                    <c:v>0.20227240895342885</c:v>
                  </c:pt>
                  <c:pt idx="1">
                    <c:v>3.4512834338431574E-2</c:v>
                  </c:pt>
                  <c:pt idx="2">
                    <c:v>0.54523877206189186</c:v>
                  </c:pt>
                  <c:pt idx="3">
                    <c:v>0.56397710542060064</c:v>
                  </c:pt>
                  <c:pt idx="4">
                    <c:v>0.65496893274598733</c:v>
                  </c:pt>
                  <c:pt idx="5">
                    <c:v>1.061558637351492</c:v>
                  </c:pt>
                  <c:pt idx="6">
                    <c:v>0.52463767561437435</c:v>
                  </c:pt>
                </c:numCache>
              </c:numRef>
            </c:plus>
            <c:minus>
              <c:numRef>
                <c:f>'Median_TCRa-wt(24)'!$K$5:$K$13</c:f>
                <c:numCache>
                  <c:formatCode>General</c:formatCode>
                  <c:ptCount val="9"/>
                  <c:pt idx="0">
                    <c:v>0.20227240895342885</c:v>
                  </c:pt>
                  <c:pt idx="1">
                    <c:v>3.4512834338431574E-2</c:v>
                  </c:pt>
                  <c:pt idx="2">
                    <c:v>0.54523877206189186</c:v>
                  </c:pt>
                  <c:pt idx="3">
                    <c:v>0.56397710542060064</c:v>
                  </c:pt>
                  <c:pt idx="4">
                    <c:v>0.65496893274598733</c:v>
                  </c:pt>
                  <c:pt idx="5">
                    <c:v>1.061558637351492</c:v>
                  </c:pt>
                  <c:pt idx="6">
                    <c:v>0.52463767561437435</c:v>
                  </c:pt>
                </c:numCache>
              </c:numRef>
            </c:minus>
          </c:errBars>
          <c:cat>
            <c:numRef>
              <c:f>'Median_TCRa-wt(24)'!$C$5:$C$11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'Median_TCRa-wt(24)'!$J$5:$J$11</c:f>
              <c:numCache>
                <c:formatCode>0.00</c:formatCode>
                <c:ptCount val="7"/>
                <c:pt idx="0">
                  <c:v>1.1421052631578947</c:v>
                </c:pt>
                <c:pt idx="1">
                  <c:v>1.1105263157894736</c:v>
                </c:pt>
                <c:pt idx="2">
                  <c:v>3.521052631578947</c:v>
                </c:pt>
                <c:pt idx="3">
                  <c:v>3.3245614035087718</c:v>
                </c:pt>
                <c:pt idx="4">
                  <c:v>2.285964912280702</c:v>
                </c:pt>
                <c:pt idx="5">
                  <c:v>3.8245614035087718</c:v>
                </c:pt>
                <c:pt idx="6">
                  <c:v>4.5280701754385966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5244-8780-F38ED97E0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11912"/>
        <c:axId val="2131819192"/>
      </c:barChart>
      <c:catAx>
        <c:axId val="209841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1819192"/>
        <c:crosses val="autoZero"/>
        <c:auto val="1"/>
        <c:lblAlgn val="ctr"/>
        <c:lblOffset val="100"/>
        <c:noMultiLvlLbl val="0"/>
      </c:catAx>
      <c:valAx>
        <c:axId val="2131819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FLAG-M1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841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'Median_TCRa-wt(24)'!$L$3</c:f>
              <c:strCache>
                <c:ptCount val="1"/>
                <c:pt idx="0">
                  <c:v>Turquoise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'Median_TCRa-wt(24)'!$M$5:$M$13</c:f>
                <c:numCache>
                  <c:formatCode>General</c:formatCode>
                  <c:ptCount val="9"/>
                  <c:pt idx="0">
                    <c:v>0.11924240017711817</c:v>
                  </c:pt>
                  <c:pt idx="1">
                    <c:v>2.6426158190979931E-2</c:v>
                  </c:pt>
                  <c:pt idx="2">
                    <c:v>8.5509427812949054E-2</c:v>
                  </c:pt>
                  <c:pt idx="3">
                    <c:v>5.3581348287942004E-2</c:v>
                  </c:pt>
                  <c:pt idx="4">
                    <c:v>4.698612112349021E-2</c:v>
                  </c:pt>
                  <c:pt idx="5">
                    <c:v>3.891874056732747E-2</c:v>
                  </c:pt>
                  <c:pt idx="6">
                    <c:v>2.1453358679690573E-2</c:v>
                  </c:pt>
                </c:numCache>
              </c:numRef>
            </c:plus>
            <c:minus>
              <c:numRef>
                <c:f>'Median_TCRa-wt(24)'!$M$5:$M$13</c:f>
                <c:numCache>
                  <c:formatCode>General</c:formatCode>
                  <c:ptCount val="9"/>
                  <c:pt idx="0">
                    <c:v>0.11924240017711817</c:v>
                  </c:pt>
                  <c:pt idx="1">
                    <c:v>2.6426158190979931E-2</c:v>
                  </c:pt>
                  <c:pt idx="2">
                    <c:v>8.5509427812949054E-2</c:v>
                  </c:pt>
                  <c:pt idx="3">
                    <c:v>5.3581348287942004E-2</c:v>
                  </c:pt>
                  <c:pt idx="4">
                    <c:v>4.698612112349021E-2</c:v>
                  </c:pt>
                  <c:pt idx="5">
                    <c:v>3.891874056732747E-2</c:v>
                  </c:pt>
                  <c:pt idx="6">
                    <c:v>2.1453358679690573E-2</c:v>
                  </c:pt>
                </c:numCache>
              </c:numRef>
            </c:minus>
          </c:errBars>
          <c:cat>
            <c:numRef>
              <c:f>'Median_TCRa-wt(24)'!$C$5:$C$11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'Median_TCRa-wt(24)'!$L$5:$L$11</c:f>
              <c:numCache>
                <c:formatCode>0.00</c:formatCode>
                <c:ptCount val="7"/>
                <c:pt idx="0">
                  <c:v>1.0625</c:v>
                </c:pt>
                <c:pt idx="1">
                  <c:v>1.0839285714285716</c:v>
                </c:pt>
                <c:pt idx="2">
                  <c:v>1.0642857142857143</c:v>
                </c:pt>
                <c:pt idx="3">
                  <c:v>0.93452380952380965</c:v>
                </c:pt>
                <c:pt idx="4">
                  <c:v>0.64761904761904754</c:v>
                </c:pt>
                <c:pt idx="5">
                  <c:v>0.53928571428571426</c:v>
                </c:pt>
                <c:pt idx="6">
                  <c:v>0.4869047619047619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0-6741-94CE-AC159ED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45912"/>
        <c:axId val="2097194680"/>
      </c:barChart>
      <c:catAx>
        <c:axId val="210054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194680"/>
        <c:crosses val="autoZero"/>
        <c:auto val="1"/>
        <c:lblAlgn val="ctr"/>
        <c:lblOffset val="100"/>
        <c:noMultiLvlLbl val="0"/>
      </c:catAx>
      <c:valAx>
        <c:axId val="2097194680"/>
        <c:scaling>
          <c:orientation val="minMax"/>
          <c:max val="1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Turquoise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10054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'Median_TCRa-N Q(12)'!$O$7:$O$13</c:f>
                <c:numCache>
                  <c:formatCode>General</c:formatCode>
                  <c:ptCount val="7"/>
                  <c:pt idx="0">
                    <c:v>3.6526069931820448E-2</c:v>
                  </c:pt>
                  <c:pt idx="1">
                    <c:v>2.2192913193645112E-2</c:v>
                  </c:pt>
                  <c:pt idx="2">
                    <c:v>0.11925144852884016</c:v>
                  </c:pt>
                  <c:pt idx="3">
                    <c:v>0.1167260481311201</c:v>
                  </c:pt>
                  <c:pt idx="4">
                    <c:v>0.24380248064576401</c:v>
                  </c:pt>
                  <c:pt idx="5">
                    <c:v>0.21088875402602808</c:v>
                  </c:pt>
                  <c:pt idx="6">
                    <c:v>0.83948279444661544</c:v>
                  </c:pt>
                </c:numCache>
              </c:numRef>
            </c:plus>
            <c:minus>
              <c:numRef>
                <c:f>'Median_TCRa-N Q(12)'!$O$7:$O$13</c:f>
                <c:numCache>
                  <c:formatCode>General</c:formatCode>
                  <c:ptCount val="7"/>
                  <c:pt idx="0">
                    <c:v>3.6526069931820448E-2</c:v>
                  </c:pt>
                  <c:pt idx="1">
                    <c:v>2.2192913193645112E-2</c:v>
                  </c:pt>
                  <c:pt idx="2">
                    <c:v>0.11925144852884016</c:v>
                  </c:pt>
                  <c:pt idx="3">
                    <c:v>0.1167260481311201</c:v>
                  </c:pt>
                  <c:pt idx="4">
                    <c:v>0.24380248064576401</c:v>
                  </c:pt>
                  <c:pt idx="5">
                    <c:v>0.21088875402602808</c:v>
                  </c:pt>
                  <c:pt idx="6">
                    <c:v>0.83948279444661544</c:v>
                  </c:pt>
                </c:numCache>
              </c:numRef>
            </c:minus>
          </c:errBars>
          <c:cat>
            <c:numRef>
              <c:f>'Median_TCRa-N Q(12)'!$C$7:$C$13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'Median_TCRa-N Q(12)'!$N$7:$N$13</c:f>
              <c:numCache>
                <c:formatCode>0.00</c:formatCode>
                <c:ptCount val="7"/>
                <c:pt idx="0">
                  <c:v>1.0114996808516976</c:v>
                </c:pt>
                <c:pt idx="1">
                  <c:v>0.96629288667263336</c:v>
                </c:pt>
                <c:pt idx="2">
                  <c:v>1.5012451770417934</c:v>
                </c:pt>
                <c:pt idx="3">
                  <c:v>1.7151184589809165</c:v>
                </c:pt>
                <c:pt idx="4">
                  <c:v>2.3465505435617007</c:v>
                </c:pt>
                <c:pt idx="5">
                  <c:v>4.0441993256562876</c:v>
                </c:pt>
                <c:pt idx="6">
                  <c:v>5.0623455215646302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'Median_TCRa-deltaGlyc(12)'!#REF!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E3-4EF5-B2B4-4CA89C12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456008"/>
        <c:axId val="2081788616"/>
      </c:barChart>
      <c:catAx>
        <c:axId val="210045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1788616"/>
        <c:crosses val="autoZero"/>
        <c:auto val="1"/>
        <c:lblAlgn val="ctr"/>
        <c:lblOffset val="100"/>
        <c:noMultiLvlLbl val="0"/>
      </c:catAx>
      <c:valAx>
        <c:axId val="2081788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FLAG-M1/Turquoise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100456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'Median_TCRa-N Q(12)'!$J$5</c:f>
              <c:strCache>
                <c:ptCount val="1"/>
                <c:pt idx="0">
                  <c:v>FLAG-M1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'Median_TCRa-N Q(12)'!$K$7:$K$15</c:f>
                <c:numCache>
                  <c:formatCode>General</c:formatCode>
                  <c:ptCount val="9"/>
                  <c:pt idx="0">
                    <c:v>5.1157618788954196E-2</c:v>
                  </c:pt>
                  <c:pt idx="1">
                    <c:v>1.6745261462434081E-2</c:v>
                  </c:pt>
                  <c:pt idx="2">
                    <c:v>0.14630159027498585</c:v>
                  </c:pt>
                  <c:pt idx="3">
                    <c:v>0.13416129194586193</c:v>
                  </c:pt>
                  <c:pt idx="4">
                    <c:v>0.21344539864880577</c:v>
                  </c:pt>
                  <c:pt idx="5">
                    <c:v>0.24227640877562179</c:v>
                  </c:pt>
                  <c:pt idx="6">
                    <c:v>0.57406842672658154</c:v>
                  </c:pt>
                </c:numCache>
              </c:numRef>
            </c:plus>
            <c:minus>
              <c:numRef>
                <c:f>'Median_TCRa-N Q(12)'!$K$7:$K$15</c:f>
                <c:numCache>
                  <c:formatCode>General</c:formatCode>
                  <c:ptCount val="9"/>
                  <c:pt idx="0">
                    <c:v>5.1157618788954196E-2</c:v>
                  </c:pt>
                  <c:pt idx="1">
                    <c:v>1.6745261462434081E-2</c:v>
                  </c:pt>
                  <c:pt idx="2">
                    <c:v>0.14630159027498585</c:v>
                  </c:pt>
                  <c:pt idx="3">
                    <c:v>0.13416129194586193</c:v>
                  </c:pt>
                  <c:pt idx="4">
                    <c:v>0.21344539864880577</c:v>
                  </c:pt>
                  <c:pt idx="5">
                    <c:v>0.24227640877562179</c:v>
                  </c:pt>
                  <c:pt idx="6">
                    <c:v>0.57406842672658154</c:v>
                  </c:pt>
                </c:numCache>
              </c:numRef>
            </c:minus>
          </c:errBars>
          <c:cat>
            <c:numRef>
              <c:f>'Median_TCRa-N Q(12)'!$C$7:$C$13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'Median_TCRa-N Q(12)'!$J$7:$J$13</c:f>
              <c:numCache>
                <c:formatCode>0.00</c:formatCode>
                <c:ptCount val="7"/>
                <c:pt idx="0">
                  <c:v>1.029535864978903</c:v>
                </c:pt>
                <c:pt idx="1">
                  <c:v>0.97468354430379744</c:v>
                </c:pt>
                <c:pt idx="2">
                  <c:v>1.491561181434599</c:v>
                </c:pt>
                <c:pt idx="3">
                  <c:v>1.5970464135021096</c:v>
                </c:pt>
                <c:pt idx="4">
                  <c:v>1.9261603375527425</c:v>
                </c:pt>
                <c:pt idx="5">
                  <c:v>3.0864978902953588</c:v>
                </c:pt>
                <c:pt idx="6">
                  <c:v>3.4873417721518991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DB2-975F-CB69CA79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11912"/>
        <c:axId val="2131819192"/>
      </c:barChart>
      <c:catAx>
        <c:axId val="209841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1819192"/>
        <c:crosses val="autoZero"/>
        <c:auto val="1"/>
        <c:lblAlgn val="ctr"/>
        <c:lblOffset val="100"/>
        <c:noMultiLvlLbl val="0"/>
      </c:catAx>
      <c:valAx>
        <c:axId val="213181919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FLAG-M1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841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'Median_TCRa-N Q(12)'!$L$5</c:f>
              <c:strCache>
                <c:ptCount val="1"/>
                <c:pt idx="0">
                  <c:v>Turquoise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'Median_TCRa-N Q(12)'!$M$7:$M$15</c:f>
                <c:numCache>
                  <c:formatCode>General</c:formatCode>
                  <c:ptCount val="9"/>
                  <c:pt idx="0">
                    <c:v>1.7216397870678881E-2</c:v>
                  </c:pt>
                  <c:pt idx="1">
                    <c:v>5.8436262063726891E-3</c:v>
                  </c:pt>
                  <c:pt idx="2">
                    <c:v>1.8367958959266135E-2</c:v>
                  </c:pt>
                  <c:pt idx="3">
                    <c:v>1.4921285011805618E-2</c:v>
                  </c:pt>
                  <c:pt idx="4">
                    <c:v>9.5664283932238997E-3</c:v>
                  </c:pt>
                  <c:pt idx="5">
                    <c:v>2.0377420877923776E-2</c:v>
                  </c:pt>
                  <c:pt idx="6">
                    <c:v>4.6749009650981646E-3</c:v>
                  </c:pt>
                </c:numCache>
              </c:numRef>
            </c:plus>
            <c:minus>
              <c:numRef>
                <c:f>'Median_TCRa-N Q(12)'!$M$7:$M$15</c:f>
                <c:numCache>
                  <c:formatCode>General</c:formatCode>
                  <c:ptCount val="9"/>
                  <c:pt idx="0">
                    <c:v>1.7216397870678881E-2</c:v>
                  </c:pt>
                  <c:pt idx="1">
                    <c:v>5.8436262063726891E-3</c:v>
                  </c:pt>
                  <c:pt idx="2">
                    <c:v>1.8367958959266135E-2</c:v>
                  </c:pt>
                  <c:pt idx="3">
                    <c:v>1.4921285011805618E-2</c:v>
                  </c:pt>
                  <c:pt idx="4">
                    <c:v>9.5664283932238997E-3</c:v>
                  </c:pt>
                  <c:pt idx="5">
                    <c:v>2.0377420877923776E-2</c:v>
                  </c:pt>
                  <c:pt idx="6">
                    <c:v>4.6749009650981646E-3</c:v>
                  </c:pt>
                </c:numCache>
              </c:numRef>
            </c:minus>
          </c:errBars>
          <c:cat>
            <c:numRef>
              <c:f>'Median_TCRa-N Q(12)'!$C$7:$C$13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cat>
          <c:val>
            <c:numRef>
              <c:f>'Median_TCRa-N Q(12)'!$L$7:$L$13</c:f>
              <c:numCache>
                <c:formatCode>0.00</c:formatCode>
                <c:ptCount val="7"/>
                <c:pt idx="0">
                  <c:v>1.0175438596491226</c:v>
                </c:pt>
                <c:pt idx="1">
                  <c:v>1.0087719298245614</c:v>
                </c:pt>
                <c:pt idx="2">
                  <c:v>0.99257759784075572</c:v>
                </c:pt>
                <c:pt idx="3">
                  <c:v>0.93049932523616741</c:v>
                </c:pt>
                <c:pt idx="4">
                  <c:v>0.8205128205128206</c:v>
                </c:pt>
                <c:pt idx="5">
                  <c:v>0.76248313090418351</c:v>
                </c:pt>
                <c:pt idx="6">
                  <c:v>0.68893387314439936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D-477D-81E2-C7C84C017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45912"/>
        <c:axId val="2097194680"/>
      </c:barChart>
      <c:catAx>
        <c:axId val="210054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Tg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194680"/>
        <c:crosses val="autoZero"/>
        <c:auto val="1"/>
        <c:lblAlgn val="ctr"/>
        <c:lblOffset val="100"/>
        <c:noMultiLvlLbl val="0"/>
      </c:catAx>
      <c:valAx>
        <c:axId val="2097194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Turquoise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10054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704188</xdr:colOff>
      <xdr:row>35</xdr:row>
      <xdr:rowOff>2805</xdr:rowOff>
    </xdr:from>
    <xdr:to>
      <xdr:col>14</xdr:col>
      <xdr:colOff>246988</xdr:colOff>
      <xdr:row>57</xdr:row>
      <xdr:rowOff>104405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D7D457-0D1E-3B4E-A0F3-4721996A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14843</xdr:colOff>
      <xdr:row>35</xdr:row>
      <xdr:rowOff>6273</xdr:rowOff>
    </xdr:from>
    <xdr:to>
      <xdr:col>3</xdr:col>
      <xdr:colOff>451723</xdr:colOff>
      <xdr:row>57</xdr:row>
      <xdr:rowOff>107873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70F84C-FDC1-AF4C-A06A-8B347CC4B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829952</xdr:colOff>
      <xdr:row>34</xdr:row>
      <xdr:rowOff>184069</xdr:rowOff>
    </xdr:from>
    <xdr:to>
      <xdr:col>8</xdr:col>
      <xdr:colOff>283852</xdr:colOff>
      <xdr:row>57</xdr:row>
      <xdr:rowOff>82469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286FE3-DFFB-AE49-A37B-441D2DB5C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704188</xdr:colOff>
      <xdr:row>37</xdr:row>
      <xdr:rowOff>2805</xdr:rowOff>
    </xdr:from>
    <xdr:to>
      <xdr:col>14</xdr:col>
      <xdr:colOff>246988</xdr:colOff>
      <xdr:row>59</xdr:row>
      <xdr:rowOff>104405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14843</xdr:colOff>
      <xdr:row>37</xdr:row>
      <xdr:rowOff>6273</xdr:rowOff>
    </xdr:from>
    <xdr:to>
      <xdr:col>3</xdr:col>
      <xdr:colOff>451723</xdr:colOff>
      <xdr:row>59</xdr:row>
      <xdr:rowOff>107873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829952</xdr:colOff>
      <xdr:row>36</xdr:row>
      <xdr:rowOff>184069</xdr:rowOff>
    </xdr:from>
    <xdr:to>
      <xdr:col>8</xdr:col>
      <xdr:colOff>283852</xdr:colOff>
      <xdr:row>59</xdr:row>
      <xdr:rowOff>82469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E314-0B4A-3247-BB4D-D8F6A66C185F}">
  <sheetPr>
    <pageSetUpPr fitToPage="1"/>
  </sheetPr>
  <dimension ref="A1:R34"/>
  <sheetViews>
    <sheetView workbookViewId="0">
      <selection activeCell="A25" sqref="A25:A34"/>
    </sheetView>
  </sheetViews>
  <sheetFormatPr baseColWidth="10" defaultColWidth="11" defaultRowHeight="16" x14ac:dyDescent="0.2"/>
  <cols>
    <col min="2" max="2" width="21.6640625" customWidth="1"/>
    <col min="3" max="3" width="24" customWidth="1"/>
    <col min="8" max="8" width="23.1640625" customWidth="1"/>
  </cols>
  <sheetData>
    <row r="1" spans="1:15" x14ac:dyDescent="0.2">
      <c r="F1" s="1"/>
      <c r="G1" s="1"/>
    </row>
    <row r="2" spans="1:15" x14ac:dyDescent="0.2">
      <c r="A2" s="3" t="s">
        <v>5</v>
      </c>
      <c r="C2" s="10" t="s">
        <v>10</v>
      </c>
      <c r="D2" s="41" t="s">
        <v>4</v>
      </c>
      <c r="E2" s="41"/>
      <c r="F2" s="28" t="s">
        <v>12</v>
      </c>
      <c r="G2" s="28"/>
      <c r="H2" s="20" t="s">
        <v>15</v>
      </c>
      <c r="I2" s="16" t="s">
        <v>12</v>
      </c>
      <c r="J2" s="20" t="s">
        <v>6</v>
      </c>
      <c r="K2" s="16" t="s">
        <v>7</v>
      </c>
      <c r="L2" s="20" t="s">
        <v>6</v>
      </c>
      <c r="M2" s="16" t="s">
        <v>7</v>
      </c>
      <c r="N2" s="20" t="s">
        <v>6</v>
      </c>
      <c r="O2" s="16" t="s">
        <v>7</v>
      </c>
    </row>
    <row r="3" spans="1:15" x14ac:dyDescent="0.2">
      <c r="B3" s="6" t="s">
        <v>3</v>
      </c>
      <c r="C3" s="6"/>
      <c r="D3" s="19" t="s">
        <v>0</v>
      </c>
      <c r="E3" s="18" t="s">
        <v>1</v>
      </c>
      <c r="F3" s="19" t="s">
        <v>0</v>
      </c>
      <c r="G3" s="18" t="s">
        <v>1</v>
      </c>
      <c r="H3" s="12"/>
      <c r="I3" s="12"/>
      <c r="J3" s="29" t="s">
        <v>0</v>
      </c>
      <c r="K3" s="30"/>
      <c r="L3" s="31" t="s">
        <v>1</v>
      </c>
      <c r="M3" s="32"/>
      <c r="N3" s="33" t="s">
        <v>8</v>
      </c>
      <c r="O3" s="34"/>
    </row>
    <row r="4" spans="1:15" x14ac:dyDescent="0.2">
      <c r="B4" s="5" t="s">
        <v>2</v>
      </c>
      <c r="C4" s="4" t="s">
        <v>9</v>
      </c>
      <c r="D4" s="2"/>
      <c r="E4" s="2"/>
      <c r="F4" s="2"/>
      <c r="G4" s="2"/>
      <c r="H4" s="2"/>
      <c r="I4" s="2"/>
      <c r="J4" s="9"/>
      <c r="K4" s="9"/>
      <c r="L4" s="9"/>
      <c r="M4" s="9"/>
      <c r="N4" s="9"/>
      <c r="O4" s="9"/>
    </row>
    <row r="5" spans="1:15" x14ac:dyDescent="0.2">
      <c r="A5" s="35" t="s">
        <v>16</v>
      </c>
      <c r="B5" s="38" t="s">
        <v>14</v>
      </c>
      <c r="C5">
        <v>0</v>
      </c>
      <c r="D5" s="24">
        <v>190</v>
      </c>
      <c r="E5" s="24">
        <v>560</v>
      </c>
      <c r="F5" s="25">
        <f>D5/$D$5</f>
        <v>1</v>
      </c>
      <c r="G5" s="25">
        <f>E5/$E$5</f>
        <v>1</v>
      </c>
      <c r="H5" s="25">
        <f>D5/E5</f>
        <v>0.3392857142857143</v>
      </c>
      <c r="I5" s="25">
        <f>H5/$H$5</f>
        <v>1</v>
      </c>
      <c r="J5" s="17">
        <f>AVERAGE(F5,F15,F25)</f>
        <v>1.1421052631578947</v>
      </c>
      <c r="K5" s="17">
        <f>STDEV(F5,F15,F25)</f>
        <v>0.20227240895342885</v>
      </c>
      <c r="L5" s="17">
        <f>AVERAGE(G5,G15,G25)</f>
        <v>1.0625</v>
      </c>
      <c r="M5" s="17">
        <f>STDEV(G5,G15,G25)</f>
        <v>0.11924240017711817</v>
      </c>
      <c r="N5" s="17">
        <f>AVERAGE(I5,I15,I25)</f>
        <v>1.0702309571396846</v>
      </c>
      <c r="O5" s="17">
        <f>STDEV(I5,I15,I25)</f>
        <v>7.2463056943441267E-2</v>
      </c>
    </row>
    <row r="6" spans="1:15" x14ac:dyDescent="0.2">
      <c r="A6" s="36"/>
      <c r="B6" s="39"/>
      <c r="C6" s="21">
        <v>10</v>
      </c>
      <c r="D6" s="9">
        <v>204</v>
      </c>
      <c r="E6" s="9">
        <v>597</v>
      </c>
      <c r="F6" s="7">
        <f t="shared" ref="F6:F31" si="0">D6/$D$5</f>
        <v>1.0736842105263158</v>
      </c>
      <c r="G6" s="7">
        <f t="shared" ref="G6:G31" si="1">E6/$E$5</f>
        <v>1.0660714285714286</v>
      </c>
      <c r="H6" s="7">
        <f t="shared" ref="H6:H11" si="2">D6/E6</f>
        <v>0.34170854271356782</v>
      </c>
      <c r="I6" s="7">
        <f t="shared" ref="I6:I31" si="3">H6/$H$5</f>
        <v>1.007140967997884</v>
      </c>
      <c r="J6" s="17">
        <f>AVERAGE(F6,F16,F26)</f>
        <v>1.1105263157894736</v>
      </c>
      <c r="K6" s="17">
        <f>STDEV(F6,F16,F26)</f>
        <v>3.4512834338431574E-2</v>
      </c>
      <c r="L6" s="17">
        <f t="shared" ref="L6:L11" si="4">AVERAGE(G6,G16,G26)</f>
        <v>1.0839285714285716</v>
      </c>
      <c r="M6" s="17">
        <f>STDEV(G6,G16,G26)</f>
        <v>2.6426158190979931E-2</v>
      </c>
      <c r="N6" s="17">
        <f t="shared" ref="N6:N11" si="5">AVERAGE(I6,I16,I26)</f>
        <v>1.0248184693146343</v>
      </c>
      <c r="O6" s="17">
        <f>STDEV(I6,I16,I26)</f>
        <v>3.5751328952240438E-2</v>
      </c>
    </row>
    <row r="7" spans="1:15" x14ac:dyDescent="0.2">
      <c r="A7" s="36"/>
      <c r="B7" s="39"/>
      <c r="C7" s="22">
        <v>30</v>
      </c>
      <c r="D7" s="9">
        <v>593</v>
      </c>
      <c r="E7" s="9">
        <v>552</v>
      </c>
      <c r="F7" s="7">
        <f t="shared" si="0"/>
        <v>3.1210526315789475</v>
      </c>
      <c r="G7" s="7">
        <f t="shared" si="1"/>
        <v>0.98571428571428577</v>
      </c>
      <c r="H7" s="7">
        <f t="shared" si="2"/>
        <v>1.0742753623188406</v>
      </c>
      <c r="I7" s="7">
        <f t="shared" si="3"/>
        <v>3.1662852784134246</v>
      </c>
      <c r="J7" s="17">
        <f t="shared" ref="J7:J11" si="6">AVERAGE(F7,F17,F27)</f>
        <v>3.521052631578947</v>
      </c>
      <c r="K7" s="17">
        <f t="shared" ref="K7:K11" si="7">STDEV(F7,F17,F27)</f>
        <v>0.54523877206189186</v>
      </c>
      <c r="L7" s="17">
        <f t="shared" si="4"/>
        <v>1.0642857142857143</v>
      </c>
      <c r="M7" s="17">
        <f t="shared" ref="M7:M11" si="8">STDEV(G7,G17,G27)</f>
        <v>8.5509427812949054E-2</v>
      </c>
      <c r="N7" s="17">
        <f t="shared" si="5"/>
        <v>3.2963120831539086</v>
      </c>
      <c r="O7" s="17">
        <f t="shared" ref="O7:O11" si="9">STDEV(I7,I17,I27)</f>
        <v>0.25053657547540942</v>
      </c>
    </row>
    <row r="8" spans="1:15" x14ac:dyDescent="0.2">
      <c r="A8" s="36"/>
      <c r="B8" s="39"/>
      <c r="C8" s="22">
        <v>60</v>
      </c>
      <c r="D8" s="9">
        <v>537</v>
      </c>
      <c r="E8" s="9">
        <v>493</v>
      </c>
      <c r="F8" s="7">
        <f t="shared" si="0"/>
        <v>2.8263157894736843</v>
      </c>
      <c r="G8" s="7">
        <f t="shared" si="1"/>
        <v>0.88035714285714284</v>
      </c>
      <c r="H8" s="7">
        <f t="shared" si="2"/>
        <v>1.0892494929006085</v>
      </c>
      <c r="I8" s="7">
        <f t="shared" si="3"/>
        <v>3.2104195580228461</v>
      </c>
      <c r="J8" s="17">
        <f t="shared" si="6"/>
        <v>3.3245614035087718</v>
      </c>
      <c r="K8" s="17">
        <f t="shared" si="7"/>
        <v>0.56397710542060064</v>
      </c>
      <c r="L8" s="17">
        <f t="shared" si="4"/>
        <v>0.93452380952380965</v>
      </c>
      <c r="M8" s="17">
        <f t="shared" si="8"/>
        <v>5.3581348287942004E-2</v>
      </c>
      <c r="N8" s="17">
        <f t="shared" si="5"/>
        <v>3.5427306445636586</v>
      </c>
      <c r="O8" s="17">
        <f t="shared" si="9"/>
        <v>0.39998740381096026</v>
      </c>
    </row>
    <row r="9" spans="1:15" x14ac:dyDescent="0.2">
      <c r="A9" s="36"/>
      <c r="B9" s="39"/>
      <c r="C9" s="22">
        <v>120</v>
      </c>
      <c r="D9" s="9">
        <v>302</v>
      </c>
      <c r="E9" s="9">
        <v>339</v>
      </c>
      <c r="F9" s="7">
        <f t="shared" si="0"/>
        <v>1.5894736842105264</v>
      </c>
      <c r="G9" s="7">
        <f t="shared" si="1"/>
        <v>0.60535714285714282</v>
      </c>
      <c r="H9" s="7">
        <f t="shared" si="2"/>
        <v>0.89085545722713866</v>
      </c>
      <c r="I9" s="7">
        <f t="shared" si="3"/>
        <v>2.6256792423536717</v>
      </c>
      <c r="J9" s="17">
        <f t="shared" si="6"/>
        <v>2.285964912280702</v>
      </c>
      <c r="K9" s="17">
        <f t="shared" si="7"/>
        <v>0.65496893274598733</v>
      </c>
      <c r="L9" s="17">
        <f t="shared" si="4"/>
        <v>0.64761904761904754</v>
      </c>
      <c r="M9" s="17">
        <f t="shared" si="8"/>
        <v>4.698612112349021E-2</v>
      </c>
      <c r="N9" s="17">
        <f t="shared" si="5"/>
        <v>3.4951047759557028</v>
      </c>
      <c r="O9" s="17">
        <f t="shared" si="9"/>
        <v>0.78129537475549804</v>
      </c>
    </row>
    <row r="10" spans="1:15" x14ac:dyDescent="0.2">
      <c r="A10" s="36"/>
      <c r="B10" s="39"/>
      <c r="C10" s="22">
        <v>180</v>
      </c>
      <c r="D10" s="9">
        <v>746</v>
      </c>
      <c r="E10" s="9">
        <v>292</v>
      </c>
      <c r="F10" s="7">
        <f t="shared" si="0"/>
        <v>3.9263157894736844</v>
      </c>
      <c r="G10" s="7">
        <f t="shared" si="1"/>
        <v>0.52142857142857146</v>
      </c>
      <c r="H10" s="7">
        <f t="shared" si="2"/>
        <v>2.5547945205479454</v>
      </c>
      <c r="I10" s="7">
        <f t="shared" si="3"/>
        <v>7.5299206921413129</v>
      </c>
      <c r="J10" s="17">
        <f t="shared" si="6"/>
        <v>3.8245614035087718</v>
      </c>
      <c r="K10" s="17">
        <f>STDEV(F10,F20,F30)</f>
        <v>1.061558637351492</v>
      </c>
      <c r="L10" s="17">
        <f t="shared" si="4"/>
        <v>0.53928571428571426</v>
      </c>
      <c r="M10" s="17">
        <f t="shared" si="8"/>
        <v>3.891874056732747E-2</v>
      </c>
      <c r="N10" s="17">
        <f t="shared" si="5"/>
        <v>7.034428581653775</v>
      </c>
      <c r="O10" s="17">
        <f t="shared" si="9"/>
        <v>1.5482350904876354</v>
      </c>
    </row>
    <row r="11" spans="1:15" x14ac:dyDescent="0.2">
      <c r="A11" s="36"/>
      <c r="B11" s="39"/>
      <c r="C11" s="22">
        <v>240</v>
      </c>
      <c r="D11" s="9">
        <v>746</v>
      </c>
      <c r="E11" s="9">
        <v>261</v>
      </c>
      <c r="F11" s="7">
        <f t="shared" si="0"/>
        <v>3.9263157894736844</v>
      </c>
      <c r="G11" s="7">
        <f t="shared" si="1"/>
        <v>0.46607142857142858</v>
      </c>
      <c r="H11" s="7">
        <f t="shared" si="2"/>
        <v>2.8582375478927204</v>
      </c>
      <c r="I11" s="7">
        <f t="shared" si="3"/>
        <v>8.4242790885259122</v>
      </c>
      <c r="J11" s="17">
        <f t="shared" si="6"/>
        <v>4.5280701754385966</v>
      </c>
      <c r="K11" s="17">
        <f t="shared" si="7"/>
        <v>0.52463767561437435</v>
      </c>
      <c r="L11" s="17">
        <f t="shared" si="4"/>
        <v>0.4869047619047619</v>
      </c>
      <c r="M11" s="17">
        <f t="shared" si="8"/>
        <v>2.1453358679690573E-2</v>
      </c>
      <c r="N11" s="17">
        <f t="shared" si="5"/>
        <v>9.2830011460331789</v>
      </c>
      <c r="O11" s="17">
        <f t="shared" si="9"/>
        <v>0.75104759490709116</v>
      </c>
    </row>
    <row r="12" spans="1:15" x14ac:dyDescent="0.2">
      <c r="A12" s="36"/>
      <c r="B12" s="39"/>
      <c r="C12" s="8"/>
      <c r="D12" s="9"/>
      <c r="E12" s="9"/>
      <c r="F12" s="7"/>
      <c r="G12" s="7"/>
      <c r="H12" s="7"/>
      <c r="I12" s="7"/>
      <c r="J12" s="17"/>
      <c r="K12" s="17"/>
      <c r="L12" s="17"/>
      <c r="M12" s="17"/>
      <c r="N12" s="17"/>
      <c r="O12" s="17"/>
    </row>
    <row r="13" spans="1:15" x14ac:dyDescent="0.2">
      <c r="A13" s="37"/>
      <c r="B13" s="39"/>
      <c r="C13" s="8"/>
      <c r="D13" s="9"/>
      <c r="E13" s="9"/>
      <c r="F13" s="7"/>
      <c r="G13" s="7"/>
      <c r="H13" s="7"/>
      <c r="I13" s="7"/>
      <c r="J13" s="17"/>
      <c r="K13" s="17"/>
      <c r="L13" s="17"/>
      <c r="M13" s="17"/>
      <c r="N13" s="17"/>
      <c r="O13" s="17"/>
    </row>
    <row r="14" spans="1:15" x14ac:dyDescent="0.2">
      <c r="B14" s="39"/>
      <c r="C14" s="8"/>
      <c r="D14" s="15"/>
      <c r="E14" s="9"/>
      <c r="F14" s="7"/>
      <c r="G14" s="7"/>
      <c r="H14" s="7"/>
      <c r="I14" s="7"/>
    </row>
    <row r="15" spans="1:15" x14ac:dyDescent="0.2">
      <c r="A15" s="35" t="s">
        <v>17</v>
      </c>
      <c r="B15" s="39"/>
      <c r="C15">
        <v>0</v>
      </c>
      <c r="D15" s="23">
        <v>200</v>
      </c>
      <c r="E15" s="23">
        <v>553</v>
      </c>
      <c r="F15" s="7">
        <f t="shared" si="0"/>
        <v>1.0526315789473684</v>
      </c>
      <c r="G15" s="7">
        <f t="shared" si="1"/>
        <v>0.98750000000000004</v>
      </c>
      <c r="H15" s="7">
        <f t="shared" ref="H15:H21" si="10">D15/E15</f>
        <v>0.36166365280289331</v>
      </c>
      <c r="I15" s="7">
        <f t="shared" si="3"/>
        <v>1.0659560293137909</v>
      </c>
    </row>
    <row r="16" spans="1:15" x14ac:dyDescent="0.2">
      <c r="A16" s="36"/>
      <c r="B16" s="39"/>
      <c r="C16" s="21">
        <v>10</v>
      </c>
      <c r="D16" s="23">
        <v>217</v>
      </c>
      <c r="E16" s="23">
        <v>600</v>
      </c>
      <c r="F16" s="7">
        <f t="shared" si="0"/>
        <v>1.1421052631578947</v>
      </c>
      <c r="G16" s="7">
        <f t="shared" si="1"/>
        <v>1.0714285714285714</v>
      </c>
      <c r="H16" s="7">
        <f t="shared" si="10"/>
        <v>0.36166666666666669</v>
      </c>
      <c r="I16" s="7">
        <f t="shared" si="3"/>
        <v>1.0659649122807018</v>
      </c>
    </row>
    <row r="17" spans="1:18" x14ac:dyDescent="0.2">
      <c r="A17" s="36"/>
      <c r="B17" s="39"/>
      <c r="C17" s="22">
        <v>30</v>
      </c>
      <c r="D17" s="23">
        <v>627</v>
      </c>
      <c r="E17" s="23">
        <v>589</v>
      </c>
      <c r="F17" s="7">
        <f t="shared" si="0"/>
        <v>3.3</v>
      </c>
      <c r="G17" s="7">
        <f t="shared" si="1"/>
        <v>1.0517857142857143</v>
      </c>
      <c r="H17" s="7">
        <f t="shared" si="10"/>
        <v>1.064516129032258</v>
      </c>
      <c r="I17" s="7">
        <f t="shared" si="3"/>
        <v>3.1375212224108657</v>
      </c>
    </row>
    <row r="18" spans="1:18" x14ac:dyDescent="0.2">
      <c r="A18" s="36"/>
      <c r="B18" s="39"/>
      <c r="C18" s="22">
        <v>60</v>
      </c>
      <c r="D18" s="23">
        <v>610</v>
      </c>
      <c r="E18" s="23">
        <v>524</v>
      </c>
      <c r="F18" s="7">
        <f t="shared" si="0"/>
        <v>3.2105263157894739</v>
      </c>
      <c r="G18" s="7">
        <f t="shared" si="1"/>
        <v>0.93571428571428572</v>
      </c>
      <c r="H18" s="7">
        <f t="shared" si="10"/>
        <v>1.1641221374045803</v>
      </c>
      <c r="I18" s="7">
        <f t="shared" si="3"/>
        <v>3.431096826034552</v>
      </c>
      <c r="L18" s="26"/>
      <c r="M18" s="27"/>
      <c r="N18" s="27"/>
      <c r="O18" s="27"/>
      <c r="P18" s="27"/>
      <c r="Q18" s="27"/>
      <c r="R18" s="27"/>
    </row>
    <row r="19" spans="1:18" x14ac:dyDescent="0.2">
      <c r="A19" s="36"/>
      <c r="B19" s="39"/>
      <c r="C19" s="22">
        <v>120</v>
      </c>
      <c r="D19" s="23">
        <v>452</v>
      </c>
      <c r="E19" s="23">
        <v>358</v>
      </c>
      <c r="F19" s="7">
        <f t="shared" si="0"/>
        <v>2.3789473684210525</v>
      </c>
      <c r="G19" s="7">
        <f t="shared" si="1"/>
        <v>0.63928571428571423</v>
      </c>
      <c r="H19" s="7">
        <f t="shared" si="10"/>
        <v>1.2625698324022345</v>
      </c>
      <c r="I19" s="7">
        <f t="shared" si="3"/>
        <v>3.7212584533960595</v>
      </c>
      <c r="L19" s="27"/>
      <c r="M19" s="27"/>
      <c r="N19" s="27"/>
      <c r="O19" s="27"/>
      <c r="P19" s="27"/>
      <c r="Q19" s="27"/>
      <c r="R19" s="27"/>
    </row>
    <row r="20" spans="1:18" x14ac:dyDescent="0.2">
      <c r="A20" s="36"/>
      <c r="B20" s="39"/>
      <c r="C20" s="22">
        <v>180</v>
      </c>
      <c r="D20" s="23">
        <v>516</v>
      </c>
      <c r="E20" s="23">
        <v>287</v>
      </c>
      <c r="F20" s="7">
        <f t="shared" si="0"/>
        <v>2.7157894736842105</v>
      </c>
      <c r="G20" s="7">
        <f t="shared" si="1"/>
        <v>0.51249999999999996</v>
      </c>
      <c r="H20" s="7">
        <f t="shared" si="10"/>
        <v>1.7979094076655053</v>
      </c>
      <c r="I20" s="7">
        <f t="shared" si="3"/>
        <v>5.2991014120667526</v>
      </c>
      <c r="L20" s="27"/>
      <c r="M20" s="27"/>
      <c r="N20" s="27"/>
      <c r="O20" s="27"/>
      <c r="P20" s="27"/>
      <c r="Q20" s="27"/>
      <c r="R20" s="27"/>
    </row>
    <row r="21" spans="1:18" x14ac:dyDescent="0.2">
      <c r="A21" s="36"/>
      <c r="B21" s="39"/>
      <c r="C21" s="22">
        <v>240</v>
      </c>
      <c r="D21" s="23">
        <v>906</v>
      </c>
      <c r="E21" s="23">
        <v>272</v>
      </c>
      <c r="F21" s="7">
        <f t="shared" si="0"/>
        <v>4.7684210526315791</v>
      </c>
      <c r="G21" s="7">
        <f t="shared" si="1"/>
        <v>0.48571428571428571</v>
      </c>
      <c r="H21" s="7">
        <f t="shared" si="10"/>
        <v>3.3308823529411766</v>
      </c>
      <c r="I21" s="7">
        <f t="shared" si="3"/>
        <v>9.8173374613003102</v>
      </c>
    </row>
    <row r="22" spans="1:18" x14ac:dyDescent="0.2">
      <c r="A22" s="36"/>
      <c r="B22" s="39"/>
      <c r="C22" s="8"/>
      <c r="D22" s="9"/>
      <c r="E22" s="9"/>
      <c r="F22" s="7"/>
      <c r="G22" s="7"/>
      <c r="H22" s="7"/>
      <c r="I22" s="7"/>
    </row>
    <row r="23" spans="1:18" x14ac:dyDescent="0.2">
      <c r="A23" s="37"/>
      <c r="B23" s="39"/>
      <c r="C23" s="8"/>
      <c r="D23" s="9"/>
      <c r="E23" s="9"/>
      <c r="F23" s="7"/>
      <c r="G23" s="7"/>
      <c r="H23" s="7"/>
      <c r="I23" s="7"/>
    </row>
    <row r="24" spans="1:18" x14ac:dyDescent="0.2">
      <c r="B24" s="39"/>
      <c r="C24" s="8"/>
      <c r="D24" s="9"/>
      <c r="E24" s="9"/>
      <c r="F24" s="7"/>
      <c r="G24" s="7"/>
      <c r="H24" s="7"/>
      <c r="I24" s="7"/>
    </row>
    <row r="25" spans="1:18" x14ac:dyDescent="0.2">
      <c r="A25" s="35" t="s">
        <v>18</v>
      </c>
      <c r="B25" s="39"/>
      <c r="C25">
        <v>0</v>
      </c>
      <c r="D25" s="9">
        <v>261</v>
      </c>
      <c r="E25" s="9">
        <v>672</v>
      </c>
      <c r="F25" s="7">
        <f t="shared" si="0"/>
        <v>1.3736842105263158</v>
      </c>
      <c r="G25" s="7">
        <f>E25/$E$5</f>
        <v>1.2</v>
      </c>
      <c r="H25" s="7">
        <f t="shared" ref="H25:H31" si="11">D25/E25</f>
        <v>0.38839285714285715</v>
      </c>
      <c r="I25" s="7">
        <f t="shared" si="3"/>
        <v>1.1447368421052631</v>
      </c>
    </row>
    <row r="26" spans="1:18" x14ac:dyDescent="0.2">
      <c r="A26" s="36"/>
      <c r="B26" s="39"/>
      <c r="C26" s="21">
        <v>10</v>
      </c>
      <c r="D26" s="9">
        <v>212</v>
      </c>
      <c r="E26" s="9">
        <v>624</v>
      </c>
      <c r="F26" s="7">
        <f t="shared" si="0"/>
        <v>1.1157894736842104</v>
      </c>
      <c r="G26" s="7">
        <f t="shared" si="1"/>
        <v>1.1142857142857143</v>
      </c>
      <c r="H26" s="7">
        <f t="shared" si="11"/>
        <v>0.33974358974358976</v>
      </c>
      <c r="I26" s="7">
        <f t="shared" si="3"/>
        <v>1.001349527665317</v>
      </c>
    </row>
    <row r="27" spans="1:18" x14ac:dyDescent="0.2">
      <c r="A27" s="36"/>
      <c r="B27" s="39"/>
      <c r="C27" s="22">
        <v>30</v>
      </c>
      <c r="D27" s="9">
        <v>787</v>
      </c>
      <c r="E27" s="9">
        <v>647</v>
      </c>
      <c r="F27" s="7">
        <f t="shared" si="0"/>
        <v>4.1421052631578945</v>
      </c>
      <c r="G27" s="7">
        <f t="shared" si="1"/>
        <v>1.1553571428571427</v>
      </c>
      <c r="H27" s="7">
        <f t="shared" si="11"/>
        <v>1.2163833075734158</v>
      </c>
      <c r="I27" s="7">
        <f t="shared" si="3"/>
        <v>3.5851297486374358</v>
      </c>
    </row>
    <row r="28" spans="1:18" x14ac:dyDescent="0.2">
      <c r="A28" s="36"/>
      <c r="B28" s="39"/>
      <c r="C28" s="22">
        <v>60</v>
      </c>
      <c r="D28" s="9">
        <v>748</v>
      </c>
      <c r="E28" s="9">
        <v>553</v>
      </c>
      <c r="F28" s="7">
        <f t="shared" si="0"/>
        <v>3.9368421052631577</v>
      </c>
      <c r="G28" s="7">
        <f t="shared" si="1"/>
        <v>0.98750000000000004</v>
      </c>
      <c r="H28" s="7">
        <f t="shared" si="11"/>
        <v>1.352622061482821</v>
      </c>
      <c r="I28" s="7">
        <f t="shared" si="3"/>
        <v>3.9866755496335777</v>
      </c>
    </row>
    <row r="29" spans="1:18" x14ac:dyDescent="0.2">
      <c r="A29" s="36"/>
      <c r="B29" s="39"/>
      <c r="C29" s="22">
        <v>120</v>
      </c>
      <c r="D29" s="9">
        <v>549</v>
      </c>
      <c r="E29" s="9">
        <v>391</v>
      </c>
      <c r="F29" s="7">
        <f t="shared" si="0"/>
        <v>2.8894736842105262</v>
      </c>
      <c r="G29" s="7">
        <f t="shared" si="1"/>
        <v>0.69821428571428568</v>
      </c>
      <c r="H29" s="7">
        <f t="shared" si="11"/>
        <v>1.4040920716112533</v>
      </c>
      <c r="I29" s="7">
        <f t="shared" si="3"/>
        <v>4.1383766321173781</v>
      </c>
    </row>
    <row r="30" spans="1:18" x14ac:dyDescent="0.2">
      <c r="A30" s="36"/>
      <c r="B30" s="39"/>
      <c r="C30" s="22">
        <v>180</v>
      </c>
      <c r="D30" s="9">
        <v>918</v>
      </c>
      <c r="E30" s="9">
        <v>327</v>
      </c>
      <c r="F30" s="7">
        <f t="shared" si="0"/>
        <v>4.8315789473684214</v>
      </c>
      <c r="G30" s="7">
        <f t="shared" si="1"/>
        <v>0.58392857142857146</v>
      </c>
      <c r="H30" s="7">
        <f t="shared" si="11"/>
        <v>2.8073394495412844</v>
      </c>
      <c r="I30" s="7">
        <f t="shared" si="3"/>
        <v>8.2742636407532597</v>
      </c>
    </row>
    <row r="31" spans="1:18" x14ac:dyDescent="0.2">
      <c r="A31" s="36"/>
      <c r="B31" s="39"/>
      <c r="C31" s="22">
        <v>240</v>
      </c>
      <c r="D31" s="9">
        <v>929</v>
      </c>
      <c r="E31" s="9">
        <v>285</v>
      </c>
      <c r="F31" s="7">
        <f t="shared" si="0"/>
        <v>4.8894736842105262</v>
      </c>
      <c r="G31" s="7">
        <f t="shared" si="1"/>
        <v>0.5089285714285714</v>
      </c>
      <c r="H31" s="7">
        <f t="shared" si="11"/>
        <v>3.2596491228070175</v>
      </c>
      <c r="I31" s="7">
        <f t="shared" si="3"/>
        <v>9.6073868882733144</v>
      </c>
    </row>
    <row r="32" spans="1:18" x14ac:dyDescent="0.2">
      <c r="A32" s="36"/>
      <c r="B32" s="39"/>
      <c r="C32" s="8"/>
      <c r="D32" s="9"/>
      <c r="E32" s="15"/>
      <c r="F32" s="7"/>
      <c r="G32" s="7"/>
      <c r="H32" s="7"/>
      <c r="I32" s="7"/>
    </row>
    <row r="33" spans="1:9" x14ac:dyDescent="0.2">
      <c r="A33" s="36"/>
      <c r="B33" s="39"/>
      <c r="C33" s="8"/>
      <c r="D33" s="9"/>
      <c r="E33" s="15"/>
      <c r="F33" s="7"/>
      <c r="G33" s="7"/>
      <c r="H33" s="7"/>
      <c r="I33" s="7"/>
    </row>
    <row r="34" spans="1:9" x14ac:dyDescent="0.2">
      <c r="A34" s="37"/>
      <c r="B34" s="40"/>
      <c r="C34" s="8"/>
      <c r="D34" s="9"/>
      <c r="E34" s="9"/>
      <c r="F34" s="7"/>
      <c r="G34" s="7"/>
      <c r="H34" s="7"/>
      <c r="I34" s="7"/>
    </row>
  </sheetData>
  <mergeCells count="9">
    <mergeCell ref="F2:G2"/>
    <mergeCell ref="J3:K3"/>
    <mergeCell ref="L3:M3"/>
    <mergeCell ref="N3:O3"/>
    <mergeCell ref="A5:A13"/>
    <mergeCell ref="B5:B34"/>
    <mergeCell ref="A15:A23"/>
    <mergeCell ref="A25:A34"/>
    <mergeCell ref="D2:E2"/>
  </mergeCells>
  <pageMargins left="0.75" right="0.75" top="1" bottom="1" header="0.5" footer="0.5"/>
  <pageSetup paperSize="9" scale="32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workbookViewId="0">
      <selection activeCell="C2" sqref="C2"/>
    </sheetView>
  </sheetViews>
  <sheetFormatPr baseColWidth="10" defaultColWidth="11" defaultRowHeight="16" x14ac:dyDescent="0.2"/>
  <cols>
    <col min="2" max="2" width="21.6640625" customWidth="1"/>
    <col min="3" max="3" width="24" customWidth="1"/>
    <col min="8" max="8" width="23.1640625" customWidth="1"/>
  </cols>
  <sheetData>
    <row r="1" spans="1:15" x14ac:dyDescent="0.2">
      <c r="A1" s="42" t="s">
        <v>19</v>
      </c>
    </row>
    <row r="3" spans="1:15" x14ac:dyDescent="0.2">
      <c r="F3" s="1"/>
      <c r="G3" s="1"/>
    </row>
    <row r="4" spans="1:15" x14ac:dyDescent="0.2">
      <c r="A4" s="3" t="s">
        <v>5</v>
      </c>
      <c r="C4" s="10" t="s">
        <v>11</v>
      </c>
      <c r="D4" s="41" t="s">
        <v>4</v>
      </c>
      <c r="E4" s="41"/>
      <c r="F4" s="41" t="s">
        <v>12</v>
      </c>
      <c r="G4" s="41"/>
      <c r="H4" s="11" t="s">
        <v>15</v>
      </c>
      <c r="I4" s="16" t="s">
        <v>12</v>
      </c>
      <c r="J4" s="11" t="s">
        <v>6</v>
      </c>
      <c r="K4" s="16" t="s">
        <v>7</v>
      </c>
      <c r="L4" s="11" t="s">
        <v>6</v>
      </c>
      <c r="M4" s="16" t="s">
        <v>7</v>
      </c>
      <c r="N4" s="20" t="s">
        <v>6</v>
      </c>
      <c r="O4" s="16" t="s">
        <v>7</v>
      </c>
    </row>
    <row r="5" spans="1:15" x14ac:dyDescent="0.2">
      <c r="B5" s="6" t="s">
        <v>3</v>
      </c>
      <c r="C5" s="6"/>
      <c r="D5" s="13" t="s">
        <v>0</v>
      </c>
      <c r="E5" s="14" t="s">
        <v>1</v>
      </c>
      <c r="F5" s="13" t="s">
        <v>0</v>
      </c>
      <c r="G5" s="14" t="s">
        <v>1</v>
      </c>
      <c r="H5" s="12"/>
      <c r="I5" s="12"/>
      <c r="J5" s="29" t="s">
        <v>0</v>
      </c>
      <c r="K5" s="30"/>
      <c r="L5" s="31" t="s">
        <v>1</v>
      </c>
      <c r="M5" s="32"/>
      <c r="N5" s="33" t="s">
        <v>8</v>
      </c>
      <c r="O5" s="34"/>
    </row>
    <row r="6" spans="1:15" x14ac:dyDescent="0.2">
      <c r="B6" s="5" t="s">
        <v>2</v>
      </c>
      <c r="C6" s="4" t="s">
        <v>9</v>
      </c>
      <c r="D6" s="2"/>
      <c r="E6" s="2"/>
      <c r="F6" s="2"/>
      <c r="G6" s="2"/>
      <c r="H6" s="2"/>
      <c r="I6" s="2"/>
      <c r="J6" s="9"/>
      <c r="K6" s="9"/>
      <c r="L6" s="9"/>
      <c r="M6" s="9"/>
      <c r="N6" s="9"/>
      <c r="O6" s="9"/>
    </row>
    <row r="7" spans="1:15" x14ac:dyDescent="0.2">
      <c r="A7" s="35" t="s">
        <v>16</v>
      </c>
      <c r="B7" s="38" t="s">
        <v>13</v>
      </c>
      <c r="C7">
        <v>0</v>
      </c>
      <c r="D7" s="24">
        <v>158</v>
      </c>
      <c r="E7" s="24">
        <v>494</v>
      </c>
      <c r="F7" s="25">
        <f>D7/$D$7</f>
        <v>1</v>
      </c>
      <c r="G7" s="25">
        <f>E7/$E$7</f>
        <v>1</v>
      </c>
      <c r="H7" s="25">
        <f>D7/E7</f>
        <v>0.31983805668016196</v>
      </c>
      <c r="I7" s="25">
        <f>H7/$H$7</f>
        <v>1</v>
      </c>
      <c r="J7" s="17">
        <f>AVERAGE(F7,F17,F27)</f>
        <v>1.029535864978903</v>
      </c>
      <c r="K7" s="17">
        <f>STDEV(F7,F17,F27)</f>
        <v>5.1157618788954196E-2</v>
      </c>
      <c r="L7" s="17">
        <f>AVERAGE(G7,G17,G27)</f>
        <v>1.0175438596491226</v>
      </c>
      <c r="M7" s="17">
        <f>STDEV(G7,G17,G27)</f>
        <v>1.7216397870678881E-2</v>
      </c>
      <c r="N7" s="17">
        <f>AVERAGE(I7,I17,I27)</f>
        <v>1.0114996808516976</v>
      </c>
      <c r="O7" s="17">
        <f>STDEV(I7,I17,I27)</f>
        <v>3.6526069931820448E-2</v>
      </c>
    </row>
    <row r="8" spans="1:15" x14ac:dyDescent="0.2">
      <c r="A8" s="36"/>
      <c r="B8" s="39"/>
      <c r="C8" s="21">
        <v>10</v>
      </c>
      <c r="D8" s="9">
        <v>153</v>
      </c>
      <c r="E8" s="9">
        <v>500</v>
      </c>
      <c r="F8" s="7">
        <f t="shared" ref="F8:F33" si="0">D8/$D$7</f>
        <v>0.96835443037974689</v>
      </c>
      <c r="G8" s="7">
        <f t="shared" ref="G8:G33" si="1">E8/$E$7</f>
        <v>1.0121457489878543</v>
      </c>
      <c r="H8" s="7">
        <f t="shared" ref="H8:H13" si="2">D8/E8</f>
        <v>0.30599999999999999</v>
      </c>
      <c r="I8" s="7">
        <f t="shared" ref="I8:I33" si="3">H8/$H$7</f>
        <v>0.95673417721518983</v>
      </c>
      <c r="J8" s="17">
        <f>AVERAGE(F8,F18,F28)</f>
        <v>0.97468354430379744</v>
      </c>
      <c r="K8" s="17">
        <f>STDEV(F8,F18,F28)</f>
        <v>1.6745261462434081E-2</v>
      </c>
      <c r="L8" s="17">
        <f t="shared" ref="L8:L13" si="4">AVERAGE(G8,G18,G28)</f>
        <v>1.0087719298245614</v>
      </c>
      <c r="M8" s="17">
        <f>STDEV(G8,G18,G28)</f>
        <v>5.8436262063726891E-3</v>
      </c>
      <c r="N8" s="17">
        <f t="shared" ref="N8:N13" si="5">AVERAGE(I8,I18,I28)</f>
        <v>0.96629288667263336</v>
      </c>
      <c r="O8" s="17">
        <f>STDEV(I8,I18,I28)</f>
        <v>2.2192913193645112E-2</v>
      </c>
    </row>
    <row r="9" spans="1:15" x14ac:dyDescent="0.2">
      <c r="A9" s="36"/>
      <c r="B9" s="39"/>
      <c r="C9" s="22">
        <v>30</v>
      </c>
      <c r="D9" s="9">
        <v>214</v>
      </c>
      <c r="E9" s="9">
        <v>482</v>
      </c>
      <c r="F9" s="7">
        <f t="shared" si="0"/>
        <v>1.3544303797468353</v>
      </c>
      <c r="G9" s="7">
        <f t="shared" si="1"/>
        <v>0.97570850202429149</v>
      </c>
      <c r="H9" s="7">
        <f t="shared" si="2"/>
        <v>0.44398340248962653</v>
      </c>
      <c r="I9" s="7">
        <f t="shared" si="3"/>
        <v>1.3881506381637689</v>
      </c>
      <c r="J9" s="17">
        <f t="shared" ref="J9:J13" si="6">AVERAGE(F9,F19,F29)</f>
        <v>1.491561181434599</v>
      </c>
      <c r="K9" s="17">
        <f t="shared" ref="K9:K13" si="7">STDEV(F9,F19,F29)</f>
        <v>0.14630159027498585</v>
      </c>
      <c r="L9" s="17">
        <f t="shared" si="4"/>
        <v>0.99257759784075572</v>
      </c>
      <c r="M9" s="17">
        <f t="shared" ref="M9:M13" si="8">STDEV(G9,G19,G29)</f>
        <v>1.8367958959266135E-2</v>
      </c>
      <c r="N9" s="17">
        <f t="shared" si="5"/>
        <v>1.5012451770417934</v>
      </c>
      <c r="O9" s="17">
        <f t="shared" ref="O9:O13" si="9">STDEV(I9,I19,I29)</f>
        <v>0.11925144852884016</v>
      </c>
    </row>
    <row r="10" spans="1:15" x14ac:dyDescent="0.2">
      <c r="A10" s="36"/>
      <c r="B10" s="39"/>
      <c r="C10" s="22">
        <v>60</v>
      </c>
      <c r="D10" s="9">
        <v>249</v>
      </c>
      <c r="E10" s="9">
        <v>457</v>
      </c>
      <c r="F10" s="7">
        <f t="shared" si="0"/>
        <v>1.5759493670886076</v>
      </c>
      <c r="G10" s="7">
        <f t="shared" si="1"/>
        <v>0.9251012145748988</v>
      </c>
      <c r="H10" s="7">
        <f t="shared" si="2"/>
        <v>0.5448577680525164</v>
      </c>
      <c r="I10" s="7">
        <f t="shared" si="3"/>
        <v>1.7035426418857158</v>
      </c>
      <c r="J10" s="17">
        <f t="shared" si="6"/>
        <v>1.5970464135021096</v>
      </c>
      <c r="K10" s="17">
        <f t="shared" si="7"/>
        <v>0.13416129194586193</v>
      </c>
      <c r="L10" s="17">
        <f t="shared" si="4"/>
        <v>0.93049932523616741</v>
      </c>
      <c r="M10" s="17">
        <f t="shared" si="8"/>
        <v>1.4921285011805618E-2</v>
      </c>
      <c r="N10" s="17">
        <f t="shared" si="5"/>
        <v>1.7151184589809165</v>
      </c>
      <c r="O10" s="17">
        <f t="shared" si="9"/>
        <v>0.1167260481311201</v>
      </c>
    </row>
    <row r="11" spans="1:15" x14ac:dyDescent="0.2">
      <c r="A11" s="36"/>
      <c r="B11" s="39"/>
      <c r="C11" s="22">
        <v>120</v>
      </c>
      <c r="D11" s="9">
        <v>289</v>
      </c>
      <c r="E11" s="9">
        <v>400</v>
      </c>
      <c r="F11" s="7">
        <f t="shared" si="0"/>
        <v>1.8291139240506329</v>
      </c>
      <c r="G11" s="7">
        <f t="shared" si="1"/>
        <v>0.80971659919028338</v>
      </c>
      <c r="H11" s="7">
        <f t="shared" si="2"/>
        <v>0.72250000000000003</v>
      </c>
      <c r="I11" s="7">
        <f t="shared" si="3"/>
        <v>2.2589556962025314</v>
      </c>
      <c r="J11" s="17">
        <f t="shared" si="6"/>
        <v>1.9261603375527425</v>
      </c>
      <c r="K11" s="17">
        <f t="shared" si="7"/>
        <v>0.21344539864880577</v>
      </c>
      <c r="L11" s="17">
        <f t="shared" si="4"/>
        <v>0.8205128205128206</v>
      </c>
      <c r="M11" s="17">
        <f t="shared" si="8"/>
        <v>9.5664283932238997E-3</v>
      </c>
      <c r="N11" s="17">
        <f t="shared" si="5"/>
        <v>2.3465505435617007</v>
      </c>
      <c r="O11" s="17">
        <f t="shared" si="9"/>
        <v>0.24380248064576401</v>
      </c>
    </row>
    <row r="12" spans="1:15" x14ac:dyDescent="0.2">
      <c r="A12" s="36"/>
      <c r="B12" s="39"/>
      <c r="C12" s="22">
        <v>180</v>
      </c>
      <c r="D12" s="9">
        <v>447</v>
      </c>
      <c r="E12" s="9">
        <v>366</v>
      </c>
      <c r="F12" s="7">
        <f t="shared" si="0"/>
        <v>2.8291139240506329</v>
      </c>
      <c r="G12" s="7">
        <f t="shared" si="1"/>
        <v>0.74089068825910931</v>
      </c>
      <c r="H12" s="7">
        <f t="shared" si="2"/>
        <v>1.221311475409836</v>
      </c>
      <c r="I12" s="7">
        <f t="shared" si="3"/>
        <v>3.8185308155218918</v>
      </c>
      <c r="J12" s="17">
        <f t="shared" si="6"/>
        <v>3.0864978902953588</v>
      </c>
      <c r="K12" s="17">
        <f>STDEV(F12,F22,F32)</f>
        <v>0.24227640877562179</v>
      </c>
      <c r="L12" s="17">
        <f t="shared" si="4"/>
        <v>0.76248313090418351</v>
      </c>
      <c r="M12" s="17">
        <f t="shared" si="8"/>
        <v>2.0377420877923776E-2</v>
      </c>
      <c r="N12" s="17">
        <f t="shared" si="5"/>
        <v>4.0441993256562876</v>
      </c>
      <c r="O12" s="17">
        <f t="shared" si="9"/>
        <v>0.21088875402602808</v>
      </c>
    </row>
    <row r="13" spans="1:15" x14ac:dyDescent="0.2">
      <c r="A13" s="36"/>
      <c r="B13" s="39"/>
      <c r="C13" s="22">
        <v>240</v>
      </c>
      <c r="D13" s="9">
        <v>544</v>
      </c>
      <c r="E13" s="9">
        <v>343</v>
      </c>
      <c r="F13" s="7">
        <f t="shared" si="0"/>
        <v>3.4430379746835444</v>
      </c>
      <c r="G13" s="7">
        <f t="shared" si="1"/>
        <v>0.69433198380566796</v>
      </c>
      <c r="H13" s="7">
        <f t="shared" si="2"/>
        <v>1.5860058309037901</v>
      </c>
      <c r="I13" s="7">
        <f t="shared" si="3"/>
        <v>4.9587777244713438</v>
      </c>
      <c r="J13" s="17">
        <f t="shared" si="6"/>
        <v>3.4873417721518991</v>
      </c>
      <c r="K13" s="17">
        <f t="shared" si="7"/>
        <v>0.57406842672658154</v>
      </c>
      <c r="L13" s="17">
        <f t="shared" si="4"/>
        <v>0.68893387314439936</v>
      </c>
      <c r="M13" s="17">
        <f t="shared" si="8"/>
        <v>4.6749009650981646E-3</v>
      </c>
      <c r="N13" s="17">
        <f t="shared" si="5"/>
        <v>5.0623455215646302</v>
      </c>
      <c r="O13" s="17">
        <f t="shared" si="9"/>
        <v>0.83948279444661544</v>
      </c>
    </row>
    <row r="14" spans="1:15" x14ac:dyDescent="0.2">
      <c r="A14" s="36"/>
      <c r="B14" s="39"/>
      <c r="C14" s="8"/>
      <c r="D14" s="9"/>
      <c r="E14" s="9"/>
      <c r="F14" s="7"/>
      <c r="G14" s="7"/>
      <c r="H14" s="7"/>
      <c r="I14" s="7"/>
      <c r="J14" s="17"/>
      <c r="K14" s="17"/>
      <c r="L14" s="17"/>
      <c r="M14" s="17"/>
      <c r="N14" s="17"/>
      <c r="O14" s="17"/>
    </row>
    <row r="15" spans="1:15" x14ac:dyDescent="0.2">
      <c r="A15" s="37"/>
      <c r="B15" s="39"/>
      <c r="C15" s="8"/>
      <c r="D15" s="9"/>
      <c r="E15" s="9"/>
      <c r="F15" s="7"/>
      <c r="G15" s="7"/>
      <c r="H15" s="7"/>
      <c r="I15" s="7"/>
      <c r="J15" s="17"/>
      <c r="K15" s="17"/>
      <c r="L15" s="17"/>
      <c r="M15" s="17"/>
      <c r="N15" s="17"/>
      <c r="O15" s="17"/>
    </row>
    <row r="16" spans="1:15" x14ac:dyDescent="0.2">
      <c r="B16" s="39"/>
      <c r="C16" s="8"/>
      <c r="D16" s="15"/>
      <c r="E16" s="9"/>
      <c r="F16" s="7"/>
      <c r="G16" s="7"/>
      <c r="H16" s="7"/>
      <c r="I16" s="7"/>
    </row>
    <row r="17" spans="1:18" x14ac:dyDescent="0.2">
      <c r="A17" s="35" t="s">
        <v>17</v>
      </c>
      <c r="B17" s="39"/>
      <c r="C17">
        <v>0</v>
      </c>
      <c r="D17" s="23">
        <v>158</v>
      </c>
      <c r="E17" s="23">
        <v>503</v>
      </c>
      <c r="F17" s="7">
        <f t="shared" si="0"/>
        <v>1</v>
      </c>
      <c r="G17" s="7">
        <f t="shared" si="1"/>
        <v>1.0182186234817814</v>
      </c>
      <c r="H17" s="7">
        <f t="shared" ref="H17:H23" si="10">D17/E17</f>
        <v>0.31411530815109345</v>
      </c>
      <c r="I17" s="7">
        <f t="shared" si="3"/>
        <v>0.98210735586481113</v>
      </c>
    </row>
    <row r="18" spans="1:18" x14ac:dyDescent="0.2">
      <c r="A18" s="36"/>
      <c r="B18" s="39"/>
      <c r="C18" s="21">
        <v>10</v>
      </c>
      <c r="D18" s="23">
        <v>152</v>
      </c>
      <c r="E18" s="23">
        <v>500</v>
      </c>
      <c r="F18" s="7">
        <f t="shared" si="0"/>
        <v>0.96202531645569622</v>
      </c>
      <c r="G18" s="7">
        <f t="shared" si="1"/>
        <v>1.0121457489878543</v>
      </c>
      <c r="H18" s="7">
        <f t="shared" si="10"/>
        <v>0.30399999999999999</v>
      </c>
      <c r="I18" s="7">
        <f t="shared" si="3"/>
        <v>0.95048101265822771</v>
      </c>
    </row>
    <row r="19" spans="1:18" x14ac:dyDescent="0.2">
      <c r="A19" s="36"/>
      <c r="B19" s="39"/>
      <c r="C19" s="22">
        <v>30</v>
      </c>
      <c r="D19" s="23">
        <v>233</v>
      </c>
      <c r="E19" s="23">
        <v>489</v>
      </c>
      <c r="F19" s="7">
        <f t="shared" si="0"/>
        <v>1.4746835443037976</v>
      </c>
      <c r="G19" s="7">
        <f t="shared" si="1"/>
        <v>0.98987854251012142</v>
      </c>
      <c r="H19" s="7">
        <f t="shared" si="10"/>
        <v>0.47648261758691207</v>
      </c>
      <c r="I19" s="7">
        <f t="shared" si="3"/>
        <v>1.4897621081514845</v>
      </c>
      <c r="L19" s="26"/>
      <c r="M19" s="27"/>
      <c r="N19" s="27"/>
      <c r="O19" s="27"/>
      <c r="P19" s="27"/>
      <c r="Q19" s="27"/>
      <c r="R19" s="27"/>
    </row>
    <row r="20" spans="1:18" x14ac:dyDescent="0.2">
      <c r="A20" s="36"/>
      <c r="B20" s="39"/>
      <c r="C20" s="22">
        <v>60</v>
      </c>
      <c r="D20" s="23">
        <v>233</v>
      </c>
      <c r="E20" s="23">
        <v>454</v>
      </c>
      <c r="F20" s="7">
        <f t="shared" si="0"/>
        <v>1.4746835443037976</v>
      </c>
      <c r="G20" s="7">
        <f t="shared" si="1"/>
        <v>0.91902834008097167</v>
      </c>
      <c r="H20" s="7">
        <f t="shared" si="10"/>
        <v>0.513215859030837</v>
      </c>
      <c r="I20" s="7">
        <f t="shared" si="3"/>
        <v>1.6046116098812244</v>
      </c>
      <c r="L20" s="27"/>
      <c r="M20" s="27"/>
      <c r="N20" s="27"/>
      <c r="O20" s="27"/>
      <c r="P20" s="27"/>
      <c r="Q20" s="27"/>
      <c r="R20" s="27"/>
    </row>
    <row r="21" spans="1:18" x14ac:dyDescent="0.2">
      <c r="A21" s="36"/>
      <c r="B21" s="39"/>
      <c r="C21" s="22">
        <v>120</v>
      </c>
      <c r="D21" s="23">
        <v>281</v>
      </c>
      <c r="E21" s="23">
        <v>407</v>
      </c>
      <c r="F21" s="7">
        <f t="shared" si="0"/>
        <v>1.7784810126582278</v>
      </c>
      <c r="G21" s="7">
        <f t="shared" si="1"/>
        <v>0.82388663967611331</v>
      </c>
      <c r="H21" s="7">
        <f t="shared" si="10"/>
        <v>0.69041769041769041</v>
      </c>
      <c r="I21" s="7">
        <f t="shared" si="3"/>
        <v>2.1586477156097406</v>
      </c>
      <c r="L21" s="27"/>
      <c r="M21" s="27"/>
      <c r="N21" s="27"/>
      <c r="O21" s="27"/>
      <c r="P21" s="27"/>
      <c r="Q21" s="27"/>
      <c r="R21" s="27"/>
    </row>
    <row r="22" spans="1:18" x14ac:dyDescent="0.2">
      <c r="A22" s="36"/>
      <c r="B22" s="39"/>
      <c r="C22" s="22">
        <v>180</v>
      </c>
      <c r="D22" s="23">
        <v>493</v>
      </c>
      <c r="E22" s="23">
        <v>378</v>
      </c>
      <c r="F22" s="7">
        <f t="shared" si="0"/>
        <v>3.1202531645569622</v>
      </c>
      <c r="G22" s="7">
        <f t="shared" si="1"/>
        <v>0.76518218623481782</v>
      </c>
      <c r="H22" s="7">
        <f t="shared" si="10"/>
        <v>1.3042328042328042</v>
      </c>
      <c r="I22" s="7">
        <f t="shared" si="3"/>
        <v>4.0777911727278813</v>
      </c>
    </row>
    <row r="23" spans="1:18" x14ac:dyDescent="0.2">
      <c r="A23" s="36"/>
      <c r="B23" s="39"/>
      <c r="C23" s="22">
        <v>240</v>
      </c>
      <c r="D23" s="23">
        <v>464</v>
      </c>
      <c r="E23" s="23">
        <v>339</v>
      </c>
      <c r="F23" s="7">
        <f t="shared" si="0"/>
        <v>2.9367088607594938</v>
      </c>
      <c r="G23" s="7">
        <f t="shared" si="1"/>
        <v>0.68623481781376516</v>
      </c>
      <c r="H23" s="7">
        <f t="shared" si="10"/>
        <v>1.3687315634218289</v>
      </c>
      <c r="I23" s="7">
        <f t="shared" si="3"/>
        <v>4.2794518501923005</v>
      </c>
    </row>
    <row r="24" spans="1:18" x14ac:dyDescent="0.2">
      <c r="A24" s="36"/>
      <c r="B24" s="39"/>
      <c r="C24" s="8"/>
      <c r="D24" s="9"/>
      <c r="E24" s="9"/>
      <c r="F24" s="7"/>
      <c r="G24" s="7"/>
      <c r="H24" s="7"/>
      <c r="I24" s="7"/>
    </row>
    <row r="25" spans="1:18" x14ac:dyDescent="0.2">
      <c r="A25" s="37"/>
      <c r="B25" s="39"/>
      <c r="C25" s="8"/>
      <c r="D25" s="9"/>
      <c r="E25" s="9"/>
      <c r="F25" s="7"/>
      <c r="G25" s="7"/>
      <c r="H25" s="7"/>
      <c r="I25" s="7"/>
    </row>
    <row r="26" spans="1:18" x14ac:dyDescent="0.2">
      <c r="B26" s="39"/>
      <c r="C26" s="8"/>
      <c r="D26" s="9"/>
      <c r="E26" s="9"/>
      <c r="F26" s="7"/>
      <c r="G26" s="7"/>
      <c r="H26" s="7"/>
      <c r="I26" s="7"/>
    </row>
    <row r="27" spans="1:18" x14ac:dyDescent="0.2">
      <c r="A27" s="35" t="s">
        <v>18</v>
      </c>
      <c r="B27" s="39"/>
      <c r="C27">
        <v>0</v>
      </c>
      <c r="D27" s="9">
        <v>172</v>
      </c>
      <c r="E27" s="9">
        <v>511</v>
      </c>
      <c r="F27" s="7">
        <f t="shared" si="0"/>
        <v>1.0886075949367089</v>
      </c>
      <c r="G27" s="7">
        <f t="shared" si="1"/>
        <v>1.034412955465587</v>
      </c>
      <c r="H27" s="7">
        <f t="shared" ref="H27:H33" si="11">D27/E27</f>
        <v>0.33659491193737767</v>
      </c>
      <c r="I27" s="7">
        <f t="shared" si="3"/>
        <v>1.052391686690282</v>
      </c>
    </row>
    <row r="28" spans="1:18" x14ac:dyDescent="0.2">
      <c r="A28" s="36"/>
      <c r="B28" s="39"/>
      <c r="C28" s="21">
        <v>10</v>
      </c>
      <c r="D28" s="9">
        <v>157</v>
      </c>
      <c r="E28" s="9">
        <v>495</v>
      </c>
      <c r="F28" s="7">
        <f t="shared" si="0"/>
        <v>0.99367088607594933</v>
      </c>
      <c r="G28" s="7">
        <f t="shared" si="1"/>
        <v>1.0020242914979758</v>
      </c>
      <c r="H28" s="7">
        <f t="shared" si="11"/>
        <v>0.31717171717171716</v>
      </c>
      <c r="I28" s="7">
        <f t="shared" si="3"/>
        <v>0.99166347014448275</v>
      </c>
    </row>
    <row r="29" spans="1:18" x14ac:dyDescent="0.2">
      <c r="A29" s="36"/>
      <c r="B29" s="39"/>
      <c r="C29" s="22">
        <v>30</v>
      </c>
      <c r="D29" s="9">
        <v>260</v>
      </c>
      <c r="E29" s="9">
        <v>500</v>
      </c>
      <c r="F29" s="7">
        <f t="shared" si="0"/>
        <v>1.6455696202531647</v>
      </c>
      <c r="G29" s="7">
        <f t="shared" si="1"/>
        <v>1.0121457489878543</v>
      </c>
      <c r="H29" s="7">
        <f t="shared" si="11"/>
        <v>0.52</v>
      </c>
      <c r="I29" s="7">
        <f t="shared" si="3"/>
        <v>1.6258227848101265</v>
      </c>
    </row>
    <row r="30" spans="1:18" x14ac:dyDescent="0.2">
      <c r="A30" s="36"/>
      <c r="B30" s="39"/>
      <c r="C30" s="22">
        <v>60</v>
      </c>
      <c r="D30" s="9">
        <v>275</v>
      </c>
      <c r="E30" s="9">
        <v>468</v>
      </c>
      <c r="F30" s="7">
        <f t="shared" si="0"/>
        <v>1.740506329113924</v>
      </c>
      <c r="G30" s="7">
        <f t="shared" si="1"/>
        <v>0.94736842105263153</v>
      </c>
      <c r="H30" s="7">
        <f t="shared" si="11"/>
        <v>0.58760683760683763</v>
      </c>
      <c r="I30" s="7">
        <f t="shared" si="3"/>
        <v>1.8372011251758087</v>
      </c>
    </row>
    <row r="31" spans="1:18" x14ac:dyDescent="0.2">
      <c r="A31" s="36"/>
      <c r="B31" s="39"/>
      <c r="C31" s="22">
        <v>120</v>
      </c>
      <c r="D31" s="9">
        <v>343</v>
      </c>
      <c r="E31" s="9">
        <v>409</v>
      </c>
      <c r="F31" s="7">
        <f t="shared" si="0"/>
        <v>2.1708860759493671</v>
      </c>
      <c r="G31" s="7">
        <f t="shared" si="1"/>
        <v>0.82793522267206476</v>
      </c>
      <c r="H31" s="7">
        <f t="shared" si="11"/>
        <v>0.8386308068459658</v>
      </c>
      <c r="I31" s="7">
        <f t="shared" si="3"/>
        <v>2.6220482188728296</v>
      </c>
    </row>
    <row r="32" spans="1:18" x14ac:dyDescent="0.2">
      <c r="A32" s="36"/>
      <c r="B32" s="39"/>
      <c r="C32" s="22">
        <v>180</v>
      </c>
      <c r="D32" s="9">
        <v>523</v>
      </c>
      <c r="E32" s="9">
        <v>386</v>
      </c>
      <c r="F32" s="7">
        <f t="shared" si="0"/>
        <v>3.3101265822784809</v>
      </c>
      <c r="G32" s="7">
        <f t="shared" si="1"/>
        <v>0.78137651821862353</v>
      </c>
      <c r="H32" s="7">
        <f t="shared" si="11"/>
        <v>1.354922279792746</v>
      </c>
      <c r="I32" s="7">
        <f t="shared" si="3"/>
        <v>4.2362759887190915</v>
      </c>
    </row>
    <row r="33" spans="1:9" x14ac:dyDescent="0.2">
      <c r="A33" s="36"/>
      <c r="B33" s="39"/>
      <c r="C33" s="22">
        <v>240</v>
      </c>
      <c r="D33" s="9">
        <v>645</v>
      </c>
      <c r="E33" s="9">
        <v>339</v>
      </c>
      <c r="F33" s="7">
        <f t="shared" si="0"/>
        <v>4.0822784810126587</v>
      </c>
      <c r="G33" s="7">
        <f t="shared" si="1"/>
        <v>0.68623481781376516</v>
      </c>
      <c r="H33" s="7">
        <f t="shared" si="11"/>
        <v>1.9026548672566372</v>
      </c>
      <c r="I33" s="7">
        <f t="shared" si="3"/>
        <v>5.9488069900302456</v>
      </c>
    </row>
    <row r="34" spans="1:9" x14ac:dyDescent="0.2">
      <c r="A34" s="36"/>
      <c r="B34" s="39"/>
      <c r="C34" s="8"/>
      <c r="D34" s="9"/>
      <c r="E34" s="15"/>
      <c r="F34" s="7"/>
      <c r="G34" s="7"/>
      <c r="H34" s="7"/>
      <c r="I34" s="7"/>
    </row>
    <row r="35" spans="1:9" x14ac:dyDescent="0.2">
      <c r="A35" s="36"/>
      <c r="B35" s="39"/>
      <c r="C35" s="8"/>
      <c r="D35" s="9"/>
      <c r="E35" s="15"/>
      <c r="F35" s="7"/>
      <c r="G35" s="7"/>
      <c r="H35" s="7"/>
      <c r="I35" s="7"/>
    </row>
    <row r="36" spans="1:9" x14ac:dyDescent="0.2">
      <c r="A36" s="37"/>
      <c r="B36" s="40"/>
      <c r="C36" s="8"/>
      <c r="D36" s="9"/>
      <c r="E36" s="9"/>
      <c r="F36" s="7"/>
      <c r="G36" s="7"/>
      <c r="H36" s="7"/>
      <c r="I36" s="7"/>
    </row>
  </sheetData>
  <mergeCells count="9">
    <mergeCell ref="D4:E4"/>
    <mergeCell ref="F4:G4"/>
    <mergeCell ref="B7:B36"/>
    <mergeCell ref="A27:A36"/>
    <mergeCell ref="A7:A15"/>
    <mergeCell ref="A17:A25"/>
    <mergeCell ref="N5:O5"/>
    <mergeCell ref="L5:M5"/>
    <mergeCell ref="J5:K5"/>
  </mergeCells>
  <phoneticPr fontId="10" type="noConversion"/>
  <pageMargins left="0.75" right="0.75" top="1" bottom="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Median_TCRa-wt(24)</vt:lpstr>
      <vt:lpstr>Median_TCRa-N Q(12)</vt:lpstr>
      <vt:lpstr>'Median_TCRa-N Q(12)'!Print_Area</vt:lpstr>
      <vt:lpstr>'Median_TCRa-wt(24)'!Print_Area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lab</dc:creator>
  <cp:lastModifiedBy>Steffen</cp:lastModifiedBy>
  <cp:lastPrinted>2019-12-08T11:32:11Z</cp:lastPrinted>
  <dcterms:created xsi:type="dcterms:W3CDTF">2016-05-26T09:28:51Z</dcterms:created>
  <dcterms:modified xsi:type="dcterms:W3CDTF">2020-11-24T14:54:05Z</dcterms:modified>
</cp:coreProperties>
</file>