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oscarvadas/Documents/Oscar_2021/Articles/2019_Clr4-H3K14ub/200506_Clr4_H3K14ub/"/>
    </mc:Choice>
  </mc:AlternateContent>
  <xr:revisionPtr revIDLastSave="0" documentId="13_ncr:1_{71EFEAE3-F51E-2D49-AF14-1274E83F6A6D}" xr6:coauthVersionLast="47" xr6:coauthVersionMax="47" xr10:uidLastSave="{00000000-0000-0000-0000-000000000000}"/>
  <bookViews>
    <workbookView xWindow="-780" yWindow="-19620" windowWidth="25360" windowHeight="17300" tabRatio="500" xr2:uid="{00000000-000D-0000-FFFF-FFFF00000000}"/>
  </bookViews>
  <sheets>
    <sheet name="Ubiq_deuteration_table" sheetId="1" r:id="rId1"/>
  </sheets>
  <definedNames>
    <definedName name="list" localSheetId="0">#REF!</definedName>
    <definedName name="list">#REF!</definedName>
    <definedName name="Stat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26" i="1" l="1"/>
  <c r="B26" i="1"/>
  <c r="C26" i="1"/>
  <c r="D26" i="1"/>
  <c r="E26" i="1"/>
  <c r="F26" i="1"/>
  <c r="G26" i="1"/>
  <c r="H26" i="1"/>
  <c r="I26" i="1"/>
  <c r="K26" i="1"/>
  <c r="L26" i="1"/>
  <c r="M26" i="1"/>
  <c r="N26" i="1"/>
  <c r="A27" i="1"/>
  <c r="B27" i="1"/>
  <c r="C27" i="1"/>
  <c r="D27" i="1"/>
  <c r="E27" i="1"/>
  <c r="F27" i="1"/>
  <c r="G27" i="1"/>
  <c r="H27" i="1"/>
  <c r="I27" i="1"/>
  <c r="K27" i="1"/>
  <c r="L27" i="1"/>
  <c r="M27" i="1"/>
  <c r="N27" i="1"/>
  <c r="A28" i="1"/>
  <c r="B28" i="1"/>
  <c r="C28" i="1"/>
  <c r="D28" i="1"/>
  <c r="E28" i="1"/>
  <c r="F28" i="1"/>
  <c r="G28" i="1"/>
  <c r="H28" i="1"/>
  <c r="I28" i="1"/>
  <c r="K28" i="1"/>
  <c r="L28" i="1"/>
  <c r="M28" i="1"/>
  <c r="N28" i="1"/>
  <c r="A29" i="1"/>
  <c r="B29" i="1"/>
  <c r="C29" i="1"/>
  <c r="D29" i="1"/>
  <c r="E29" i="1"/>
  <c r="F29" i="1"/>
  <c r="G29" i="1"/>
  <c r="H29" i="1"/>
  <c r="I29" i="1"/>
  <c r="K29" i="1"/>
  <c r="L29" i="1"/>
  <c r="M29" i="1"/>
  <c r="N29" i="1"/>
  <c r="A30" i="1"/>
  <c r="B30" i="1"/>
  <c r="C30" i="1"/>
  <c r="D30" i="1"/>
  <c r="E30" i="1"/>
  <c r="F30" i="1"/>
  <c r="G30" i="1"/>
  <c r="H30" i="1"/>
  <c r="I30" i="1"/>
  <c r="K30" i="1"/>
  <c r="L30" i="1"/>
  <c r="M30" i="1"/>
  <c r="N30" i="1"/>
  <c r="A31" i="1"/>
  <c r="B31" i="1"/>
  <c r="C31" i="1"/>
  <c r="D31" i="1"/>
  <c r="E31" i="1"/>
  <c r="F31" i="1"/>
  <c r="G31" i="1"/>
  <c r="H31" i="1"/>
  <c r="I31" i="1"/>
  <c r="K31" i="1"/>
  <c r="L31" i="1"/>
  <c r="M31" i="1"/>
  <c r="N31" i="1"/>
  <c r="A32" i="1"/>
  <c r="B32" i="1"/>
  <c r="C32" i="1"/>
  <c r="D32" i="1"/>
  <c r="E32" i="1"/>
  <c r="F32" i="1"/>
  <c r="G32" i="1"/>
  <c r="H32" i="1"/>
  <c r="I32" i="1"/>
  <c r="K32" i="1"/>
  <c r="L32" i="1"/>
  <c r="M32" i="1"/>
  <c r="N32" i="1"/>
  <c r="A33" i="1"/>
  <c r="B33" i="1"/>
  <c r="C33" i="1"/>
  <c r="D33" i="1"/>
  <c r="E33" i="1"/>
  <c r="F33" i="1"/>
  <c r="G33" i="1"/>
  <c r="H33" i="1"/>
  <c r="I33" i="1"/>
  <c r="K33" i="1"/>
  <c r="L33" i="1"/>
  <c r="M33" i="1"/>
  <c r="N33" i="1"/>
  <c r="L25" i="1"/>
  <c r="M25" i="1"/>
  <c r="N25" i="1"/>
  <c r="K25" i="1"/>
  <c r="G25" i="1"/>
  <c r="H25" i="1"/>
  <c r="I25" i="1"/>
  <c r="F25" i="1"/>
  <c r="B25" i="1"/>
  <c r="C25" i="1"/>
  <c r="D25" i="1"/>
  <c r="E25" i="1"/>
  <c r="A25" i="1"/>
  <c r="B24" i="1"/>
  <c r="C24" i="1"/>
  <c r="D24" i="1"/>
  <c r="E24" i="1"/>
  <c r="F24" i="1"/>
  <c r="G24" i="1"/>
  <c r="H24" i="1"/>
  <c r="I24" i="1"/>
  <c r="K24" i="1"/>
  <c r="L24" i="1"/>
  <c r="M24" i="1"/>
  <c r="N24" i="1"/>
  <c r="A24" i="1"/>
</calcChain>
</file>

<file path=xl/sharedStrings.xml><?xml version="1.0" encoding="utf-8"?>
<sst xmlns="http://schemas.openxmlformats.org/spreadsheetml/2006/main" count="83" uniqueCount="30">
  <si>
    <t>H3-Ubiq.</t>
  </si>
  <si>
    <t>Clr4 + H3-Ubiq.</t>
  </si>
  <si>
    <t>% Deuteration</t>
  </si>
  <si>
    <t>Std. Dev (% deut)</t>
  </si>
  <si>
    <t>Nb of deuterons</t>
  </si>
  <si>
    <t>Std. Dev (# deut)</t>
  </si>
  <si>
    <t/>
  </si>
  <si>
    <t>Start</t>
  </si>
  <si>
    <t>End</t>
  </si>
  <si>
    <t>Charge</t>
  </si>
  <si>
    <t>RT</t>
  </si>
  <si>
    <t>3s</t>
  </si>
  <si>
    <t>30s</t>
  </si>
  <si>
    <t>300s</t>
  </si>
  <si>
    <t>3000s</t>
  </si>
  <si>
    <t>MQIFVKTLTGKTITL</t>
  </si>
  <si>
    <t>VKTLTGKTITL</t>
  </si>
  <si>
    <t>EVEPSDTIE</t>
  </si>
  <si>
    <t>-</t>
  </si>
  <si>
    <t>NVKAKIQDKEGIPPDQQRL</t>
  </si>
  <si>
    <t>NVKAKIQDKEGIPPDQQRLIF</t>
  </si>
  <si>
    <t>IFAGKQLEDGRTLSD</t>
  </si>
  <si>
    <t>AGKQLEDGRTLSD</t>
  </si>
  <si>
    <t>AGKQLEDGRTLSDYNIQKESTLHL</t>
  </si>
  <si>
    <t>YNIQKESTLHL</t>
  </si>
  <si>
    <t>For each peptide analyzed, deuteration levels are shown as percentage deuteration compared to to the theretical maximal deuteration level (% Deuteration) and as the number of deuterons (Nb of deuterons). Standard deviation for each measurement is shown on the right.</t>
  </si>
  <si>
    <t>Deuteration table showing deuterium incorporation levels for H3K14ub peptide alone (H3-Ubiq.) and when in complex with Clr4 (Clr4 + H3-Ubiq.)</t>
  </si>
  <si>
    <t>Differences in deuteration levels between H3K14ub alone and when in complex with Clr4</t>
  </si>
  <si>
    <t>Peptides that show changes &gt; 9 % and &gt; 1.3 Da between two conditions are colored in blue and red whether the peptide is more protected or exposed respectively</t>
  </si>
  <si>
    <t>Table S6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</si>
</sst>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rgb="FF008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</borders>
  <cellStyleXfs count="3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65">
    <xf numFmtId="0" fontId="0" fillId="0" borderId="0" xfId="0"/>
    <xf numFmtId="0" fontId="0" fillId="2" borderId="0" xfId="0" applyFill="1"/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/>
    <xf numFmtId="0" fontId="3" fillId="0" borderId="1" xfId="0" applyFont="1" applyBorder="1" applyAlignment="1">
      <alignment horizontal="right" vertical="center"/>
    </xf>
    <xf numFmtId="0" fontId="7" fillId="3" borderId="2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vertical="center"/>
    </xf>
    <xf numFmtId="0" fontId="8" fillId="3" borderId="0" xfId="0" applyFont="1" applyFill="1" applyAlignment="1">
      <alignment vertical="center"/>
    </xf>
    <xf numFmtId="0" fontId="7" fillId="3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7" fillId="5" borderId="0" xfId="0" applyFont="1" applyFill="1" applyBorder="1" applyAlignment="1">
      <alignment horizontal="center" vertical="center"/>
    </xf>
    <xf numFmtId="0" fontId="8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/>
    </xf>
    <xf numFmtId="0" fontId="7" fillId="5" borderId="0" xfId="0" applyFont="1" applyFill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5" fillId="0" borderId="0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10" fillId="0" borderId="0" xfId="0" applyNumberFormat="1" applyFont="1" applyBorder="1" applyAlignment="1">
      <alignment horizontal="center" vertical="center"/>
    </xf>
    <xf numFmtId="2" fontId="10" fillId="2" borderId="0" xfId="0" applyNumberFormat="1" applyFont="1" applyFill="1" applyBorder="1" applyAlignment="1">
      <alignment horizontal="center" vertical="center"/>
    </xf>
    <xf numFmtId="1" fontId="5" fillId="4" borderId="3" xfId="0" applyNumberFormat="1" applyFont="1" applyFill="1" applyBorder="1" applyAlignment="1">
      <alignment horizontal="center" vertical="center"/>
    </xf>
    <xf numFmtId="0" fontId="11" fillId="0" borderId="0" xfId="0" applyFont="1"/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1" fillId="0" borderId="6" xfId="0" applyFon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5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 vertic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4">
    <dxf>
      <font>
        <color theme="0"/>
      </font>
      <fill>
        <patternFill patternType="solid">
          <fgColor indexed="64"/>
          <bgColor theme="4" tint="0.39997558519241921"/>
        </patternFill>
      </fill>
    </dxf>
    <dxf>
      <font>
        <color theme="0"/>
      </font>
      <fill>
        <patternFill patternType="solid">
          <fgColor indexed="64"/>
          <bgColor theme="5" tint="0.59999389629810485"/>
        </patternFill>
      </fill>
    </dxf>
    <dxf>
      <font>
        <color theme="0"/>
      </font>
      <fill>
        <patternFill patternType="solid">
          <fgColor indexed="64"/>
          <bgColor theme="4" tint="0.39997558519241921"/>
        </patternFill>
      </fill>
    </dxf>
    <dxf>
      <font>
        <color theme="0"/>
      </font>
      <fill>
        <patternFill patternType="solid">
          <fgColor indexed="64"/>
          <bgColor theme="5" tint="0.59999389629810485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3"/>
  <sheetViews>
    <sheetView tabSelected="1" workbookViewId="0">
      <selection activeCell="A2" sqref="A2"/>
    </sheetView>
  </sheetViews>
  <sheetFormatPr baseColWidth="10" defaultRowHeight="15" x14ac:dyDescent="0.2"/>
  <cols>
    <col min="1" max="3" width="6.5" customWidth="1"/>
    <col min="4" max="4" width="9.6640625" customWidth="1"/>
    <col min="5" max="5" width="23.5" customWidth="1"/>
    <col min="6" max="24" width="5.6640625" customWidth="1"/>
    <col min="25" max="25" width="3.6640625" customWidth="1"/>
    <col min="26" max="26" width="4" customWidth="1"/>
    <col min="27" max="27" width="3.6640625" customWidth="1"/>
    <col min="28" max="46" width="5.6640625" customWidth="1"/>
    <col min="47" max="47" width="3.6640625" customWidth="1"/>
  </cols>
  <sheetData>
    <row r="1" spans="1:47" s="52" customFormat="1" ht="24" customHeight="1" x14ac:dyDescent="0.2">
      <c r="A1" s="51" t="s">
        <v>29</v>
      </c>
    </row>
    <row r="2" spans="1:47" s="52" customFormat="1" ht="24" customHeight="1" x14ac:dyDescent="0.2">
      <c r="A2" s="51" t="s">
        <v>26</v>
      </c>
    </row>
    <row r="3" spans="1:47" s="52" customFormat="1" ht="24" customHeight="1" x14ac:dyDescent="0.2">
      <c r="A3" s="51" t="s">
        <v>25</v>
      </c>
    </row>
    <row r="4" spans="1:47" x14ac:dyDescent="0.2">
      <c r="Y4" s="1"/>
      <c r="AA4" s="1"/>
      <c r="AU4" s="1"/>
    </row>
    <row r="5" spans="1:47" ht="30" customHeight="1" x14ac:dyDescent="0.2">
      <c r="A5" s="2"/>
      <c r="B5" s="3"/>
      <c r="C5" s="4"/>
      <c r="D5" s="5"/>
      <c r="E5" s="6"/>
      <c r="F5" s="7"/>
      <c r="G5" s="8" t="s">
        <v>0</v>
      </c>
      <c r="H5" s="9"/>
      <c r="I5" s="9"/>
      <c r="J5" s="9"/>
      <c r="K5" s="9"/>
      <c r="L5" s="8" t="s">
        <v>0</v>
      </c>
      <c r="M5" s="9"/>
      <c r="N5" s="9"/>
      <c r="O5" s="9"/>
      <c r="P5" s="9"/>
      <c r="Q5" s="8" t="s">
        <v>0</v>
      </c>
      <c r="R5" s="9"/>
      <c r="S5" s="9"/>
      <c r="T5" s="10"/>
      <c r="U5" s="10"/>
      <c r="V5" s="11" t="s">
        <v>0</v>
      </c>
      <c r="W5" s="12"/>
      <c r="X5" s="12"/>
      <c r="Y5" s="13"/>
      <c r="Z5" s="14"/>
      <c r="AA5" s="13"/>
      <c r="AB5" s="15"/>
      <c r="AC5" s="16" t="s">
        <v>1</v>
      </c>
      <c r="AD5" s="17"/>
      <c r="AE5" s="17"/>
      <c r="AF5" s="17"/>
      <c r="AG5" s="17"/>
      <c r="AH5" s="18" t="s">
        <v>1</v>
      </c>
      <c r="AI5" s="17"/>
      <c r="AJ5" s="17"/>
      <c r="AK5" s="19"/>
      <c r="AL5" s="17"/>
      <c r="AM5" s="18" t="s">
        <v>1</v>
      </c>
      <c r="AN5" s="17"/>
      <c r="AO5" s="17"/>
      <c r="AP5" s="19"/>
      <c r="AQ5" s="20"/>
      <c r="AR5" s="16" t="s">
        <v>1</v>
      </c>
      <c r="AS5" s="15"/>
      <c r="AT5" s="15"/>
      <c r="AU5" s="13"/>
    </row>
    <row r="6" spans="1:47" ht="31" customHeight="1" x14ac:dyDescent="0.2">
      <c r="F6" s="64" t="s">
        <v>2</v>
      </c>
      <c r="G6" s="61"/>
      <c r="H6" s="61"/>
      <c r="I6" s="62"/>
      <c r="J6" s="21"/>
      <c r="K6" s="61" t="s">
        <v>3</v>
      </c>
      <c r="L6" s="61"/>
      <c r="M6" s="61"/>
      <c r="N6" s="62"/>
      <c r="O6" s="22"/>
      <c r="P6" s="60" t="s">
        <v>4</v>
      </c>
      <c r="Q6" s="61"/>
      <c r="R6" s="61"/>
      <c r="S6" s="62"/>
      <c r="T6" s="21"/>
      <c r="U6" s="61" t="s">
        <v>5</v>
      </c>
      <c r="V6" s="61"/>
      <c r="W6" s="61"/>
      <c r="X6" s="61"/>
      <c r="Y6" s="21"/>
      <c r="Z6" s="23" t="s">
        <v>6</v>
      </c>
      <c r="AA6" s="21"/>
      <c r="AB6" s="61" t="s">
        <v>2</v>
      </c>
      <c r="AC6" s="61"/>
      <c r="AD6" s="61"/>
      <c r="AE6" s="62"/>
      <c r="AF6" s="21"/>
      <c r="AG6" s="61" t="s">
        <v>3</v>
      </c>
      <c r="AH6" s="61"/>
      <c r="AI6" s="61"/>
      <c r="AJ6" s="62"/>
      <c r="AK6" s="21"/>
      <c r="AL6" s="60" t="s">
        <v>4</v>
      </c>
      <c r="AM6" s="61"/>
      <c r="AN6" s="61"/>
      <c r="AO6" s="62"/>
      <c r="AP6" s="21"/>
      <c r="AQ6" s="61" t="s">
        <v>5</v>
      </c>
      <c r="AR6" s="61"/>
      <c r="AS6" s="61"/>
      <c r="AT6" s="61"/>
      <c r="AU6" s="21"/>
    </row>
    <row r="7" spans="1:47" ht="22" customHeight="1" thickBot="1" x14ac:dyDescent="0.25">
      <c r="A7" s="24" t="s">
        <v>7</v>
      </c>
      <c r="B7" s="24" t="s">
        <v>8</v>
      </c>
      <c r="C7" s="25" t="s">
        <v>9</v>
      </c>
      <c r="D7" s="26" t="s">
        <v>10</v>
      </c>
      <c r="E7" s="27" t="s">
        <v>7</v>
      </c>
      <c r="F7" s="28" t="s">
        <v>11</v>
      </c>
      <c r="G7" s="29" t="s">
        <v>12</v>
      </c>
      <c r="H7" s="29" t="s">
        <v>13</v>
      </c>
      <c r="I7" s="30" t="s">
        <v>14</v>
      </c>
      <c r="J7" s="29"/>
      <c r="K7" s="29" t="s">
        <v>11</v>
      </c>
      <c r="L7" s="29" t="s">
        <v>12</v>
      </c>
      <c r="M7" s="29" t="s">
        <v>13</v>
      </c>
      <c r="N7" s="30" t="s">
        <v>14</v>
      </c>
      <c r="O7" s="30"/>
      <c r="P7" s="31" t="s">
        <v>11</v>
      </c>
      <c r="Q7" s="29" t="s">
        <v>12</v>
      </c>
      <c r="R7" s="29" t="s">
        <v>13</v>
      </c>
      <c r="S7" s="30" t="s">
        <v>14</v>
      </c>
      <c r="T7" s="29"/>
      <c r="U7" s="29" t="s">
        <v>11</v>
      </c>
      <c r="V7" s="29" t="s">
        <v>12</v>
      </c>
      <c r="W7" s="29" t="s">
        <v>13</v>
      </c>
      <c r="X7" s="29" t="s">
        <v>14</v>
      </c>
      <c r="Y7" s="32"/>
      <c r="Z7" s="33" t="s">
        <v>6</v>
      </c>
      <c r="AA7" s="32"/>
      <c r="AB7" s="29" t="s">
        <v>11</v>
      </c>
      <c r="AC7" s="29" t="s">
        <v>12</v>
      </c>
      <c r="AD7" s="29" t="s">
        <v>13</v>
      </c>
      <c r="AE7" s="30" t="s">
        <v>14</v>
      </c>
      <c r="AF7" s="29"/>
      <c r="AG7" s="29" t="s">
        <v>11</v>
      </c>
      <c r="AH7" s="29" t="s">
        <v>12</v>
      </c>
      <c r="AI7" s="29" t="s">
        <v>13</v>
      </c>
      <c r="AJ7" s="30" t="s">
        <v>14</v>
      </c>
      <c r="AK7" s="29"/>
      <c r="AL7" s="31" t="s">
        <v>11</v>
      </c>
      <c r="AM7" s="29" t="s">
        <v>12</v>
      </c>
      <c r="AN7" s="29" t="s">
        <v>13</v>
      </c>
      <c r="AO7" s="30" t="s">
        <v>14</v>
      </c>
      <c r="AP7" s="29"/>
      <c r="AQ7" s="29" t="s">
        <v>11</v>
      </c>
      <c r="AR7" s="29" t="s">
        <v>12</v>
      </c>
      <c r="AS7" s="29" t="s">
        <v>13</v>
      </c>
      <c r="AT7" s="29" t="s">
        <v>14</v>
      </c>
      <c r="AU7" s="32"/>
    </row>
    <row r="8" spans="1:47" x14ac:dyDescent="0.2">
      <c r="A8" s="34">
        <v>1</v>
      </c>
      <c r="B8" s="34">
        <v>15</v>
      </c>
      <c r="C8" s="35">
        <v>3</v>
      </c>
      <c r="D8" s="36">
        <v>17.87</v>
      </c>
      <c r="E8" s="37" t="s">
        <v>15</v>
      </c>
      <c r="F8" s="38">
        <v>18.368000000000002</v>
      </c>
      <c r="G8" s="39">
        <v>17.686500000000002</v>
      </c>
      <c r="H8" s="39">
        <v>19.253999999999998</v>
      </c>
      <c r="I8" s="40">
        <v>25.248999999999999</v>
      </c>
      <c r="J8" s="41"/>
      <c r="K8" s="42">
        <v>0.1329360748630701</v>
      </c>
      <c r="L8" s="42">
        <v>0.6710443353460348</v>
      </c>
      <c r="M8" s="42">
        <v>0.29132799384885938</v>
      </c>
      <c r="N8" s="43">
        <v>3.5030069939981567</v>
      </c>
      <c r="O8" s="40"/>
      <c r="P8" s="44">
        <v>1.97</v>
      </c>
      <c r="Q8" s="45">
        <v>1.897</v>
      </c>
      <c r="R8" s="45">
        <v>2.0650000000000004</v>
      </c>
      <c r="S8" s="46">
        <v>2.7080000000000002</v>
      </c>
      <c r="T8" s="39"/>
      <c r="U8" s="47">
        <v>1.4142135623730963E-2</v>
      </c>
      <c r="V8" s="47">
        <v>7.2124891681027758E-2</v>
      </c>
      <c r="W8" s="47">
        <v>3.111269837220812E-2</v>
      </c>
      <c r="X8" s="47">
        <v>0.37618080759124334</v>
      </c>
      <c r="Y8" s="48"/>
      <c r="Z8" s="49"/>
      <c r="AA8" s="48"/>
      <c r="AB8" s="39">
        <v>14.525</v>
      </c>
      <c r="AC8" s="39">
        <v>14.3285</v>
      </c>
      <c r="AD8" s="39">
        <v>14.751999999999999</v>
      </c>
      <c r="AE8" s="40">
        <v>21.317999999999998</v>
      </c>
      <c r="AF8" s="41"/>
      <c r="AG8" s="42">
        <v>0.10889444430272825</v>
      </c>
      <c r="AH8" s="42">
        <v>1.2579429637308679</v>
      </c>
      <c r="AI8" s="42">
        <v>1.1073292193381341</v>
      </c>
      <c r="AJ8" s="43">
        <v>4.782870267945821</v>
      </c>
      <c r="AK8" s="42"/>
      <c r="AL8" s="44">
        <v>1.5580000000000001</v>
      </c>
      <c r="AM8" s="45">
        <v>1.5365</v>
      </c>
      <c r="AN8" s="45">
        <v>1.5819999999999999</v>
      </c>
      <c r="AO8" s="46">
        <v>2.2865000000000002</v>
      </c>
      <c r="AP8" s="39"/>
      <c r="AQ8" s="47">
        <v>1.1313708498984771E-2</v>
      </c>
      <c r="AR8" s="47">
        <v>0.13505739520663046</v>
      </c>
      <c r="AS8" s="47">
        <v>0.11879393923933994</v>
      </c>
      <c r="AT8" s="47">
        <v>0.51265241636024428</v>
      </c>
      <c r="AU8" s="48"/>
    </row>
    <row r="9" spans="1:47" x14ac:dyDescent="0.2">
      <c r="A9" s="34">
        <v>5</v>
      </c>
      <c r="B9" s="34">
        <v>15</v>
      </c>
      <c r="C9" s="35">
        <v>2</v>
      </c>
      <c r="D9" s="36">
        <v>13.53</v>
      </c>
      <c r="E9" s="37" t="s">
        <v>16</v>
      </c>
      <c r="F9" s="38">
        <v>31.209</v>
      </c>
      <c r="G9" s="39">
        <v>29.439999999999998</v>
      </c>
      <c r="H9" s="39">
        <v>31.753499999999999</v>
      </c>
      <c r="I9" s="40">
        <v>38.564499999999995</v>
      </c>
      <c r="J9" s="41"/>
      <c r="K9" s="42">
        <v>9.192388155425299E-2</v>
      </c>
      <c r="L9" s="42">
        <v>1.1709688296449243</v>
      </c>
      <c r="M9" s="42">
        <v>1.8363563107414649</v>
      </c>
      <c r="N9" s="43">
        <v>4.7651925984161423</v>
      </c>
      <c r="O9" s="40"/>
      <c r="P9" s="44">
        <v>2.3170000000000002</v>
      </c>
      <c r="Q9" s="45">
        <v>2.1855000000000002</v>
      </c>
      <c r="R9" s="45">
        <v>2.3574999999999999</v>
      </c>
      <c r="S9" s="46">
        <v>2.8635000000000002</v>
      </c>
      <c r="T9" s="39"/>
      <c r="U9" s="47">
        <v>7.0710678118656384E-3</v>
      </c>
      <c r="V9" s="47">
        <v>8.697413408594519E-2</v>
      </c>
      <c r="W9" s="47">
        <v>0.13647160876900372</v>
      </c>
      <c r="X9" s="47">
        <v>0.35426049737446019</v>
      </c>
      <c r="Y9" s="48"/>
      <c r="Z9" s="49"/>
      <c r="AA9" s="48"/>
      <c r="AB9" s="39">
        <v>27.03</v>
      </c>
      <c r="AC9" s="39">
        <v>28.268000000000001</v>
      </c>
      <c r="AD9" s="39">
        <v>30.282</v>
      </c>
      <c r="AE9" s="40">
        <v>38.210499999999996</v>
      </c>
      <c r="AF9" s="41"/>
      <c r="AG9" s="42">
        <v>0.37900923471598791</v>
      </c>
      <c r="AH9" s="42">
        <v>1.9063598820789307</v>
      </c>
      <c r="AI9" s="42">
        <v>1.8002938649009497</v>
      </c>
      <c r="AJ9" s="43">
        <v>4.3649701602645541</v>
      </c>
      <c r="AK9" s="42"/>
      <c r="AL9" s="44">
        <v>2.0070000000000001</v>
      </c>
      <c r="AM9" s="45">
        <v>2.0990000000000002</v>
      </c>
      <c r="AN9" s="45">
        <v>2.2484999999999999</v>
      </c>
      <c r="AO9" s="46">
        <v>2.8369999999999997</v>
      </c>
      <c r="AP9" s="39"/>
      <c r="AQ9" s="47">
        <v>2.8284271247461926E-2</v>
      </c>
      <c r="AR9" s="47">
        <v>0.14142135623730931</v>
      </c>
      <c r="AS9" s="47">
        <v>0.13364318164425754</v>
      </c>
      <c r="AT9" s="47">
        <v>0.32385490578343862</v>
      </c>
      <c r="AU9" s="48"/>
    </row>
    <row r="10" spans="1:47" x14ac:dyDescent="0.2">
      <c r="A10" s="34">
        <v>16</v>
      </c>
      <c r="B10" s="34">
        <v>24</v>
      </c>
      <c r="C10" s="35">
        <v>1</v>
      </c>
      <c r="D10" s="36">
        <v>9.81</v>
      </c>
      <c r="E10" s="37" t="s">
        <v>17</v>
      </c>
      <c r="F10" s="38">
        <v>8.5865000000000009</v>
      </c>
      <c r="G10" s="39">
        <v>14.106</v>
      </c>
      <c r="H10" s="39">
        <v>21.187999999999999</v>
      </c>
      <c r="I10" s="40">
        <v>42.06</v>
      </c>
      <c r="J10" s="41"/>
      <c r="K10" s="42">
        <v>0.18879751057680905</v>
      </c>
      <c r="L10" s="42">
        <v>0.25314422766478439</v>
      </c>
      <c r="M10" s="42" t="s">
        <v>18</v>
      </c>
      <c r="N10" s="43" t="s">
        <v>18</v>
      </c>
      <c r="O10" s="40"/>
      <c r="P10" s="44">
        <v>0.42499999999999999</v>
      </c>
      <c r="Q10" s="45">
        <v>0.69799999999999995</v>
      </c>
      <c r="R10" s="45">
        <v>1.0489999999999999</v>
      </c>
      <c r="S10" s="46">
        <v>2.0819999999999999</v>
      </c>
      <c r="T10" s="39"/>
      <c r="U10" s="47">
        <v>9.8994949366116736E-3</v>
      </c>
      <c r="V10" s="47">
        <v>1.2727922061357866E-2</v>
      </c>
      <c r="W10" s="47" t="s">
        <v>18</v>
      </c>
      <c r="X10" s="47" t="s">
        <v>18</v>
      </c>
      <c r="Y10" s="48"/>
      <c r="Z10" s="49"/>
      <c r="AA10" s="48"/>
      <c r="AB10" s="39">
        <v>6.0765000000000002</v>
      </c>
      <c r="AC10" s="39">
        <v>11.275</v>
      </c>
      <c r="AD10" s="39">
        <v>16.885999999999999</v>
      </c>
      <c r="AE10" s="40">
        <v>35.372500000000002</v>
      </c>
      <c r="AF10" s="41"/>
      <c r="AG10" s="42">
        <v>0.92418856301081631</v>
      </c>
      <c r="AH10" s="42">
        <v>0.40305086527633227</v>
      </c>
      <c r="AI10" s="42">
        <v>3.0179317421042131</v>
      </c>
      <c r="AJ10" s="43">
        <v>3.7978705217529485</v>
      </c>
      <c r="AK10" s="42"/>
      <c r="AL10" s="44">
        <v>0.30049999999999999</v>
      </c>
      <c r="AM10" s="45">
        <v>0.55800000000000005</v>
      </c>
      <c r="AN10" s="45">
        <v>0.83549999999999991</v>
      </c>
      <c r="AO10" s="46">
        <v>1.7509999999999999</v>
      </c>
      <c r="AP10" s="39"/>
      <c r="AQ10" s="47">
        <v>4.5961940777125773E-2</v>
      </c>
      <c r="AR10" s="47">
        <v>1.9798989873223271E-2</v>
      </c>
      <c r="AS10" s="47">
        <v>0.14919953083036158</v>
      </c>
      <c r="AT10" s="47">
        <v>0.1880904037956215</v>
      </c>
      <c r="AU10" s="48"/>
    </row>
    <row r="11" spans="1:47" x14ac:dyDescent="0.2">
      <c r="A11" s="34">
        <v>25</v>
      </c>
      <c r="B11" s="34">
        <v>43</v>
      </c>
      <c r="C11" s="35">
        <v>4</v>
      </c>
      <c r="D11" s="36">
        <v>8.31</v>
      </c>
      <c r="E11" s="37" t="s">
        <v>19</v>
      </c>
      <c r="F11" s="38">
        <v>5.5510000000000002</v>
      </c>
      <c r="G11" s="39">
        <v>21.292000000000002</v>
      </c>
      <c r="H11" s="39">
        <v>36.7485</v>
      </c>
      <c r="I11" s="40">
        <v>40.447000000000003</v>
      </c>
      <c r="J11" s="41"/>
      <c r="K11" s="42">
        <v>0.92206724266725915</v>
      </c>
      <c r="L11" s="42">
        <v>0.56427121138686376</v>
      </c>
      <c r="M11" s="42">
        <v>2.6198306242961573</v>
      </c>
      <c r="N11" s="43">
        <v>1.1709688296449219</v>
      </c>
      <c r="O11" s="40"/>
      <c r="P11" s="44">
        <v>0.68700000000000006</v>
      </c>
      <c r="Q11" s="45">
        <v>2.6345000000000001</v>
      </c>
      <c r="R11" s="45">
        <v>4.5474999999999994</v>
      </c>
      <c r="S11" s="46">
        <v>5.0054999999999996</v>
      </c>
      <c r="T11" s="39"/>
      <c r="U11" s="47">
        <v>0.11455129855222007</v>
      </c>
      <c r="V11" s="47">
        <v>7.0003571337468345E-2</v>
      </c>
      <c r="W11" s="47">
        <v>0.32456201256462569</v>
      </c>
      <c r="X11" s="47">
        <v>0.14495689014324228</v>
      </c>
      <c r="Y11" s="48"/>
      <c r="Z11" s="49"/>
      <c r="AA11" s="48"/>
      <c r="AB11" s="39">
        <v>3.26</v>
      </c>
      <c r="AC11" s="39">
        <v>7.6784999999999997</v>
      </c>
      <c r="AD11" s="39">
        <v>20.502499999999998</v>
      </c>
      <c r="AE11" s="40">
        <v>34.4315</v>
      </c>
      <c r="AF11" s="41"/>
      <c r="AG11" s="42">
        <v>0.88246926292081174</v>
      </c>
      <c r="AH11" s="42">
        <v>0.38678740930904132</v>
      </c>
      <c r="AI11" s="42">
        <v>0.34011836175072802</v>
      </c>
      <c r="AJ11" s="43">
        <v>4.246176221025217</v>
      </c>
      <c r="AK11" s="42"/>
      <c r="AL11" s="44">
        <v>0.40349999999999997</v>
      </c>
      <c r="AM11" s="45">
        <v>0.95</v>
      </c>
      <c r="AN11" s="45">
        <v>2.5369999999999999</v>
      </c>
      <c r="AO11" s="46">
        <v>4.2604999999999995</v>
      </c>
      <c r="AP11" s="39"/>
      <c r="AQ11" s="47">
        <v>0.10960155108391503</v>
      </c>
      <c r="AR11" s="47">
        <v>4.8083261120685193E-2</v>
      </c>
      <c r="AS11" s="47">
        <v>4.2426406871192889E-2</v>
      </c>
      <c r="AT11" s="47">
        <v>0.5253803384216047</v>
      </c>
      <c r="AU11" s="48"/>
    </row>
    <row r="12" spans="1:47" x14ac:dyDescent="0.2">
      <c r="A12" s="34">
        <v>25</v>
      </c>
      <c r="B12" s="34">
        <v>45</v>
      </c>
      <c r="C12" s="35">
        <v>4</v>
      </c>
      <c r="D12" s="36">
        <v>13.74</v>
      </c>
      <c r="E12" s="37" t="s">
        <v>20</v>
      </c>
      <c r="F12" s="38">
        <v>3.6974999999999998</v>
      </c>
      <c r="G12" s="39">
        <v>13.958500000000001</v>
      </c>
      <c r="H12" s="39">
        <v>25.103000000000002</v>
      </c>
      <c r="I12" s="40">
        <v>30.069000000000003</v>
      </c>
      <c r="J12" s="41"/>
      <c r="K12" s="42">
        <v>0.15061374439273437</v>
      </c>
      <c r="L12" s="42">
        <v>0.19586857838867311</v>
      </c>
      <c r="M12" s="42">
        <v>1.9219162312650362</v>
      </c>
      <c r="N12" s="43">
        <v>1.671600430724999</v>
      </c>
      <c r="O12" s="40"/>
      <c r="P12" s="44">
        <v>0.51849999999999996</v>
      </c>
      <c r="Q12" s="45">
        <v>1.9575</v>
      </c>
      <c r="R12" s="45">
        <v>3.5205000000000002</v>
      </c>
      <c r="S12" s="46">
        <v>4.2170000000000005</v>
      </c>
      <c r="T12" s="39"/>
      <c r="U12" s="47">
        <v>2.0506096654409896E-2</v>
      </c>
      <c r="V12" s="47">
        <v>2.7577164466275457E-2</v>
      </c>
      <c r="W12" s="47">
        <v>0.26940768363207446</v>
      </c>
      <c r="X12" s="47">
        <v>0.23475945135393367</v>
      </c>
      <c r="Y12" s="48"/>
      <c r="Z12" s="49"/>
      <c r="AA12" s="48"/>
      <c r="AB12" s="39">
        <v>1.5960000000000001</v>
      </c>
      <c r="AC12" s="39">
        <v>4.3745000000000003</v>
      </c>
      <c r="AD12" s="39">
        <v>14.456</v>
      </c>
      <c r="AE12" s="40">
        <v>24.769500000000001</v>
      </c>
      <c r="AF12" s="41"/>
      <c r="AG12" s="42">
        <v>0.15414927829866734</v>
      </c>
      <c r="AH12" s="42">
        <v>0.36698841943581823</v>
      </c>
      <c r="AI12" s="42">
        <v>0.6533666658163696</v>
      </c>
      <c r="AJ12" s="43">
        <v>3.4216897141617024</v>
      </c>
      <c r="AK12" s="42"/>
      <c r="AL12" s="44">
        <v>0.22349999999999998</v>
      </c>
      <c r="AM12" s="45">
        <v>0.61349999999999993</v>
      </c>
      <c r="AN12" s="45">
        <v>2.0274999999999999</v>
      </c>
      <c r="AO12" s="46">
        <v>3.4740000000000002</v>
      </c>
      <c r="AP12" s="39"/>
      <c r="AQ12" s="47">
        <v>2.1920310216782975E-2</v>
      </c>
      <c r="AR12" s="47">
        <v>5.1618795026618015E-2</v>
      </c>
      <c r="AS12" s="47">
        <v>9.1216774773064627E-2</v>
      </c>
      <c r="AT12" s="47">
        <v>0.47941839764447952</v>
      </c>
      <c r="AU12" s="48"/>
    </row>
    <row r="13" spans="1:47" x14ac:dyDescent="0.2">
      <c r="A13" s="34">
        <v>44</v>
      </c>
      <c r="B13" s="34">
        <v>58</v>
      </c>
      <c r="C13" s="35">
        <v>3</v>
      </c>
      <c r="D13" s="36">
        <v>11.87</v>
      </c>
      <c r="E13" s="37" t="s">
        <v>21</v>
      </c>
      <c r="F13" s="38">
        <v>17.494</v>
      </c>
      <c r="G13" s="39">
        <v>22.738500000000002</v>
      </c>
      <c r="H13" s="39">
        <v>31.536999999999999</v>
      </c>
      <c r="I13" s="40">
        <v>40.179000000000002</v>
      </c>
      <c r="J13" s="41"/>
      <c r="K13" s="42">
        <v>0.88388347648318444</v>
      </c>
      <c r="L13" s="42">
        <v>0.14637110370561335</v>
      </c>
      <c r="M13" s="42" t="s">
        <v>18</v>
      </c>
      <c r="N13" s="43" t="s">
        <v>18</v>
      </c>
      <c r="O13" s="40"/>
      <c r="P13" s="44">
        <v>1.8759999999999999</v>
      </c>
      <c r="Q13" s="45">
        <v>2.4390000000000001</v>
      </c>
      <c r="R13" s="45">
        <v>3.3820000000000001</v>
      </c>
      <c r="S13" s="46">
        <v>4.3090000000000002</v>
      </c>
      <c r="T13" s="39"/>
      <c r="U13" s="47">
        <v>9.4752308678997449E-2</v>
      </c>
      <c r="V13" s="47">
        <v>1.5556349186104216E-2</v>
      </c>
      <c r="W13" s="47" t="s">
        <v>18</v>
      </c>
      <c r="X13" s="47" t="s">
        <v>18</v>
      </c>
      <c r="Y13" s="48"/>
      <c r="Z13" s="49"/>
      <c r="AA13" s="48"/>
      <c r="AB13" s="39">
        <v>9.6214999999999993</v>
      </c>
      <c r="AC13" s="39">
        <v>17.771000000000001</v>
      </c>
      <c r="AD13" s="39">
        <v>26.588000000000001</v>
      </c>
      <c r="AE13" s="40">
        <v>33.387</v>
      </c>
      <c r="AF13" s="41"/>
      <c r="AG13" s="42">
        <v>0.10677312395916853</v>
      </c>
      <c r="AH13" s="42">
        <v>1.6376593052280433</v>
      </c>
      <c r="AI13" s="42">
        <v>1.0790449480906714</v>
      </c>
      <c r="AJ13" s="43">
        <v>4.8776225766247929</v>
      </c>
      <c r="AK13" s="42"/>
      <c r="AL13" s="44">
        <v>1.032</v>
      </c>
      <c r="AM13" s="45">
        <v>1.9059999999999999</v>
      </c>
      <c r="AN13" s="45">
        <v>2.8514999999999997</v>
      </c>
      <c r="AO13" s="46">
        <v>3.581</v>
      </c>
      <c r="AP13" s="39"/>
      <c r="AQ13" s="47">
        <v>1.1313708498984771E-2</v>
      </c>
      <c r="AR13" s="47">
        <v>0.17536248173426364</v>
      </c>
      <c r="AS13" s="47">
        <v>0.11525840533340712</v>
      </c>
      <c r="AT13" s="47">
        <v>0.52325901807804653</v>
      </c>
      <c r="AU13" s="48"/>
    </row>
    <row r="14" spans="1:47" x14ac:dyDescent="0.2">
      <c r="A14" s="34">
        <v>46</v>
      </c>
      <c r="B14" s="34">
        <v>58</v>
      </c>
      <c r="C14" s="35">
        <v>2</v>
      </c>
      <c r="D14" s="36">
        <v>7.07</v>
      </c>
      <c r="E14" s="37" t="s">
        <v>22</v>
      </c>
      <c r="F14" s="38">
        <v>10.58</v>
      </c>
      <c r="G14" s="39">
        <v>21.060499999999998</v>
      </c>
      <c r="H14" s="39">
        <v>33.035499999999999</v>
      </c>
      <c r="I14" s="40">
        <v>40.024500000000003</v>
      </c>
      <c r="J14" s="41"/>
      <c r="K14" s="42">
        <v>1.0224764055957487</v>
      </c>
      <c r="L14" s="42">
        <v>0.9991418818165918</v>
      </c>
      <c r="M14" s="42">
        <v>2.3454731931957808</v>
      </c>
      <c r="N14" s="43">
        <v>1.2268302653586645</v>
      </c>
      <c r="O14" s="40"/>
      <c r="P14" s="44">
        <v>0.96050000000000002</v>
      </c>
      <c r="Q14" s="45">
        <v>1.911</v>
      </c>
      <c r="R14" s="45">
        <v>2.9975000000000001</v>
      </c>
      <c r="S14" s="46">
        <v>3.6324999999999998</v>
      </c>
      <c r="T14" s="39"/>
      <c r="U14" s="47">
        <v>9.2630988335437731E-2</v>
      </c>
      <c r="V14" s="47">
        <v>9.0509667991878165E-2</v>
      </c>
      <c r="W14" s="47">
        <v>0.21283914113715091</v>
      </c>
      <c r="X14" s="47">
        <v>0.11101576464628798</v>
      </c>
      <c r="Y14" s="48"/>
      <c r="Z14" s="49"/>
      <c r="AA14" s="48"/>
      <c r="AB14" s="39">
        <v>6.9950000000000001</v>
      </c>
      <c r="AC14" s="39">
        <v>16.923999999999999</v>
      </c>
      <c r="AD14" s="39">
        <v>25.935000000000002</v>
      </c>
      <c r="AE14" s="40">
        <v>35.682499999999997</v>
      </c>
      <c r="AF14" s="41"/>
      <c r="AG14" s="42">
        <v>0.23051681066681484</v>
      </c>
      <c r="AH14" s="42">
        <v>1.0154053377838823</v>
      </c>
      <c r="AI14" s="42">
        <v>0.72549155749739758</v>
      </c>
      <c r="AJ14" s="43">
        <v>3.348150608918302</v>
      </c>
      <c r="AK14" s="42"/>
      <c r="AL14" s="44">
        <v>0.63500000000000001</v>
      </c>
      <c r="AM14" s="45">
        <v>1.536</v>
      </c>
      <c r="AN14" s="45">
        <v>2.3534999999999999</v>
      </c>
      <c r="AO14" s="46">
        <v>3.238</v>
      </c>
      <c r="AP14" s="39"/>
      <c r="AQ14" s="47">
        <v>2.1213203435596444E-2</v>
      </c>
      <c r="AR14" s="47">
        <v>9.1923881554251102E-2</v>
      </c>
      <c r="AS14" s="47">
        <v>6.5760930650348895E-2</v>
      </c>
      <c r="AT14" s="47">
        <v>0.30405591591021525</v>
      </c>
      <c r="AU14" s="48"/>
    </row>
    <row r="15" spans="1:47" x14ac:dyDescent="0.2">
      <c r="A15" s="34">
        <v>46</v>
      </c>
      <c r="B15" s="34">
        <v>69</v>
      </c>
      <c r="C15" s="35">
        <v>4</v>
      </c>
      <c r="D15" s="36">
        <v>14.09</v>
      </c>
      <c r="E15" s="37" t="s">
        <v>23</v>
      </c>
      <c r="F15" s="38">
        <v>6.9350000000000005</v>
      </c>
      <c r="G15" s="39">
        <v>11</v>
      </c>
      <c r="H15" s="39">
        <v>16.898499999999999</v>
      </c>
      <c r="I15" s="40">
        <v>24.236499999999999</v>
      </c>
      <c r="J15" s="41"/>
      <c r="K15" s="42">
        <v>0.95459415460183961</v>
      </c>
      <c r="L15" s="42">
        <v>0.77074639149333668</v>
      </c>
      <c r="M15" s="42">
        <v>1.2409724009823901</v>
      </c>
      <c r="N15" s="43">
        <v>2.7923646789056749</v>
      </c>
      <c r="O15" s="40"/>
      <c r="P15" s="44">
        <v>1.2585</v>
      </c>
      <c r="Q15" s="45">
        <v>1.9965000000000002</v>
      </c>
      <c r="R15" s="45">
        <v>3.0670000000000002</v>
      </c>
      <c r="S15" s="46">
        <v>4.399</v>
      </c>
      <c r="T15" s="39"/>
      <c r="U15" s="47">
        <v>0.17324116139070422</v>
      </c>
      <c r="V15" s="47">
        <v>0.13930003589375006</v>
      </c>
      <c r="W15" s="47">
        <v>0.22485995641732218</v>
      </c>
      <c r="X15" s="47">
        <v>0.50628845532956757</v>
      </c>
      <c r="Y15" s="48"/>
      <c r="Z15" s="49"/>
      <c r="AA15" s="48"/>
      <c r="AB15" s="39">
        <v>4.7154999999999996</v>
      </c>
      <c r="AC15" s="39">
        <v>9.7379999999999995</v>
      </c>
      <c r="AD15" s="39">
        <v>13.147</v>
      </c>
      <c r="AE15" s="40">
        <v>18.763500000000001</v>
      </c>
      <c r="AF15" s="41"/>
      <c r="AG15" s="42">
        <v>0.40800061274463789</v>
      </c>
      <c r="AH15" s="42">
        <v>0.51901637739092588</v>
      </c>
      <c r="AI15" s="42">
        <v>3.1862231560265828</v>
      </c>
      <c r="AJ15" s="43">
        <v>5.4341156134186166</v>
      </c>
      <c r="AK15" s="42"/>
      <c r="AL15" s="44">
        <v>0.85600000000000009</v>
      </c>
      <c r="AM15" s="45">
        <v>1.7675000000000001</v>
      </c>
      <c r="AN15" s="45">
        <v>2.3860000000000001</v>
      </c>
      <c r="AO15" s="46">
        <v>3.4055</v>
      </c>
      <c r="AP15" s="39"/>
      <c r="AQ15" s="47">
        <v>7.3539105243400932E-2</v>
      </c>
      <c r="AR15" s="47">
        <v>9.4045201897810835E-2</v>
      </c>
      <c r="AS15" s="47">
        <v>0.57841334701059433</v>
      </c>
      <c r="AT15" s="47">
        <v>0.98641395975523172</v>
      </c>
      <c r="AU15" s="48"/>
    </row>
    <row r="16" spans="1:47" x14ac:dyDescent="0.2">
      <c r="A16" s="34">
        <v>59</v>
      </c>
      <c r="B16" s="34">
        <v>69</v>
      </c>
      <c r="C16" s="35">
        <v>2</v>
      </c>
      <c r="D16" s="36">
        <v>13.62</v>
      </c>
      <c r="E16" s="37" t="s">
        <v>24</v>
      </c>
      <c r="F16" s="38">
        <v>9.7474999999999987</v>
      </c>
      <c r="G16" s="39">
        <v>17.464500000000001</v>
      </c>
      <c r="H16" s="39">
        <v>25.922000000000001</v>
      </c>
      <c r="I16" s="40">
        <v>36.784500000000001</v>
      </c>
      <c r="J16" s="41"/>
      <c r="K16" s="42">
        <v>1.1957175669864524</v>
      </c>
      <c r="L16" s="42">
        <v>0.6257895013500957</v>
      </c>
      <c r="M16" s="42">
        <v>0.60811183182043049</v>
      </c>
      <c r="N16" s="43">
        <v>0.5635641046056763</v>
      </c>
      <c r="O16" s="40"/>
      <c r="P16" s="44">
        <v>0.72399999999999998</v>
      </c>
      <c r="Q16" s="45">
        <v>1.2970000000000002</v>
      </c>
      <c r="R16" s="45">
        <v>1.925</v>
      </c>
      <c r="S16" s="46">
        <v>2.7315</v>
      </c>
      <c r="T16" s="39"/>
      <c r="U16" s="47">
        <v>8.9095454429504992E-2</v>
      </c>
      <c r="V16" s="47">
        <v>4.6669047558312179E-2</v>
      </c>
      <c r="W16" s="47">
        <v>4.5254833995939082E-2</v>
      </c>
      <c r="X16" s="47">
        <v>4.171930009000642E-2</v>
      </c>
      <c r="Y16" s="48"/>
      <c r="Z16" s="49"/>
      <c r="AA16" s="48"/>
      <c r="AB16" s="39">
        <v>5.6</v>
      </c>
      <c r="AC16" s="39">
        <v>14.057500000000001</v>
      </c>
      <c r="AD16" s="39">
        <v>16.48</v>
      </c>
      <c r="AE16" s="40">
        <v>21.353000000000002</v>
      </c>
      <c r="AF16" s="41"/>
      <c r="AG16" s="42">
        <v>7.636753236814689E-2</v>
      </c>
      <c r="AH16" s="42">
        <v>1.7401897885000936</v>
      </c>
      <c r="AI16" s="42">
        <v>0.94893730035234714</v>
      </c>
      <c r="AJ16" s="43">
        <v>5.1746074247231446</v>
      </c>
      <c r="AK16" s="42"/>
      <c r="AL16" s="44">
        <v>0.41599999999999998</v>
      </c>
      <c r="AM16" s="45">
        <v>1.0434999999999999</v>
      </c>
      <c r="AN16" s="45">
        <v>1.2235</v>
      </c>
      <c r="AO16" s="46">
        <v>1.5855000000000001</v>
      </c>
      <c r="AP16" s="39"/>
      <c r="AQ16" s="47">
        <v>5.6568542494923853E-3</v>
      </c>
      <c r="AR16" s="47">
        <v>0.12940054095713824</v>
      </c>
      <c r="AS16" s="47">
        <v>7.0003571337468193E-2</v>
      </c>
      <c r="AT16" s="47">
        <v>0.38395898218429481</v>
      </c>
      <c r="AU16" s="48"/>
    </row>
    <row r="19" spans="1:14" ht="16" x14ac:dyDescent="0.2">
      <c r="A19" s="53" t="s">
        <v>27</v>
      </c>
    </row>
    <row r="20" spans="1:14" ht="16" x14ac:dyDescent="0.2">
      <c r="A20" s="53" t="s">
        <v>28</v>
      </c>
    </row>
    <row r="21" spans="1:14" x14ac:dyDescent="0.2">
      <c r="A21" t="s">
        <v>6</v>
      </c>
      <c r="B21" t="s">
        <v>6</v>
      </c>
      <c r="F21" s="50"/>
    </row>
    <row r="22" spans="1:14" x14ac:dyDescent="0.2">
      <c r="A22" t="s">
        <v>6</v>
      </c>
      <c r="B22" t="s">
        <v>6</v>
      </c>
      <c r="F22" s="54"/>
      <c r="G22" s="54"/>
      <c r="H22" s="54"/>
      <c r="I22" s="54"/>
    </row>
    <row r="23" spans="1:14" x14ac:dyDescent="0.2">
      <c r="F23" s="63" t="s">
        <v>2</v>
      </c>
      <c r="G23" s="63"/>
      <c r="H23" s="63"/>
      <c r="I23" s="63"/>
      <c r="K23" s="63" t="s">
        <v>4</v>
      </c>
      <c r="L23" s="63"/>
      <c r="M23" s="63"/>
      <c r="N23" s="63"/>
    </row>
    <row r="24" spans="1:14" ht="16" thickBot="1" x14ac:dyDescent="0.25">
      <c r="A24" s="55" t="str">
        <f>A7</f>
        <v>Start</v>
      </c>
      <c r="B24" s="55" t="str">
        <f t="shared" ref="B24:N24" si="0">B7</f>
        <v>End</v>
      </c>
      <c r="C24" s="55" t="str">
        <f t="shared" si="0"/>
        <v>Charge</v>
      </c>
      <c r="D24" s="55" t="str">
        <f t="shared" si="0"/>
        <v>RT</v>
      </c>
      <c r="E24" s="55" t="str">
        <f t="shared" si="0"/>
        <v>Start</v>
      </c>
      <c r="F24" s="55" t="str">
        <f t="shared" si="0"/>
        <v>3s</v>
      </c>
      <c r="G24" s="55" t="str">
        <f t="shared" si="0"/>
        <v>30s</v>
      </c>
      <c r="H24" s="55" t="str">
        <f t="shared" si="0"/>
        <v>300s</v>
      </c>
      <c r="I24" s="55" t="str">
        <f t="shared" si="0"/>
        <v>3000s</v>
      </c>
      <c r="J24" s="59"/>
      <c r="K24" s="55" t="str">
        <f t="shared" si="0"/>
        <v>3s</v>
      </c>
      <c r="L24" s="55" t="str">
        <f t="shared" si="0"/>
        <v>30s</v>
      </c>
      <c r="M24" s="55" t="str">
        <f t="shared" si="0"/>
        <v>300s</v>
      </c>
      <c r="N24" s="55" t="str">
        <f t="shared" si="0"/>
        <v>3000s</v>
      </c>
    </row>
    <row r="25" spans="1:14" x14ac:dyDescent="0.2">
      <c r="A25" s="34">
        <f>A8</f>
        <v>1</v>
      </c>
      <c r="B25" s="34">
        <f t="shared" ref="B25:E25" si="1">B8</f>
        <v>15</v>
      </c>
      <c r="C25" s="34">
        <f t="shared" si="1"/>
        <v>3</v>
      </c>
      <c r="D25" s="34">
        <f t="shared" si="1"/>
        <v>17.87</v>
      </c>
      <c r="E25" s="34" t="str">
        <f t="shared" si="1"/>
        <v>MQIFVKTLTGKTITL</v>
      </c>
      <c r="F25" s="56">
        <f>AB8-F8</f>
        <v>-3.8430000000000017</v>
      </c>
      <c r="G25" s="56">
        <f t="shared" ref="G25:I25" si="2">AC8-G8</f>
        <v>-3.3580000000000023</v>
      </c>
      <c r="H25" s="56">
        <f t="shared" si="2"/>
        <v>-4.5019999999999989</v>
      </c>
      <c r="I25" s="56">
        <f t="shared" si="2"/>
        <v>-3.9310000000000009</v>
      </c>
      <c r="J25" s="57"/>
      <c r="K25" s="58">
        <f>AL8-P8</f>
        <v>-0.41199999999999992</v>
      </c>
      <c r="L25" s="58">
        <f t="shared" ref="L25:N25" si="3">AM8-Q8</f>
        <v>-0.36050000000000004</v>
      </c>
      <c r="M25" s="58">
        <f t="shared" si="3"/>
        <v>-0.48300000000000054</v>
      </c>
      <c r="N25" s="58">
        <f t="shared" si="3"/>
        <v>-0.42149999999999999</v>
      </c>
    </row>
    <row r="26" spans="1:14" x14ac:dyDescent="0.2">
      <c r="A26" s="34">
        <f t="shared" ref="A26:E26" si="4">A9</f>
        <v>5</v>
      </c>
      <c r="B26" s="34">
        <f t="shared" si="4"/>
        <v>15</v>
      </c>
      <c r="C26" s="34">
        <f t="shared" si="4"/>
        <v>2</v>
      </c>
      <c r="D26" s="34">
        <f t="shared" si="4"/>
        <v>13.53</v>
      </c>
      <c r="E26" s="34" t="str">
        <f t="shared" si="4"/>
        <v>VKTLTGKTITL</v>
      </c>
      <c r="F26" s="56">
        <f t="shared" ref="F26:F33" si="5">AB9-F9</f>
        <v>-4.1789999999999985</v>
      </c>
      <c r="G26" s="56">
        <f t="shared" ref="G26:G33" si="6">AC9-G9</f>
        <v>-1.171999999999997</v>
      </c>
      <c r="H26" s="56">
        <f t="shared" ref="H26:H33" si="7">AD9-H9</f>
        <v>-1.4714999999999989</v>
      </c>
      <c r="I26" s="56">
        <f t="shared" ref="I26:I33" si="8">AE9-I9</f>
        <v>-0.3539999999999992</v>
      </c>
      <c r="J26" s="57"/>
      <c r="K26" s="58">
        <f t="shared" ref="K26:K33" si="9">AL9-P9</f>
        <v>-0.31000000000000005</v>
      </c>
      <c r="L26" s="58">
        <f t="shared" ref="L26:L33" si="10">AM9-Q9</f>
        <v>-8.6500000000000021E-2</v>
      </c>
      <c r="M26" s="58">
        <f t="shared" ref="M26:M33" si="11">AN9-R9</f>
        <v>-0.10899999999999999</v>
      </c>
      <c r="N26" s="58">
        <f t="shared" ref="N26:N33" si="12">AO9-S9</f>
        <v>-2.6500000000000412E-2</v>
      </c>
    </row>
    <row r="27" spans="1:14" x14ac:dyDescent="0.2">
      <c r="A27" s="34">
        <f t="shared" ref="A27:E27" si="13">A10</f>
        <v>16</v>
      </c>
      <c r="B27" s="34">
        <f t="shared" si="13"/>
        <v>24</v>
      </c>
      <c r="C27" s="34">
        <f t="shared" si="13"/>
        <v>1</v>
      </c>
      <c r="D27" s="34">
        <f t="shared" si="13"/>
        <v>9.81</v>
      </c>
      <c r="E27" s="34" t="str">
        <f t="shared" si="13"/>
        <v>EVEPSDTIE</v>
      </c>
      <c r="F27" s="56">
        <f t="shared" si="5"/>
        <v>-2.5100000000000007</v>
      </c>
      <c r="G27" s="56">
        <f t="shared" si="6"/>
        <v>-2.8309999999999995</v>
      </c>
      <c r="H27" s="56">
        <f t="shared" si="7"/>
        <v>-4.3019999999999996</v>
      </c>
      <c r="I27" s="56">
        <f t="shared" si="8"/>
        <v>-6.6875</v>
      </c>
      <c r="J27" s="57"/>
      <c r="K27" s="58">
        <f t="shared" si="9"/>
        <v>-0.1245</v>
      </c>
      <c r="L27" s="58">
        <f t="shared" si="10"/>
        <v>-0.1399999999999999</v>
      </c>
      <c r="M27" s="58">
        <f t="shared" si="11"/>
        <v>-0.21350000000000002</v>
      </c>
      <c r="N27" s="58">
        <f t="shared" si="12"/>
        <v>-0.33099999999999996</v>
      </c>
    </row>
    <row r="28" spans="1:14" x14ac:dyDescent="0.2">
      <c r="A28" s="34">
        <f t="shared" ref="A28:E28" si="14">A11</f>
        <v>25</v>
      </c>
      <c r="B28" s="34">
        <f t="shared" si="14"/>
        <v>43</v>
      </c>
      <c r="C28" s="34">
        <f t="shared" si="14"/>
        <v>4</v>
      </c>
      <c r="D28" s="34">
        <f t="shared" si="14"/>
        <v>8.31</v>
      </c>
      <c r="E28" s="34" t="str">
        <f t="shared" si="14"/>
        <v>NVKAKIQDKEGIPPDQQRL</v>
      </c>
      <c r="F28" s="56">
        <f t="shared" si="5"/>
        <v>-2.2910000000000004</v>
      </c>
      <c r="G28" s="56">
        <f t="shared" si="6"/>
        <v>-13.613500000000002</v>
      </c>
      <c r="H28" s="56">
        <f t="shared" si="7"/>
        <v>-16.246000000000002</v>
      </c>
      <c r="I28" s="56">
        <f t="shared" si="8"/>
        <v>-6.015500000000003</v>
      </c>
      <c r="J28" s="57"/>
      <c r="K28" s="58">
        <f t="shared" si="9"/>
        <v>-0.28350000000000009</v>
      </c>
      <c r="L28" s="58">
        <f t="shared" si="10"/>
        <v>-1.6845000000000001</v>
      </c>
      <c r="M28" s="58">
        <f t="shared" si="11"/>
        <v>-2.0104999999999995</v>
      </c>
      <c r="N28" s="58">
        <f t="shared" si="12"/>
        <v>-0.74500000000000011</v>
      </c>
    </row>
    <row r="29" spans="1:14" x14ac:dyDescent="0.2">
      <c r="A29" s="34">
        <f t="shared" ref="A29:E29" si="15">A12</f>
        <v>25</v>
      </c>
      <c r="B29" s="34">
        <f t="shared" si="15"/>
        <v>45</v>
      </c>
      <c r="C29" s="34">
        <f t="shared" si="15"/>
        <v>4</v>
      </c>
      <c r="D29" s="34">
        <f t="shared" si="15"/>
        <v>13.74</v>
      </c>
      <c r="E29" s="34" t="str">
        <f t="shared" si="15"/>
        <v>NVKAKIQDKEGIPPDQQRLIF</v>
      </c>
      <c r="F29" s="56">
        <f t="shared" si="5"/>
        <v>-2.1014999999999997</v>
      </c>
      <c r="G29" s="56">
        <f t="shared" si="6"/>
        <v>-9.5839999999999996</v>
      </c>
      <c r="H29" s="56">
        <f t="shared" si="7"/>
        <v>-10.647000000000002</v>
      </c>
      <c r="I29" s="56">
        <f t="shared" si="8"/>
        <v>-5.2995000000000019</v>
      </c>
      <c r="J29" s="57"/>
      <c r="K29" s="58">
        <f t="shared" si="9"/>
        <v>-0.29499999999999998</v>
      </c>
      <c r="L29" s="58">
        <f t="shared" si="10"/>
        <v>-1.3440000000000001</v>
      </c>
      <c r="M29" s="58">
        <f t="shared" si="11"/>
        <v>-1.4930000000000003</v>
      </c>
      <c r="N29" s="58">
        <f t="shared" si="12"/>
        <v>-0.74300000000000033</v>
      </c>
    </row>
    <row r="30" spans="1:14" x14ac:dyDescent="0.2">
      <c r="A30" s="34">
        <f t="shared" ref="A30:E30" si="16">A13</f>
        <v>44</v>
      </c>
      <c r="B30" s="34">
        <f t="shared" si="16"/>
        <v>58</v>
      </c>
      <c r="C30" s="34">
        <f t="shared" si="16"/>
        <v>3</v>
      </c>
      <c r="D30" s="34">
        <f t="shared" si="16"/>
        <v>11.87</v>
      </c>
      <c r="E30" s="34" t="str">
        <f t="shared" si="16"/>
        <v>IFAGKQLEDGRTLSD</v>
      </c>
      <c r="F30" s="56">
        <f t="shared" si="5"/>
        <v>-7.8725000000000005</v>
      </c>
      <c r="G30" s="56">
        <f t="shared" si="6"/>
        <v>-4.9675000000000011</v>
      </c>
      <c r="H30" s="56">
        <f t="shared" si="7"/>
        <v>-4.9489999999999981</v>
      </c>
      <c r="I30" s="56">
        <f t="shared" si="8"/>
        <v>-6.7920000000000016</v>
      </c>
      <c r="J30" s="57"/>
      <c r="K30" s="58">
        <f t="shared" si="9"/>
        <v>-0.84399999999999986</v>
      </c>
      <c r="L30" s="58">
        <f t="shared" si="10"/>
        <v>-0.53300000000000014</v>
      </c>
      <c r="M30" s="58">
        <f t="shared" si="11"/>
        <v>-0.53050000000000042</v>
      </c>
      <c r="N30" s="58">
        <f t="shared" si="12"/>
        <v>-0.7280000000000002</v>
      </c>
    </row>
    <row r="31" spans="1:14" x14ac:dyDescent="0.2">
      <c r="A31" s="34">
        <f t="shared" ref="A31:E31" si="17">A14</f>
        <v>46</v>
      </c>
      <c r="B31" s="34">
        <f t="shared" si="17"/>
        <v>58</v>
      </c>
      <c r="C31" s="34">
        <f t="shared" si="17"/>
        <v>2</v>
      </c>
      <c r="D31" s="34">
        <f t="shared" si="17"/>
        <v>7.07</v>
      </c>
      <c r="E31" s="34" t="str">
        <f t="shared" si="17"/>
        <v>AGKQLEDGRTLSD</v>
      </c>
      <c r="F31" s="56">
        <f t="shared" si="5"/>
        <v>-3.585</v>
      </c>
      <c r="G31" s="56">
        <f t="shared" si="6"/>
        <v>-4.1364999999999981</v>
      </c>
      <c r="H31" s="56">
        <f t="shared" si="7"/>
        <v>-7.1004999999999967</v>
      </c>
      <c r="I31" s="56">
        <f t="shared" si="8"/>
        <v>-4.3420000000000059</v>
      </c>
      <c r="J31" s="57"/>
      <c r="K31" s="58">
        <f t="shared" si="9"/>
        <v>-0.32550000000000001</v>
      </c>
      <c r="L31" s="58">
        <f t="shared" si="10"/>
        <v>-0.375</v>
      </c>
      <c r="M31" s="58">
        <f t="shared" si="11"/>
        <v>-0.64400000000000013</v>
      </c>
      <c r="N31" s="58">
        <f t="shared" si="12"/>
        <v>-0.39449999999999985</v>
      </c>
    </row>
    <row r="32" spans="1:14" x14ac:dyDescent="0.2">
      <c r="A32" s="34">
        <f t="shared" ref="A32:E32" si="18">A15</f>
        <v>46</v>
      </c>
      <c r="B32" s="34">
        <f t="shared" si="18"/>
        <v>69</v>
      </c>
      <c r="C32" s="34">
        <f t="shared" si="18"/>
        <v>4</v>
      </c>
      <c r="D32" s="34">
        <f t="shared" si="18"/>
        <v>14.09</v>
      </c>
      <c r="E32" s="34" t="str">
        <f t="shared" si="18"/>
        <v>AGKQLEDGRTLSDYNIQKESTLHL</v>
      </c>
      <c r="F32" s="56">
        <f t="shared" si="5"/>
        <v>-2.2195000000000009</v>
      </c>
      <c r="G32" s="56">
        <f t="shared" si="6"/>
        <v>-1.2620000000000005</v>
      </c>
      <c r="H32" s="56">
        <f t="shared" si="7"/>
        <v>-3.7514999999999983</v>
      </c>
      <c r="I32" s="56">
        <f t="shared" si="8"/>
        <v>-5.472999999999999</v>
      </c>
      <c r="J32" s="57"/>
      <c r="K32" s="58">
        <f t="shared" si="9"/>
        <v>-0.40249999999999986</v>
      </c>
      <c r="L32" s="58">
        <f t="shared" si="10"/>
        <v>-0.22900000000000009</v>
      </c>
      <c r="M32" s="58">
        <f t="shared" si="11"/>
        <v>-0.68100000000000005</v>
      </c>
      <c r="N32" s="58">
        <f t="shared" si="12"/>
        <v>-0.99350000000000005</v>
      </c>
    </row>
    <row r="33" spans="1:14" x14ac:dyDescent="0.2">
      <c r="A33" s="34">
        <f t="shared" ref="A33:E33" si="19">A16</f>
        <v>59</v>
      </c>
      <c r="B33" s="34">
        <f t="shared" si="19"/>
        <v>69</v>
      </c>
      <c r="C33" s="34">
        <f t="shared" si="19"/>
        <v>2</v>
      </c>
      <c r="D33" s="34">
        <f t="shared" si="19"/>
        <v>13.62</v>
      </c>
      <c r="E33" s="34" t="str">
        <f t="shared" si="19"/>
        <v>YNIQKESTLHL</v>
      </c>
      <c r="F33" s="56">
        <f t="shared" si="5"/>
        <v>-4.1474999999999991</v>
      </c>
      <c r="G33" s="56">
        <f t="shared" si="6"/>
        <v>-3.407</v>
      </c>
      <c r="H33" s="56">
        <f t="shared" si="7"/>
        <v>-9.4420000000000002</v>
      </c>
      <c r="I33" s="56">
        <f t="shared" si="8"/>
        <v>-15.4315</v>
      </c>
      <c r="J33" s="57"/>
      <c r="K33" s="58">
        <f t="shared" si="9"/>
        <v>-0.308</v>
      </c>
      <c r="L33" s="58">
        <f t="shared" si="10"/>
        <v>-0.25350000000000028</v>
      </c>
      <c r="M33" s="58">
        <f t="shared" si="11"/>
        <v>-0.70150000000000001</v>
      </c>
      <c r="N33" s="58">
        <f t="shared" si="12"/>
        <v>-1.1459999999999999</v>
      </c>
    </row>
  </sheetData>
  <mergeCells count="10">
    <mergeCell ref="AL6:AO6"/>
    <mergeCell ref="AQ6:AT6"/>
    <mergeCell ref="F23:I23"/>
    <mergeCell ref="K23:N23"/>
    <mergeCell ref="F6:I6"/>
    <mergeCell ref="K6:N6"/>
    <mergeCell ref="P6:S6"/>
    <mergeCell ref="U6:X6"/>
    <mergeCell ref="AB6:AE6"/>
    <mergeCell ref="AG6:AJ6"/>
  </mergeCells>
  <conditionalFormatting sqref="Z8:Z16 T8:T16 F8:J16 O8:O16">
    <cfRule type="colorScale" priority="5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AP8:AP16 AB8:AF16">
    <cfRule type="colorScale" priority="6">
      <colorScale>
        <cfvo type="min"/>
        <cfvo type="percentile" val="50"/>
        <cfvo type="max"/>
        <color rgb="FF002060"/>
        <color rgb="FFFFEB84"/>
        <color rgb="FFFF0000"/>
      </colorScale>
    </cfRule>
  </conditionalFormatting>
  <conditionalFormatting sqref="P8:S16">
    <cfRule type="colorScale" priority="7">
      <colorScale>
        <cfvo type="min"/>
        <cfvo type="percentile" val="50"/>
        <cfvo type="max"/>
        <color theme="4" tint="-0.249977111117893"/>
        <color rgb="FFFFEB84"/>
        <color rgb="FFFF0000"/>
      </colorScale>
    </cfRule>
  </conditionalFormatting>
  <conditionalFormatting sqref="AL8:AO16">
    <cfRule type="colorScale" priority="8">
      <colorScale>
        <cfvo type="min"/>
        <cfvo type="percentile" val="50"/>
        <cfvo type="max"/>
        <color theme="4" tint="-0.249977111117893"/>
        <color rgb="FFFFEB84"/>
        <color rgb="FFFF0000"/>
      </colorScale>
    </cfRule>
  </conditionalFormatting>
  <conditionalFormatting sqref="F25:I33">
    <cfRule type="cellIs" dxfId="3" priority="3" operator="greaterThan">
      <formula>7</formula>
    </cfRule>
    <cfRule type="cellIs" dxfId="2" priority="4" operator="lessThan">
      <formula>-9</formula>
    </cfRule>
  </conditionalFormatting>
  <conditionalFormatting sqref="K25:N33">
    <cfRule type="cellIs" dxfId="1" priority="1" operator="greaterThan">
      <formula>0.6</formula>
    </cfRule>
    <cfRule type="cellIs" dxfId="0" priority="2" operator="lessThan">
      <formula>-1.3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Ubiq_deuteration_table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Microsoft Office User</cp:lastModifiedBy>
  <dcterms:created xsi:type="dcterms:W3CDTF">2020-05-07T09:11:27Z</dcterms:created>
  <dcterms:modified xsi:type="dcterms:W3CDTF">2021-07-12T09:15:55Z</dcterms:modified>
</cp:coreProperties>
</file>