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emiliedemarsy/Documents/manuscripts/Pipitone_cp biogenesis/revisions/resubmission/"/>
    </mc:Choice>
  </mc:AlternateContent>
  <xr:revisionPtr revIDLastSave="0" documentId="8_{E4F4550D-B537-AB48-8512-937C10F863BD}" xr6:coauthVersionLast="36" xr6:coauthVersionMax="36" xr10:uidLastSave="{00000000-0000-0000-0000-000000000000}"/>
  <bookViews>
    <workbookView xWindow="0" yWindow="460" windowWidth="20740" windowHeight="11160" activeTab="3" xr2:uid="{00000000-000D-0000-FFFF-FFFF00000000}"/>
  </bookViews>
  <sheets>
    <sheet name="RAW DATA " sheetId="1" r:id="rId1"/>
    <sheet name="SAMPLE LIST" sheetId="5" r:id="rId2"/>
    <sheet name="CALIBRATION CURVE " sheetId="2" r:id="rId3"/>
    <sheet name="Concentrations and Surface GLs" sheetId="17" r:id="rId4"/>
    <sheet name="nmol_mg FW" sheetId="16" r:id="rId5"/>
  </sheets>
  <externalReferences>
    <externalReference r:id="rId6"/>
  </externalReferenc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4" i="16" l="1"/>
  <c r="U4" i="16"/>
  <c r="T4" i="16"/>
  <c r="Y4" i="16"/>
  <c r="X4" i="16"/>
  <c r="S265" i="17" l="1"/>
  <c r="G291" i="17" s="1"/>
  <c r="S264" i="17"/>
  <c r="G279" i="17" s="1"/>
  <c r="S263" i="17"/>
  <c r="F263" i="17" s="1"/>
  <c r="F279" i="17" l="1"/>
  <c r="F291" i="17"/>
  <c r="T5" i="16"/>
  <c r="Y11" i="16"/>
  <c r="Y10" i="16"/>
  <c r="Y9" i="16"/>
  <c r="Y8" i="16"/>
  <c r="Y7" i="16"/>
  <c r="Y6" i="16"/>
  <c r="Y5" i="16"/>
  <c r="V11" i="16"/>
  <c r="V10" i="16"/>
  <c r="V9" i="16"/>
  <c r="R24" i="16"/>
  <c r="R25" i="16"/>
  <c r="R26" i="16"/>
  <c r="R27" i="16"/>
  <c r="R28" i="16"/>
  <c r="R29" i="16"/>
  <c r="R30" i="16"/>
  <c r="R31" i="16"/>
  <c r="R32" i="16"/>
  <c r="R33" i="16"/>
  <c r="R34" i="16"/>
  <c r="R35" i="16"/>
  <c r="R36" i="16"/>
  <c r="R37" i="16"/>
  <c r="R38" i="16"/>
  <c r="R39" i="16"/>
  <c r="R17" i="16"/>
  <c r="R18" i="16"/>
  <c r="R19" i="16"/>
  <c r="R20" i="16"/>
  <c r="R21" i="16"/>
  <c r="R22" i="16"/>
  <c r="R23" i="16"/>
  <c r="U8" i="16"/>
  <c r="V8" i="16"/>
  <c r="U9" i="16"/>
  <c r="V7" i="16"/>
  <c r="V6" i="16"/>
  <c r="V5" i="16"/>
  <c r="X5" i="16"/>
  <c r="R5" i="16"/>
  <c r="R6" i="16"/>
  <c r="R7" i="16"/>
  <c r="R8" i="16"/>
  <c r="R9" i="16"/>
  <c r="R10" i="16"/>
  <c r="R11" i="16"/>
  <c r="R12" i="16"/>
  <c r="R13" i="16"/>
  <c r="R14" i="16"/>
  <c r="R15" i="16"/>
  <c r="R16" i="16"/>
  <c r="R4" i="16"/>
  <c r="Q4" i="16"/>
  <c r="P4" i="16" a="1"/>
  <c r="P4" i="16"/>
  <c r="D28" i="16"/>
  <c r="E28" i="16"/>
  <c r="F28" i="16"/>
  <c r="G28" i="16"/>
  <c r="H28" i="16"/>
  <c r="I28" i="16"/>
  <c r="J28" i="16"/>
  <c r="K28" i="16"/>
  <c r="L28" i="16"/>
  <c r="M28" i="16"/>
  <c r="D29" i="16"/>
  <c r="E29" i="16"/>
  <c r="F29" i="16"/>
  <c r="G29" i="16"/>
  <c r="H29" i="16"/>
  <c r="I29" i="16"/>
  <c r="J29" i="16"/>
  <c r="K29" i="16"/>
  <c r="L29" i="16"/>
  <c r="M29" i="16"/>
  <c r="D30" i="16"/>
  <c r="E30" i="16"/>
  <c r="F30" i="16"/>
  <c r="G30" i="16"/>
  <c r="H30" i="16"/>
  <c r="I30" i="16"/>
  <c r="J30" i="16"/>
  <c r="K30" i="16"/>
  <c r="L30" i="16"/>
  <c r="M30" i="16"/>
  <c r="D31" i="16"/>
  <c r="E31" i="16"/>
  <c r="F31" i="16"/>
  <c r="G31" i="16"/>
  <c r="H31" i="16"/>
  <c r="I31" i="16"/>
  <c r="J31" i="16"/>
  <c r="K31" i="16"/>
  <c r="L31" i="16"/>
  <c r="M31" i="16"/>
  <c r="D32" i="16"/>
  <c r="E32" i="16"/>
  <c r="F32" i="16"/>
  <c r="G32" i="16"/>
  <c r="H32" i="16"/>
  <c r="I32" i="16"/>
  <c r="J32" i="16"/>
  <c r="K32" i="16"/>
  <c r="L32" i="16"/>
  <c r="M32" i="16"/>
  <c r="D33" i="16"/>
  <c r="E33" i="16"/>
  <c r="F33" i="16"/>
  <c r="G33" i="16"/>
  <c r="H33" i="16"/>
  <c r="I33" i="16"/>
  <c r="J33" i="16"/>
  <c r="K33" i="16"/>
  <c r="L33" i="16"/>
  <c r="M33" i="16"/>
  <c r="D34" i="16"/>
  <c r="E34" i="16"/>
  <c r="F34" i="16"/>
  <c r="G34" i="16"/>
  <c r="H34" i="16"/>
  <c r="I34" i="16"/>
  <c r="J34" i="16"/>
  <c r="K34" i="16"/>
  <c r="L34" i="16"/>
  <c r="M34" i="16"/>
  <c r="D35" i="16"/>
  <c r="E35" i="16"/>
  <c r="F35" i="16"/>
  <c r="G35" i="16"/>
  <c r="H35" i="16"/>
  <c r="I35" i="16"/>
  <c r="J35" i="16"/>
  <c r="K35" i="16"/>
  <c r="L35" i="16"/>
  <c r="M35" i="16"/>
  <c r="D36" i="16"/>
  <c r="E36" i="16"/>
  <c r="F36" i="16"/>
  <c r="G36" i="16"/>
  <c r="H36" i="16"/>
  <c r="I36" i="16"/>
  <c r="J36" i="16"/>
  <c r="K36" i="16"/>
  <c r="L36" i="16"/>
  <c r="M36" i="16"/>
  <c r="D37" i="16"/>
  <c r="E37" i="16"/>
  <c r="F37" i="16"/>
  <c r="G37" i="16"/>
  <c r="H37" i="16"/>
  <c r="I37" i="16"/>
  <c r="J37" i="16"/>
  <c r="K37" i="16"/>
  <c r="L37" i="16"/>
  <c r="M37" i="16"/>
  <c r="D38" i="16"/>
  <c r="E38" i="16"/>
  <c r="F38" i="16"/>
  <c r="G38" i="16"/>
  <c r="H38" i="16"/>
  <c r="I38" i="16"/>
  <c r="J38" i="16"/>
  <c r="K38" i="16"/>
  <c r="L38" i="16"/>
  <c r="M38" i="16"/>
  <c r="D39" i="16"/>
  <c r="E39" i="16"/>
  <c r="F39" i="16"/>
  <c r="G39" i="16"/>
  <c r="H39" i="16"/>
  <c r="I39" i="16"/>
  <c r="J39" i="16"/>
  <c r="K39" i="16"/>
  <c r="L39" i="16"/>
  <c r="M39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D5" i="16"/>
  <c r="E5" i="16"/>
  <c r="F5" i="16"/>
  <c r="G5" i="16"/>
  <c r="H5" i="16"/>
  <c r="I5" i="16"/>
  <c r="J5" i="16"/>
  <c r="K5" i="16"/>
  <c r="L5" i="16"/>
  <c r="M5" i="16"/>
  <c r="D6" i="16"/>
  <c r="E6" i="16"/>
  <c r="F6" i="16"/>
  <c r="G6" i="16"/>
  <c r="H6" i="16"/>
  <c r="I6" i="16"/>
  <c r="J6" i="16"/>
  <c r="K6" i="16"/>
  <c r="L6" i="16"/>
  <c r="M6" i="16"/>
  <c r="D7" i="16"/>
  <c r="E7" i="16"/>
  <c r="F7" i="16"/>
  <c r="G7" i="16"/>
  <c r="H7" i="16"/>
  <c r="I7" i="16"/>
  <c r="J7" i="16"/>
  <c r="K7" i="16"/>
  <c r="L7" i="16"/>
  <c r="M7" i="16"/>
  <c r="D8" i="16"/>
  <c r="E8" i="16"/>
  <c r="F8" i="16"/>
  <c r="G8" i="16"/>
  <c r="H8" i="16"/>
  <c r="I8" i="16"/>
  <c r="J8" i="16"/>
  <c r="K8" i="16"/>
  <c r="L8" i="16"/>
  <c r="M8" i="16"/>
  <c r="D9" i="16"/>
  <c r="E9" i="16"/>
  <c r="F9" i="16"/>
  <c r="G9" i="16"/>
  <c r="H9" i="16"/>
  <c r="I9" i="16"/>
  <c r="J9" i="16"/>
  <c r="K9" i="16"/>
  <c r="L9" i="16"/>
  <c r="M9" i="16"/>
  <c r="D10" i="16"/>
  <c r="E10" i="16"/>
  <c r="F10" i="16"/>
  <c r="G10" i="16"/>
  <c r="H10" i="16"/>
  <c r="I10" i="16"/>
  <c r="J10" i="16"/>
  <c r="K10" i="16"/>
  <c r="L10" i="16"/>
  <c r="M10" i="16"/>
  <c r="D11" i="16"/>
  <c r="E11" i="16"/>
  <c r="F11" i="16"/>
  <c r="G11" i="16"/>
  <c r="H11" i="16"/>
  <c r="I11" i="16"/>
  <c r="J11" i="16"/>
  <c r="K11" i="16"/>
  <c r="L11" i="16"/>
  <c r="M11" i="16"/>
  <c r="D12" i="16"/>
  <c r="E12" i="16"/>
  <c r="F12" i="16"/>
  <c r="G12" i="16"/>
  <c r="H12" i="16"/>
  <c r="I12" i="16"/>
  <c r="J12" i="16"/>
  <c r="K12" i="16"/>
  <c r="L12" i="16"/>
  <c r="M12" i="16"/>
  <c r="D13" i="16"/>
  <c r="E13" i="16"/>
  <c r="F13" i="16"/>
  <c r="G13" i="16"/>
  <c r="H13" i="16"/>
  <c r="I13" i="16"/>
  <c r="J13" i="16"/>
  <c r="K13" i="16"/>
  <c r="L13" i="16"/>
  <c r="M13" i="16"/>
  <c r="D14" i="16"/>
  <c r="E14" i="16"/>
  <c r="F14" i="16"/>
  <c r="G14" i="16"/>
  <c r="H14" i="16"/>
  <c r="I14" i="16"/>
  <c r="J14" i="16"/>
  <c r="K14" i="16"/>
  <c r="L14" i="16"/>
  <c r="M14" i="16"/>
  <c r="D15" i="16"/>
  <c r="E15" i="16"/>
  <c r="F15" i="16"/>
  <c r="G15" i="16"/>
  <c r="H15" i="16"/>
  <c r="I15" i="16"/>
  <c r="J15" i="16"/>
  <c r="K15" i="16"/>
  <c r="L15" i="16"/>
  <c r="M15" i="16"/>
  <c r="D16" i="16"/>
  <c r="E16" i="16"/>
  <c r="F16" i="16"/>
  <c r="G16" i="16"/>
  <c r="H16" i="16"/>
  <c r="I16" i="16"/>
  <c r="J16" i="16"/>
  <c r="K16" i="16"/>
  <c r="L16" i="16"/>
  <c r="M16" i="16"/>
  <c r="D17" i="16"/>
  <c r="E17" i="16"/>
  <c r="F17" i="16"/>
  <c r="G17" i="16"/>
  <c r="H17" i="16"/>
  <c r="I17" i="16"/>
  <c r="J17" i="16"/>
  <c r="K17" i="16"/>
  <c r="L17" i="16"/>
  <c r="M17" i="16"/>
  <c r="D18" i="16"/>
  <c r="E18" i="16"/>
  <c r="F18" i="16"/>
  <c r="G18" i="16"/>
  <c r="H18" i="16"/>
  <c r="I18" i="16"/>
  <c r="J18" i="16"/>
  <c r="K18" i="16"/>
  <c r="L18" i="16"/>
  <c r="M18" i="16"/>
  <c r="D19" i="16"/>
  <c r="E19" i="16"/>
  <c r="F19" i="16"/>
  <c r="G19" i="16"/>
  <c r="H19" i="16"/>
  <c r="I19" i="16"/>
  <c r="J19" i="16"/>
  <c r="K19" i="16"/>
  <c r="L19" i="16"/>
  <c r="M19" i="16"/>
  <c r="D20" i="16"/>
  <c r="E20" i="16"/>
  <c r="F20" i="16"/>
  <c r="G20" i="16"/>
  <c r="H20" i="16"/>
  <c r="I20" i="16"/>
  <c r="J20" i="16"/>
  <c r="K20" i="16"/>
  <c r="L20" i="16"/>
  <c r="M20" i="16"/>
  <c r="D21" i="16"/>
  <c r="E21" i="16"/>
  <c r="F21" i="16"/>
  <c r="G21" i="16"/>
  <c r="H21" i="16"/>
  <c r="I21" i="16"/>
  <c r="J21" i="16"/>
  <c r="K21" i="16"/>
  <c r="L21" i="16"/>
  <c r="M21" i="16"/>
  <c r="D22" i="16"/>
  <c r="E22" i="16"/>
  <c r="F22" i="16"/>
  <c r="G22" i="16"/>
  <c r="H22" i="16"/>
  <c r="I22" i="16"/>
  <c r="J22" i="16"/>
  <c r="K22" i="16"/>
  <c r="L22" i="16"/>
  <c r="M22" i="16"/>
  <c r="D23" i="16"/>
  <c r="E23" i="16"/>
  <c r="F23" i="16"/>
  <c r="G23" i="16"/>
  <c r="H23" i="16"/>
  <c r="I23" i="16"/>
  <c r="J23" i="16"/>
  <c r="K23" i="16"/>
  <c r="L23" i="16"/>
  <c r="M23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C5" i="16"/>
  <c r="D4" i="16"/>
  <c r="E4" i="16"/>
  <c r="F4" i="16"/>
  <c r="G4" i="16"/>
  <c r="H4" i="16"/>
  <c r="I4" i="16"/>
  <c r="J4" i="16"/>
  <c r="K4" i="16"/>
  <c r="L4" i="16"/>
  <c r="M4" i="16"/>
  <c r="C4" i="16"/>
  <c r="I263" i="17"/>
  <c r="C316" i="17" s="1"/>
  <c r="H316" i="17" s="1"/>
  <c r="D263" i="17"/>
  <c r="C263" i="17"/>
  <c r="D219" i="17"/>
  <c r="C219" i="17"/>
  <c r="K219" i="17"/>
  <c r="J219" i="17"/>
  <c r="I219" i="17"/>
  <c r="H219" i="17"/>
  <c r="E219" i="17"/>
  <c r="C3" i="17"/>
  <c r="C42" i="17"/>
  <c r="C102" i="17"/>
  <c r="C160" i="17"/>
  <c r="G263" i="17"/>
  <c r="J263" i="17" s="1"/>
  <c r="D316" i="17" s="1"/>
  <c r="I316" i="17" s="1"/>
  <c r="G275" i="17"/>
  <c r="J275" i="17" s="1"/>
  <c r="D328" i="17" s="1"/>
  <c r="I319" i="17" s="1"/>
  <c r="G271" i="17"/>
  <c r="J271" i="17"/>
  <c r="D324" i="17" s="1"/>
  <c r="I318" i="17" s="1"/>
  <c r="G267" i="17"/>
  <c r="J267" i="17" s="1"/>
  <c r="D320" i="17" s="1"/>
  <c r="I317" i="17" s="1"/>
  <c r="F277" i="17"/>
  <c r="I277" i="17" s="1"/>
  <c r="C330" i="17" s="1"/>
  <c r="N319" i="17" s="1"/>
  <c r="F273" i="17"/>
  <c r="I273" i="17" s="1"/>
  <c r="C326" i="17" s="1"/>
  <c r="N318" i="17" s="1"/>
  <c r="F269" i="17"/>
  <c r="I269" i="17"/>
  <c r="C322" i="17" s="1"/>
  <c r="N317" i="17" s="1"/>
  <c r="F265" i="17"/>
  <c r="I265" i="17" s="1"/>
  <c r="C318" i="17" s="1"/>
  <c r="N316" i="17" s="1"/>
  <c r="F276" i="17"/>
  <c r="I276" i="17" s="1"/>
  <c r="C329" i="17" s="1"/>
  <c r="K319" i="17" s="1"/>
  <c r="F272" i="17"/>
  <c r="I272" i="17" s="1"/>
  <c r="C325" i="17" s="1"/>
  <c r="K318" i="17" s="1"/>
  <c r="F268" i="17"/>
  <c r="I268" i="17"/>
  <c r="C321" i="17" s="1"/>
  <c r="K317" i="17" s="1"/>
  <c r="F264" i="17"/>
  <c r="I264" i="17" s="1"/>
  <c r="C317" i="17" s="1"/>
  <c r="K316" i="17" s="1"/>
  <c r="F275" i="17"/>
  <c r="I275" i="17" s="1"/>
  <c r="C328" i="17" s="1"/>
  <c r="H319" i="17" s="1"/>
  <c r="F271" i="17"/>
  <c r="I271" i="17" s="1"/>
  <c r="F267" i="17"/>
  <c r="I267" i="17"/>
  <c r="C320" i="17" s="1"/>
  <c r="H317" i="17" s="1"/>
  <c r="F266" i="17"/>
  <c r="I266" i="17" s="1"/>
  <c r="C319" i="17" s="1"/>
  <c r="G264" i="17"/>
  <c r="J264" i="17" s="1"/>
  <c r="D317" i="17" s="1"/>
  <c r="L316" i="17" s="1"/>
  <c r="G265" i="17"/>
  <c r="J265" i="17" s="1"/>
  <c r="D318" i="17" s="1"/>
  <c r="O316" i="17" s="1"/>
  <c r="G268" i="17"/>
  <c r="J268" i="17" s="1"/>
  <c r="G269" i="17"/>
  <c r="J269" i="17" s="1"/>
  <c r="D322" i="17" s="1"/>
  <c r="O317" i="17" s="1"/>
  <c r="G272" i="17"/>
  <c r="J272" i="17" s="1"/>
  <c r="G273" i="17"/>
  <c r="J273" i="17" s="1"/>
  <c r="D326" i="17" s="1"/>
  <c r="O318" i="17" s="1"/>
  <c r="G276" i="17"/>
  <c r="J276" i="17"/>
  <c r="D329" i="17" s="1"/>
  <c r="L319" i="17" s="1"/>
  <c r="G277" i="17"/>
  <c r="J277" i="17" s="1"/>
  <c r="D330" i="17" s="1"/>
  <c r="O319" i="17" s="1"/>
  <c r="E35" i="17"/>
  <c r="E74" i="17"/>
  <c r="E134" i="17"/>
  <c r="E192" i="17"/>
  <c r="E251" i="17"/>
  <c r="F35" i="17"/>
  <c r="F74" i="17"/>
  <c r="F134" i="17"/>
  <c r="F192" i="17"/>
  <c r="F251" i="17"/>
  <c r="G35" i="17"/>
  <c r="G74" i="17"/>
  <c r="G134" i="17"/>
  <c r="G192" i="17"/>
  <c r="G251" i="17"/>
  <c r="I35" i="17"/>
  <c r="I74" i="17"/>
  <c r="I134" i="17"/>
  <c r="I192" i="17"/>
  <c r="I251" i="17"/>
  <c r="K35" i="17"/>
  <c r="K74" i="17"/>
  <c r="K134" i="17"/>
  <c r="K192" i="17"/>
  <c r="K251" i="17"/>
  <c r="L35" i="17"/>
  <c r="L74" i="17"/>
  <c r="L134" i="17"/>
  <c r="L192" i="17"/>
  <c r="L251" i="17"/>
  <c r="M35" i="17"/>
  <c r="M74" i="17"/>
  <c r="M134" i="17"/>
  <c r="M192" i="17"/>
  <c r="M251" i="17"/>
  <c r="D295" i="17"/>
  <c r="E31" i="17"/>
  <c r="E70" i="17"/>
  <c r="E130" i="17"/>
  <c r="E188" i="17"/>
  <c r="E247" i="17"/>
  <c r="F31" i="17"/>
  <c r="F70" i="17"/>
  <c r="F130" i="17"/>
  <c r="F188" i="17"/>
  <c r="F247" i="17"/>
  <c r="G31" i="17"/>
  <c r="G70" i="17"/>
  <c r="G130" i="17"/>
  <c r="G188" i="17"/>
  <c r="G247" i="17"/>
  <c r="I31" i="17"/>
  <c r="I70" i="17"/>
  <c r="I130" i="17"/>
  <c r="I188" i="17"/>
  <c r="I247" i="17"/>
  <c r="K31" i="17"/>
  <c r="K70" i="17"/>
  <c r="K130" i="17"/>
  <c r="K188" i="17"/>
  <c r="K247" i="17"/>
  <c r="L31" i="17"/>
  <c r="L70" i="17"/>
  <c r="L130" i="17"/>
  <c r="L188" i="17"/>
  <c r="L247" i="17"/>
  <c r="M31" i="17"/>
  <c r="M70" i="17"/>
  <c r="M130" i="17"/>
  <c r="M188" i="17"/>
  <c r="M247" i="17"/>
  <c r="D291" i="17"/>
  <c r="E27" i="17"/>
  <c r="E66" i="17"/>
  <c r="E126" i="17"/>
  <c r="E184" i="17"/>
  <c r="E243" i="17"/>
  <c r="F27" i="17"/>
  <c r="F66" i="17"/>
  <c r="F126" i="17"/>
  <c r="F184" i="17"/>
  <c r="F243" i="17"/>
  <c r="G27" i="17"/>
  <c r="G66" i="17"/>
  <c r="G126" i="17"/>
  <c r="G184" i="17"/>
  <c r="G243" i="17"/>
  <c r="I27" i="17"/>
  <c r="I66" i="17"/>
  <c r="I126" i="17"/>
  <c r="I184" i="17"/>
  <c r="I243" i="17"/>
  <c r="K27" i="17"/>
  <c r="K66" i="17"/>
  <c r="K126" i="17"/>
  <c r="K184" i="17"/>
  <c r="K243" i="17"/>
  <c r="L27" i="17"/>
  <c r="L66" i="17"/>
  <c r="L126" i="17"/>
  <c r="L184" i="17"/>
  <c r="L243" i="17"/>
  <c r="M27" i="17"/>
  <c r="M66" i="17"/>
  <c r="M126" i="17"/>
  <c r="M184" i="17"/>
  <c r="M243" i="17"/>
  <c r="D287" i="17"/>
  <c r="E19" i="17"/>
  <c r="E58" i="17"/>
  <c r="E118" i="17"/>
  <c r="E176" i="17"/>
  <c r="E235" i="17"/>
  <c r="F19" i="17"/>
  <c r="F58" i="17"/>
  <c r="F118" i="17"/>
  <c r="F176" i="17"/>
  <c r="F235" i="17"/>
  <c r="G19" i="17"/>
  <c r="G58" i="17"/>
  <c r="G118" i="17"/>
  <c r="G176" i="17"/>
  <c r="G235" i="17"/>
  <c r="I19" i="17"/>
  <c r="I58" i="17"/>
  <c r="I118" i="17"/>
  <c r="I176" i="17"/>
  <c r="I235" i="17"/>
  <c r="K19" i="17"/>
  <c r="K58" i="17"/>
  <c r="K118" i="17"/>
  <c r="K176" i="17"/>
  <c r="K235" i="17"/>
  <c r="L19" i="17"/>
  <c r="L58" i="17"/>
  <c r="L118" i="17"/>
  <c r="L176" i="17"/>
  <c r="L235" i="17"/>
  <c r="M19" i="17"/>
  <c r="M58" i="17"/>
  <c r="M118" i="17"/>
  <c r="M176" i="17"/>
  <c r="M235" i="17"/>
  <c r="D279" i="17"/>
  <c r="E15" i="17"/>
  <c r="E54" i="17"/>
  <c r="E114" i="17"/>
  <c r="E172" i="17"/>
  <c r="E231" i="17"/>
  <c r="F15" i="17"/>
  <c r="F54" i="17"/>
  <c r="F114" i="17"/>
  <c r="F172" i="17"/>
  <c r="F231" i="17"/>
  <c r="G15" i="17"/>
  <c r="G54" i="17"/>
  <c r="G114" i="17"/>
  <c r="G172" i="17"/>
  <c r="G231" i="17"/>
  <c r="I15" i="17"/>
  <c r="I54" i="17"/>
  <c r="I114" i="17"/>
  <c r="I172" i="17"/>
  <c r="I231" i="17"/>
  <c r="K15" i="17"/>
  <c r="K54" i="17"/>
  <c r="K114" i="17"/>
  <c r="K172" i="17"/>
  <c r="K231" i="17"/>
  <c r="L15" i="17"/>
  <c r="L54" i="17"/>
  <c r="L114" i="17"/>
  <c r="L172" i="17"/>
  <c r="L231" i="17"/>
  <c r="M15" i="17"/>
  <c r="M54" i="17"/>
  <c r="M114" i="17"/>
  <c r="M172" i="17"/>
  <c r="M231" i="17"/>
  <c r="D275" i="17"/>
  <c r="E11" i="17"/>
  <c r="E50" i="17"/>
  <c r="E110" i="17"/>
  <c r="E168" i="17"/>
  <c r="E227" i="17"/>
  <c r="F11" i="17"/>
  <c r="F50" i="17"/>
  <c r="F110" i="17"/>
  <c r="F168" i="17"/>
  <c r="F227" i="17"/>
  <c r="G11" i="17"/>
  <c r="G50" i="17"/>
  <c r="G110" i="17"/>
  <c r="G168" i="17"/>
  <c r="G227" i="17"/>
  <c r="I11" i="17"/>
  <c r="I50" i="17"/>
  <c r="I110" i="17"/>
  <c r="I168" i="17"/>
  <c r="I227" i="17"/>
  <c r="K11" i="17"/>
  <c r="K50" i="17"/>
  <c r="K110" i="17"/>
  <c r="K168" i="17"/>
  <c r="K227" i="17"/>
  <c r="L11" i="17"/>
  <c r="L50" i="17"/>
  <c r="L110" i="17"/>
  <c r="L168" i="17"/>
  <c r="L227" i="17"/>
  <c r="M11" i="17"/>
  <c r="M50" i="17"/>
  <c r="M110" i="17"/>
  <c r="M168" i="17"/>
  <c r="M227" i="17"/>
  <c r="D271" i="17"/>
  <c r="E7" i="17"/>
  <c r="E46" i="17"/>
  <c r="E106" i="17"/>
  <c r="E164" i="17"/>
  <c r="E223" i="17"/>
  <c r="F7" i="17"/>
  <c r="F46" i="17"/>
  <c r="F106" i="17"/>
  <c r="F164" i="17"/>
  <c r="F223" i="17"/>
  <c r="G7" i="17"/>
  <c r="G46" i="17"/>
  <c r="G106" i="17"/>
  <c r="G164" i="17"/>
  <c r="G223" i="17"/>
  <c r="I7" i="17"/>
  <c r="I46" i="17"/>
  <c r="I106" i="17"/>
  <c r="I164" i="17"/>
  <c r="I223" i="17"/>
  <c r="K7" i="17"/>
  <c r="K46" i="17"/>
  <c r="K106" i="17"/>
  <c r="K164" i="17"/>
  <c r="K223" i="17"/>
  <c r="L7" i="17"/>
  <c r="L46" i="17"/>
  <c r="L106" i="17"/>
  <c r="L164" i="17"/>
  <c r="L223" i="17"/>
  <c r="M7" i="17"/>
  <c r="M46" i="17"/>
  <c r="M106" i="17"/>
  <c r="M164" i="17"/>
  <c r="M223" i="17"/>
  <c r="D267" i="17"/>
  <c r="E3" i="17"/>
  <c r="E42" i="17"/>
  <c r="E102" i="17"/>
  <c r="E160" i="17"/>
  <c r="F3" i="17"/>
  <c r="F42" i="17"/>
  <c r="F102" i="17"/>
  <c r="F160" i="17"/>
  <c r="F219" i="17"/>
  <c r="G3" i="17"/>
  <c r="G42" i="17"/>
  <c r="G102" i="17"/>
  <c r="G160" i="17"/>
  <c r="G219" i="17"/>
  <c r="I3" i="17"/>
  <c r="I42" i="17"/>
  <c r="I102" i="17"/>
  <c r="I160" i="17"/>
  <c r="K3" i="17"/>
  <c r="K42" i="17"/>
  <c r="K102" i="17"/>
  <c r="K160" i="17"/>
  <c r="L3" i="17"/>
  <c r="L42" i="17"/>
  <c r="L102" i="17"/>
  <c r="L160" i="17"/>
  <c r="L219" i="17"/>
  <c r="M3" i="17"/>
  <c r="M42" i="17"/>
  <c r="M102" i="17"/>
  <c r="M160" i="17"/>
  <c r="M219" i="17"/>
  <c r="C37" i="17"/>
  <c r="C76" i="17"/>
  <c r="C136" i="17"/>
  <c r="C194" i="17"/>
  <c r="C253" i="17"/>
  <c r="D37" i="17"/>
  <c r="D76" i="17"/>
  <c r="D136" i="17"/>
  <c r="D194" i="17"/>
  <c r="D253" i="17"/>
  <c r="H37" i="17"/>
  <c r="H76" i="17"/>
  <c r="H136" i="17"/>
  <c r="H194" i="17"/>
  <c r="H253" i="17"/>
  <c r="J37" i="17"/>
  <c r="J76" i="17"/>
  <c r="J136" i="17"/>
  <c r="J194" i="17"/>
  <c r="J253" i="17"/>
  <c r="C297" i="17"/>
  <c r="C36" i="17"/>
  <c r="C75" i="17"/>
  <c r="C135" i="17"/>
  <c r="C193" i="17"/>
  <c r="C252" i="17"/>
  <c r="D36" i="17"/>
  <c r="D75" i="17"/>
  <c r="D135" i="17"/>
  <c r="D193" i="17"/>
  <c r="D252" i="17"/>
  <c r="H36" i="17"/>
  <c r="H75" i="17"/>
  <c r="H135" i="17"/>
  <c r="H193" i="17"/>
  <c r="H252" i="17"/>
  <c r="J36" i="17"/>
  <c r="J75" i="17"/>
  <c r="J135" i="17"/>
  <c r="J193" i="17"/>
  <c r="J252" i="17"/>
  <c r="C296" i="17"/>
  <c r="C35" i="17"/>
  <c r="C74" i="17"/>
  <c r="C134" i="17"/>
  <c r="C192" i="17"/>
  <c r="C251" i="17"/>
  <c r="D35" i="17"/>
  <c r="D74" i="17"/>
  <c r="D134" i="17"/>
  <c r="D192" i="17"/>
  <c r="D251" i="17"/>
  <c r="H35" i="17"/>
  <c r="H74" i="17"/>
  <c r="H134" i="17"/>
  <c r="H192" i="17"/>
  <c r="H251" i="17"/>
  <c r="J35" i="17"/>
  <c r="J74" i="17"/>
  <c r="J134" i="17"/>
  <c r="J192" i="17"/>
  <c r="J251" i="17"/>
  <c r="C295" i="17"/>
  <c r="C33" i="17"/>
  <c r="C72" i="17"/>
  <c r="C132" i="17"/>
  <c r="C190" i="17"/>
  <c r="C249" i="17"/>
  <c r="D33" i="17"/>
  <c r="D72" i="17"/>
  <c r="D132" i="17"/>
  <c r="D190" i="17"/>
  <c r="D249" i="17"/>
  <c r="H33" i="17"/>
  <c r="H72" i="17"/>
  <c r="H132" i="17"/>
  <c r="H190" i="17"/>
  <c r="H249" i="17"/>
  <c r="J33" i="17"/>
  <c r="J72" i="17"/>
  <c r="J132" i="17"/>
  <c r="J190" i="17"/>
  <c r="J249" i="17"/>
  <c r="C293" i="17"/>
  <c r="C32" i="17"/>
  <c r="C71" i="17"/>
  <c r="C131" i="17"/>
  <c r="C189" i="17"/>
  <c r="C248" i="17"/>
  <c r="D32" i="17"/>
  <c r="D71" i="17"/>
  <c r="D131" i="17"/>
  <c r="D189" i="17"/>
  <c r="D248" i="17"/>
  <c r="H32" i="17"/>
  <c r="H71" i="17"/>
  <c r="H131" i="17"/>
  <c r="H189" i="17"/>
  <c r="H248" i="17"/>
  <c r="J32" i="17"/>
  <c r="J71" i="17"/>
  <c r="J131" i="17"/>
  <c r="J189" i="17"/>
  <c r="J248" i="17"/>
  <c r="C292" i="17"/>
  <c r="C31" i="17"/>
  <c r="C70" i="17"/>
  <c r="C130" i="17"/>
  <c r="C188" i="17"/>
  <c r="C247" i="17"/>
  <c r="D31" i="17"/>
  <c r="D70" i="17"/>
  <c r="D130" i="17"/>
  <c r="D188" i="17"/>
  <c r="D247" i="17"/>
  <c r="H31" i="17"/>
  <c r="H70" i="17"/>
  <c r="H130" i="17"/>
  <c r="H188" i="17"/>
  <c r="H247" i="17"/>
  <c r="J31" i="17"/>
  <c r="J70" i="17"/>
  <c r="J130" i="17"/>
  <c r="J188" i="17"/>
  <c r="J247" i="17"/>
  <c r="C291" i="17"/>
  <c r="C29" i="17"/>
  <c r="C68" i="17"/>
  <c r="C128" i="17"/>
  <c r="C186" i="17"/>
  <c r="C245" i="17"/>
  <c r="D29" i="17"/>
  <c r="D68" i="17"/>
  <c r="D128" i="17"/>
  <c r="D186" i="17"/>
  <c r="D245" i="17"/>
  <c r="H29" i="17"/>
  <c r="H68" i="17"/>
  <c r="H128" i="17"/>
  <c r="H186" i="17"/>
  <c r="H245" i="17"/>
  <c r="J29" i="17"/>
  <c r="J68" i="17"/>
  <c r="J128" i="17"/>
  <c r="J186" i="17"/>
  <c r="J245" i="17"/>
  <c r="C289" i="17"/>
  <c r="C28" i="17"/>
  <c r="C67" i="17"/>
  <c r="C127" i="17"/>
  <c r="C185" i="17"/>
  <c r="C244" i="17"/>
  <c r="D28" i="17"/>
  <c r="D67" i="17"/>
  <c r="D127" i="17"/>
  <c r="D185" i="17"/>
  <c r="D244" i="17"/>
  <c r="H28" i="17"/>
  <c r="H67" i="17"/>
  <c r="H127" i="17"/>
  <c r="H185" i="17"/>
  <c r="H244" i="17"/>
  <c r="J28" i="17"/>
  <c r="J67" i="17"/>
  <c r="J127" i="17"/>
  <c r="J185" i="17"/>
  <c r="J244" i="17"/>
  <c r="C288" i="17"/>
  <c r="C27" i="17"/>
  <c r="C66" i="17"/>
  <c r="C126" i="17"/>
  <c r="C184" i="17"/>
  <c r="C243" i="17"/>
  <c r="D27" i="17"/>
  <c r="D66" i="17"/>
  <c r="D126" i="17"/>
  <c r="D184" i="17"/>
  <c r="D243" i="17"/>
  <c r="H27" i="17"/>
  <c r="H66" i="17"/>
  <c r="H126" i="17"/>
  <c r="H184" i="17"/>
  <c r="H243" i="17"/>
  <c r="J27" i="17"/>
  <c r="J66" i="17"/>
  <c r="J126" i="17"/>
  <c r="J184" i="17"/>
  <c r="J243" i="17"/>
  <c r="C287" i="17"/>
  <c r="C21" i="17"/>
  <c r="C60" i="17"/>
  <c r="C120" i="17"/>
  <c r="C178" i="17"/>
  <c r="C237" i="17"/>
  <c r="D21" i="17"/>
  <c r="D60" i="17"/>
  <c r="D120" i="17"/>
  <c r="D178" i="17"/>
  <c r="D237" i="17"/>
  <c r="H21" i="17"/>
  <c r="H60" i="17"/>
  <c r="H120" i="17"/>
  <c r="H178" i="17"/>
  <c r="H237" i="17"/>
  <c r="J21" i="17"/>
  <c r="J60" i="17"/>
  <c r="J120" i="17"/>
  <c r="J178" i="17"/>
  <c r="J237" i="17"/>
  <c r="C281" i="17"/>
  <c r="C20" i="17"/>
  <c r="C59" i="17"/>
  <c r="C119" i="17"/>
  <c r="C177" i="17"/>
  <c r="C236" i="17"/>
  <c r="D20" i="17"/>
  <c r="D59" i="17"/>
  <c r="D119" i="17"/>
  <c r="D177" i="17"/>
  <c r="D236" i="17"/>
  <c r="H20" i="17"/>
  <c r="H59" i="17"/>
  <c r="H119" i="17"/>
  <c r="H177" i="17"/>
  <c r="H236" i="17"/>
  <c r="J20" i="17"/>
  <c r="J59" i="17"/>
  <c r="J119" i="17"/>
  <c r="J177" i="17"/>
  <c r="J236" i="17"/>
  <c r="C280" i="17"/>
  <c r="C19" i="17"/>
  <c r="C58" i="17"/>
  <c r="C118" i="17"/>
  <c r="C176" i="17"/>
  <c r="C235" i="17"/>
  <c r="D19" i="17"/>
  <c r="D58" i="17"/>
  <c r="D118" i="17"/>
  <c r="D176" i="17"/>
  <c r="D235" i="17"/>
  <c r="H19" i="17"/>
  <c r="H58" i="17"/>
  <c r="H118" i="17"/>
  <c r="H176" i="17"/>
  <c r="H235" i="17"/>
  <c r="J19" i="17"/>
  <c r="J58" i="17"/>
  <c r="J118" i="17"/>
  <c r="J176" i="17"/>
  <c r="J235" i="17"/>
  <c r="C279" i="17"/>
  <c r="C17" i="17"/>
  <c r="C56" i="17"/>
  <c r="C116" i="17"/>
  <c r="C174" i="17"/>
  <c r="C233" i="17"/>
  <c r="D17" i="17"/>
  <c r="D56" i="17"/>
  <c r="D116" i="17"/>
  <c r="D174" i="17"/>
  <c r="D233" i="17"/>
  <c r="H17" i="17"/>
  <c r="H56" i="17"/>
  <c r="H116" i="17"/>
  <c r="H174" i="17"/>
  <c r="H233" i="17"/>
  <c r="J17" i="17"/>
  <c r="J56" i="17"/>
  <c r="J116" i="17"/>
  <c r="J174" i="17"/>
  <c r="J233" i="17"/>
  <c r="C277" i="17"/>
  <c r="C16" i="17"/>
  <c r="C55" i="17"/>
  <c r="C115" i="17"/>
  <c r="C173" i="17"/>
  <c r="C232" i="17"/>
  <c r="D16" i="17"/>
  <c r="D55" i="17"/>
  <c r="D115" i="17"/>
  <c r="D173" i="17"/>
  <c r="D232" i="17"/>
  <c r="H16" i="17"/>
  <c r="H55" i="17"/>
  <c r="H115" i="17"/>
  <c r="H173" i="17"/>
  <c r="H232" i="17"/>
  <c r="J16" i="17"/>
  <c r="J55" i="17"/>
  <c r="J115" i="17"/>
  <c r="J173" i="17"/>
  <c r="J232" i="17"/>
  <c r="C276" i="17"/>
  <c r="C15" i="17"/>
  <c r="C54" i="17"/>
  <c r="C114" i="17"/>
  <c r="C172" i="17"/>
  <c r="C231" i="17"/>
  <c r="D15" i="17"/>
  <c r="D54" i="17"/>
  <c r="D114" i="17"/>
  <c r="D172" i="17"/>
  <c r="D231" i="17"/>
  <c r="H15" i="17"/>
  <c r="H54" i="17"/>
  <c r="H114" i="17"/>
  <c r="H172" i="17"/>
  <c r="H231" i="17"/>
  <c r="J15" i="17"/>
  <c r="J54" i="17"/>
  <c r="J114" i="17"/>
  <c r="J172" i="17"/>
  <c r="J231" i="17"/>
  <c r="C275" i="17"/>
  <c r="C13" i="17"/>
  <c r="C52" i="17"/>
  <c r="C112" i="17"/>
  <c r="C170" i="17"/>
  <c r="C229" i="17"/>
  <c r="D13" i="17"/>
  <c r="D52" i="17"/>
  <c r="D112" i="17"/>
  <c r="D170" i="17"/>
  <c r="D229" i="17"/>
  <c r="H13" i="17"/>
  <c r="H52" i="17"/>
  <c r="H112" i="17"/>
  <c r="H170" i="17"/>
  <c r="H229" i="17"/>
  <c r="J13" i="17"/>
  <c r="J52" i="17"/>
  <c r="J112" i="17"/>
  <c r="J170" i="17"/>
  <c r="J229" i="17"/>
  <c r="C273" i="17"/>
  <c r="C12" i="17"/>
  <c r="C51" i="17"/>
  <c r="C111" i="17"/>
  <c r="C169" i="17"/>
  <c r="C228" i="17"/>
  <c r="D12" i="17"/>
  <c r="D51" i="17"/>
  <c r="D111" i="17"/>
  <c r="D169" i="17"/>
  <c r="D228" i="17"/>
  <c r="H12" i="17"/>
  <c r="H51" i="17"/>
  <c r="H111" i="17"/>
  <c r="H169" i="17"/>
  <c r="H228" i="17"/>
  <c r="J12" i="17"/>
  <c r="J51" i="17"/>
  <c r="J111" i="17"/>
  <c r="J169" i="17"/>
  <c r="J228" i="17"/>
  <c r="C272" i="17"/>
  <c r="C11" i="17"/>
  <c r="C50" i="17"/>
  <c r="C110" i="17"/>
  <c r="C168" i="17"/>
  <c r="C227" i="17"/>
  <c r="D11" i="17"/>
  <c r="D50" i="17"/>
  <c r="D110" i="17"/>
  <c r="D168" i="17"/>
  <c r="D227" i="17"/>
  <c r="H11" i="17"/>
  <c r="H50" i="17"/>
  <c r="H110" i="17"/>
  <c r="H168" i="17"/>
  <c r="H227" i="17"/>
  <c r="J11" i="17"/>
  <c r="J50" i="17"/>
  <c r="J110" i="17"/>
  <c r="J168" i="17"/>
  <c r="J227" i="17"/>
  <c r="C271" i="17"/>
  <c r="C9" i="17"/>
  <c r="C48" i="17"/>
  <c r="C108" i="17"/>
  <c r="C166" i="17"/>
  <c r="C225" i="17"/>
  <c r="D9" i="17"/>
  <c r="D48" i="17"/>
  <c r="D108" i="17"/>
  <c r="D166" i="17"/>
  <c r="D225" i="17"/>
  <c r="H9" i="17"/>
  <c r="H48" i="17"/>
  <c r="H108" i="17"/>
  <c r="H166" i="17"/>
  <c r="H225" i="17"/>
  <c r="J9" i="17"/>
  <c r="J48" i="17"/>
  <c r="J108" i="17"/>
  <c r="J166" i="17"/>
  <c r="J225" i="17"/>
  <c r="C269" i="17"/>
  <c r="C8" i="17"/>
  <c r="C47" i="17"/>
  <c r="C107" i="17"/>
  <c r="C165" i="17"/>
  <c r="C224" i="17"/>
  <c r="D8" i="17"/>
  <c r="D47" i="17"/>
  <c r="D107" i="17"/>
  <c r="D165" i="17"/>
  <c r="D224" i="17"/>
  <c r="H8" i="17"/>
  <c r="H47" i="17"/>
  <c r="H107" i="17"/>
  <c r="H165" i="17"/>
  <c r="H224" i="17"/>
  <c r="J8" i="17"/>
  <c r="J47" i="17"/>
  <c r="J107" i="17"/>
  <c r="J165" i="17"/>
  <c r="J224" i="17"/>
  <c r="C268" i="17"/>
  <c r="C7" i="17"/>
  <c r="C46" i="17"/>
  <c r="C106" i="17"/>
  <c r="C164" i="17"/>
  <c r="C223" i="17"/>
  <c r="D7" i="17"/>
  <c r="D46" i="17"/>
  <c r="D106" i="17"/>
  <c r="D164" i="17"/>
  <c r="D223" i="17"/>
  <c r="H7" i="17"/>
  <c r="H46" i="17"/>
  <c r="H106" i="17"/>
  <c r="H164" i="17"/>
  <c r="H223" i="17"/>
  <c r="J7" i="17"/>
  <c r="J46" i="17"/>
  <c r="J106" i="17"/>
  <c r="J164" i="17"/>
  <c r="J223" i="17"/>
  <c r="C267" i="17"/>
  <c r="C5" i="17"/>
  <c r="C44" i="17"/>
  <c r="C104" i="17"/>
  <c r="C162" i="17"/>
  <c r="C221" i="17"/>
  <c r="D5" i="17"/>
  <c r="D44" i="17"/>
  <c r="D104" i="17"/>
  <c r="D162" i="17"/>
  <c r="D221" i="17"/>
  <c r="H5" i="17"/>
  <c r="H44" i="17"/>
  <c r="H104" i="17"/>
  <c r="H162" i="17"/>
  <c r="H221" i="17"/>
  <c r="J5" i="17"/>
  <c r="J44" i="17"/>
  <c r="J104" i="17"/>
  <c r="J162" i="17"/>
  <c r="J221" i="17"/>
  <c r="C265" i="17"/>
  <c r="C4" i="17"/>
  <c r="C43" i="17"/>
  <c r="C103" i="17"/>
  <c r="C161" i="17"/>
  <c r="C220" i="17"/>
  <c r="D4" i="17"/>
  <c r="D43" i="17"/>
  <c r="D103" i="17"/>
  <c r="D161" i="17"/>
  <c r="D220" i="17"/>
  <c r="H4" i="17"/>
  <c r="H43" i="17"/>
  <c r="H103" i="17"/>
  <c r="H161" i="17"/>
  <c r="H220" i="17"/>
  <c r="J4" i="17"/>
  <c r="J43" i="17"/>
  <c r="J103" i="17"/>
  <c r="J161" i="17"/>
  <c r="J220" i="17"/>
  <c r="C264" i="17"/>
  <c r="D3" i="17"/>
  <c r="D42" i="17"/>
  <c r="D102" i="17"/>
  <c r="D160" i="17"/>
  <c r="H3" i="17"/>
  <c r="H42" i="17"/>
  <c r="H102" i="17"/>
  <c r="H160" i="17"/>
  <c r="J3" i="17"/>
  <c r="J42" i="17"/>
  <c r="J102" i="17"/>
  <c r="J160" i="17"/>
  <c r="E38" i="17"/>
  <c r="E77" i="17"/>
  <c r="E137" i="17"/>
  <c r="E195" i="17"/>
  <c r="E254" i="17"/>
  <c r="F38" i="17"/>
  <c r="F77" i="17"/>
  <c r="F137" i="17"/>
  <c r="F195" i="17"/>
  <c r="F254" i="17"/>
  <c r="G38" i="17"/>
  <c r="G77" i="17"/>
  <c r="G137" i="17"/>
  <c r="G195" i="17"/>
  <c r="G254" i="17"/>
  <c r="I38" i="17"/>
  <c r="I77" i="17"/>
  <c r="I137" i="17"/>
  <c r="I195" i="17"/>
  <c r="I254" i="17"/>
  <c r="K38" i="17"/>
  <c r="K77" i="17"/>
  <c r="K137" i="17"/>
  <c r="K195" i="17"/>
  <c r="K254" i="17"/>
  <c r="L38" i="17"/>
  <c r="L77" i="17"/>
  <c r="L137" i="17"/>
  <c r="L195" i="17"/>
  <c r="L254" i="17"/>
  <c r="M38" i="17"/>
  <c r="M77" i="17"/>
  <c r="M137" i="17"/>
  <c r="M195" i="17"/>
  <c r="M254" i="17"/>
  <c r="D298" i="17"/>
  <c r="C38" i="17"/>
  <c r="C77" i="17"/>
  <c r="C137" i="17"/>
  <c r="C195" i="17"/>
  <c r="C254" i="17"/>
  <c r="D38" i="17"/>
  <c r="D77" i="17"/>
  <c r="D137" i="17"/>
  <c r="D195" i="17"/>
  <c r="D254" i="17"/>
  <c r="H38" i="17"/>
  <c r="H77" i="17"/>
  <c r="H137" i="17"/>
  <c r="H195" i="17"/>
  <c r="H254" i="17"/>
  <c r="J38" i="17"/>
  <c r="J77" i="17"/>
  <c r="J137" i="17"/>
  <c r="J195" i="17"/>
  <c r="J254" i="17"/>
  <c r="C298" i="17"/>
  <c r="E37" i="17"/>
  <c r="E76" i="17"/>
  <c r="E136" i="17"/>
  <c r="E194" i="17"/>
  <c r="E253" i="17"/>
  <c r="F37" i="17"/>
  <c r="F76" i="17"/>
  <c r="F136" i="17"/>
  <c r="F194" i="17"/>
  <c r="F253" i="17"/>
  <c r="G37" i="17"/>
  <c r="G76" i="17"/>
  <c r="G136" i="17"/>
  <c r="G194" i="17"/>
  <c r="G253" i="17"/>
  <c r="I37" i="17"/>
  <c r="I76" i="17"/>
  <c r="I136" i="17"/>
  <c r="I194" i="17"/>
  <c r="I253" i="17"/>
  <c r="K37" i="17"/>
  <c r="K76" i="17"/>
  <c r="K136" i="17"/>
  <c r="K194" i="17"/>
  <c r="K253" i="17"/>
  <c r="L37" i="17"/>
  <c r="L76" i="17"/>
  <c r="L136" i="17"/>
  <c r="L194" i="17"/>
  <c r="L253" i="17"/>
  <c r="M37" i="17"/>
  <c r="M76" i="17"/>
  <c r="M136" i="17"/>
  <c r="M194" i="17"/>
  <c r="M253" i="17"/>
  <c r="D297" i="17"/>
  <c r="E36" i="17"/>
  <c r="E75" i="17"/>
  <c r="E135" i="17"/>
  <c r="E193" i="17"/>
  <c r="E252" i="17"/>
  <c r="F36" i="17"/>
  <c r="F75" i="17"/>
  <c r="F135" i="17"/>
  <c r="F193" i="17"/>
  <c r="F252" i="17"/>
  <c r="G36" i="17"/>
  <c r="G75" i="17"/>
  <c r="G135" i="17"/>
  <c r="G193" i="17"/>
  <c r="G252" i="17"/>
  <c r="I36" i="17"/>
  <c r="I75" i="17"/>
  <c r="I135" i="17"/>
  <c r="I193" i="17"/>
  <c r="I252" i="17"/>
  <c r="K36" i="17"/>
  <c r="K75" i="17"/>
  <c r="K135" i="17"/>
  <c r="K193" i="17"/>
  <c r="K252" i="17"/>
  <c r="L36" i="17"/>
  <c r="L75" i="17"/>
  <c r="L135" i="17"/>
  <c r="L193" i="17"/>
  <c r="L252" i="17"/>
  <c r="M36" i="17"/>
  <c r="M75" i="17"/>
  <c r="M135" i="17"/>
  <c r="M193" i="17"/>
  <c r="M252" i="17"/>
  <c r="D296" i="17"/>
  <c r="E34" i="17"/>
  <c r="E73" i="17"/>
  <c r="E133" i="17"/>
  <c r="E191" i="17"/>
  <c r="E250" i="17"/>
  <c r="F34" i="17"/>
  <c r="F73" i="17"/>
  <c r="F133" i="17"/>
  <c r="F191" i="17"/>
  <c r="F250" i="17"/>
  <c r="G34" i="17"/>
  <c r="G73" i="17"/>
  <c r="G133" i="17"/>
  <c r="G191" i="17"/>
  <c r="G250" i="17"/>
  <c r="I34" i="17"/>
  <c r="I73" i="17"/>
  <c r="I133" i="17"/>
  <c r="I191" i="17"/>
  <c r="I250" i="17"/>
  <c r="K34" i="17"/>
  <c r="K73" i="17"/>
  <c r="K133" i="17"/>
  <c r="K191" i="17"/>
  <c r="K250" i="17"/>
  <c r="L34" i="17"/>
  <c r="L73" i="17"/>
  <c r="L133" i="17"/>
  <c r="L191" i="17"/>
  <c r="L250" i="17"/>
  <c r="M34" i="17"/>
  <c r="M73" i="17"/>
  <c r="M133" i="17"/>
  <c r="M191" i="17"/>
  <c r="M250" i="17"/>
  <c r="D294" i="17"/>
  <c r="C34" i="17"/>
  <c r="C73" i="17"/>
  <c r="C133" i="17"/>
  <c r="C191" i="17"/>
  <c r="C250" i="17"/>
  <c r="D34" i="17"/>
  <c r="D73" i="17"/>
  <c r="D133" i="17"/>
  <c r="D191" i="17"/>
  <c r="D250" i="17"/>
  <c r="H34" i="17"/>
  <c r="H73" i="17"/>
  <c r="H133" i="17"/>
  <c r="H191" i="17"/>
  <c r="H250" i="17"/>
  <c r="J34" i="17"/>
  <c r="J73" i="17"/>
  <c r="J133" i="17"/>
  <c r="J191" i="17"/>
  <c r="J250" i="17"/>
  <c r="C294" i="17"/>
  <c r="E33" i="17"/>
  <c r="E72" i="17"/>
  <c r="E132" i="17"/>
  <c r="E190" i="17"/>
  <c r="E249" i="17"/>
  <c r="F33" i="17"/>
  <c r="F72" i="17"/>
  <c r="F132" i="17"/>
  <c r="F190" i="17"/>
  <c r="F249" i="17"/>
  <c r="G33" i="17"/>
  <c r="G72" i="17"/>
  <c r="G132" i="17"/>
  <c r="G190" i="17"/>
  <c r="G249" i="17"/>
  <c r="I33" i="17"/>
  <c r="I72" i="17"/>
  <c r="I132" i="17"/>
  <c r="I190" i="17"/>
  <c r="I249" i="17"/>
  <c r="K33" i="17"/>
  <c r="K72" i="17"/>
  <c r="K132" i="17"/>
  <c r="K190" i="17"/>
  <c r="K249" i="17"/>
  <c r="L33" i="17"/>
  <c r="L72" i="17"/>
  <c r="L132" i="17"/>
  <c r="L190" i="17"/>
  <c r="L249" i="17"/>
  <c r="M33" i="17"/>
  <c r="M72" i="17"/>
  <c r="M132" i="17"/>
  <c r="M190" i="17"/>
  <c r="M249" i="17"/>
  <c r="D293" i="17"/>
  <c r="E32" i="17"/>
  <c r="E71" i="17"/>
  <c r="E131" i="17"/>
  <c r="E189" i="17"/>
  <c r="E248" i="17"/>
  <c r="F32" i="17"/>
  <c r="F71" i="17"/>
  <c r="F131" i="17"/>
  <c r="F189" i="17"/>
  <c r="F248" i="17"/>
  <c r="G32" i="17"/>
  <c r="G71" i="17"/>
  <c r="G131" i="17"/>
  <c r="G189" i="17"/>
  <c r="G248" i="17"/>
  <c r="I32" i="17"/>
  <c r="I71" i="17"/>
  <c r="I131" i="17"/>
  <c r="I189" i="17"/>
  <c r="I248" i="17"/>
  <c r="K32" i="17"/>
  <c r="K71" i="17"/>
  <c r="K131" i="17"/>
  <c r="K189" i="17"/>
  <c r="K248" i="17"/>
  <c r="L32" i="17"/>
  <c r="L71" i="17"/>
  <c r="L131" i="17"/>
  <c r="L189" i="17"/>
  <c r="L248" i="17"/>
  <c r="M32" i="17"/>
  <c r="M71" i="17"/>
  <c r="M131" i="17"/>
  <c r="M189" i="17"/>
  <c r="M248" i="17"/>
  <c r="D292" i="17"/>
  <c r="E30" i="17"/>
  <c r="E69" i="17"/>
  <c r="E129" i="17"/>
  <c r="E187" i="17"/>
  <c r="E246" i="17"/>
  <c r="F30" i="17"/>
  <c r="F69" i="17"/>
  <c r="F129" i="17"/>
  <c r="F187" i="17"/>
  <c r="F246" i="17"/>
  <c r="G30" i="17"/>
  <c r="G69" i="17"/>
  <c r="G129" i="17"/>
  <c r="G187" i="17"/>
  <c r="G246" i="17"/>
  <c r="I30" i="17"/>
  <c r="I69" i="17"/>
  <c r="I129" i="17"/>
  <c r="I187" i="17"/>
  <c r="I246" i="17"/>
  <c r="K30" i="17"/>
  <c r="K69" i="17"/>
  <c r="K129" i="17"/>
  <c r="K187" i="17"/>
  <c r="K246" i="17"/>
  <c r="L30" i="17"/>
  <c r="L69" i="17"/>
  <c r="L129" i="17"/>
  <c r="L187" i="17"/>
  <c r="L246" i="17"/>
  <c r="M30" i="17"/>
  <c r="M69" i="17"/>
  <c r="M129" i="17"/>
  <c r="M187" i="17"/>
  <c r="M246" i="17"/>
  <c r="D290" i="17"/>
  <c r="C30" i="17"/>
  <c r="C69" i="17"/>
  <c r="C129" i="17"/>
  <c r="C187" i="17"/>
  <c r="C246" i="17"/>
  <c r="D30" i="17"/>
  <c r="D69" i="17"/>
  <c r="D129" i="17"/>
  <c r="D187" i="17"/>
  <c r="D246" i="17"/>
  <c r="H30" i="17"/>
  <c r="H69" i="17"/>
  <c r="H129" i="17"/>
  <c r="H187" i="17"/>
  <c r="H246" i="17"/>
  <c r="J30" i="17"/>
  <c r="J69" i="17"/>
  <c r="J129" i="17"/>
  <c r="J187" i="17"/>
  <c r="J246" i="17"/>
  <c r="C290" i="17"/>
  <c r="E29" i="17"/>
  <c r="E68" i="17"/>
  <c r="E128" i="17"/>
  <c r="E186" i="17"/>
  <c r="E245" i="17"/>
  <c r="F29" i="17"/>
  <c r="F68" i="17"/>
  <c r="F128" i="17"/>
  <c r="F186" i="17"/>
  <c r="F245" i="17"/>
  <c r="G29" i="17"/>
  <c r="G68" i="17"/>
  <c r="G128" i="17"/>
  <c r="G186" i="17"/>
  <c r="G245" i="17"/>
  <c r="I29" i="17"/>
  <c r="I68" i="17"/>
  <c r="I128" i="17"/>
  <c r="I186" i="17"/>
  <c r="I245" i="17"/>
  <c r="K29" i="17"/>
  <c r="K68" i="17"/>
  <c r="K128" i="17"/>
  <c r="K186" i="17"/>
  <c r="K245" i="17"/>
  <c r="L29" i="17"/>
  <c r="L68" i="17"/>
  <c r="L128" i="17"/>
  <c r="L186" i="17"/>
  <c r="L245" i="17"/>
  <c r="M29" i="17"/>
  <c r="M68" i="17"/>
  <c r="M128" i="17"/>
  <c r="M186" i="17"/>
  <c r="M245" i="17"/>
  <c r="D289" i="17"/>
  <c r="E28" i="17"/>
  <c r="E67" i="17"/>
  <c r="E127" i="17"/>
  <c r="E185" i="17"/>
  <c r="E244" i="17"/>
  <c r="F28" i="17"/>
  <c r="F67" i="17"/>
  <c r="F127" i="17"/>
  <c r="F185" i="17"/>
  <c r="F244" i="17"/>
  <c r="G28" i="17"/>
  <c r="G67" i="17"/>
  <c r="G127" i="17"/>
  <c r="G185" i="17"/>
  <c r="G244" i="17"/>
  <c r="I28" i="17"/>
  <c r="I67" i="17"/>
  <c r="I127" i="17"/>
  <c r="I185" i="17"/>
  <c r="I244" i="17"/>
  <c r="K28" i="17"/>
  <c r="K67" i="17"/>
  <c r="K127" i="17"/>
  <c r="K185" i="17"/>
  <c r="K244" i="17"/>
  <c r="L28" i="17"/>
  <c r="L67" i="17"/>
  <c r="L127" i="17"/>
  <c r="L185" i="17"/>
  <c r="L244" i="17"/>
  <c r="M28" i="17"/>
  <c r="M67" i="17"/>
  <c r="M127" i="17"/>
  <c r="M185" i="17"/>
  <c r="M244" i="17"/>
  <c r="D288" i="17"/>
  <c r="E26" i="17"/>
  <c r="E65" i="17"/>
  <c r="T65" i="17"/>
  <c r="E125" i="17"/>
  <c r="E183" i="17"/>
  <c r="E242" i="17"/>
  <c r="F26" i="17"/>
  <c r="F65" i="17"/>
  <c r="U65" i="17"/>
  <c r="F125" i="17"/>
  <c r="F183" i="17"/>
  <c r="F242" i="17"/>
  <c r="G26" i="17"/>
  <c r="G65" i="17"/>
  <c r="V65" i="17"/>
  <c r="G125" i="17"/>
  <c r="G183" i="17"/>
  <c r="G242" i="17"/>
  <c r="I26" i="17"/>
  <c r="I65" i="17"/>
  <c r="X65" i="17"/>
  <c r="I125" i="17"/>
  <c r="I183" i="17"/>
  <c r="I242" i="17"/>
  <c r="K26" i="17"/>
  <c r="K65" i="17"/>
  <c r="Z65" i="17"/>
  <c r="K125" i="17"/>
  <c r="K183" i="17"/>
  <c r="K242" i="17"/>
  <c r="L26" i="17"/>
  <c r="L65" i="17"/>
  <c r="AA65" i="17"/>
  <c r="L125" i="17"/>
  <c r="L183" i="17"/>
  <c r="L242" i="17"/>
  <c r="M26" i="17"/>
  <c r="M65" i="17"/>
  <c r="AB65" i="17"/>
  <c r="M125" i="17"/>
  <c r="M183" i="17"/>
  <c r="M242" i="17"/>
  <c r="D286" i="17"/>
  <c r="C26" i="17"/>
  <c r="C65" i="17"/>
  <c r="R65" i="17"/>
  <c r="C125" i="17"/>
  <c r="C183" i="17"/>
  <c r="C242" i="17"/>
  <c r="D26" i="17"/>
  <c r="D65" i="17"/>
  <c r="S65" i="17"/>
  <c r="D125" i="17"/>
  <c r="D183" i="17"/>
  <c r="D242" i="17"/>
  <c r="H26" i="17"/>
  <c r="H65" i="17"/>
  <c r="W65" i="17"/>
  <c r="H125" i="17"/>
  <c r="H183" i="17"/>
  <c r="H242" i="17"/>
  <c r="J26" i="17"/>
  <c r="J65" i="17"/>
  <c r="Y65" i="17"/>
  <c r="J125" i="17"/>
  <c r="J183" i="17"/>
  <c r="J242" i="17"/>
  <c r="C286" i="17"/>
  <c r="E25" i="17"/>
  <c r="E64" i="17"/>
  <c r="T64" i="17"/>
  <c r="E124" i="17"/>
  <c r="E182" i="17"/>
  <c r="E241" i="17"/>
  <c r="F25" i="17"/>
  <c r="F64" i="17"/>
  <c r="U64" i="17"/>
  <c r="F124" i="17"/>
  <c r="F182" i="17"/>
  <c r="F241" i="17"/>
  <c r="G25" i="17"/>
  <c r="G64" i="17"/>
  <c r="V64" i="17"/>
  <c r="G124" i="17"/>
  <c r="G182" i="17"/>
  <c r="G241" i="17"/>
  <c r="I25" i="17"/>
  <c r="I64" i="17"/>
  <c r="X64" i="17"/>
  <c r="I124" i="17"/>
  <c r="I182" i="17"/>
  <c r="I241" i="17"/>
  <c r="K25" i="17"/>
  <c r="K64" i="17"/>
  <c r="Z64" i="17"/>
  <c r="K124" i="17"/>
  <c r="K182" i="17"/>
  <c r="K241" i="17"/>
  <c r="L25" i="17"/>
  <c r="L64" i="17"/>
  <c r="AA64" i="17"/>
  <c r="L124" i="17"/>
  <c r="L182" i="17"/>
  <c r="L241" i="17"/>
  <c r="M25" i="17"/>
  <c r="M64" i="17"/>
  <c r="AB64" i="17"/>
  <c r="M124" i="17"/>
  <c r="M182" i="17"/>
  <c r="M241" i="17"/>
  <c r="D285" i="17"/>
  <c r="C25" i="17"/>
  <c r="C64" i="17"/>
  <c r="R64" i="17"/>
  <c r="C124" i="17"/>
  <c r="C182" i="17"/>
  <c r="C241" i="17"/>
  <c r="D25" i="17"/>
  <c r="D64" i="17"/>
  <c r="S64" i="17"/>
  <c r="D124" i="17"/>
  <c r="D182" i="17"/>
  <c r="D241" i="17"/>
  <c r="H25" i="17"/>
  <c r="H64" i="17"/>
  <c r="W64" i="17"/>
  <c r="H124" i="17"/>
  <c r="H182" i="17"/>
  <c r="H241" i="17"/>
  <c r="J25" i="17"/>
  <c r="J64" i="17"/>
  <c r="Y64" i="17"/>
  <c r="J124" i="17"/>
  <c r="J182" i="17"/>
  <c r="J241" i="17"/>
  <c r="C285" i="17"/>
  <c r="E24" i="17"/>
  <c r="E63" i="17"/>
  <c r="T63" i="17"/>
  <c r="E123" i="17"/>
  <c r="E181" i="17"/>
  <c r="E240" i="17"/>
  <c r="F24" i="17"/>
  <c r="F63" i="17"/>
  <c r="U63" i="17"/>
  <c r="F123" i="17"/>
  <c r="F181" i="17"/>
  <c r="F240" i="17"/>
  <c r="G24" i="17"/>
  <c r="G63" i="17"/>
  <c r="V63" i="17"/>
  <c r="G123" i="17"/>
  <c r="G181" i="17"/>
  <c r="G240" i="17"/>
  <c r="I24" i="17"/>
  <c r="I63" i="17"/>
  <c r="X63" i="17"/>
  <c r="I123" i="17"/>
  <c r="I181" i="17"/>
  <c r="I240" i="17"/>
  <c r="K24" i="17"/>
  <c r="K63" i="17"/>
  <c r="Z63" i="17"/>
  <c r="K123" i="17"/>
  <c r="K181" i="17"/>
  <c r="K240" i="17"/>
  <c r="L24" i="17"/>
  <c r="L63" i="17"/>
  <c r="AA63" i="17"/>
  <c r="L123" i="17"/>
  <c r="L181" i="17"/>
  <c r="L240" i="17"/>
  <c r="M24" i="17"/>
  <c r="M63" i="17"/>
  <c r="AB63" i="17"/>
  <c r="M123" i="17"/>
  <c r="M181" i="17"/>
  <c r="M240" i="17"/>
  <c r="D284" i="17"/>
  <c r="C24" i="17"/>
  <c r="C63" i="17"/>
  <c r="R63" i="17"/>
  <c r="C123" i="17"/>
  <c r="C181" i="17"/>
  <c r="C240" i="17"/>
  <c r="D24" i="17"/>
  <c r="D63" i="17"/>
  <c r="S63" i="17"/>
  <c r="D123" i="17"/>
  <c r="D181" i="17"/>
  <c r="D240" i="17"/>
  <c r="H24" i="17"/>
  <c r="H63" i="17"/>
  <c r="W63" i="17"/>
  <c r="H123" i="17"/>
  <c r="H181" i="17"/>
  <c r="H240" i="17"/>
  <c r="J24" i="17"/>
  <c r="J63" i="17"/>
  <c r="Y63" i="17"/>
  <c r="J123" i="17"/>
  <c r="J181" i="17"/>
  <c r="J240" i="17"/>
  <c r="C284" i="17"/>
  <c r="E23" i="17"/>
  <c r="E62" i="17"/>
  <c r="T62" i="17"/>
  <c r="E122" i="17"/>
  <c r="E180" i="17"/>
  <c r="E239" i="17"/>
  <c r="F23" i="17"/>
  <c r="F62" i="17"/>
  <c r="U62" i="17"/>
  <c r="F122" i="17"/>
  <c r="F180" i="17"/>
  <c r="F239" i="17"/>
  <c r="G23" i="17"/>
  <c r="G62" i="17"/>
  <c r="V62" i="17"/>
  <c r="G122" i="17"/>
  <c r="G180" i="17"/>
  <c r="G239" i="17"/>
  <c r="I23" i="17"/>
  <c r="I62" i="17"/>
  <c r="X62" i="17"/>
  <c r="I122" i="17"/>
  <c r="I180" i="17"/>
  <c r="I239" i="17"/>
  <c r="K23" i="17"/>
  <c r="K62" i="17"/>
  <c r="Z62" i="17"/>
  <c r="K122" i="17"/>
  <c r="K180" i="17"/>
  <c r="K239" i="17"/>
  <c r="L23" i="17"/>
  <c r="L62" i="17"/>
  <c r="AA62" i="17"/>
  <c r="L122" i="17"/>
  <c r="L180" i="17"/>
  <c r="L239" i="17"/>
  <c r="M23" i="17"/>
  <c r="M62" i="17"/>
  <c r="AB62" i="17"/>
  <c r="M122" i="17"/>
  <c r="M180" i="17"/>
  <c r="M239" i="17"/>
  <c r="D283" i="17"/>
  <c r="C23" i="17"/>
  <c r="C62" i="17"/>
  <c r="R62" i="17"/>
  <c r="C122" i="17"/>
  <c r="C180" i="17"/>
  <c r="C239" i="17"/>
  <c r="D23" i="17"/>
  <c r="D62" i="17"/>
  <c r="S62" i="17"/>
  <c r="D122" i="17"/>
  <c r="D180" i="17"/>
  <c r="D239" i="17"/>
  <c r="H23" i="17"/>
  <c r="H62" i="17"/>
  <c r="W62" i="17"/>
  <c r="H122" i="17"/>
  <c r="H180" i="17"/>
  <c r="H239" i="17"/>
  <c r="J23" i="17"/>
  <c r="J62" i="17"/>
  <c r="Y62" i="17"/>
  <c r="J122" i="17"/>
  <c r="J180" i="17"/>
  <c r="J239" i="17"/>
  <c r="C283" i="17"/>
  <c r="E22" i="17"/>
  <c r="E61" i="17"/>
  <c r="E121" i="17"/>
  <c r="E179" i="17"/>
  <c r="E238" i="17"/>
  <c r="F22" i="17"/>
  <c r="F61" i="17"/>
  <c r="F121" i="17"/>
  <c r="F179" i="17"/>
  <c r="F238" i="17"/>
  <c r="G22" i="17"/>
  <c r="G61" i="17"/>
  <c r="G121" i="17"/>
  <c r="G179" i="17"/>
  <c r="G238" i="17"/>
  <c r="I22" i="17"/>
  <c r="I61" i="17"/>
  <c r="I121" i="17"/>
  <c r="I179" i="17"/>
  <c r="I238" i="17"/>
  <c r="K22" i="17"/>
  <c r="K61" i="17"/>
  <c r="K121" i="17"/>
  <c r="K179" i="17"/>
  <c r="K238" i="17"/>
  <c r="L22" i="17"/>
  <c r="L61" i="17"/>
  <c r="L121" i="17"/>
  <c r="L179" i="17"/>
  <c r="L238" i="17"/>
  <c r="M22" i="17"/>
  <c r="M61" i="17"/>
  <c r="M121" i="17"/>
  <c r="M179" i="17"/>
  <c r="M238" i="17"/>
  <c r="D282" i="17"/>
  <c r="C22" i="17"/>
  <c r="C61" i="17"/>
  <c r="C121" i="17"/>
  <c r="C179" i="17"/>
  <c r="C238" i="17"/>
  <c r="D22" i="17"/>
  <c r="D61" i="17"/>
  <c r="D121" i="17"/>
  <c r="D179" i="17"/>
  <c r="D238" i="17"/>
  <c r="H22" i="17"/>
  <c r="H61" i="17"/>
  <c r="H121" i="17"/>
  <c r="H179" i="17"/>
  <c r="H238" i="17"/>
  <c r="J22" i="17"/>
  <c r="J61" i="17"/>
  <c r="J121" i="17"/>
  <c r="J179" i="17"/>
  <c r="J238" i="17"/>
  <c r="C282" i="17"/>
  <c r="E21" i="17"/>
  <c r="E60" i="17"/>
  <c r="E120" i="17"/>
  <c r="E178" i="17"/>
  <c r="E237" i="17"/>
  <c r="F21" i="17"/>
  <c r="F60" i="17"/>
  <c r="F120" i="17"/>
  <c r="F178" i="17"/>
  <c r="F237" i="17"/>
  <c r="G21" i="17"/>
  <c r="G60" i="17"/>
  <c r="G120" i="17"/>
  <c r="G178" i="17"/>
  <c r="G237" i="17"/>
  <c r="I21" i="17"/>
  <c r="I60" i="17"/>
  <c r="I120" i="17"/>
  <c r="I178" i="17"/>
  <c r="I237" i="17"/>
  <c r="K21" i="17"/>
  <c r="K60" i="17"/>
  <c r="K120" i="17"/>
  <c r="K178" i="17"/>
  <c r="K237" i="17"/>
  <c r="L21" i="17"/>
  <c r="L60" i="17"/>
  <c r="L120" i="17"/>
  <c r="L178" i="17"/>
  <c r="L237" i="17"/>
  <c r="M21" i="17"/>
  <c r="M60" i="17"/>
  <c r="M120" i="17"/>
  <c r="M178" i="17"/>
  <c r="M237" i="17"/>
  <c r="D281" i="17"/>
  <c r="E20" i="17"/>
  <c r="E59" i="17"/>
  <c r="E119" i="17"/>
  <c r="E177" i="17"/>
  <c r="E236" i="17"/>
  <c r="F20" i="17"/>
  <c r="F59" i="17"/>
  <c r="F119" i="17"/>
  <c r="F177" i="17"/>
  <c r="F236" i="17"/>
  <c r="G20" i="17"/>
  <c r="G59" i="17"/>
  <c r="G119" i="17"/>
  <c r="G177" i="17"/>
  <c r="G236" i="17"/>
  <c r="I20" i="17"/>
  <c r="I59" i="17"/>
  <c r="I119" i="17"/>
  <c r="I177" i="17"/>
  <c r="I236" i="17"/>
  <c r="K20" i="17"/>
  <c r="K59" i="17"/>
  <c r="K119" i="17"/>
  <c r="K177" i="17"/>
  <c r="K236" i="17"/>
  <c r="L20" i="17"/>
  <c r="L59" i="17"/>
  <c r="L119" i="17"/>
  <c r="L177" i="17"/>
  <c r="L236" i="17"/>
  <c r="M20" i="17"/>
  <c r="M59" i="17"/>
  <c r="M119" i="17"/>
  <c r="M177" i="17"/>
  <c r="M236" i="17"/>
  <c r="D280" i="17"/>
  <c r="E18" i="17"/>
  <c r="E57" i="17"/>
  <c r="E117" i="17"/>
  <c r="E175" i="17"/>
  <c r="E234" i="17"/>
  <c r="F18" i="17"/>
  <c r="F57" i="17"/>
  <c r="F117" i="17"/>
  <c r="F175" i="17"/>
  <c r="F234" i="17"/>
  <c r="G18" i="17"/>
  <c r="G57" i="17"/>
  <c r="G117" i="17"/>
  <c r="G175" i="17"/>
  <c r="G234" i="17"/>
  <c r="I18" i="17"/>
  <c r="I57" i="17"/>
  <c r="I117" i="17"/>
  <c r="I175" i="17"/>
  <c r="I234" i="17"/>
  <c r="K18" i="17"/>
  <c r="K57" i="17"/>
  <c r="K117" i="17"/>
  <c r="K175" i="17"/>
  <c r="K234" i="17"/>
  <c r="L18" i="17"/>
  <c r="L57" i="17"/>
  <c r="L117" i="17"/>
  <c r="L175" i="17"/>
  <c r="L234" i="17"/>
  <c r="M18" i="17"/>
  <c r="M57" i="17"/>
  <c r="M117" i="17"/>
  <c r="M175" i="17"/>
  <c r="M234" i="17"/>
  <c r="D278" i="17"/>
  <c r="G278" i="17"/>
  <c r="J278" i="17" s="1"/>
  <c r="C18" i="17"/>
  <c r="C57" i="17"/>
  <c r="C117" i="17"/>
  <c r="C175" i="17"/>
  <c r="C234" i="17"/>
  <c r="D18" i="17"/>
  <c r="D57" i="17"/>
  <c r="D117" i="17"/>
  <c r="D175" i="17"/>
  <c r="D234" i="17"/>
  <c r="H18" i="17"/>
  <c r="H57" i="17"/>
  <c r="H117" i="17"/>
  <c r="H175" i="17"/>
  <c r="H234" i="17"/>
  <c r="J18" i="17"/>
  <c r="J57" i="17"/>
  <c r="J117" i="17"/>
  <c r="J175" i="17"/>
  <c r="J234" i="17"/>
  <c r="C278" i="17"/>
  <c r="F278" i="17"/>
  <c r="I278" i="17" s="1"/>
  <c r="E17" i="17"/>
  <c r="E56" i="17"/>
  <c r="E116" i="17"/>
  <c r="E174" i="17"/>
  <c r="E233" i="17"/>
  <c r="F17" i="17"/>
  <c r="F56" i="17"/>
  <c r="F116" i="17"/>
  <c r="F174" i="17"/>
  <c r="F233" i="17"/>
  <c r="G17" i="17"/>
  <c r="G56" i="17"/>
  <c r="G116" i="17"/>
  <c r="G174" i="17"/>
  <c r="G233" i="17"/>
  <c r="I17" i="17"/>
  <c r="I56" i="17"/>
  <c r="I116" i="17"/>
  <c r="I174" i="17"/>
  <c r="I233" i="17"/>
  <c r="K17" i="17"/>
  <c r="K56" i="17"/>
  <c r="K116" i="17"/>
  <c r="K174" i="17"/>
  <c r="K233" i="17"/>
  <c r="L17" i="17"/>
  <c r="L56" i="17"/>
  <c r="L116" i="17"/>
  <c r="L174" i="17"/>
  <c r="L233" i="17"/>
  <c r="M17" i="17"/>
  <c r="M56" i="17"/>
  <c r="M116" i="17"/>
  <c r="M174" i="17"/>
  <c r="M233" i="17"/>
  <c r="D277" i="17"/>
  <c r="E16" i="17"/>
  <c r="E55" i="17"/>
  <c r="E115" i="17"/>
  <c r="E173" i="17"/>
  <c r="E232" i="17"/>
  <c r="F16" i="17"/>
  <c r="F55" i="17"/>
  <c r="F115" i="17"/>
  <c r="F173" i="17"/>
  <c r="F232" i="17"/>
  <c r="G16" i="17"/>
  <c r="G55" i="17"/>
  <c r="G115" i="17"/>
  <c r="G173" i="17"/>
  <c r="G232" i="17"/>
  <c r="I16" i="17"/>
  <c r="I55" i="17"/>
  <c r="I115" i="17"/>
  <c r="I173" i="17"/>
  <c r="I232" i="17"/>
  <c r="K16" i="17"/>
  <c r="K55" i="17"/>
  <c r="K115" i="17"/>
  <c r="K173" i="17"/>
  <c r="K232" i="17"/>
  <c r="L16" i="17"/>
  <c r="L55" i="17"/>
  <c r="L115" i="17"/>
  <c r="L173" i="17"/>
  <c r="L232" i="17"/>
  <c r="M16" i="17"/>
  <c r="M55" i="17"/>
  <c r="M115" i="17"/>
  <c r="M173" i="17"/>
  <c r="M232" i="17"/>
  <c r="D276" i="17"/>
  <c r="E14" i="17"/>
  <c r="E53" i="17"/>
  <c r="E113" i="17"/>
  <c r="E171" i="17"/>
  <c r="E230" i="17"/>
  <c r="F14" i="17"/>
  <c r="F53" i="17"/>
  <c r="F113" i="17"/>
  <c r="F171" i="17"/>
  <c r="F230" i="17"/>
  <c r="G14" i="17"/>
  <c r="G53" i="17"/>
  <c r="G113" i="17"/>
  <c r="G171" i="17"/>
  <c r="G230" i="17"/>
  <c r="I14" i="17"/>
  <c r="I53" i="17"/>
  <c r="I113" i="17"/>
  <c r="I171" i="17"/>
  <c r="I230" i="17"/>
  <c r="K14" i="17"/>
  <c r="K53" i="17"/>
  <c r="K113" i="17"/>
  <c r="K171" i="17"/>
  <c r="K230" i="17"/>
  <c r="L14" i="17"/>
  <c r="L53" i="17"/>
  <c r="L113" i="17"/>
  <c r="L171" i="17"/>
  <c r="L230" i="17"/>
  <c r="M14" i="17"/>
  <c r="M53" i="17"/>
  <c r="M113" i="17"/>
  <c r="M171" i="17"/>
  <c r="M230" i="17"/>
  <c r="D274" i="17"/>
  <c r="G274" i="17"/>
  <c r="J274" i="17" s="1"/>
  <c r="D327" i="17" s="1"/>
  <c r="C14" i="17"/>
  <c r="C53" i="17"/>
  <c r="C113" i="17"/>
  <c r="C171" i="17"/>
  <c r="C230" i="17"/>
  <c r="D14" i="17"/>
  <c r="D53" i="17"/>
  <c r="D113" i="17"/>
  <c r="D171" i="17"/>
  <c r="D230" i="17"/>
  <c r="H14" i="17"/>
  <c r="H53" i="17"/>
  <c r="H113" i="17"/>
  <c r="H171" i="17"/>
  <c r="H230" i="17"/>
  <c r="J14" i="17"/>
  <c r="J53" i="17"/>
  <c r="J113" i="17"/>
  <c r="J171" i="17"/>
  <c r="J230" i="17"/>
  <c r="C274" i="17"/>
  <c r="F274" i="17"/>
  <c r="I274" i="17" s="1"/>
  <c r="C327" i="17" s="1"/>
  <c r="E13" i="17"/>
  <c r="E52" i="17"/>
  <c r="E112" i="17"/>
  <c r="E170" i="17"/>
  <c r="E229" i="17"/>
  <c r="F13" i="17"/>
  <c r="F52" i="17"/>
  <c r="F112" i="17"/>
  <c r="F170" i="17"/>
  <c r="F229" i="17"/>
  <c r="G13" i="17"/>
  <c r="G52" i="17"/>
  <c r="G112" i="17"/>
  <c r="G170" i="17"/>
  <c r="G229" i="17"/>
  <c r="I13" i="17"/>
  <c r="I52" i="17"/>
  <c r="I112" i="17"/>
  <c r="I170" i="17"/>
  <c r="I229" i="17"/>
  <c r="K13" i="17"/>
  <c r="K52" i="17"/>
  <c r="K112" i="17"/>
  <c r="K170" i="17"/>
  <c r="K229" i="17"/>
  <c r="L13" i="17"/>
  <c r="L52" i="17"/>
  <c r="L112" i="17"/>
  <c r="L170" i="17"/>
  <c r="L229" i="17"/>
  <c r="M13" i="17"/>
  <c r="M52" i="17"/>
  <c r="M112" i="17"/>
  <c r="M170" i="17"/>
  <c r="M229" i="17"/>
  <c r="D273" i="17"/>
  <c r="E12" i="17"/>
  <c r="E51" i="17"/>
  <c r="E111" i="17"/>
  <c r="E169" i="17"/>
  <c r="E228" i="17"/>
  <c r="F12" i="17"/>
  <c r="F51" i="17"/>
  <c r="F111" i="17"/>
  <c r="F169" i="17"/>
  <c r="F228" i="17"/>
  <c r="G12" i="17"/>
  <c r="G51" i="17"/>
  <c r="G111" i="17"/>
  <c r="G169" i="17"/>
  <c r="G228" i="17"/>
  <c r="I12" i="17"/>
  <c r="I51" i="17"/>
  <c r="I111" i="17"/>
  <c r="I169" i="17"/>
  <c r="I228" i="17"/>
  <c r="K12" i="17"/>
  <c r="K51" i="17"/>
  <c r="K111" i="17"/>
  <c r="K169" i="17"/>
  <c r="K228" i="17"/>
  <c r="L12" i="17"/>
  <c r="L51" i="17"/>
  <c r="L111" i="17"/>
  <c r="L169" i="17"/>
  <c r="L228" i="17"/>
  <c r="M12" i="17"/>
  <c r="M51" i="17"/>
  <c r="M111" i="17"/>
  <c r="M169" i="17"/>
  <c r="M228" i="17"/>
  <c r="D272" i="17"/>
  <c r="E10" i="17"/>
  <c r="E49" i="17"/>
  <c r="E109" i="17"/>
  <c r="E167" i="17"/>
  <c r="E226" i="17"/>
  <c r="F10" i="17"/>
  <c r="F49" i="17"/>
  <c r="F109" i="17"/>
  <c r="F167" i="17"/>
  <c r="F226" i="17"/>
  <c r="G10" i="17"/>
  <c r="G49" i="17"/>
  <c r="G109" i="17"/>
  <c r="G167" i="17"/>
  <c r="G226" i="17"/>
  <c r="I10" i="17"/>
  <c r="I49" i="17"/>
  <c r="I109" i="17"/>
  <c r="I167" i="17"/>
  <c r="I226" i="17"/>
  <c r="K10" i="17"/>
  <c r="K49" i="17"/>
  <c r="K109" i="17"/>
  <c r="K167" i="17"/>
  <c r="K226" i="17"/>
  <c r="L10" i="17"/>
  <c r="L49" i="17"/>
  <c r="L109" i="17"/>
  <c r="L167" i="17"/>
  <c r="L226" i="17"/>
  <c r="M10" i="17"/>
  <c r="M49" i="17"/>
  <c r="M109" i="17"/>
  <c r="M167" i="17"/>
  <c r="M226" i="17"/>
  <c r="D270" i="17"/>
  <c r="G270" i="17"/>
  <c r="J270" i="17" s="1"/>
  <c r="D323" i="17" s="1"/>
  <c r="C10" i="17"/>
  <c r="C49" i="17"/>
  <c r="C109" i="17"/>
  <c r="C167" i="17"/>
  <c r="C226" i="17"/>
  <c r="D10" i="17"/>
  <c r="D49" i="17"/>
  <c r="D109" i="17"/>
  <c r="D167" i="17"/>
  <c r="D226" i="17"/>
  <c r="H10" i="17"/>
  <c r="H49" i="17"/>
  <c r="H109" i="17"/>
  <c r="H167" i="17"/>
  <c r="H226" i="17"/>
  <c r="J10" i="17"/>
  <c r="J49" i="17"/>
  <c r="J109" i="17"/>
  <c r="J167" i="17"/>
  <c r="J226" i="17"/>
  <c r="C270" i="17"/>
  <c r="F270" i="17"/>
  <c r="I270" i="17" s="1"/>
  <c r="E9" i="17"/>
  <c r="E48" i="17"/>
  <c r="E108" i="17"/>
  <c r="E166" i="17"/>
  <c r="E225" i="17"/>
  <c r="F9" i="17"/>
  <c r="F48" i="17"/>
  <c r="F108" i="17"/>
  <c r="F166" i="17"/>
  <c r="F225" i="17"/>
  <c r="G9" i="17"/>
  <c r="G48" i="17"/>
  <c r="G108" i="17"/>
  <c r="G166" i="17"/>
  <c r="G225" i="17"/>
  <c r="I9" i="17"/>
  <c r="I48" i="17"/>
  <c r="I108" i="17"/>
  <c r="I166" i="17"/>
  <c r="I225" i="17"/>
  <c r="K9" i="17"/>
  <c r="K48" i="17"/>
  <c r="K108" i="17"/>
  <c r="K166" i="17"/>
  <c r="K225" i="17"/>
  <c r="L9" i="17"/>
  <c r="L48" i="17"/>
  <c r="L108" i="17"/>
  <c r="L166" i="17"/>
  <c r="L225" i="17"/>
  <c r="M9" i="17"/>
  <c r="M48" i="17"/>
  <c r="M108" i="17"/>
  <c r="M166" i="17"/>
  <c r="M225" i="17"/>
  <c r="D269" i="17"/>
  <c r="E8" i="17"/>
  <c r="E47" i="17"/>
  <c r="E107" i="17"/>
  <c r="E165" i="17"/>
  <c r="E224" i="17"/>
  <c r="F8" i="17"/>
  <c r="F47" i="17"/>
  <c r="F107" i="17"/>
  <c r="F165" i="17"/>
  <c r="F224" i="17"/>
  <c r="G8" i="17"/>
  <c r="G47" i="17"/>
  <c r="G107" i="17"/>
  <c r="G165" i="17"/>
  <c r="G224" i="17"/>
  <c r="I8" i="17"/>
  <c r="I47" i="17"/>
  <c r="I107" i="17"/>
  <c r="I165" i="17"/>
  <c r="I224" i="17"/>
  <c r="K8" i="17"/>
  <c r="K47" i="17"/>
  <c r="K107" i="17"/>
  <c r="K165" i="17"/>
  <c r="K224" i="17"/>
  <c r="L8" i="17"/>
  <c r="L47" i="17"/>
  <c r="L107" i="17"/>
  <c r="L165" i="17"/>
  <c r="L224" i="17"/>
  <c r="M8" i="17"/>
  <c r="M47" i="17"/>
  <c r="M107" i="17"/>
  <c r="M165" i="17"/>
  <c r="M224" i="17"/>
  <c r="D268" i="17"/>
  <c r="E6" i="17"/>
  <c r="E45" i="17"/>
  <c r="E105" i="17"/>
  <c r="E163" i="17"/>
  <c r="E222" i="17"/>
  <c r="F6" i="17"/>
  <c r="F45" i="17"/>
  <c r="F105" i="17"/>
  <c r="F163" i="17"/>
  <c r="F222" i="17"/>
  <c r="G6" i="17"/>
  <c r="G45" i="17"/>
  <c r="G105" i="17"/>
  <c r="G163" i="17"/>
  <c r="G222" i="17"/>
  <c r="I6" i="17"/>
  <c r="I45" i="17"/>
  <c r="I105" i="17"/>
  <c r="I163" i="17"/>
  <c r="I222" i="17"/>
  <c r="K6" i="17"/>
  <c r="K45" i="17"/>
  <c r="K105" i="17"/>
  <c r="K163" i="17"/>
  <c r="K222" i="17"/>
  <c r="L6" i="17"/>
  <c r="L45" i="17"/>
  <c r="L105" i="17"/>
  <c r="L163" i="17"/>
  <c r="L222" i="17"/>
  <c r="M6" i="17"/>
  <c r="M45" i="17"/>
  <c r="M105" i="17"/>
  <c r="M163" i="17"/>
  <c r="M222" i="17"/>
  <c r="D266" i="17"/>
  <c r="G266" i="17"/>
  <c r="J266" i="17" s="1"/>
  <c r="D319" i="17" s="1"/>
  <c r="C6" i="17"/>
  <c r="C45" i="17"/>
  <c r="C105" i="17"/>
  <c r="C163" i="17"/>
  <c r="C222" i="17"/>
  <c r="D6" i="17"/>
  <c r="D45" i="17"/>
  <c r="D105" i="17"/>
  <c r="D163" i="17"/>
  <c r="D222" i="17"/>
  <c r="H6" i="17"/>
  <c r="H45" i="17"/>
  <c r="H105" i="17"/>
  <c r="H163" i="17"/>
  <c r="H222" i="17"/>
  <c r="J6" i="17"/>
  <c r="J45" i="17"/>
  <c r="J105" i="17"/>
  <c r="J163" i="17"/>
  <c r="J222" i="17"/>
  <c r="C266" i="17"/>
  <c r="E5" i="17"/>
  <c r="E44" i="17"/>
  <c r="E104" i="17"/>
  <c r="E162" i="17"/>
  <c r="E221" i="17"/>
  <c r="F5" i="17"/>
  <c r="F44" i="17"/>
  <c r="F104" i="17"/>
  <c r="F162" i="17"/>
  <c r="F221" i="17"/>
  <c r="G5" i="17"/>
  <c r="G44" i="17"/>
  <c r="G104" i="17"/>
  <c r="G162" i="17"/>
  <c r="G221" i="17"/>
  <c r="I5" i="17"/>
  <c r="I44" i="17"/>
  <c r="I104" i="17"/>
  <c r="I162" i="17"/>
  <c r="I221" i="17"/>
  <c r="K5" i="17"/>
  <c r="K44" i="17"/>
  <c r="K104" i="17"/>
  <c r="K162" i="17"/>
  <c r="K221" i="17"/>
  <c r="L5" i="17"/>
  <c r="L44" i="17"/>
  <c r="L104" i="17"/>
  <c r="L162" i="17"/>
  <c r="L221" i="17"/>
  <c r="M5" i="17"/>
  <c r="M44" i="17"/>
  <c r="M104" i="17"/>
  <c r="M162" i="17"/>
  <c r="M221" i="17"/>
  <c r="D265" i="17"/>
  <c r="E4" i="17"/>
  <c r="E43" i="17"/>
  <c r="E103" i="17"/>
  <c r="E161" i="17"/>
  <c r="E220" i="17"/>
  <c r="F4" i="17"/>
  <c r="F43" i="17"/>
  <c r="F103" i="17"/>
  <c r="F161" i="17"/>
  <c r="F220" i="17"/>
  <c r="G4" i="17"/>
  <c r="G43" i="17"/>
  <c r="G103" i="17"/>
  <c r="G161" i="17"/>
  <c r="G220" i="17"/>
  <c r="I4" i="17"/>
  <c r="I43" i="17"/>
  <c r="I103" i="17"/>
  <c r="I161" i="17"/>
  <c r="I220" i="17"/>
  <c r="K4" i="17"/>
  <c r="K43" i="17"/>
  <c r="K103" i="17"/>
  <c r="K161" i="17"/>
  <c r="K220" i="17"/>
  <c r="L4" i="17"/>
  <c r="L43" i="17"/>
  <c r="L103" i="17"/>
  <c r="L161" i="17"/>
  <c r="L220" i="17"/>
  <c r="M4" i="17"/>
  <c r="M43" i="17"/>
  <c r="M103" i="17"/>
  <c r="M161" i="17"/>
  <c r="M220" i="17"/>
  <c r="D264" i="17"/>
  <c r="AB249" i="17"/>
  <c r="AA249" i="17"/>
  <c r="Z249" i="17"/>
  <c r="Y249" i="17"/>
  <c r="X249" i="17"/>
  <c r="W249" i="17"/>
  <c r="V249" i="17"/>
  <c r="U249" i="17"/>
  <c r="T249" i="17"/>
  <c r="S249" i="17"/>
  <c r="R249" i="17"/>
  <c r="AB248" i="17"/>
  <c r="AA248" i="17"/>
  <c r="Z248" i="17"/>
  <c r="Y248" i="17"/>
  <c r="X248" i="17"/>
  <c r="W248" i="17"/>
  <c r="V248" i="17"/>
  <c r="U248" i="17"/>
  <c r="T248" i="17"/>
  <c r="S248" i="17"/>
  <c r="R248" i="17"/>
  <c r="AB247" i="17"/>
  <c r="AA247" i="17"/>
  <c r="Z247" i="17"/>
  <c r="Y247" i="17"/>
  <c r="X247" i="17"/>
  <c r="W247" i="17"/>
  <c r="V247" i="17"/>
  <c r="U247" i="17"/>
  <c r="T247" i="17"/>
  <c r="S247" i="17"/>
  <c r="R247" i="17"/>
  <c r="AB246" i="17"/>
  <c r="AA246" i="17"/>
  <c r="Z246" i="17"/>
  <c r="Y246" i="17"/>
  <c r="X246" i="17"/>
  <c r="W246" i="17"/>
  <c r="V246" i="17"/>
  <c r="U246" i="17"/>
  <c r="T246" i="17"/>
  <c r="S246" i="17"/>
  <c r="R246" i="17"/>
  <c r="AB245" i="17"/>
  <c r="AA245" i="17"/>
  <c r="Z245" i="17"/>
  <c r="Y245" i="17"/>
  <c r="X245" i="17"/>
  <c r="W245" i="17"/>
  <c r="V245" i="17"/>
  <c r="U245" i="17"/>
  <c r="T245" i="17"/>
  <c r="S245" i="17"/>
  <c r="R245" i="17"/>
  <c r="AB244" i="17"/>
  <c r="AA244" i="17"/>
  <c r="Z244" i="17"/>
  <c r="Y244" i="17"/>
  <c r="X244" i="17"/>
  <c r="W244" i="17"/>
  <c r="V244" i="17"/>
  <c r="U244" i="17"/>
  <c r="T244" i="17"/>
  <c r="S244" i="17"/>
  <c r="R244" i="17"/>
  <c r="AB243" i="17"/>
  <c r="AA243" i="17"/>
  <c r="Z243" i="17"/>
  <c r="Y243" i="17"/>
  <c r="X243" i="17"/>
  <c r="W243" i="17"/>
  <c r="V243" i="17"/>
  <c r="U243" i="17"/>
  <c r="T243" i="17"/>
  <c r="S243" i="17"/>
  <c r="R243" i="17"/>
  <c r="AB242" i="17"/>
  <c r="AA242" i="17"/>
  <c r="Z242" i="17"/>
  <c r="Y242" i="17"/>
  <c r="X242" i="17"/>
  <c r="W242" i="17"/>
  <c r="V242" i="17"/>
  <c r="U242" i="17"/>
  <c r="T242" i="17"/>
  <c r="S242" i="17"/>
  <c r="R242" i="17"/>
  <c r="AB241" i="17"/>
  <c r="AA241" i="17"/>
  <c r="Z241" i="17"/>
  <c r="Y241" i="17"/>
  <c r="X241" i="17"/>
  <c r="W241" i="17"/>
  <c r="V241" i="17"/>
  <c r="U241" i="17"/>
  <c r="T241" i="17"/>
  <c r="S241" i="17"/>
  <c r="R241" i="17"/>
  <c r="AB235" i="17"/>
  <c r="AA235" i="17"/>
  <c r="Z235" i="17"/>
  <c r="Y235" i="17"/>
  <c r="X235" i="17"/>
  <c r="W235" i="17"/>
  <c r="V235" i="17"/>
  <c r="U235" i="17"/>
  <c r="T235" i="17"/>
  <c r="S235" i="17"/>
  <c r="R235" i="17"/>
  <c r="AB234" i="17"/>
  <c r="AA234" i="17"/>
  <c r="Z234" i="17"/>
  <c r="Y234" i="17"/>
  <c r="X234" i="17"/>
  <c r="W234" i="17"/>
  <c r="V234" i="17"/>
  <c r="U234" i="17"/>
  <c r="T234" i="17"/>
  <c r="S234" i="17"/>
  <c r="R234" i="17"/>
  <c r="AB233" i="17"/>
  <c r="AA233" i="17"/>
  <c r="Z233" i="17"/>
  <c r="Y233" i="17"/>
  <c r="X233" i="17"/>
  <c r="W233" i="17"/>
  <c r="V233" i="17"/>
  <c r="U233" i="17"/>
  <c r="T233" i="17"/>
  <c r="S233" i="17"/>
  <c r="R233" i="17"/>
  <c r="AB232" i="17"/>
  <c r="AA232" i="17"/>
  <c r="Z232" i="17"/>
  <c r="Y232" i="17"/>
  <c r="X232" i="17"/>
  <c r="W232" i="17"/>
  <c r="V232" i="17"/>
  <c r="U232" i="17"/>
  <c r="T232" i="17"/>
  <c r="S232" i="17"/>
  <c r="R232" i="17"/>
  <c r="AB231" i="17"/>
  <c r="AA231" i="17"/>
  <c r="Z231" i="17"/>
  <c r="Y231" i="17"/>
  <c r="X231" i="17"/>
  <c r="W231" i="17"/>
  <c r="V231" i="17"/>
  <c r="U231" i="17"/>
  <c r="T231" i="17"/>
  <c r="S231" i="17"/>
  <c r="R231" i="17"/>
  <c r="AB230" i="17"/>
  <c r="AA230" i="17"/>
  <c r="Z230" i="17"/>
  <c r="Y230" i="17"/>
  <c r="X230" i="17"/>
  <c r="W230" i="17"/>
  <c r="V230" i="17"/>
  <c r="U230" i="17"/>
  <c r="T230" i="17"/>
  <c r="S230" i="17"/>
  <c r="R230" i="17"/>
  <c r="AB229" i="17"/>
  <c r="AA229" i="17"/>
  <c r="Z229" i="17"/>
  <c r="Y229" i="17"/>
  <c r="X229" i="17"/>
  <c r="W229" i="17"/>
  <c r="V229" i="17"/>
  <c r="U229" i="17"/>
  <c r="T229" i="17"/>
  <c r="S229" i="17"/>
  <c r="R229" i="17"/>
  <c r="AB228" i="17"/>
  <c r="AA228" i="17"/>
  <c r="Z228" i="17"/>
  <c r="Y228" i="17"/>
  <c r="X228" i="17"/>
  <c r="W228" i="17"/>
  <c r="V228" i="17"/>
  <c r="U228" i="17"/>
  <c r="T228" i="17"/>
  <c r="S228" i="17"/>
  <c r="R228" i="17"/>
  <c r="AB227" i="17"/>
  <c r="AA227" i="17"/>
  <c r="Z227" i="17"/>
  <c r="Y227" i="17"/>
  <c r="X227" i="17"/>
  <c r="W227" i="17"/>
  <c r="V227" i="17"/>
  <c r="U227" i="17"/>
  <c r="T227" i="17"/>
  <c r="S227" i="17"/>
  <c r="R227" i="17"/>
  <c r="AB182" i="17"/>
  <c r="AA182" i="17"/>
  <c r="Z182" i="17"/>
  <c r="Y182" i="17"/>
  <c r="X182" i="17"/>
  <c r="W182" i="17"/>
  <c r="V182" i="17"/>
  <c r="U182" i="17"/>
  <c r="T182" i="17"/>
  <c r="S182" i="17"/>
  <c r="R182" i="17"/>
  <c r="AB181" i="17"/>
  <c r="AA181" i="17"/>
  <c r="Z181" i="17"/>
  <c r="Y181" i="17"/>
  <c r="X181" i="17"/>
  <c r="W181" i="17"/>
  <c r="V181" i="17"/>
  <c r="U181" i="17"/>
  <c r="T181" i="17"/>
  <c r="S181" i="17"/>
  <c r="R181" i="17"/>
  <c r="AB180" i="17"/>
  <c r="AA180" i="17"/>
  <c r="Z180" i="17"/>
  <c r="Y180" i="17"/>
  <c r="X180" i="17"/>
  <c r="W180" i="17"/>
  <c r="V180" i="17"/>
  <c r="U180" i="17"/>
  <c r="T180" i="17"/>
  <c r="S180" i="17"/>
  <c r="R180" i="17"/>
  <c r="AB179" i="17"/>
  <c r="AA179" i="17"/>
  <c r="Z179" i="17"/>
  <c r="Y179" i="17"/>
  <c r="X179" i="17"/>
  <c r="W179" i="17"/>
  <c r="V179" i="17"/>
  <c r="U179" i="17"/>
  <c r="T179" i="17"/>
  <c r="S179" i="17"/>
  <c r="R179" i="17"/>
  <c r="AB178" i="17"/>
  <c r="AA178" i="17"/>
  <c r="Z178" i="17"/>
  <c r="Y178" i="17"/>
  <c r="X178" i="17"/>
  <c r="W178" i="17"/>
  <c r="V178" i="17"/>
  <c r="U178" i="17"/>
  <c r="T178" i="17"/>
  <c r="S178" i="17"/>
  <c r="R178" i="17"/>
  <c r="AB177" i="17"/>
  <c r="AA177" i="17"/>
  <c r="Z177" i="17"/>
  <c r="Y177" i="17"/>
  <c r="X177" i="17"/>
  <c r="W177" i="17"/>
  <c r="V177" i="17"/>
  <c r="U177" i="17"/>
  <c r="T177" i="17"/>
  <c r="S177" i="17"/>
  <c r="R177" i="17"/>
  <c r="AB176" i="17"/>
  <c r="AA176" i="17"/>
  <c r="Z176" i="17"/>
  <c r="Y176" i="17"/>
  <c r="X176" i="17"/>
  <c r="W176" i="17"/>
  <c r="V176" i="17"/>
  <c r="U176" i="17"/>
  <c r="T176" i="17"/>
  <c r="S176" i="17"/>
  <c r="R176" i="17"/>
  <c r="AB175" i="17"/>
  <c r="AA175" i="17"/>
  <c r="Z175" i="17"/>
  <c r="Y175" i="17"/>
  <c r="X175" i="17"/>
  <c r="W175" i="17"/>
  <c r="V175" i="17"/>
  <c r="U175" i="17"/>
  <c r="T175" i="17"/>
  <c r="S175" i="17"/>
  <c r="R175" i="17"/>
  <c r="AB174" i="17"/>
  <c r="AA174" i="17"/>
  <c r="Z174" i="17"/>
  <c r="Y174" i="17"/>
  <c r="X174" i="17"/>
  <c r="W174" i="17"/>
  <c r="V174" i="17"/>
  <c r="U174" i="17"/>
  <c r="T174" i="17"/>
  <c r="S174" i="17"/>
  <c r="R174" i="17"/>
  <c r="AB168" i="17"/>
  <c r="AA168" i="17"/>
  <c r="Z168" i="17"/>
  <c r="Y168" i="17"/>
  <c r="X168" i="17"/>
  <c r="W168" i="17"/>
  <c r="V168" i="17"/>
  <c r="U168" i="17"/>
  <c r="T168" i="17"/>
  <c r="S168" i="17"/>
  <c r="R168" i="17"/>
  <c r="AB167" i="17"/>
  <c r="AA167" i="17"/>
  <c r="Z167" i="17"/>
  <c r="Y167" i="17"/>
  <c r="X167" i="17"/>
  <c r="W167" i="17"/>
  <c r="V167" i="17"/>
  <c r="U167" i="17"/>
  <c r="T167" i="17"/>
  <c r="S167" i="17"/>
  <c r="R167" i="17"/>
  <c r="AB166" i="17"/>
  <c r="AA166" i="17"/>
  <c r="Z166" i="17"/>
  <c r="Y166" i="17"/>
  <c r="X166" i="17"/>
  <c r="W166" i="17"/>
  <c r="V166" i="17"/>
  <c r="U166" i="17"/>
  <c r="T166" i="17"/>
  <c r="S166" i="17"/>
  <c r="R166" i="17"/>
  <c r="AB165" i="17"/>
  <c r="AA165" i="17"/>
  <c r="Z165" i="17"/>
  <c r="Y165" i="17"/>
  <c r="X165" i="17"/>
  <c r="W165" i="17"/>
  <c r="V165" i="17"/>
  <c r="U165" i="17"/>
  <c r="T165" i="17"/>
  <c r="S165" i="17"/>
  <c r="R165" i="17"/>
  <c r="AB164" i="17"/>
  <c r="AA164" i="17"/>
  <c r="Z164" i="17"/>
  <c r="Y164" i="17"/>
  <c r="X164" i="17"/>
  <c r="W164" i="17"/>
  <c r="V164" i="17"/>
  <c r="U164" i="17"/>
  <c r="T164" i="17"/>
  <c r="S164" i="17"/>
  <c r="R164" i="17"/>
  <c r="AB163" i="17"/>
  <c r="AA163" i="17"/>
  <c r="Z163" i="17"/>
  <c r="Y163" i="17"/>
  <c r="X163" i="17"/>
  <c r="W163" i="17"/>
  <c r="V163" i="17"/>
  <c r="U163" i="17"/>
  <c r="T163" i="17"/>
  <c r="S163" i="17"/>
  <c r="R163" i="17"/>
  <c r="AB162" i="17"/>
  <c r="AA162" i="17"/>
  <c r="Z162" i="17"/>
  <c r="Y162" i="17"/>
  <c r="X162" i="17"/>
  <c r="W162" i="17"/>
  <c r="V162" i="17"/>
  <c r="U162" i="17"/>
  <c r="T162" i="17"/>
  <c r="S162" i="17"/>
  <c r="R162" i="17"/>
  <c r="AB161" i="17"/>
  <c r="AA161" i="17"/>
  <c r="Z161" i="17"/>
  <c r="Y161" i="17"/>
  <c r="X161" i="17"/>
  <c r="W161" i="17"/>
  <c r="V161" i="17"/>
  <c r="U161" i="17"/>
  <c r="T161" i="17"/>
  <c r="S161" i="17"/>
  <c r="R161" i="17"/>
  <c r="AB160" i="17"/>
  <c r="AA160" i="17"/>
  <c r="Z160" i="17"/>
  <c r="Y160" i="17"/>
  <c r="X160" i="17"/>
  <c r="W160" i="17"/>
  <c r="V160" i="17"/>
  <c r="U160" i="17"/>
  <c r="T160" i="17"/>
  <c r="S160" i="17"/>
  <c r="R160" i="17"/>
  <c r="AD65" i="17"/>
  <c r="AC65" i="17"/>
  <c r="AD64" i="17"/>
  <c r="AC64" i="17"/>
  <c r="AD63" i="17"/>
  <c r="AC63" i="17"/>
  <c r="AD62" i="17"/>
  <c r="AC62" i="17"/>
  <c r="Q5" i="16"/>
  <c r="Q6" i="16"/>
  <c r="Q7" i="16"/>
  <c r="Q8" i="16"/>
  <c r="Q9" i="16"/>
  <c r="Q10" i="16"/>
  <c r="Q11" i="16"/>
  <c r="Q12" i="16"/>
  <c r="Q13" i="16"/>
  <c r="Q14" i="16"/>
  <c r="Q15" i="16"/>
  <c r="X6" i="16"/>
  <c r="Q16" i="16"/>
  <c r="Q17" i="16"/>
  <c r="Q18" i="16"/>
  <c r="Q19" i="16"/>
  <c r="X7" i="16"/>
  <c r="Q20" i="16"/>
  <c r="Q21" i="16"/>
  <c r="Q22" i="16"/>
  <c r="Q23" i="16"/>
  <c r="X8" i="16"/>
  <c r="Q28" i="16"/>
  <c r="Q29" i="16"/>
  <c r="Q30" i="16"/>
  <c r="Q31" i="16"/>
  <c r="X9" i="16"/>
  <c r="Q32" i="16"/>
  <c r="Q33" i="16"/>
  <c r="Q34" i="16"/>
  <c r="Q35" i="16"/>
  <c r="X10" i="16"/>
  <c r="Q36" i="16"/>
  <c r="Q37" i="16"/>
  <c r="Q38" i="16"/>
  <c r="Q39" i="16"/>
  <c r="X11" i="16"/>
  <c r="P36" i="16" a="1"/>
  <c r="P36" i="16"/>
  <c r="P37" i="16" a="1"/>
  <c r="P37" i="16"/>
  <c r="P38" i="16" a="1"/>
  <c r="P38" i="16"/>
  <c r="P39" i="16" a="1"/>
  <c r="P39" i="16"/>
  <c r="W11" i="16"/>
  <c r="P32" i="16" a="1"/>
  <c r="P32" i="16"/>
  <c r="P33" i="16" a="1"/>
  <c r="P33" i="16"/>
  <c r="P34" i="16" a="1"/>
  <c r="P34" i="16"/>
  <c r="P35" i="16" a="1"/>
  <c r="P35" i="16"/>
  <c r="W10" i="16"/>
  <c r="P28" i="16" a="1"/>
  <c r="P28" i="16"/>
  <c r="P29" i="16" a="1"/>
  <c r="P29" i="16"/>
  <c r="P30" i="16" a="1"/>
  <c r="P30" i="16"/>
  <c r="P31" i="16" a="1"/>
  <c r="P31" i="16"/>
  <c r="W9" i="16"/>
  <c r="P20" i="16" a="1"/>
  <c r="P20" i="16"/>
  <c r="P21" i="16" a="1"/>
  <c r="P21" i="16"/>
  <c r="P22" i="16" a="1"/>
  <c r="P22" i="16"/>
  <c r="P23" i="16" a="1"/>
  <c r="P23" i="16"/>
  <c r="W8" i="16"/>
  <c r="P16" i="16" a="1"/>
  <c r="P16" i="16"/>
  <c r="P17" i="16" a="1"/>
  <c r="P17" i="16"/>
  <c r="P18" i="16" a="1"/>
  <c r="P18" i="16"/>
  <c r="P19" i="16" a="1"/>
  <c r="P19" i="16"/>
  <c r="W7" i="16"/>
  <c r="P12" i="16" a="1"/>
  <c r="P12" i="16"/>
  <c r="P13" i="16" a="1"/>
  <c r="P13" i="16"/>
  <c r="P14" i="16" a="1"/>
  <c r="P14" i="16"/>
  <c r="P15" i="16" a="1"/>
  <c r="P15" i="16"/>
  <c r="W6" i="16"/>
  <c r="P8" i="16" a="1"/>
  <c r="P8" i="16"/>
  <c r="P9" i="16" a="1"/>
  <c r="P9" i="16"/>
  <c r="P10" i="16" a="1"/>
  <c r="P10" i="16"/>
  <c r="P11" i="16" a="1"/>
  <c r="P11" i="16"/>
  <c r="W5" i="16"/>
  <c r="P5" i="16" a="1"/>
  <c r="P5" i="16"/>
  <c r="P6" i="16" a="1"/>
  <c r="P6" i="16"/>
  <c r="P7" i="16" a="1"/>
  <c r="P7" i="16"/>
  <c r="W4" i="16"/>
  <c r="U5" i="16"/>
  <c r="U6" i="16"/>
  <c r="U7" i="16"/>
  <c r="U10" i="16"/>
  <c r="U11" i="16"/>
  <c r="T11" i="16"/>
  <c r="T10" i="16"/>
  <c r="T9" i="16"/>
  <c r="T8" i="16"/>
  <c r="T7" i="16"/>
  <c r="T6" i="16"/>
  <c r="Q24" i="16"/>
  <c r="Q25" i="16"/>
  <c r="Q26" i="16"/>
  <c r="Q27" i="16"/>
  <c r="P24" i="16" a="1"/>
  <c r="P24" i="16"/>
  <c r="P25" i="16" a="1"/>
  <c r="P25" i="16"/>
  <c r="P26" i="16" a="1"/>
  <c r="P26" i="16"/>
  <c r="P27" i="16" a="1"/>
  <c r="P27" i="16"/>
  <c r="D2" i="5"/>
  <c r="E2" i="5"/>
  <c r="D34" i="5"/>
  <c r="E34" i="5"/>
  <c r="D35" i="5"/>
  <c r="E35" i="5"/>
  <c r="D36" i="5"/>
  <c r="E36" i="5"/>
  <c r="D37" i="5"/>
  <c r="E37" i="5"/>
  <c r="D3" i="5"/>
  <c r="E3" i="5"/>
  <c r="D4" i="5"/>
  <c r="E4" i="5"/>
  <c r="D5" i="5"/>
  <c r="E5" i="5"/>
  <c r="D6" i="5"/>
  <c r="E6" i="5"/>
  <c r="D7" i="5"/>
  <c r="E7" i="5"/>
  <c r="D8" i="5"/>
  <c r="E8" i="5"/>
  <c r="D9" i="5"/>
  <c r="E9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18" i="5"/>
  <c r="E18" i="5"/>
  <c r="D19" i="5"/>
  <c r="E19" i="5"/>
  <c r="D20" i="5"/>
  <c r="E20" i="5"/>
  <c r="D21" i="5"/>
  <c r="E21" i="5"/>
  <c r="D26" i="5"/>
  <c r="E26" i="5"/>
  <c r="D27" i="5"/>
  <c r="E27" i="5"/>
  <c r="D28" i="5"/>
  <c r="E28" i="5"/>
  <c r="D29" i="5"/>
  <c r="E29" i="5"/>
  <c r="D30" i="5"/>
  <c r="E30" i="5"/>
  <c r="D31" i="5"/>
  <c r="E31" i="5"/>
  <c r="D32" i="5"/>
  <c r="E32" i="5"/>
  <c r="D33" i="5"/>
  <c r="E33" i="5"/>
  <c r="B3" i="2"/>
  <c r="B4" i="2"/>
  <c r="B5" i="2"/>
  <c r="B6" i="2"/>
  <c r="B7" i="2"/>
  <c r="C20" i="2"/>
  <c r="C21" i="2"/>
  <c r="C22" i="2"/>
  <c r="C23" i="2"/>
  <c r="C19" i="2"/>
  <c r="H329" i="17" l="1"/>
  <c r="H327" i="17"/>
  <c r="C324" i="17"/>
  <c r="H318" i="17" s="1"/>
  <c r="H328" i="17" s="1"/>
  <c r="U263" i="17"/>
  <c r="H326" i="17"/>
  <c r="U261" i="17"/>
  <c r="I326" i="17"/>
  <c r="D331" i="17"/>
  <c r="V264" i="17"/>
  <c r="D321" i="17"/>
  <c r="L317" i="17" s="1"/>
  <c r="I327" i="17" s="1"/>
  <c r="V262" i="17"/>
  <c r="I329" i="17"/>
  <c r="U262" i="17"/>
  <c r="C323" i="17"/>
  <c r="C331" i="17"/>
  <c r="U264" i="17"/>
  <c r="D325" i="17"/>
  <c r="L318" i="17" s="1"/>
  <c r="I328" i="17" s="1"/>
  <c r="V263" i="17"/>
  <c r="V261" i="17"/>
  <c r="G298" i="17" l="1"/>
  <c r="J298" i="17" s="1"/>
  <c r="D351" i="17" s="1"/>
  <c r="F298" i="17"/>
  <c r="I298" i="17" s="1"/>
  <c r="C351" i="17" s="1"/>
  <c r="G292" i="17"/>
  <c r="J292" i="17" s="1"/>
  <c r="D345" i="17" s="1"/>
  <c r="L322" i="17" s="1"/>
  <c r="G296" i="17"/>
  <c r="J296" i="17" s="1"/>
  <c r="D349" i="17" s="1"/>
  <c r="L323" i="17" s="1"/>
  <c r="I291" i="17"/>
  <c r="F293" i="17"/>
  <c r="I293" i="17" s="1"/>
  <c r="C346" i="17" s="1"/>
  <c r="N322" i="17" s="1"/>
  <c r="F297" i="17"/>
  <c r="I297" i="17" s="1"/>
  <c r="C350" i="17" s="1"/>
  <c r="N323" i="17" s="1"/>
  <c r="G297" i="17"/>
  <c r="J297" i="17" s="1"/>
  <c r="D350" i="17" s="1"/>
  <c r="O323" i="17" s="1"/>
  <c r="G294" i="17"/>
  <c r="J294" i="17" s="1"/>
  <c r="D347" i="17" s="1"/>
  <c r="F292" i="17"/>
  <c r="I292" i="17" s="1"/>
  <c r="C345" i="17" s="1"/>
  <c r="K322" i="17" s="1"/>
  <c r="G295" i="17"/>
  <c r="J295" i="17" s="1"/>
  <c r="F296" i="17"/>
  <c r="I296" i="17" s="1"/>
  <c r="C349" i="17" s="1"/>
  <c r="K323" i="17" s="1"/>
  <c r="G293" i="17"/>
  <c r="J293" i="17" s="1"/>
  <c r="D346" i="17" s="1"/>
  <c r="O322" i="17" s="1"/>
  <c r="F294" i="17"/>
  <c r="I294" i="17" s="1"/>
  <c r="C347" i="17" s="1"/>
  <c r="J291" i="17"/>
  <c r="F295" i="17"/>
  <c r="I295" i="17" s="1"/>
  <c r="G288" i="17"/>
  <c r="J288" i="17" s="1"/>
  <c r="D341" i="17" s="1"/>
  <c r="L321" i="17" s="1"/>
  <c r="F287" i="17"/>
  <c r="I287" i="17" s="1"/>
  <c r="G281" i="17"/>
  <c r="J281" i="17" s="1"/>
  <c r="D334" i="17" s="1"/>
  <c r="O320" i="17" s="1"/>
  <c r="G285" i="17"/>
  <c r="J285" i="17" s="1"/>
  <c r="D338" i="17" s="1"/>
  <c r="G290" i="17"/>
  <c r="J290" i="17" s="1"/>
  <c r="D343" i="17" s="1"/>
  <c r="F281" i="17"/>
  <c r="I281" i="17" s="1"/>
  <c r="C334" i="17" s="1"/>
  <c r="N320" i="17" s="1"/>
  <c r="I279" i="17"/>
  <c r="F282" i="17"/>
  <c r="I282" i="17" s="1"/>
  <c r="C335" i="17" s="1"/>
  <c r="G282" i="17"/>
  <c r="J282" i="17" s="1"/>
  <c r="D335" i="17" s="1"/>
  <c r="G286" i="17"/>
  <c r="J286" i="17" s="1"/>
  <c r="D339" i="17" s="1"/>
  <c r="J279" i="17"/>
  <c r="F288" i="17"/>
  <c r="F285" i="17"/>
  <c r="I285" i="17" s="1"/>
  <c r="C338" i="17" s="1"/>
  <c r="F283" i="17"/>
  <c r="I283" i="17" s="1"/>
  <c r="G283" i="17"/>
  <c r="J283" i="17" s="1"/>
  <c r="G287" i="17"/>
  <c r="J287" i="17" s="1"/>
  <c r="F280" i="17"/>
  <c r="F286" i="17"/>
  <c r="I286" i="17" s="1"/>
  <c r="C339" i="17" s="1"/>
  <c r="G280" i="17"/>
  <c r="J280" i="17" s="1"/>
  <c r="D333" i="17" s="1"/>
  <c r="L320" i="17" s="1"/>
  <c r="G284" i="17"/>
  <c r="J284" i="17" s="1"/>
  <c r="D337" i="17" s="1"/>
  <c r="G289" i="17"/>
  <c r="J289" i="17" s="1"/>
  <c r="D342" i="17" s="1"/>
  <c r="O321" i="17" s="1"/>
  <c r="F289" i="17"/>
  <c r="I289" i="17" s="1"/>
  <c r="C342" i="17" s="1"/>
  <c r="N321" i="17" s="1"/>
  <c r="F290" i="17"/>
  <c r="I290" i="17" s="1"/>
  <c r="C343" i="17" s="1"/>
  <c r="F284" i="17"/>
  <c r="I284" i="17" s="1"/>
  <c r="C337" i="17" s="1"/>
  <c r="I280" i="17" l="1"/>
  <c r="C333" i="17" s="1"/>
  <c r="K320" i="17" s="1"/>
  <c r="D344" i="17"/>
  <c r="I322" i="17" s="1"/>
  <c r="V268" i="17"/>
  <c r="U269" i="17"/>
  <c r="C348" i="17"/>
  <c r="H323" i="17" s="1"/>
  <c r="D348" i="17"/>
  <c r="I323" i="17" s="1"/>
  <c r="V269" i="17"/>
  <c r="C344" i="17"/>
  <c r="H322" i="17" s="1"/>
  <c r="U268" i="17"/>
  <c r="V267" i="17"/>
  <c r="D340" i="17"/>
  <c r="I321" i="17" s="1"/>
  <c r="I288" i="17"/>
  <c r="C341" i="17" s="1"/>
  <c r="K321" i="17" s="1"/>
  <c r="U265" i="17"/>
  <c r="C332" i="17"/>
  <c r="H320" i="17" s="1"/>
  <c r="D336" i="17"/>
  <c r="V266" i="17"/>
  <c r="D332" i="17"/>
  <c r="I320" i="17" s="1"/>
  <c r="V265" i="17"/>
  <c r="C336" i="17"/>
  <c r="U266" i="17"/>
  <c r="C340" i="17"/>
  <c r="H321" i="17" s="1"/>
  <c r="I333" i="17" l="1"/>
  <c r="H333" i="17"/>
  <c r="H332" i="17"/>
  <c r="I332" i="17"/>
  <c r="U267" i="17"/>
  <c r="H330" i="17"/>
  <c r="I331" i="17"/>
  <c r="H331" i="17"/>
  <c r="I330" i="1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<sst xmlns="http://schemas.openxmlformats.org/spreadsheetml/2006/main" count="3288" uniqueCount="211">
  <si>
    <t xml:space="preserve">Quantify Compound Summary Report </t>
  </si>
  <si>
    <t>Printed Wed Jul 11 15:55:40 2018</t>
  </si>
  <si>
    <t>Compound 1:  MGDG-18:3/16:3</t>
  </si>
  <si>
    <t>#</t>
  </si>
  <si>
    <t>Name</t>
  </si>
  <si>
    <t>Type</t>
  </si>
  <si>
    <t>RT</t>
  </si>
  <si>
    <t>Height</t>
  </si>
  <si>
    <t>IS Area</t>
  </si>
  <si>
    <t>Response</t>
  </si>
  <si>
    <t>Detection Flags</t>
  </si>
  <si>
    <t>Conc.</t>
  </si>
  <si>
    <t>%Dev</t>
  </si>
  <si>
    <t>Area</t>
  </si>
  <si>
    <t>180709_RP_std_GL_008</t>
  </si>
  <si>
    <t>bb</t>
  </si>
  <si>
    <t>180709_RP_std_GL_04</t>
  </si>
  <si>
    <t>180709_RP_std_GL_2</t>
  </si>
  <si>
    <t>180709_RP_std_GL_10</t>
  </si>
  <si>
    <t>180709_RP_std_GL_50</t>
  </si>
  <si>
    <t>180709_RP_blank_2</t>
  </si>
  <si>
    <t>180709_RP_IS</t>
  </si>
  <si>
    <t>180709_RP_sample_1</t>
  </si>
  <si>
    <t>180709_RP_sample_2</t>
  </si>
  <si>
    <t>180709_RP_sample_3</t>
  </si>
  <si>
    <t>180709_RP_sample_4</t>
  </si>
  <si>
    <t>180709_RP_sample_5</t>
  </si>
  <si>
    <t>180709_RP_sample_6</t>
  </si>
  <si>
    <t>180709_RP_sample_7</t>
  </si>
  <si>
    <t>180709_RP_sample_8</t>
  </si>
  <si>
    <t>180709_RP_sample_9</t>
  </si>
  <si>
    <t>180709_RP_sample_10</t>
  </si>
  <si>
    <t>180709_RP_sample_11</t>
  </si>
  <si>
    <t>180709_RP_sample_12</t>
  </si>
  <si>
    <t>180709_RP_sample_13</t>
  </si>
  <si>
    <t>180709_RP_sample_14</t>
  </si>
  <si>
    <t>180709_RP_sample_15</t>
  </si>
  <si>
    <t>180709_RP_sample_16</t>
  </si>
  <si>
    <t>180709_RP_sample_17</t>
  </si>
  <si>
    <t>180709_RP_sample_18</t>
  </si>
  <si>
    <t>180709_RP_sample_19</t>
  </si>
  <si>
    <t>180709_RP_sample_20</t>
  </si>
  <si>
    <t>180709_RP_sample_21</t>
  </si>
  <si>
    <t>180709_RP_sample_22</t>
  </si>
  <si>
    <t>180709_RP_sample_23</t>
  </si>
  <si>
    <t>180709_RP_sample_24</t>
  </si>
  <si>
    <t>180709_RP_std_2_2</t>
  </si>
  <si>
    <t>180709_RP_sample_25</t>
  </si>
  <si>
    <t>180709_RP_sample_26</t>
  </si>
  <si>
    <t>180709_RP_sample_27</t>
  </si>
  <si>
    <t>180709_RP_sample_28</t>
  </si>
  <si>
    <t>180709_RP_sample_30</t>
  </si>
  <si>
    <t>180709_RP_sample_31</t>
  </si>
  <si>
    <t>180709_RP_sample_32</t>
  </si>
  <si>
    <t>180709_RP_sample_33</t>
  </si>
  <si>
    <t>180709_RP_sample_34</t>
  </si>
  <si>
    <t>180709_RP_sample_35</t>
  </si>
  <si>
    <t>180709_RP_sample_36</t>
  </si>
  <si>
    <t>180709_RP_sample_37</t>
  </si>
  <si>
    <t>180709_RP_sample_38</t>
  </si>
  <si>
    <t>180709_RP_sample_39</t>
  </si>
  <si>
    <t>180709_RP_sample_40</t>
  </si>
  <si>
    <t>180709_RP_sample_41</t>
  </si>
  <si>
    <t>180709_RP_sample_42</t>
  </si>
  <si>
    <t>180709_RP_sample_43</t>
  </si>
  <si>
    <t>180709_RP_sample_44</t>
  </si>
  <si>
    <t>180709_RP_sample_46</t>
  </si>
  <si>
    <t>180709_RP_sample_47</t>
  </si>
  <si>
    <t>180709_RP_sample_48</t>
  </si>
  <si>
    <t>180709_RP_sample_49</t>
  </si>
  <si>
    <t>180709_RP_sample_50</t>
  </si>
  <si>
    <t>180709_RP_sample_51</t>
  </si>
  <si>
    <t>180709_RP_sample_52</t>
  </si>
  <si>
    <t>180709_RP_sample_53</t>
  </si>
  <si>
    <t>180709_RP_sample_54</t>
  </si>
  <si>
    <t>180709_RP_sample_55</t>
  </si>
  <si>
    <t>180709_RP_sample_56</t>
  </si>
  <si>
    <t>180709_RP_sample_57</t>
  </si>
  <si>
    <t>180709_RP_sample_58</t>
  </si>
  <si>
    <t>180709_RP_sample_59</t>
  </si>
  <si>
    <t>180709_RP_sample_60</t>
  </si>
  <si>
    <t>180709_RP_std_2_3</t>
  </si>
  <si>
    <t>180709_end_1</t>
  </si>
  <si>
    <t>180709_end_2</t>
  </si>
  <si>
    <t>Compound 2:  MGDG-18:3/18:3</t>
  </si>
  <si>
    <t>Compound 3:  DGDG-18:3/18:3</t>
  </si>
  <si>
    <t>Compound 4:  DGDG-18:3/16:0</t>
  </si>
  <si>
    <t>Compound 5:  DGDG-18:2/16:0</t>
  </si>
  <si>
    <t>Compound 6:  MGDG-18:2/18:3</t>
  </si>
  <si>
    <t>Compound 7:  DGDG-18:3/16:3</t>
  </si>
  <si>
    <t>Compound 8:  MGDG-18:3/16:1</t>
  </si>
  <si>
    <t>Compound 9:  DGDG - 18:1/18:3</t>
  </si>
  <si>
    <t>Compound 10:  DGDG-18:0/18:3</t>
  </si>
  <si>
    <t>Compound 11:  GPE-18:2/16:0</t>
  </si>
  <si>
    <t>Compound 12:  GPE-18:3/16:0</t>
  </si>
  <si>
    <t>Compound 13:  GPE-18:2/18:2</t>
  </si>
  <si>
    <t>Compound 14:  DAG-18:0/18:0</t>
  </si>
  <si>
    <t>Compound 15:  DAG-18:0/16:0</t>
  </si>
  <si>
    <t>Compound 16:  MGDG-18:0 18:0</t>
  </si>
  <si>
    <t>Compound 17:  MGDG-18:0 16:0</t>
  </si>
  <si>
    <t>slope</t>
  </si>
  <si>
    <t>MGDG-18:3/16:3</t>
  </si>
  <si>
    <t>MGDG-18:3/18:3</t>
  </si>
  <si>
    <t>DGDG-18:3/18:3</t>
  </si>
  <si>
    <t>DGDG-18:3/16:0</t>
  </si>
  <si>
    <t>DGDG-18:2/16:0</t>
  </si>
  <si>
    <t>MGDG-18:2/18:3</t>
  </si>
  <si>
    <t xml:space="preserve">  DGDG-18:3/16:3</t>
  </si>
  <si>
    <t>MGDG-18:3/16:1</t>
  </si>
  <si>
    <t xml:space="preserve">  DGDG - 18:1/18:3</t>
  </si>
  <si>
    <t xml:space="preserve">  DGDG-18:3/20:3</t>
  </si>
  <si>
    <t xml:space="preserve">  DGDG-18:0/18:3</t>
  </si>
  <si>
    <t>Compound 18:  DGDG 18:3/20:3</t>
  </si>
  <si>
    <t>MGDG 18:0/18.0</t>
  </si>
  <si>
    <t>MGDG 18:0/16:0</t>
  </si>
  <si>
    <t>MGDG</t>
  </si>
  <si>
    <t>DGDG</t>
  </si>
  <si>
    <t>T0.3</t>
  </si>
  <si>
    <t>T0.4</t>
  </si>
  <si>
    <t>T0.5</t>
  </si>
  <si>
    <t>T0.6</t>
  </si>
  <si>
    <t>T4.3</t>
  </si>
  <si>
    <t>T4.4</t>
  </si>
  <si>
    <t>T4.5</t>
  </si>
  <si>
    <t>T4.6</t>
  </si>
  <si>
    <t>T8.3</t>
  </si>
  <si>
    <t>T8.4</t>
  </si>
  <si>
    <t>T8.5</t>
  </si>
  <si>
    <t>T8.6</t>
  </si>
  <si>
    <t>T12.3</t>
  </si>
  <si>
    <t>T12.4</t>
  </si>
  <si>
    <t>T12.5</t>
  </si>
  <si>
    <t>T12.6</t>
  </si>
  <si>
    <t>T24.3</t>
  </si>
  <si>
    <t>T24.4</t>
  </si>
  <si>
    <t>T24.5</t>
  </si>
  <si>
    <t>T24.6</t>
  </si>
  <si>
    <t>T24.3/2</t>
  </si>
  <si>
    <t>T24.4/2</t>
  </si>
  <si>
    <t>T24.5/2</t>
  </si>
  <si>
    <t>T24.6/2</t>
  </si>
  <si>
    <t>T48.3</t>
  </si>
  <si>
    <t>T48.4</t>
  </si>
  <si>
    <t>T48.5</t>
  </si>
  <si>
    <t>T48.6</t>
  </si>
  <si>
    <t>T72.3</t>
  </si>
  <si>
    <t>T72.4</t>
  </si>
  <si>
    <t>T72.5</t>
  </si>
  <si>
    <t>T72.6</t>
  </si>
  <si>
    <t>T96.3</t>
  </si>
  <si>
    <t>T96.4</t>
  </si>
  <si>
    <t>T96.5</t>
  </si>
  <si>
    <t>T96.6</t>
  </si>
  <si>
    <t>mg FW</t>
  </si>
  <si>
    <t>ul THF/MeOH</t>
  </si>
  <si>
    <t>ng/seedling</t>
  </si>
  <si>
    <t xml:space="preserve">ng/nmol </t>
  </si>
  <si>
    <t>nmol/seedling</t>
  </si>
  <si>
    <t>ug/ml</t>
  </si>
  <si>
    <t>Height intensity</t>
  </si>
  <si>
    <t xml:space="preserve">raw data </t>
  </si>
  <si>
    <t xml:space="preserve">dilution factor </t>
  </si>
  <si>
    <t>T0</t>
  </si>
  <si>
    <t>T4</t>
  </si>
  <si>
    <t>T8</t>
  </si>
  <si>
    <t>T12</t>
  </si>
  <si>
    <t>T24</t>
  </si>
  <si>
    <t>T48</t>
  </si>
  <si>
    <t>T72</t>
  </si>
  <si>
    <t>T96</t>
  </si>
  <si>
    <t>T24/2</t>
  </si>
  <si>
    <t xml:space="preserve">nb seedling </t>
  </si>
  <si>
    <t>surface</t>
  </si>
  <si>
    <t>avogradro</t>
  </si>
  <si>
    <t>SUM</t>
  </si>
  <si>
    <t>% ENV TO REMOVE</t>
  </si>
  <si>
    <t>% SURFACE FOR THYL</t>
  </si>
  <si>
    <t>%SURFACE ENV</t>
  </si>
  <si>
    <t>RIMOTION ENVELOPE FRACTION</t>
  </si>
  <si>
    <t xml:space="preserve">PREPARATION SAMPPLE FOR MODEL </t>
  </si>
  <si>
    <t xml:space="preserve">ONLY LIPIDS EXPOSED TO THE STROMA </t>
  </si>
  <si>
    <t xml:space="preserve">FOR MATH  MODEL </t>
  </si>
  <si>
    <t>FROM AMIRA DATA QUANTIFICATION</t>
  </si>
  <si>
    <t>ml THF/MeOH</t>
  </si>
  <si>
    <t>mean</t>
  </si>
  <si>
    <t>nmol/mg FW</t>
  </si>
  <si>
    <t>SD</t>
  </si>
  <si>
    <t>T0_3</t>
  </si>
  <si>
    <t>T0_4</t>
  </si>
  <si>
    <t>T0_5</t>
  </si>
  <si>
    <t>T4_3</t>
  </si>
  <si>
    <t>T4_5</t>
  </si>
  <si>
    <t>T8_3</t>
  </si>
  <si>
    <t>T12_3</t>
  </si>
  <si>
    <t>T24_3</t>
  </si>
  <si>
    <t>T48_3</t>
  </si>
  <si>
    <t>T72_3</t>
  </si>
  <si>
    <t>T96_3</t>
  </si>
  <si>
    <t>T4_4</t>
  </si>
  <si>
    <t>T8_4</t>
  </si>
  <si>
    <t>T12_4</t>
  </si>
  <si>
    <t>T24_4</t>
  </si>
  <si>
    <t>T48_4</t>
  </si>
  <si>
    <t>T72_4</t>
  </si>
  <si>
    <t>T96_4</t>
  </si>
  <si>
    <t>T8_5</t>
  </si>
  <si>
    <t>T12_5</t>
  </si>
  <si>
    <t>T24_5</t>
  </si>
  <si>
    <t>T48_5</t>
  </si>
  <si>
    <t>T72_5</t>
  </si>
  <si>
    <t>T96_5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</si>
</sst>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E+00"/>
    <numFmt numFmtId="165" formatCode="0.000"/>
    <numFmt numFmtId="166" formatCode="0.0000"/>
    <numFmt numFmtId="167" formatCode="0.0E+00"/>
    <numFmt numFmtId="168" formatCode="0.00000"/>
    <numFmt numFmtId="169" formatCode="0.000E+00"/>
    <numFmt numFmtId="170" formatCode="0.0000E+00"/>
  </numFmts>
  <fonts count="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0" xfId="0" applyFill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1" fontId="0" fillId="0" borderId="1" xfId="0" applyNumberFormat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167" fontId="0" fillId="3" borderId="0" xfId="0" applyNumberFormat="1" applyFill="1" applyAlignment="1">
      <alignment horizontal="center"/>
    </xf>
    <xf numFmtId="164" fontId="0" fillId="0" borderId="0" xfId="0" applyNumberFormat="1"/>
    <xf numFmtId="0" fontId="2" fillId="4" borderId="0" xfId="0" applyFont="1" applyFill="1"/>
    <xf numFmtId="166" fontId="2" fillId="4" borderId="0" xfId="0" applyNumberFormat="1" applyFont="1" applyFill="1" applyAlignment="1">
      <alignment horizontal="center"/>
    </xf>
    <xf numFmtId="0" fontId="0" fillId="4" borderId="0" xfId="0" applyNumberFormat="1" applyFill="1"/>
    <xf numFmtId="0" fontId="0" fillId="5" borderId="0" xfId="0" applyFill="1"/>
    <xf numFmtId="0" fontId="2" fillId="5" borderId="0" xfId="0" applyFont="1" applyFill="1"/>
    <xf numFmtId="166" fontId="0" fillId="0" borderId="0" xfId="0" applyNumberFormat="1"/>
    <xf numFmtId="165" fontId="0" fillId="5" borderId="0" xfId="0" applyNumberFormat="1" applyFill="1" applyAlignment="1">
      <alignment horizontal="center"/>
    </xf>
    <xf numFmtId="0" fontId="0" fillId="0" borderId="0" xfId="0" applyFill="1"/>
    <xf numFmtId="0" fontId="2" fillId="2" borderId="0" xfId="0" applyFont="1" applyFill="1"/>
    <xf numFmtId="166" fontId="0" fillId="2" borderId="0" xfId="0" applyNumberFormat="1" applyFont="1" applyFill="1" applyAlignment="1">
      <alignment horizontal="center"/>
    </xf>
    <xf numFmtId="166" fontId="0" fillId="2" borderId="0" xfId="0" applyNumberFormat="1" applyFill="1" applyAlignment="1">
      <alignment horizontal="center"/>
    </xf>
    <xf numFmtId="0" fontId="3" fillId="2" borderId="0" xfId="0" applyFont="1" applyFill="1"/>
    <xf numFmtId="165" fontId="3" fillId="2" borderId="0" xfId="0" applyNumberFormat="1" applyFont="1" applyFill="1" applyAlignment="1">
      <alignment horizontal="center"/>
    </xf>
    <xf numFmtId="0" fontId="1" fillId="0" borderId="0" xfId="0" applyFont="1" applyFill="1"/>
    <xf numFmtId="167" fontId="1" fillId="0" borderId="0" xfId="0" applyNumberFormat="1" applyFont="1" applyFill="1" applyAlignment="1">
      <alignment horizontal="center"/>
    </xf>
    <xf numFmtId="166" fontId="1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6" borderId="0" xfId="0" applyFill="1"/>
    <xf numFmtId="0" fontId="2" fillId="6" borderId="0" xfId="0" applyFont="1" applyFill="1"/>
    <xf numFmtId="167" fontId="0" fillId="6" borderId="0" xfId="0" applyNumberFormat="1" applyFill="1" applyAlignment="1">
      <alignment horizontal="center"/>
    </xf>
    <xf numFmtId="0" fontId="0" fillId="6" borderId="0" xfId="0" applyFill="1" applyAlignment="1">
      <alignment horizontal="center"/>
    </xf>
    <xf numFmtId="11" fontId="0" fillId="6" borderId="0" xfId="0" applyNumberForma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11" fontId="3" fillId="6" borderId="0" xfId="0" applyNumberFormat="1" applyFont="1" applyFill="1" applyAlignment="1">
      <alignment horizontal="center"/>
    </xf>
    <xf numFmtId="167" fontId="0" fillId="0" borderId="0" xfId="0" applyNumberFormat="1"/>
    <xf numFmtId="0" fontId="0" fillId="7" borderId="0" xfId="0" applyFill="1"/>
    <xf numFmtId="167" fontId="0" fillId="7" borderId="0" xfId="0" applyNumberFormat="1" applyFill="1" applyAlignment="1">
      <alignment horizontal="center"/>
    </xf>
    <xf numFmtId="0" fontId="2" fillId="6" borderId="0" xfId="0" applyFont="1" applyFill="1" applyAlignment="1">
      <alignment horizontal="center"/>
    </xf>
    <xf numFmtId="167" fontId="2" fillId="6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0" fillId="6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7" fontId="0" fillId="0" borderId="0" xfId="0" applyNumberFormat="1" applyFill="1" applyAlignment="1">
      <alignment horizontal="center"/>
    </xf>
    <xf numFmtId="0" fontId="3" fillId="7" borderId="0" xfId="0" applyFont="1" applyFill="1"/>
    <xf numFmtId="167" fontId="3" fillId="7" borderId="0" xfId="0" applyNumberFormat="1" applyFont="1" applyFill="1" applyAlignment="1">
      <alignment horizontal="center"/>
    </xf>
    <xf numFmtId="11" fontId="0" fillId="0" borderId="0" xfId="0" applyNumberFormat="1" applyFill="1" applyAlignment="1">
      <alignment horizontal="center"/>
    </xf>
    <xf numFmtId="11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165" fontId="6" fillId="0" borderId="0" xfId="0" applyNumberFormat="1" applyFont="1" applyFill="1" applyAlignment="1">
      <alignment horizontal="center"/>
    </xf>
    <xf numFmtId="0" fontId="5" fillId="0" borderId="0" xfId="0" applyFont="1"/>
    <xf numFmtId="0" fontId="0" fillId="0" borderId="0" xfId="0" applyFont="1" applyFill="1" applyAlignment="1"/>
    <xf numFmtId="0" fontId="2" fillId="0" borderId="0" xfId="0" applyFont="1" applyFill="1"/>
    <xf numFmtId="166" fontId="2" fillId="0" borderId="0" xfId="0" applyNumberFormat="1" applyFont="1" applyFill="1" applyAlignment="1">
      <alignment horizontal="center"/>
    </xf>
    <xf numFmtId="0" fontId="5" fillId="0" borderId="0" xfId="0" applyFont="1" applyFill="1"/>
    <xf numFmtId="165" fontId="5" fillId="0" borderId="0" xfId="0" applyNumberFormat="1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66" fontId="0" fillId="0" borderId="0" xfId="0" applyNumberFormat="1" applyFill="1" applyAlignment="1">
      <alignment horizontal="center"/>
    </xf>
    <xf numFmtId="166" fontId="0" fillId="0" borderId="0" xfId="0" applyNumberFormat="1" applyFon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1" xfId="0" applyBorder="1" applyAlignment="1">
      <alignment horizontal="center"/>
    </xf>
    <xf numFmtId="167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/>
    </xf>
    <xf numFmtId="2" fontId="0" fillId="0" borderId="0" xfId="0" applyNumberFormat="1"/>
    <xf numFmtId="168" fontId="0" fillId="0" borderId="0" xfId="0" applyNumberFormat="1" applyAlignment="1">
      <alignment horizontal="center"/>
    </xf>
    <xf numFmtId="168" fontId="0" fillId="0" borderId="0" xfId="0" applyNumberFormat="1"/>
    <xf numFmtId="11" fontId="0" fillId="7" borderId="0" xfId="0" applyNumberFormat="1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167" fontId="3" fillId="8" borderId="1" xfId="0" applyNumberFormat="1" applyFont="1" applyFill="1" applyBorder="1" applyAlignment="1">
      <alignment horizontal="center"/>
    </xf>
    <xf numFmtId="0" fontId="0" fillId="0" borderId="1" xfId="0" applyFill="1" applyBorder="1"/>
    <xf numFmtId="0" fontId="3" fillId="0" borderId="1" xfId="0" applyFont="1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167" fontId="3" fillId="0" borderId="0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Fill="1" applyBorder="1" applyAlignment="1"/>
    <xf numFmtId="169" fontId="0" fillId="3" borderId="0" xfId="0" applyNumberFormat="1" applyFill="1" applyAlignment="1">
      <alignment horizontal="center"/>
    </xf>
    <xf numFmtId="170" fontId="3" fillId="8" borderId="1" xfId="0" applyNumberFormat="1" applyFont="1" applyFill="1" applyBorder="1" applyAlignment="1">
      <alignment horizontal="center"/>
    </xf>
    <xf numFmtId="170" fontId="3" fillId="9" borderId="1" xfId="0" applyNumberFormat="1" applyFont="1" applyFill="1" applyBorder="1" applyAlignment="1">
      <alignment horizontal="center"/>
    </xf>
    <xf numFmtId="169" fontId="0" fillId="7" borderId="0" xfId="0" applyNumberFormat="1" applyFill="1" applyAlignment="1">
      <alignment horizontal="center"/>
    </xf>
    <xf numFmtId="2" fontId="3" fillId="0" borderId="0" xfId="0" applyNumberFormat="1" applyFont="1"/>
    <xf numFmtId="168" fontId="3" fillId="0" borderId="0" xfId="0" applyNumberFormat="1" applyFont="1"/>
    <xf numFmtId="170" fontId="3" fillId="1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MGDG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9.5828302712160973E-2"/>
                  <c:y val="-1.5748031496062992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trendlineLbl>
          </c:trendline>
          <c:xVal>
            <c:numRef>
              <c:f>'CALIBRATION CURVE '!$A$3:$A$7</c:f>
              <c:numCache>
                <c:formatCode>General</c:formatCode>
                <c:ptCount val="5"/>
                <c:pt idx="0">
                  <c:v>0.08</c:v>
                </c:pt>
                <c:pt idx="1">
                  <c:v>0.4</c:v>
                </c:pt>
                <c:pt idx="2">
                  <c:v>2</c:v>
                </c:pt>
                <c:pt idx="3">
                  <c:v>10</c:v>
                </c:pt>
                <c:pt idx="4">
                  <c:v>50</c:v>
                </c:pt>
              </c:numCache>
            </c:numRef>
          </c:xVal>
          <c:yVal>
            <c:numRef>
              <c:f>'CALIBRATION CURVE '!$B$3:$B$7</c:f>
              <c:numCache>
                <c:formatCode>0.00E+00</c:formatCode>
                <c:ptCount val="5"/>
                <c:pt idx="0">
                  <c:v>101</c:v>
                </c:pt>
                <c:pt idx="1">
                  <c:v>604</c:v>
                </c:pt>
                <c:pt idx="2">
                  <c:v>13567</c:v>
                </c:pt>
                <c:pt idx="3">
                  <c:v>34059</c:v>
                </c:pt>
                <c:pt idx="4">
                  <c:v>97784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9B-4551-B72F-BFA7EDF54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127312"/>
        <c:axId val="82127872"/>
      </c:scatterChart>
      <c:valAx>
        <c:axId val="8212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127872"/>
        <c:crosses val="autoZero"/>
        <c:crossBetween val="midCat"/>
      </c:valAx>
      <c:valAx>
        <c:axId val="82127872"/>
        <c:scaling>
          <c:orientation val="minMax"/>
        </c:scaling>
        <c:delete val="0"/>
        <c:axPos val="l"/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127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DGDG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trendlineLbl>
          </c:trendline>
          <c:xVal>
            <c:numRef>
              <c:f>'CALIBRATION CURVE '!$B$19:$B$23</c:f>
              <c:numCache>
                <c:formatCode>General</c:formatCode>
                <c:ptCount val="5"/>
                <c:pt idx="0">
                  <c:v>0.08</c:v>
                </c:pt>
                <c:pt idx="1">
                  <c:v>0.4</c:v>
                </c:pt>
                <c:pt idx="2">
                  <c:v>2</c:v>
                </c:pt>
                <c:pt idx="3">
                  <c:v>10</c:v>
                </c:pt>
                <c:pt idx="4">
                  <c:v>50</c:v>
                </c:pt>
              </c:numCache>
            </c:numRef>
          </c:xVal>
          <c:yVal>
            <c:numRef>
              <c:f>'CALIBRATION CURVE '!$C$19:$C$23</c:f>
              <c:numCache>
                <c:formatCode>0.00E+00</c:formatCode>
                <c:ptCount val="5"/>
                <c:pt idx="0">
                  <c:v>141</c:v>
                </c:pt>
                <c:pt idx="1">
                  <c:v>459</c:v>
                </c:pt>
                <c:pt idx="2">
                  <c:v>8594</c:v>
                </c:pt>
                <c:pt idx="3">
                  <c:v>24009</c:v>
                </c:pt>
                <c:pt idx="4">
                  <c:v>71670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2B-47FA-A7D9-CE57280D2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459712"/>
        <c:axId val="170460272"/>
      </c:scatterChart>
      <c:valAx>
        <c:axId val="17045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460272"/>
        <c:crosses val="autoZero"/>
        <c:crossBetween val="midCat"/>
      </c:valAx>
      <c:valAx>
        <c:axId val="170460272"/>
        <c:scaling>
          <c:orientation val="minMax"/>
        </c:scaling>
        <c:delete val="0"/>
        <c:axPos val="l"/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459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190069991251095E-2"/>
          <c:y val="8.0208515602216396E-2"/>
          <c:w val="0.87836548556430449"/>
          <c:h val="0.8097601341498978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'nmol_mg FW'!$W$4:$W$11</c:f>
                <c:numCache>
                  <c:formatCode>General</c:formatCode>
                  <c:ptCount val="8"/>
                  <c:pt idx="0">
                    <c:v>2.7588971386605998E-2</c:v>
                  </c:pt>
                  <c:pt idx="1">
                    <c:v>8.6395487386813821E-3</c:v>
                  </c:pt>
                  <c:pt idx="2">
                    <c:v>1.7361681406132156E-2</c:v>
                  </c:pt>
                  <c:pt idx="3">
                    <c:v>1.1783743095056646E-2</c:v>
                  </c:pt>
                  <c:pt idx="4">
                    <c:v>3.7861004476724171E-2</c:v>
                  </c:pt>
                  <c:pt idx="5">
                    <c:v>9.4123344315454077E-2</c:v>
                  </c:pt>
                  <c:pt idx="6">
                    <c:v>1.7737370053479855E-2</c:v>
                  </c:pt>
                  <c:pt idx="7">
                    <c:v>7.1573065956574811E-2</c:v>
                  </c:pt>
                </c:numCache>
              </c:numRef>
            </c:plus>
            <c:minus>
              <c:numRef>
                <c:f>'nmol_mg FW'!$W$4:$W$11</c:f>
                <c:numCache>
                  <c:formatCode>General</c:formatCode>
                  <c:ptCount val="8"/>
                  <c:pt idx="0">
                    <c:v>2.7588971386605998E-2</c:v>
                  </c:pt>
                  <c:pt idx="1">
                    <c:v>8.6395487386813821E-3</c:v>
                  </c:pt>
                  <c:pt idx="2">
                    <c:v>1.7361681406132156E-2</c:v>
                  </c:pt>
                  <c:pt idx="3">
                    <c:v>1.1783743095056646E-2</c:v>
                  </c:pt>
                  <c:pt idx="4">
                    <c:v>3.7861004476724171E-2</c:v>
                  </c:pt>
                  <c:pt idx="5">
                    <c:v>9.4123344315454077E-2</c:v>
                  </c:pt>
                  <c:pt idx="6">
                    <c:v>1.7737370053479855E-2</c:v>
                  </c:pt>
                  <c:pt idx="7">
                    <c:v>7.1573065956574811E-2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'nmol_mg FW'!$S$4:$S$11</c:f>
              <c:strCache>
                <c:ptCount val="8"/>
                <c:pt idx="0">
                  <c:v>T0</c:v>
                </c:pt>
                <c:pt idx="1">
                  <c:v>T4</c:v>
                </c:pt>
                <c:pt idx="2">
                  <c:v>T8</c:v>
                </c:pt>
                <c:pt idx="3">
                  <c:v>T12</c:v>
                </c:pt>
                <c:pt idx="4">
                  <c:v>T24</c:v>
                </c:pt>
                <c:pt idx="5">
                  <c:v>T48</c:v>
                </c:pt>
                <c:pt idx="6">
                  <c:v>T72</c:v>
                </c:pt>
                <c:pt idx="7">
                  <c:v>T96</c:v>
                </c:pt>
              </c:strCache>
            </c:strRef>
          </c:cat>
          <c:val>
            <c:numRef>
              <c:f>'nmol_mg FW'!$T$4:$T$11</c:f>
              <c:numCache>
                <c:formatCode>0.00</c:formatCode>
                <c:ptCount val="8"/>
                <c:pt idx="0">
                  <c:v>0.22079295331096094</c:v>
                </c:pt>
                <c:pt idx="1">
                  <c:v>0.22577634225299228</c:v>
                </c:pt>
                <c:pt idx="2">
                  <c:v>0.22680231647859422</c:v>
                </c:pt>
                <c:pt idx="3">
                  <c:v>0.38191245047693206</c:v>
                </c:pt>
                <c:pt idx="4">
                  <c:v>0.48912787529564683</c:v>
                </c:pt>
                <c:pt idx="5">
                  <c:v>0.97994458395250295</c:v>
                </c:pt>
                <c:pt idx="6">
                  <c:v>1.4376931847818559</c:v>
                </c:pt>
                <c:pt idx="7">
                  <c:v>1.727641433532497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2-4988-9AC7-558B0EABB200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392041840"/>
        <c:axId val="392044464"/>
      </c:lineChart>
      <c:catAx>
        <c:axId val="39204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044464"/>
        <c:crosses val="autoZero"/>
        <c:auto val="1"/>
        <c:lblAlgn val="ctr"/>
        <c:lblOffset val="100"/>
        <c:noMultiLvlLbl val="0"/>
      </c:catAx>
      <c:valAx>
        <c:axId val="392044464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041840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30118110236221"/>
          <c:y val="8.0208515602216396E-2"/>
          <c:w val="0.86147659667541554"/>
          <c:h val="0.8097601341498978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'nmol_mg FW'!$X$4:$X$11</c:f>
                <c:numCache>
                  <c:formatCode>General</c:formatCode>
                  <c:ptCount val="8"/>
                  <c:pt idx="0">
                    <c:v>1.4365464876495579E-2</c:v>
                  </c:pt>
                  <c:pt idx="1">
                    <c:v>7.713843430279076E-3</c:v>
                  </c:pt>
                  <c:pt idx="2">
                    <c:v>6.6400854510569275E-3</c:v>
                  </c:pt>
                  <c:pt idx="3">
                    <c:v>1.1106795808980373E-2</c:v>
                  </c:pt>
                  <c:pt idx="4">
                    <c:v>8.4172406200812757E-3</c:v>
                  </c:pt>
                  <c:pt idx="5">
                    <c:v>2.6651539772771515E-2</c:v>
                  </c:pt>
                  <c:pt idx="6">
                    <c:v>9.7034465857420548E-3</c:v>
                  </c:pt>
                  <c:pt idx="7">
                    <c:v>2.1784600251815198E-2</c:v>
                  </c:pt>
                </c:numCache>
              </c:numRef>
            </c:plus>
            <c:minus>
              <c:numRef>
                <c:f>'nmol_mg FW'!$X$4:$X$11</c:f>
                <c:numCache>
                  <c:formatCode>General</c:formatCode>
                  <c:ptCount val="8"/>
                  <c:pt idx="0">
                    <c:v>1.4365464876495579E-2</c:v>
                  </c:pt>
                  <c:pt idx="1">
                    <c:v>7.713843430279076E-3</c:v>
                  </c:pt>
                  <c:pt idx="2">
                    <c:v>6.6400854510569275E-3</c:v>
                  </c:pt>
                  <c:pt idx="3">
                    <c:v>1.1106795808980373E-2</c:v>
                  </c:pt>
                  <c:pt idx="4">
                    <c:v>8.4172406200812757E-3</c:v>
                  </c:pt>
                  <c:pt idx="5">
                    <c:v>2.6651539772771515E-2</c:v>
                  </c:pt>
                  <c:pt idx="6">
                    <c:v>9.7034465857420548E-3</c:v>
                  </c:pt>
                  <c:pt idx="7">
                    <c:v>2.1784600251815198E-2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'nmol_mg FW'!$S$4:$S$11</c:f>
              <c:strCache>
                <c:ptCount val="8"/>
                <c:pt idx="0">
                  <c:v>T0</c:v>
                </c:pt>
                <c:pt idx="1">
                  <c:v>T4</c:v>
                </c:pt>
                <c:pt idx="2">
                  <c:v>T8</c:v>
                </c:pt>
                <c:pt idx="3">
                  <c:v>T12</c:v>
                </c:pt>
                <c:pt idx="4">
                  <c:v>T24</c:v>
                </c:pt>
                <c:pt idx="5">
                  <c:v>T48</c:v>
                </c:pt>
                <c:pt idx="6">
                  <c:v>T72</c:v>
                </c:pt>
                <c:pt idx="7">
                  <c:v>T96</c:v>
                </c:pt>
              </c:strCache>
            </c:strRef>
          </c:cat>
          <c:val>
            <c:numRef>
              <c:f>'nmol_mg FW'!$U$4:$U$11</c:f>
              <c:numCache>
                <c:formatCode>0.00</c:formatCode>
                <c:ptCount val="8"/>
                <c:pt idx="0">
                  <c:v>8.8109848776075819E-2</c:v>
                </c:pt>
                <c:pt idx="1">
                  <c:v>9.7413193808517054E-2</c:v>
                </c:pt>
                <c:pt idx="2">
                  <c:v>9.7250747882425478E-2</c:v>
                </c:pt>
                <c:pt idx="3">
                  <c:v>0.15877029322721051</c:v>
                </c:pt>
                <c:pt idx="4">
                  <c:v>0.17990171834846858</c:v>
                </c:pt>
                <c:pt idx="5">
                  <c:v>0.2991067936269749</c:v>
                </c:pt>
                <c:pt idx="6">
                  <c:v>0.3987966353679317</c:v>
                </c:pt>
                <c:pt idx="7">
                  <c:v>0.47162992901261919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D8-47CB-A32A-4AFC7E4A74D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392041840"/>
        <c:axId val="392044464"/>
      </c:lineChart>
      <c:catAx>
        <c:axId val="39204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044464"/>
        <c:crosses val="autoZero"/>
        <c:auto val="1"/>
        <c:lblAlgn val="ctr"/>
        <c:lblOffset val="100"/>
        <c:noMultiLvlLbl val="0"/>
      </c:catAx>
      <c:valAx>
        <c:axId val="392044464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041840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3</xdr:row>
      <xdr:rowOff>0</xdr:rowOff>
    </xdr:from>
    <xdr:to>
      <xdr:col>13</xdr:col>
      <xdr:colOff>9525</xdr:colOff>
      <xdr:row>17</xdr:row>
      <xdr:rowOff>76200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752475</xdr:colOff>
      <xdr:row>17</xdr:row>
      <xdr:rowOff>104775</xdr:rowOff>
    </xdr:from>
    <xdr:to>
      <xdr:col>12</xdr:col>
      <xdr:colOff>752475</xdr:colOff>
      <xdr:row>31</xdr:row>
      <xdr:rowOff>180975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361950</xdr:colOff>
      <xdr:row>36</xdr:row>
      <xdr:rowOff>176212</xdr:rowOff>
    </xdr:from>
    <xdr:to>
      <xdr:col>15</xdr:col>
      <xdr:colOff>57150</xdr:colOff>
      <xdr:row>51</xdr:row>
      <xdr:rowOff>61912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AC10A9D-CEBE-4908-AA00-4FA1298196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466725</xdr:colOff>
      <xdr:row>31</xdr:row>
      <xdr:rowOff>180975</xdr:rowOff>
    </xdr:from>
    <xdr:to>
      <xdr:col>15</xdr:col>
      <xdr:colOff>161925</xdr:colOff>
      <xdr:row>46</xdr:row>
      <xdr:rowOff>66675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2ECD7F6-0382-49AF-BCDD-4D4F3FC280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rosi/Desktop/SupplementalData%20set%20for%20manuscript/quantitative_data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fference of segmentation"/>
      <sheetName val="data_2D analysis"/>
      <sheetName val="Thylakoid and chlororplast quan"/>
      <sheetName val="data from file unificato "/>
      <sheetName val="% env chloro"/>
    </sheetNames>
    <sheetDataSet>
      <sheetData sheetId="0"/>
      <sheetData sheetId="1"/>
      <sheetData sheetId="2"/>
      <sheetData sheetId="3"/>
      <sheetData sheetId="4">
        <row r="4">
          <cell r="H4">
            <v>49.486452721656327</v>
          </cell>
        </row>
        <row r="7">
          <cell r="H7">
            <v>11.971306553254593</v>
          </cell>
        </row>
        <row r="10">
          <cell r="H10">
            <v>13.037449812593975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17"/>
  <sheetViews>
    <sheetView workbookViewId="0">
      <selection activeCell="O52" sqref="O52"/>
    </sheetView>
  </sheetViews>
  <sheetFormatPr baseColWidth="10" defaultColWidth="11.5" defaultRowHeight="15"/>
  <sheetData>
    <row r="1" spans="1:12">
      <c r="A1" t="s">
        <v>0</v>
      </c>
    </row>
    <row r="3" spans="1:12">
      <c r="A3" t="s">
        <v>1</v>
      </c>
    </row>
    <row r="5" spans="1:12">
      <c r="A5" t="s">
        <v>2</v>
      </c>
    </row>
    <row r="7" spans="1:12">
      <c r="B7" t="s">
        <v>3</v>
      </c>
      <c r="C7" t="s">
        <v>4</v>
      </c>
      <c r="D7" t="s">
        <v>5</v>
      </c>
      <c r="E7" t="s">
        <v>6</v>
      </c>
      <c r="F7" t="s">
        <v>7</v>
      </c>
      <c r="G7" t="s">
        <v>8</v>
      </c>
      <c r="H7" t="s">
        <v>9</v>
      </c>
      <c r="I7" t="s">
        <v>10</v>
      </c>
      <c r="J7" t="s">
        <v>11</v>
      </c>
      <c r="K7" t="s">
        <v>12</v>
      </c>
      <c r="L7" t="s">
        <v>13</v>
      </c>
    </row>
    <row r="8" spans="1:12">
      <c r="A8">
        <v>1</v>
      </c>
      <c r="B8">
        <v>1</v>
      </c>
      <c r="C8" t="s">
        <v>14</v>
      </c>
      <c r="E8">
        <v>2.0699999999999998</v>
      </c>
      <c r="F8">
        <v>71</v>
      </c>
      <c r="H8">
        <v>0</v>
      </c>
      <c r="I8" t="s">
        <v>15</v>
      </c>
      <c r="L8">
        <v>1.1459999999999999</v>
      </c>
    </row>
    <row r="9" spans="1:12">
      <c r="A9">
        <v>2</v>
      </c>
      <c r="B9">
        <v>2</v>
      </c>
      <c r="C9" t="s">
        <v>16</v>
      </c>
      <c r="E9">
        <v>2.08</v>
      </c>
      <c r="F9">
        <v>518</v>
      </c>
      <c r="H9">
        <v>0</v>
      </c>
      <c r="I9" t="s">
        <v>15</v>
      </c>
      <c r="L9">
        <v>12.255000000000001</v>
      </c>
    </row>
    <row r="10" spans="1:12">
      <c r="A10">
        <v>3</v>
      </c>
      <c r="B10">
        <v>3</v>
      </c>
      <c r="C10" t="s">
        <v>17</v>
      </c>
      <c r="E10">
        <v>2.08</v>
      </c>
      <c r="F10">
        <v>12080</v>
      </c>
      <c r="H10">
        <v>0</v>
      </c>
      <c r="I10" t="s">
        <v>15</v>
      </c>
      <c r="L10">
        <v>315.45</v>
      </c>
    </row>
    <row r="11" spans="1:12">
      <c r="A11">
        <v>4</v>
      </c>
      <c r="B11">
        <v>4</v>
      </c>
      <c r="C11" t="s">
        <v>18</v>
      </c>
      <c r="E11">
        <v>2.08</v>
      </c>
      <c r="F11">
        <v>29198</v>
      </c>
      <c r="H11">
        <v>0</v>
      </c>
      <c r="I11" t="s">
        <v>15</v>
      </c>
      <c r="L11">
        <v>798.91600000000005</v>
      </c>
    </row>
    <row r="12" spans="1:12">
      <c r="A12">
        <v>5</v>
      </c>
      <c r="B12">
        <v>5</v>
      </c>
      <c r="C12" t="s">
        <v>19</v>
      </c>
      <c r="E12">
        <v>2.08</v>
      </c>
      <c r="F12">
        <v>80927</v>
      </c>
      <c r="H12">
        <v>0</v>
      </c>
      <c r="I12" t="s">
        <v>15</v>
      </c>
      <c r="L12">
        <v>2495.3000000000002</v>
      </c>
    </row>
    <row r="13" spans="1:12">
      <c r="A13">
        <v>6</v>
      </c>
      <c r="B13">
        <v>6</v>
      </c>
      <c r="C13" t="s">
        <v>20</v>
      </c>
      <c r="E13">
        <v>2.09</v>
      </c>
      <c r="F13">
        <v>72</v>
      </c>
      <c r="H13">
        <v>0</v>
      </c>
      <c r="I13" t="s">
        <v>15</v>
      </c>
      <c r="L13">
        <v>1.147</v>
      </c>
    </row>
    <row r="14" spans="1:12">
      <c r="A14">
        <v>7</v>
      </c>
      <c r="B14">
        <v>7</v>
      </c>
      <c r="C14" t="s">
        <v>21</v>
      </c>
    </row>
    <row r="15" spans="1:12">
      <c r="A15">
        <v>8</v>
      </c>
      <c r="B15">
        <v>8</v>
      </c>
      <c r="C15" t="s">
        <v>22</v>
      </c>
      <c r="E15">
        <v>2.08</v>
      </c>
      <c r="F15">
        <v>12103</v>
      </c>
      <c r="H15">
        <v>0</v>
      </c>
      <c r="I15" t="s">
        <v>15</v>
      </c>
      <c r="L15">
        <v>323.69600000000003</v>
      </c>
    </row>
    <row r="16" spans="1:12">
      <c r="A16">
        <v>9</v>
      </c>
      <c r="B16">
        <v>9</v>
      </c>
      <c r="C16" t="s">
        <v>23</v>
      </c>
      <c r="E16">
        <v>2.08</v>
      </c>
      <c r="F16">
        <v>12091</v>
      </c>
      <c r="H16">
        <v>0</v>
      </c>
      <c r="I16" t="s">
        <v>15</v>
      </c>
      <c r="L16">
        <v>330.709</v>
      </c>
    </row>
    <row r="17" spans="1:12">
      <c r="A17">
        <v>10</v>
      </c>
      <c r="B17">
        <v>10</v>
      </c>
      <c r="C17" t="s">
        <v>24</v>
      </c>
      <c r="E17">
        <v>2.08</v>
      </c>
      <c r="F17">
        <v>13352</v>
      </c>
      <c r="H17">
        <v>0</v>
      </c>
      <c r="I17" t="s">
        <v>15</v>
      </c>
      <c r="L17">
        <v>384.512</v>
      </c>
    </row>
    <row r="18" spans="1:12">
      <c r="A18">
        <v>11</v>
      </c>
      <c r="B18">
        <v>11</v>
      </c>
      <c r="C18" t="s">
        <v>25</v>
      </c>
      <c r="E18">
        <v>2.08</v>
      </c>
      <c r="F18">
        <v>10505</v>
      </c>
      <c r="H18">
        <v>0</v>
      </c>
      <c r="I18" t="s">
        <v>15</v>
      </c>
      <c r="L18">
        <v>272.84399999999999</v>
      </c>
    </row>
    <row r="19" spans="1:12">
      <c r="A19">
        <v>12</v>
      </c>
      <c r="B19">
        <v>12</v>
      </c>
      <c r="C19" t="s">
        <v>26</v>
      </c>
      <c r="E19">
        <v>2.08</v>
      </c>
      <c r="F19">
        <v>12203</v>
      </c>
      <c r="H19">
        <v>0</v>
      </c>
      <c r="I19" t="s">
        <v>15</v>
      </c>
      <c r="L19">
        <v>337.505</v>
      </c>
    </row>
    <row r="20" spans="1:12">
      <c r="A20">
        <v>13</v>
      </c>
      <c r="B20">
        <v>13</v>
      </c>
      <c r="C20" t="s">
        <v>27</v>
      </c>
      <c r="E20">
        <v>2.08</v>
      </c>
      <c r="F20">
        <v>11077</v>
      </c>
      <c r="H20">
        <v>0</v>
      </c>
      <c r="I20" t="s">
        <v>15</v>
      </c>
      <c r="L20">
        <v>306.267</v>
      </c>
    </row>
    <row r="21" spans="1:12">
      <c r="A21">
        <v>14</v>
      </c>
      <c r="B21">
        <v>14</v>
      </c>
      <c r="C21" t="s">
        <v>28</v>
      </c>
      <c r="E21">
        <v>2.08</v>
      </c>
      <c r="F21">
        <v>11953</v>
      </c>
      <c r="H21">
        <v>0</v>
      </c>
      <c r="I21" t="s">
        <v>15</v>
      </c>
      <c r="L21">
        <v>344.13400000000001</v>
      </c>
    </row>
    <row r="22" spans="1:12">
      <c r="A22">
        <v>15</v>
      </c>
      <c r="B22">
        <v>15</v>
      </c>
      <c r="C22" t="s">
        <v>29</v>
      </c>
      <c r="E22">
        <v>2.08</v>
      </c>
      <c r="F22">
        <v>11115</v>
      </c>
      <c r="H22">
        <v>0</v>
      </c>
      <c r="I22" t="s">
        <v>15</v>
      </c>
      <c r="L22">
        <v>303.75900000000001</v>
      </c>
    </row>
    <row r="23" spans="1:12">
      <c r="A23">
        <v>16</v>
      </c>
      <c r="B23">
        <v>16</v>
      </c>
      <c r="C23" t="s">
        <v>30</v>
      </c>
      <c r="E23">
        <v>2.08</v>
      </c>
      <c r="F23">
        <v>12419</v>
      </c>
      <c r="H23">
        <v>0</v>
      </c>
      <c r="I23" t="s">
        <v>15</v>
      </c>
      <c r="L23">
        <v>333.20499999999998</v>
      </c>
    </row>
    <row r="24" spans="1:12">
      <c r="A24">
        <v>17</v>
      </c>
      <c r="B24">
        <v>17</v>
      </c>
      <c r="C24" t="s">
        <v>31</v>
      </c>
      <c r="E24">
        <v>2.08</v>
      </c>
      <c r="F24">
        <v>11546</v>
      </c>
      <c r="H24">
        <v>0</v>
      </c>
      <c r="I24" t="s">
        <v>15</v>
      </c>
      <c r="L24">
        <v>324.19200000000001</v>
      </c>
    </row>
    <row r="25" spans="1:12">
      <c r="A25">
        <v>18</v>
      </c>
      <c r="B25">
        <v>18</v>
      </c>
      <c r="C25" t="s">
        <v>32</v>
      </c>
      <c r="E25">
        <v>2.08</v>
      </c>
      <c r="F25">
        <v>10831</v>
      </c>
      <c r="H25">
        <v>0</v>
      </c>
      <c r="I25" t="s">
        <v>15</v>
      </c>
      <c r="L25">
        <v>302.48899999999998</v>
      </c>
    </row>
    <row r="26" spans="1:12">
      <c r="A26">
        <v>19</v>
      </c>
      <c r="B26">
        <v>19</v>
      </c>
      <c r="C26" t="s">
        <v>33</v>
      </c>
      <c r="E26">
        <v>2.08</v>
      </c>
      <c r="F26">
        <v>9894</v>
      </c>
      <c r="H26">
        <v>0</v>
      </c>
      <c r="I26" t="s">
        <v>15</v>
      </c>
      <c r="L26">
        <v>280.07600000000002</v>
      </c>
    </row>
    <row r="27" spans="1:12">
      <c r="A27">
        <v>20</v>
      </c>
      <c r="B27">
        <v>20</v>
      </c>
      <c r="C27" t="s">
        <v>34</v>
      </c>
      <c r="E27">
        <v>2.08</v>
      </c>
      <c r="F27">
        <v>18451</v>
      </c>
      <c r="H27">
        <v>0</v>
      </c>
      <c r="I27" t="s">
        <v>15</v>
      </c>
      <c r="L27">
        <v>494.47399999999999</v>
      </c>
    </row>
    <row r="28" spans="1:12">
      <c r="A28">
        <v>21</v>
      </c>
      <c r="B28">
        <v>21</v>
      </c>
      <c r="C28" t="s">
        <v>35</v>
      </c>
      <c r="E28">
        <v>2.08</v>
      </c>
      <c r="F28">
        <v>18008</v>
      </c>
      <c r="H28">
        <v>0</v>
      </c>
      <c r="I28" t="s">
        <v>15</v>
      </c>
      <c r="L28">
        <v>490.77300000000002</v>
      </c>
    </row>
    <row r="29" spans="1:12">
      <c r="A29">
        <v>22</v>
      </c>
      <c r="B29">
        <v>22</v>
      </c>
      <c r="C29" t="s">
        <v>36</v>
      </c>
      <c r="E29">
        <v>2.08</v>
      </c>
      <c r="F29">
        <v>19077</v>
      </c>
      <c r="H29">
        <v>0</v>
      </c>
      <c r="I29" t="s">
        <v>15</v>
      </c>
      <c r="L29">
        <v>517.31100000000004</v>
      </c>
    </row>
    <row r="30" spans="1:12">
      <c r="A30">
        <v>23</v>
      </c>
      <c r="B30">
        <v>23</v>
      </c>
      <c r="C30" t="s">
        <v>37</v>
      </c>
      <c r="E30">
        <v>2.08</v>
      </c>
      <c r="F30">
        <v>16335</v>
      </c>
      <c r="H30">
        <v>0</v>
      </c>
      <c r="I30" t="s">
        <v>15</v>
      </c>
      <c r="L30">
        <v>461.60899999999998</v>
      </c>
    </row>
    <row r="31" spans="1:12">
      <c r="A31">
        <v>24</v>
      </c>
      <c r="B31">
        <v>24</v>
      </c>
      <c r="C31" t="s">
        <v>38</v>
      </c>
      <c r="E31">
        <v>2.08</v>
      </c>
      <c r="F31">
        <v>26309</v>
      </c>
      <c r="H31">
        <v>0</v>
      </c>
      <c r="I31" t="s">
        <v>15</v>
      </c>
      <c r="L31">
        <v>704.44</v>
      </c>
    </row>
    <row r="32" spans="1:12">
      <c r="A32">
        <v>25</v>
      </c>
      <c r="B32">
        <v>25</v>
      </c>
      <c r="C32" t="s">
        <v>39</v>
      </c>
      <c r="E32">
        <v>2.08</v>
      </c>
      <c r="F32">
        <v>20987</v>
      </c>
      <c r="H32">
        <v>0</v>
      </c>
      <c r="I32" t="s">
        <v>15</v>
      </c>
      <c r="L32">
        <v>611.09199999999998</v>
      </c>
    </row>
    <row r="33" spans="1:12">
      <c r="A33">
        <v>26</v>
      </c>
      <c r="B33">
        <v>26</v>
      </c>
      <c r="C33" t="s">
        <v>40</v>
      </c>
      <c r="E33">
        <v>2.08</v>
      </c>
      <c r="F33">
        <v>21749</v>
      </c>
      <c r="H33">
        <v>0</v>
      </c>
      <c r="I33" t="s">
        <v>15</v>
      </c>
      <c r="L33">
        <v>634.03499999999997</v>
      </c>
    </row>
    <row r="34" spans="1:12">
      <c r="A34">
        <v>27</v>
      </c>
      <c r="B34">
        <v>27</v>
      </c>
      <c r="C34" t="s">
        <v>41</v>
      </c>
      <c r="E34">
        <v>2.08</v>
      </c>
      <c r="F34">
        <v>21515</v>
      </c>
      <c r="H34">
        <v>0</v>
      </c>
      <c r="I34" t="s">
        <v>15</v>
      </c>
      <c r="L34">
        <v>599.70500000000004</v>
      </c>
    </row>
    <row r="35" spans="1:12">
      <c r="A35">
        <v>28</v>
      </c>
      <c r="B35">
        <v>28</v>
      </c>
      <c r="C35" t="s">
        <v>42</v>
      </c>
      <c r="E35">
        <v>2.08</v>
      </c>
      <c r="F35">
        <v>13255</v>
      </c>
      <c r="H35">
        <v>0</v>
      </c>
      <c r="I35" t="s">
        <v>15</v>
      </c>
      <c r="L35">
        <v>353.93900000000002</v>
      </c>
    </row>
    <row r="36" spans="1:12">
      <c r="A36">
        <v>29</v>
      </c>
      <c r="B36">
        <v>29</v>
      </c>
      <c r="C36" t="s">
        <v>43</v>
      </c>
      <c r="E36">
        <v>2.08</v>
      </c>
      <c r="F36">
        <v>12189</v>
      </c>
      <c r="H36">
        <v>0</v>
      </c>
      <c r="I36" t="s">
        <v>15</v>
      </c>
      <c r="L36">
        <v>336.32100000000003</v>
      </c>
    </row>
    <row r="37" spans="1:12">
      <c r="A37">
        <v>30</v>
      </c>
      <c r="B37">
        <v>30</v>
      </c>
      <c r="C37" t="s">
        <v>44</v>
      </c>
      <c r="E37">
        <v>2.08</v>
      </c>
      <c r="F37">
        <v>11018</v>
      </c>
      <c r="H37">
        <v>0</v>
      </c>
      <c r="I37" t="s">
        <v>15</v>
      </c>
      <c r="L37">
        <v>315.99700000000001</v>
      </c>
    </row>
    <row r="38" spans="1:12">
      <c r="A38">
        <v>31</v>
      </c>
      <c r="B38">
        <v>31</v>
      </c>
      <c r="C38" t="s">
        <v>45</v>
      </c>
      <c r="E38">
        <v>2.08</v>
      </c>
      <c r="F38">
        <v>11476</v>
      </c>
      <c r="H38">
        <v>0</v>
      </c>
      <c r="I38" t="s">
        <v>15</v>
      </c>
      <c r="L38">
        <v>324.96899999999999</v>
      </c>
    </row>
    <row r="39" spans="1:12">
      <c r="A39">
        <v>32</v>
      </c>
      <c r="B39">
        <v>32</v>
      </c>
      <c r="C39" t="s">
        <v>46</v>
      </c>
      <c r="E39">
        <v>2.06</v>
      </c>
      <c r="F39">
        <v>24</v>
      </c>
      <c r="H39">
        <v>0</v>
      </c>
      <c r="I39" t="s">
        <v>15</v>
      </c>
      <c r="L39">
        <v>0.17</v>
      </c>
    </row>
    <row r="40" spans="1:12">
      <c r="A40">
        <v>33</v>
      </c>
      <c r="B40">
        <v>33</v>
      </c>
      <c r="C40" t="s">
        <v>47</v>
      </c>
      <c r="E40">
        <v>2.08</v>
      </c>
      <c r="F40">
        <v>56402</v>
      </c>
      <c r="H40">
        <v>0</v>
      </c>
      <c r="I40" t="s">
        <v>15</v>
      </c>
      <c r="L40">
        <v>1668.49</v>
      </c>
    </row>
    <row r="41" spans="1:12">
      <c r="A41">
        <v>34</v>
      </c>
      <c r="B41">
        <v>34</v>
      </c>
      <c r="C41" t="s">
        <v>48</v>
      </c>
      <c r="E41">
        <v>2.08</v>
      </c>
      <c r="F41">
        <v>67520</v>
      </c>
      <c r="H41">
        <v>0</v>
      </c>
      <c r="I41" t="s">
        <v>15</v>
      </c>
      <c r="L41">
        <v>1970.5719999999999</v>
      </c>
    </row>
    <row r="42" spans="1:12">
      <c r="A42">
        <v>35</v>
      </c>
      <c r="B42">
        <v>35</v>
      </c>
      <c r="C42" t="s">
        <v>49</v>
      </c>
      <c r="E42">
        <v>2.08</v>
      </c>
      <c r="F42">
        <v>66916</v>
      </c>
      <c r="H42">
        <v>0</v>
      </c>
      <c r="I42" t="s">
        <v>15</v>
      </c>
      <c r="L42">
        <v>1928.527</v>
      </c>
    </row>
    <row r="43" spans="1:12">
      <c r="A43">
        <v>36</v>
      </c>
      <c r="B43">
        <v>36</v>
      </c>
      <c r="C43" t="s">
        <v>50</v>
      </c>
      <c r="E43">
        <v>2.08</v>
      </c>
      <c r="F43">
        <v>68908</v>
      </c>
      <c r="H43">
        <v>0</v>
      </c>
      <c r="I43" t="s">
        <v>15</v>
      </c>
      <c r="L43">
        <v>1932.105</v>
      </c>
    </row>
    <row r="44" spans="1:12">
      <c r="A44">
        <v>37</v>
      </c>
      <c r="B44">
        <v>37</v>
      </c>
      <c r="C44" t="s">
        <v>51</v>
      </c>
      <c r="E44">
        <v>2.08</v>
      </c>
      <c r="F44">
        <v>123047</v>
      </c>
      <c r="H44">
        <v>0</v>
      </c>
      <c r="I44" t="s">
        <v>15</v>
      </c>
      <c r="L44">
        <v>3431.3119999999999</v>
      </c>
    </row>
    <row r="45" spans="1:12">
      <c r="A45">
        <v>38</v>
      </c>
      <c r="B45">
        <v>38</v>
      </c>
      <c r="C45" t="s">
        <v>52</v>
      </c>
      <c r="E45">
        <v>2.08</v>
      </c>
      <c r="F45">
        <v>123635</v>
      </c>
      <c r="H45">
        <v>0</v>
      </c>
      <c r="I45" t="s">
        <v>15</v>
      </c>
      <c r="L45">
        <v>3476.904</v>
      </c>
    </row>
    <row r="46" spans="1:12">
      <c r="A46">
        <v>39</v>
      </c>
      <c r="B46">
        <v>39</v>
      </c>
      <c r="C46" t="s">
        <v>53</v>
      </c>
      <c r="E46">
        <v>2.08</v>
      </c>
      <c r="F46">
        <v>120787</v>
      </c>
      <c r="H46">
        <v>0</v>
      </c>
      <c r="I46" t="s">
        <v>15</v>
      </c>
      <c r="L46">
        <v>3407.6610000000001</v>
      </c>
    </row>
    <row r="47" spans="1:12">
      <c r="A47">
        <v>40</v>
      </c>
      <c r="B47">
        <v>40</v>
      </c>
      <c r="C47" t="s">
        <v>54</v>
      </c>
      <c r="E47">
        <v>2.08</v>
      </c>
      <c r="F47">
        <v>114854</v>
      </c>
      <c r="H47">
        <v>0</v>
      </c>
      <c r="I47" t="s">
        <v>15</v>
      </c>
      <c r="L47">
        <v>3280.41</v>
      </c>
    </row>
    <row r="48" spans="1:12">
      <c r="A48">
        <v>41</v>
      </c>
      <c r="B48">
        <v>41</v>
      </c>
      <c r="C48" t="s">
        <v>55</v>
      </c>
      <c r="E48">
        <v>2.08</v>
      </c>
      <c r="F48">
        <v>167634</v>
      </c>
      <c r="H48">
        <v>0</v>
      </c>
      <c r="I48" t="s">
        <v>15</v>
      </c>
      <c r="L48">
        <v>4757.5690000000004</v>
      </c>
    </row>
    <row r="49" spans="1:12">
      <c r="A49">
        <v>42</v>
      </c>
      <c r="B49">
        <v>42</v>
      </c>
      <c r="C49" t="s">
        <v>56</v>
      </c>
      <c r="E49">
        <v>2.08</v>
      </c>
      <c r="F49">
        <v>169738</v>
      </c>
      <c r="H49">
        <v>0</v>
      </c>
      <c r="I49" t="s">
        <v>15</v>
      </c>
      <c r="L49">
        <v>4791.0879999999997</v>
      </c>
    </row>
    <row r="50" spans="1:12">
      <c r="A50">
        <v>43</v>
      </c>
      <c r="B50">
        <v>43</v>
      </c>
      <c r="C50" t="s">
        <v>57</v>
      </c>
      <c r="E50">
        <v>2.08</v>
      </c>
      <c r="F50">
        <v>156387</v>
      </c>
      <c r="H50">
        <v>0</v>
      </c>
      <c r="I50" t="s">
        <v>15</v>
      </c>
      <c r="L50">
        <v>4529.4769999999999</v>
      </c>
    </row>
    <row r="51" spans="1:12">
      <c r="A51">
        <v>44</v>
      </c>
      <c r="B51">
        <v>44</v>
      </c>
      <c r="C51" t="s">
        <v>58</v>
      </c>
      <c r="E51">
        <v>2.08</v>
      </c>
      <c r="F51">
        <v>163635</v>
      </c>
      <c r="H51">
        <v>0</v>
      </c>
      <c r="I51" t="s">
        <v>15</v>
      </c>
      <c r="L51">
        <v>4644.482</v>
      </c>
    </row>
    <row r="52" spans="1:12">
      <c r="A52">
        <v>45</v>
      </c>
      <c r="B52">
        <v>45</v>
      </c>
      <c r="C52" t="s">
        <v>59</v>
      </c>
      <c r="E52">
        <v>2.08</v>
      </c>
      <c r="F52">
        <v>192096</v>
      </c>
      <c r="H52">
        <v>0</v>
      </c>
      <c r="I52" t="s">
        <v>15</v>
      </c>
      <c r="L52">
        <v>5586.9250000000002</v>
      </c>
    </row>
    <row r="53" spans="1:12">
      <c r="A53">
        <v>46</v>
      </c>
      <c r="B53">
        <v>46</v>
      </c>
      <c r="C53" t="s">
        <v>60</v>
      </c>
      <c r="E53">
        <v>2.08</v>
      </c>
      <c r="F53">
        <v>135193</v>
      </c>
      <c r="H53">
        <v>0</v>
      </c>
      <c r="I53" t="s">
        <v>15</v>
      </c>
      <c r="L53">
        <v>3912.4349999999999</v>
      </c>
    </row>
    <row r="54" spans="1:12">
      <c r="A54">
        <v>47</v>
      </c>
      <c r="B54">
        <v>47</v>
      </c>
      <c r="C54" t="s">
        <v>61</v>
      </c>
      <c r="E54">
        <v>2.08</v>
      </c>
      <c r="F54">
        <v>133721</v>
      </c>
      <c r="H54">
        <v>0</v>
      </c>
      <c r="I54" t="s">
        <v>15</v>
      </c>
      <c r="L54">
        <v>3945.3829999999998</v>
      </c>
    </row>
    <row r="55" spans="1:12">
      <c r="A55">
        <v>48</v>
      </c>
      <c r="B55">
        <v>48</v>
      </c>
      <c r="C55" t="s">
        <v>62</v>
      </c>
      <c r="E55">
        <v>2.08</v>
      </c>
      <c r="F55">
        <v>19756</v>
      </c>
      <c r="H55">
        <v>0</v>
      </c>
      <c r="I55" t="s">
        <v>15</v>
      </c>
      <c r="L55">
        <v>576.28499999999997</v>
      </c>
    </row>
    <row r="56" spans="1:12">
      <c r="A56">
        <v>49</v>
      </c>
      <c r="B56">
        <v>49</v>
      </c>
      <c r="C56" t="s">
        <v>63</v>
      </c>
      <c r="E56">
        <v>2.08</v>
      </c>
      <c r="F56">
        <v>11495</v>
      </c>
      <c r="H56">
        <v>0</v>
      </c>
      <c r="I56" t="s">
        <v>15</v>
      </c>
      <c r="L56">
        <v>327.83800000000002</v>
      </c>
    </row>
    <row r="57" spans="1:12">
      <c r="A57">
        <v>50</v>
      </c>
      <c r="B57">
        <v>50</v>
      </c>
      <c r="C57" t="s">
        <v>64</v>
      </c>
      <c r="E57">
        <v>2.08</v>
      </c>
      <c r="F57">
        <v>17277</v>
      </c>
      <c r="H57">
        <v>0</v>
      </c>
      <c r="I57" t="s">
        <v>15</v>
      </c>
      <c r="L57">
        <v>513.39599999999996</v>
      </c>
    </row>
    <row r="58" spans="1:12">
      <c r="A58">
        <v>51</v>
      </c>
      <c r="B58">
        <v>51</v>
      </c>
      <c r="C58" t="s">
        <v>65</v>
      </c>
      <c r="E58">
        <v>2.08</v>
      </c>
      <c r="F58">
        <v>16843</v>
      </c>
      <c r="H58">
        <v>0</v>
      </c>
      <c r="I58" t="s">
        <v>15</v>
      </c>
      <c r="L58">
        <v>525.16200000000003</v>
      </c>
    </row>
    <row r="59" spans="1:12">
      <c r="A59">
        <v>52</v>
      </c>
      <c r="B59">
        <v>52</v>
      </c>
      <c r="C59" t="s">
        <v>66</v>
      </c>
      <c r="E59">
        <v>2.08</v>
      </c>
      <c r="F59">
        <v>19831</v>
      </c>
      <c r="H59">
        <v>0</v>
      </c>
      <c r="I59" t="s">
        <v>15</v>
      </c>
      <c r="L59">
        <v>581.61400000000003</v>
      </c>
    </row>
    <row r="60" spans="1:12">
      <c r="A60">
        <v>53</v>
      </c>
      <c r="B60">
        <v>53</v>
      </c>
      <c r="C60" t="s">
        <v>67</v>
      </c>
      <c r="E60">
        <v>2.08</v>
      </c>
      <c r="F60">
        <v>19938</v>
      </c>
      <c r="H60">
        <v>0</v>
      </c>
      <c r="I60" t="s">
        <v>15</v>
      </c>
      <c r="L60">
        <v>583.83100000000002</v>
      </c>
    </row>
    <row r="61" spans="1:12">
      <c r="A61">
        <v>54</v>
      </c>
      <c r="B61">
        <v>54</v>
      </c>
      <c r="C61" t="s">
        <v>68</v>
      </c>
      <c r="E61">
        <v>2.08</v>
      </c>
      <c r="F61">
        <v>19954</v>
      </c>
      <c r="H61">
        <v>0</v>
      </c>
      <c r="I61" t="s">
        <v>15</v>
      </c>
      <c r="L61">
        <v>574.66300000000001</v>
      </c>
    </row>
    <row r="62" spans="1:12">
      <c r="A62">
        <v>55</v>
      </c>
      <c r="B62">
        <v>55</v>
      </c>
      <c r="C62" t="s">
        <v>69</v>
      </c>
      <c r="E62">
        <v>2.08</v>
      </c>
      <c r="F62">
        <v>19775</v>
      </c>
      <c r="H62">
        <v>0</v>
      </c>
      <c r="I62" t="s">
        <v>15</v>
      </c>
      <c r="L62">
        <v>572.83199999999999</v>
      </c>
    </row>
    <row r="63" spans="1:12">
      <c r="A63">
        <v>56</v>
      </c>
      <c r="B63">
        <v>56</v>
      </c>
      <c r="C63" t="s">
        <v>70</v>
      </c>
      <c r="E63">
        <v>2.08</v>
      </c>
      <c r="F63">
        <v>27387</v>
      </c>
      <c r="H63">
        <v>0</v>
      </c>
      <c r="I63" t="s">
        <v>15</v>
      </c>
      <c r="L63">
        <v>799.45399999999995</v>
      </c>
    </row>
    <row r="64" spans="1:12">
      <c r="A64">
        <v>57</v>
      </c>
      <c r="B64">
        <v>57</v>
      </c>
      <c r="C64" t="s">
        <v>71</v>
      </c>
      <c r="E64">
        <v>2.08</v>
      </c>
      <c r="F64">
        <v>25826</v>
      </c>
      <c r="H64">
        <v>0</v>
      </c>
      <c r="I64" t="s">
        <v>15</v>
      </c>
      <c r="L64">
        <v>824.82</v>
      </c>
    </row>
    <row r="65" spans="1:12">
      <c r="A65">
        <v>58</v>
      </c>
      <c r="B65">
        <v>58</v>
      </c>
      <c r="C65" t="s">
        <v>72</v>
      </c>
      <c r="E65">
        <v>2.08</v>
      </c>
      <c r="F65">
        <v>29555</v>
      </c>
      <c r="H65">
        <v>0</v>
      </c>
      <c r="I65" t="s">
        <v>15</v>
      </c>
      <c r="L65">
        <v>888.86300000000006</v>
      </c>
    </row>
    <row r="66" spans="1:12">
      <c r="A66">
        <v>59</v>
      </c>
      <c r="B66">
        <v>59</v>
      </c>
      <c r="C66" t="s">
        <v>73</v>
      </c>
      <c r="E66">
        <v>2.08</v>
      </c>
      <c r="F66">
        <v>31182</v>
      </c>
      <c r="H66">
        <v>0</v>
      </c>
      <c r="I66" t="s">
        <v>15</v>
      </c>
      <c r="L66">
        <v>883.78200000000004</v>
      </c>
    </row>
    <row r="67" spans="1:12">
      <c r="A67">
        <v>60</v>
      </c>
      <c r="B67">
        <v>60</v>
      </c>
      <c r="C67" t="s">
        <v>74</v>
      </c>
      <c r="E67">
        <v>2.08</v>
      </c>
      <c r="F67">
        <v>35216</v>
      </c>
      <c r="H67">
        <v>0</v>
      </c>
      <c r="I67" t="s">
        <v>15</v>
      </c>
      <c r="L67">
        <v>1013.278</v>
      </c>
    </row>
    <row r="68" spans="1:12">
      <c r="A68">
        <v>61</v>
      </c>
      <c r="B68">
        <v>61</v>
      </c>
      <c r="C68" t="s">
        <v>75</v>
      </c>
      <c r="E68">
        <v>2.08</v>
      </c>
      <c r="F68">
        <v>34757</v>
      </c>
      <c r="H68">
        <v>0</v>
      </c>
      <c r="I68" t="s">
        <v>15</v>
      </c>
      <c r="L68">
        <v>988.64499999999998</v>
      </c>
    </row>
    <row r="69" spans="1:12">
      <c r="A69">
        <v>62</v>
      </c>
      <c r="B69">
        <v>62</v>
      </c>
      <c r="C69" t="s">
        <v>76</v>
      </c>
      <c r="E69">
        <v>2.08</v>
      </c>
      <c r="F69">
        <v>32768</v>
      </c>
      <c r="H69">
        <v>0</v>
      </c>
      <c r="I69" t="s">
        <v>15</v>
      </c>
      <c r="L69">
        <v>958.70899999999995</v>
      </c>
    </row>
    <row r="70" spans="1:12">
      <c r="A70">
        <v>63</v>
      </c>
      <c r="B70">
        <v>63</v>
      </c>
      <c r="C70" t="s">
        <v>77</v>
      </c>
      <c r="E70">
        <v>2.08</v>
      </c>
      <c r="F70">
        <v>34274</v>
      </c>
      <c r="H70">
        <v>0</v>
      </c>
      <c r="I70" t="s">
        <v>15</v>
      </c>
      <c r="L70">
        <v>945.57299999999998</v>
      </c>
    </row>
    <row r="71" spans="1:12">
      <c r="A71">
        <v>64</v>
      </c>
      <c r="B71">
        <v>64</v>
      </c>
      <c r="C71" t="s">
        <v>78</v>
      </c>
      <c r="E71">
        <v>2.08</v>
      </c>
      <c r="F71">
        <v>38117</v>
      </c>
      <c r="H71">
        <v>0</v>
      </c>
      <c r="I71" t="s">
        <v>15</v>
      </c>
      <c r="L71">
        <v>1105.7449999999999</v>
      </c>
    </row>
    <row r="72" spans="1:12">
      <c r="A72">
        <v>65</v>
      </c>
      <c r="B72">
        <v>65</v>
      </c>
      <c r="C72" t="s">
        <v>79</v>
      </c>
      <c r="E72">
        <v>2.08</v>
      </c>
      <c r="F72">
        <v>29607</v>
      </c>
      <c r="H72">
        <v>0</v>
      </c>
      <c r="I72" t="s">
        <v>15</v>
      </c>
      <c r="L72">
        <v>877.65499999999997</v>
      </c>
    </row>
    <row r="73" spans="1:12">
      <c r="A73">
        <v>66</v>
      </c>
      <c r="B73">
        <v>66</v>
      </c>
      <c r="C73" t="s">
        <v>80</v>
      </c>
      <c r="E73">
        <v>2.08</v>
      </c>
      <c r="F73">
        <v>29988</v>
      </c>
      <c r="H73">
        <v>0</v>
      </c>
      <c r="I73" t="s">
        <v>15</v>
      </c>
      <c r="L73">
        <v>843.07</v>
      </c>
    </row>
    <row r="74" spans="1:12">
      <c r="A74">
        <v>67</v>
      </c>
      <c r="B74">
        <v>67</v>
      </c>
      <c r="C74" t="s">
        <v>81</v>
      </c>
      <c r="E74">
        <v>2.08</v>
      </c>
      <c r="F74">
        <v>56</v>
      </c>
      <c r="H74">
        <v>0</v>
      </c>
      <c r="I74" t="s">
        <v>15</v>
      </c>
      <c r="L74">
        <v>0.39600000000000002</v>
      </c>
    </row>
    <row r="75" spans="1:12">
      <c r="A75">
        <v>68</v>
      </c>
      <c r="B75">
        <v>68</v>
      </c>
      <c r="C75" t="s">
        <v>82</v>
      </c>
    </row>
    <row r="76" spans="1:12">
      <c r="A76">
        <v>69</v>
      </c>
      <c r="B76">
        <v>69</v>
      </c>
      <c r="C76" t="s">
        <v>83</v>
      </c>
    </row>
    <row r="78" spans="1:12">
      <c r="A78" t="s">
        <v>84</v>
      </c>
    </row>
    <row r="80" spans="1:12">
      <c r="B80" t="s">
        <v>3</v>
      </c>
      <c r="C80" t="s">
        <v>4</v>
      </c>
      <c r="D80" t="s">
        <v>5</v>
      </c>
      <c r="E80" t="s">
        <v>6</v>
      </c>
      <c r="F80" t="s">
        <v>7</v>
      </c>
      <c r="G80" t="s">
        <v>8</v>
      </c>
      <c r="H80" t="s">
        <v>9</v>
      </c>
      <c r="I80" t="s">
        <v>10</v>
      </c>
      <c r="J80" t="s">
        <v>11</v>
      </c>
      <c r="K80" t="s">
        <v>12</v>
      </c>
      <c r="L80" t="s">
        <v>13</v>
      </c>
    </row>
    <row r="81" spans="1:12">
      <c r="A81">
        <v>1</v>
      </c>
      <c r="B81">
        <v>1</v>
      </c>
      <c r="C81" t="s">
        <v>14</v>
      </c>
      <c r="E81">
        <v>2.33</v>
      </c>
      <c r="F81">
        <v>30</v>
      </c>
      <c r="H81">
        <v>30</v>
      </c>
      <c r="I81" t="s">
        <v>15</v>
      </c>
      <c r="L81">
        <v>0.21199999999999999</v>
      </c>
    </row>
    <row r="82" spans="1:12">
      <c r="A82">
        <v>2</v>
      </c>
      <c r="B82">
        <v>2</v>
      </c>
      <c r="C82" t="s">
        <v>16</v>
      </c>
      <c r="E82">
        <v>2.33</v>
      </c>
      <c r="F82">
        <v>56</v>
      </c>
      <c r="H82">
        <v>56</v>
      </c>
      <c r="I82" t="s">
        <v>15</v>
      </c>
      <c r="L82">
        <v>1.103</v>
      </c>
    </row>
    <row r="83" spans="1:12">
      <c r="A83">
        <v>3</v>
      </c>
      <c r="B83">
        <v>3</v>
      </c>
      <c r="C83" t="s">
        <v>17</v>
      </c>
      <c r="E83">
        <v>2.33</v>
      </c>
      <c r="F83">
        <v>1181</v>
      </c>
      <c r="H83">
        <v>1181</v>
      </c>
      <c r="I83" t="s">
        <v>15</v>
      </c>
      <c r="L83">
        <v>24.61</v>
      </c>
    </row>
    <row r="84" spans="1:12">
      <c r="A84">
        <v>4</v>
      </c>
      <c r="B84">
        <v>4</v>
      </c>
      <c r="C84" t="s">
        <v>18</v>
      </c>
      <c r="E84">
        <v>2.33</v>
      </c>
      <c r="F84">
        <v>3114</v>
      </c>
      <c r="H84">
        <v>3114</v>
      </c>
      <c r="I84" t="s">
        <v>15</v>
      </c>
      <c r="L84">
        <v>74.667000000000002</v>
      </c>
    </row>
    <row r="85" spans="1:12">
      <c r="A85">
        <v>5</v>
      </c>
      <c r="B85">
        <v>5</v>
      </c>
      <c r="C85" t="s">
        <v>19</v>
      </c>
      <c r="E85">
        <v>2.33</v>
      </c>
      <c r="F85">
        <v>10617</v>
      </c>
      <c r="H85">
        <v>10617</v>
      </c>
      <c r="I85" t="s">
        <v>15</v>
      </c>
      <c r="L85">
        <v>286.666</v>
      </c>
    </row>
    <row r="86" spans="1:12">
      <c r="A86">
        <v>6</v>
      </c>
      <c r="B86">
        <v>6</v>
      </c>
      <c r="C86" t="s">
        <v>20</v>
      </c>
    </row>
    <row r="87" spans="1:12">
      <c r="A87">
        <v>7</v>
      </c>
      <c r="B87">
        <v>7</v>
      </c>
      <c r="C87" t="s">
        <v>21</v>
      </c>
    </row>
    <row r="88" spans="1:12">
      <c r="A88">
        <v>8</v>
      </c>
      <c r="B88">
        <v>8</v>
      </c>
      <c r="C88" t="s">
        <v>22</v>
      </c>
      <c r="E88">
        <v>2.33</v>
      </c>
      <c r="F88">
        <v>16746</v>
      </c>
      <c r="H88">
        <v>16746</v>
      </c>
      <c r="I88" t="s">
        <v>15</v>
      </c>
      <c r="L88">
        <v>431.82</v>
      </c>
    </row>
    <row r="89" spans="1:12">
      <c r="A89">
        <v>9</v>
      </c>
      <c r="B89">
        <v>9</v>
      </c>
      <c r="C89" t="s">
        <v>23</v>
      </c>
      <c r="E89">
        <v>2.33</v>
      </c>
      <c r="F89">
        <v>15963</v>
      </c>
      <c r="H89">
        <v>15963</v>
      </c>
      <c r="I89" t="s">
        <v>15</v>
      </c>
      <c r="L89">
        <v>435.084</v>
      </c>
    </row>
    <row r="90" spans="1:12">
      <c r="A90">
        <v>10</v>
      </c>
      <c r="B90">
        <v>10</v>
      </c>
      <c r="C90" t="s">
        <v>24</v>
      </c>
      <c r="E90">
        <v>2.33</v>
      </c>
      <c r="F90">
        <v>19481</v>
      </c>
      <c r="H90">
        <v>19481</v>
      </c>
      <c r="I90" t="s">
        <v>15</v>
      </c>
      <c r="L90">
        <v>534.524</v>
      </c>
    </row>
    <row r="91" spans="1:12">
      <c r="A91">
        <v>11</v>
      </c>
      <c r="B91">
        <v>11</v>
      </c>
      <c r="C91" t="s">
        <v>25</v>
      </c>
      <c r="E91">
        <v>2.33</v>
      </c>
      <c r="F91">
        <v>14315</v>
      </c>
      <c r="H91">
        <v>14315</v>
      </c>
      <c r="I91" t="s">
        <v>15</v>
      </c>
      <c r="L91">
        <v>387.00599999999997</v>
      </c>
    </row>
    <row r="92" spans="1:12">
      <c r="A92">
        <v>12</v>
      </c>
      <c r="B92">
        <v>12</v>
      </c>
      <c r="C92" t="s">
        <v>26</v>
      </c>
      <c r="E92">
        <v>2.33</v>
      </c>
      <c r="F92">
        <v>16799</v>
      </c>
      <c r="H92">
        <v>16799</v>
      </c>
      <c r="I92" t="s">
        <v>15</v>
      </c>
      <c r="L92">
        <v>448.77499999999998</v>
      </c>
    </row>
    <row r="93" spans="1:12">
      <c r="A93">
        <v>13</v>
      </c>
      <c r="B93">
        <v>13</v>
      </c>
      <c r="C93" t="s">
        <v>27</v>
      </c>
      <c r="E93">
        <v>2.33</v>
      </c>
      <c r="F93">
        <v>16644</v>
      </c>
      <c r="H93">
        <v>16644</v>
      </c>
      <c r="I93" t="s">
        <v>15</v>
      </c>
      <c r="L93">
        <v>441.71300000000002</v>
      </c>
    </row>
    <row r="94" spans="1:12">
      <c r="A94">
        <v>14</v>
      </c>
      <c r="B94">
        <v>14</v>
      </c>
      <c r="C94" t="s">
        <v>28</v>
      </c>
      <c r="E94">
        <v>2.33</v>
      </c>
      <c r="F94">
        <v>18579</v>
      </c>
      <c r="H94">
        <v>18579</v>
      </c>
      <c r="I94" t="s">
        <v>15</v>
      </c>
      <c r="L94">
        <v>531.10400000000004</v>
      </c>
    </row>
    <row r="95" spans="1:12">
      <c r="A95">
        <v>15</v>
      </c>
      <c r="B95">
        <v>15</v>
      </c>
      <c r="C95" t="s">
        <v>29</v>
      </c>
      <c r="E95">
        <v>2.33</v>
      </c>
      <c r="F95">
        <v>16897</v>
      </c>
      <c r="H95">
        <v>16897</v>
      </c>
      <c r="I95" t="s">
        <v>15</v>
      </c>
      <c r="L95">
        <v>461.01499999999999</v>
      </c>
    </row>
    <row r="96" spans="1:12">
      <c r="A96">
        <v>16</v>
      </c>
      <c r="B96">
        <v>16</v>
      </c>
      <c r="C96" t="s">
        <v>30</v>
      </c>
      <c r="E96">
        <v>2.33</v>
      </c>
      <c r="F96">
        <v>18663</v>
      </c>
      <c r="H96">
        <v>18663</v>
      </c>
      <c r="I96" t="s">
        <v>15</v>
      </c>
      <c r="L96">
        <v>500.18099999999998</v>
      </c>
    </row>
    <row r="97" spans="1:12">
      <c r="A97">
        <v>17</v>
      </c>
      <c r="B97">
        <v>17</v>
      </c>
      <c r="C97" t="s">
        <v>31</v>
      </c>
      <c r="E97">
        <v>2.33</v>
      </c>
      <c r="F97">
        <v>16903</v>
      </c>
      <c r="H97">
        <v>16903</v>
      </c>
      <c r="I97" t="s">
        <v>15</v>
      </c>
      <c r="L97">
        <v>484.48099999999999</v>
      </c>
    </row>
    <row r="98" spans="1:12">
      <c r="A98">
        <v>18</v>
      </c>
      <c r="B98">
        <v>18</v>
      </c>
      <c r="C98" t="s">
        <v>32</v>
      </c>
      <c r="E98">
        <v>2.33</v>
      </c>
      <c r="F98">
        <v>17432</v>
      </c>
      <c r="H98">
        <v>17432</v>
      </c>
      <c r="I98" t="s">
        <v>15</v>
      </c>
      <c r="L98">
        <v>491.45699999999999</v>
      </c>
    </row>
    <row r="99" spans="1:12">
      <c r="A99">
        <v>19</v>
      </c>
      <c r="B99">
        <v>19</v>
      </c>
      <c r="C99" t="s">
        <v>33</v>
      </c>
      <c r="E99">
        <v>2.33</v>
      </c>
      <c r="F99">
        <v>15596</v>
      </c>
      <c r="H99">
        <v>15596</v>
      </c>
      <c r="I99" t="s">
        <v>15</v>
      </c>
      <c r="L99">
        <v>437.27800000000002</v>
      </c>
    </row>
    <row r="100" spans="1:12">
      <c r="A100">
        <v>20</v>
      </c>
      <c r="B100">
        <v>20</v>
      </c>
      <c r="C100" t="s">
        <v>34</v>
      </c>
      <c r="E100">
        <v>2.33</v>
      </c>
      <c r="F100">
        <v>28869</v>
      </c>
      <c r="H100">
        <v>28869</v>
      </c>
      <c r="I100" t="s">
        <v>15</v>
      </c>
      <c r="L100">
        <v>791.94100000000003</v>
      </c>
    </row>
    <row r="101" spans="1:12">
      <c r="A101">
        <v>21</v>
      </c>
      <c r="B101">
        <v>21</v>
      </c>
      <c r="C101" t="s">
        <v>35</v>
      </c>
      <c r="E101">
        <v>2.33</v>
      </c>
      <c r="F101">
        <v>28640</v>
      </c>
      <c r="H101">
        <v>28640</v>
      </c>
      <c r="I101" t="s">
        <v>15</v>
      </c>
      <c r="L101">
        <v>798.42499999999995</v>
      </c>
    </row>
    <row r="102" spans="1:12">
      <c r="A102">
        <v>22</v>
      </c>
      <c r="B102">
        <v>22</v>
      </c>
      <c r="C102" t="s">
        <v>36</v>
      </c>
      <c r="E102">
        <v>2.33</v>
      </c>
      <c r="F102">
        <v>31069</v>
      </c>
      <c r="H102">
        <v>31069</v>
      </c>
      <c r="I102" t="s">
        <v>15</v>
      </c>
      <c r="L102">
        <v>884.95899999999995</v>
      </c>
    </row>
    <row r="103" spans="1:12">
      <c r="A103">
        <v>23</v>
      </c>
      <c r="B103">
        <v>23</v>
      </c>
      <c r="C103" t="s">
        <v>37</v>
      </c>
      <c r="E103">
        <v>2.33</v>
      </c>
      <c r="F103">
        <v>30847</v>
      </c>
      <c r="H103">
        <v>30847</v>
      </c>
      <c r="I103" t="s">
        <v>15</v>
      </c>
      <c r="L103">
        <v>840.46100000000001</v>
      </c>
    </row>
    <row r="104" spans="1:12">
      <c r="A104">
        <v>24</v>
      </c>
      <c r="B104">
        <v>24</v>
      </c>
      <c r="C104" t="s">
        <v>38</v>
      </c>
      <c r="E104">
        <v>2.33</v>
      </c>
      <c r="F104">
        <v>39039</v>
      </c>
      <c r="H104">
        <v>39039</v>
      </c>
      <c r="I104" t="s">
        <v>15</v>
      </c>
      <c r="L104">
        <v>1116.8420000000001</v>
      </c>
    </row>
    <row r="105" spans="1:12">
      <c r="A105">
        <v>25</v>
      </c>
      <c r="B105">
        <v>25</v>
      </c>
      <c r="C105" t="s">
        <v>39</v>
      </c>
      <c r="E105">
        <v>2.33</v>
      </c>
      <c r="F105">
        <v>35740</v>
      </c>
      <c r="H105">
        <v>35740</v>
      </c>
      <c r="I105" t="s">
        <v>15</v>
      </c>
      <c r="L105">
        <v>971.60599999999999</v>
      </c>
    </row>
    <row r="106" spans="1:12">
      <c r="A106">
        <v>26</v>
      </c>
      <c r="B106">
        <v>26</v>
      </c>
      <c r="C106" t="s">
        <v>40</v>
      </c>
      <c r="E106">
        <v>2.33</v>
      </c>
      <c r="F106">
        <v>37826</v>
      </c>
      <c r="H106">
        <v>37826</v>
      </c>
      <c r="I106" t="s">
        <v>15</v>
      </c>
      <c r="L106">
        <v>1017.847</v>
      </c>
    </row>
    <row r="107" spans="1:12">
      <c r="A107">
        <v>27</v>
      </c>
      <c r="B107">
        <v>27</v>
      </c>
      <c r="C107" t="s">
        <v>41</v>
      </c>
      <c r="E107">
        <v>2.33</v>
      </c>
      <c r="F107">
        <v>36452</v>
      </c>
      <c r="H107">
        <v>36452</v>
      </c>
      <c r="I107" t="s">
        <v>15</v>
      </c>
      <c r="L107">
        <v>1021.059</v>
      </c>
    </row>
    <row r="108" spans="1:12">
      <c r="A108">
        <v>28</v>
      </c>
      <c r="B108">
        <v>28</v>
      </c>
      <c r="C108" t="s">
        <v>42</v>
      </c>
      <c r="E108">
        <v>2.33</v>
      </c>
      <c r="F108">
        <v>20283</v>
      </c>
      <c r="H108">
        <v>20283</v>
      </c>
      <c r="I108" t="s">
        <v>15</v>
      </c>
      <c r="L108">
        <v>584.13699999999994</v>
      </c>
    </row>
    <row r="109" spans="1:12">
      <c r="A109">
        <v>29</v>
      </c>
      <c r="B109">
        <v>29</v>
      </c>
      <c r="C109" t="s">
        <v>43</v>
      </c>
      <c r="E109">
        <v>2.33</v>
      </c>
      <c r="F109">
        <v>19124</v>
      </c>
      <c r="H109">
        <v>19124</v>
      </c>
      <c r="I109" t="s">
        <v>15</v>
      </c>
      <c r="L109">
        <v>523.52499999999998</v>
      </c>
    </row>
    <row r="110" spans="1:12">
      <c r="A110">
        <v>30</v>
      </c>
      <c r="B110">
        <v>30</v>
      </c>
      <c r="C110" t="s">
        <v>44</v>
      </c>
      <c r="E110">
        <v>2.33</v>
      </c>
      <c r="F110">
        <v>20259</v>
      </c>
      <c r="H110">
        <v>20259</v>
      </c>
      <c r="I110" t="s">
        <v>15</v>
      </c>
      <c r="L110">
        <v>557.50199999999995</v>
      </c>
    </row>
    <row r="111" spans="1:12">
      <c r="A111">
        <v>31</v>
      </c>
      <c r="B111">
        <v>31</v>
      </c>
      <c r="C111" t="s">
        <v>45</v>
      </c>
      <c r="E111">
        <v>2.33</v>
      </c>
      <c r="F111">
        <v>19534</v>
      </c>
      <c r="H111">
        <v>19534</v>
      </c>
      <c r="I111" t="s">
        <v>15</v>
      </c>
      <c r="L111">
        <v>530.971</v>
      </c>
    </row>
    <row r="112" spans="1:12">
      <c r="A112">
        <v>32</v>
      </c>
      <c r="B112">
        <v>32</v>
      </c>
      <c r="C112" t="s">
        <v>46</v>
      </c>
    </row>
    <row r="113" spans="1:12">
      <c r="A113">
        <v>33</v>
      </c>
      <c r="B113">
        <v>33</v>
      </c>
      <c r="C113" t="s">
        <v>47</v>
      </c>
      <c r="E113">
        <v>2.33</v>
      </c>
      <c r="F113">
        <v>43673</v>
      </c>
      <c r="H113">
        <v>43673</v>
      </c>
      <c r="I113" t="s">
        <v>15</v>
      </c>
      <c r="L113">
        <v>1216.0630000000001</v>
      </c>
    </row>
    <row r="114" spans="1:12">
      <c r="A114">
        <v>34</v>
      </c>
      <c r="B114">
        <v>34</v>
      </c>
      <c r="C114" t="s">
        <v>48</v>
      </c>
      <c r="E114">
        <v>2.33</v>
      </c>
      <c r="F114">
        <v>54784</v>
      </c>
      <c r="H114">
        <v>54784</v>
      </c>
      <c r="I114" t="s">
        <v>15</v>
      </c>
      <c r="L114">
        <v>1537.742</v>
      </c>
    </row>
    <row r="115" spans="1:12">
      <c r="A115">
        <v>35</v>
      </c>
      <c r="B115">
        <v>35</v>
      </c>
      <c r="C115" t="s">
        <v>49</v>
      </c>
      <c r="E115">
        <v>2.33</v>
      </c>
      <c r="F115">
        <v>55455</v>
      </c>
      <c r="H115">
        <v>55455</v>
      </c>
      <c r="I115" t="s">
        <v>15</v>
      </c>
      <c r="L115">
        <v>1544.644</v>
      </c>
    </row>
    <row r="116" spans="1:12">
      <c r="A116">
        <v>36</v>
      </c>
      <c r="B116">
        <v>36</v>
      </c>
      <c r="C116" t="s">
        <v>50</v>
      </c>
      <c r="E116">
        <v>2.33</v>
      </c>
      <c r="F116">
        <v>56840</v>
      </c>
      <c r="H116">
        <v>56840</v>
      </c>
      <c r="I116" t="s">
        <v>15</v>
      </c>
      <c r="L116">
        <v>1579.605</v>
      </c>
    </row>
    <row r="117" spans="1:12">
      <c r="A117">
        <v>37</v>
      </c>
      <c r="B117">
        <v>37</v>
      </c>
      <c r="C117" t="s">
        <v>51</v>
      </c>
      <c r="E117">
        <v>2.33</v>
      </c>
      <c r="F117">
        <v>55398</v>
      </c>
      <c r="H117">
        <v>55398</v>
      </c>
      <c r="I117" t="s">
        <v>15</v>
      </c>
      <c r="L117">
        <v>1531.4380000000001</v>
      </c>
    </row>
    <row r="118" spans="1:12">
      <c r="A118">
        <v>38</v>
      </c>
      <c r="B118">
        <v>38</v>
      </c>
      <c r="C118" t="s">
        <v>52</v>
      </c>
      <c r="E118">
        <v>2.33</v>
      </c>
      <c r="F118">
        <v>50961</v>
      </c>
      <c r="H118">
        <v>50961</v>
      </c>
      <c r="I118" t="s">
        <v>15</v>
      </c>
      <c r="L118">
        <v>1435.9549999999999</v>
      </c>
    </row>
    <row r="119" spans="1:12">
      <c r="A119">
        <v>39</v>
      </c>
      <c r="B119">
        <v>39</v>
      </c>
      <c r="C119" t="s">
        <v>53</v>
      </c>
      <c r="E119">
        <v>2.33</v>
      </c>
      <c r="F119">
        <v>55143</v>
      </c>
      <c r="H119">
        <v>55143</v>
      </c>
      <c r="I119" t="s">
        <v>15</v>
      </c>
      <c r="L119">
        <v>1488.479</v>
      </c>
    </row>
    <row r="120" spans="1:12">
      <c r="A120">
        <v>40</v>
      </c>
      <c r="B120">
        <v>40</v>
      </c>
      <c r="C120" t="s">
        <v>54</v>
      </c>
      <c r="E120">
        <v>2.33</v>
      </c>
      <c r="F120">
        <v>56657</v>
      </c>
      <c r="H120">
        <v>56657</v>
      </c>
      <c r="I120" t="s">
        <v>15</v>
      </c>
      <c r="L120">
        <v>1607.1969999999999</v>
      </c>
    </row>
    <row r="121" spans="1:12">
      <c r="A121">
        <v>41</v>
      </c>
      <c r="B121">
        <v>41</v>
      </c>
      <c r="C121" t="s">
        <v>55</v>
      </c>
      <c r="E121">
        <v>2.33</v>
      </c>
      <c r="F121">
        <v>50231</v>
      </c>
      <c r="H121">
        <v>50231</v>
      </c>
      <c r="I121" t="s">
        <v>15</v>
      </c>
      <c r="L121">
        <v>1402.9169999999999</v>
      </c>
    </row>
    <row r="122" spans="1:12">
      <c r="A122">
        <v>42</v>
      </c>
      <c r="B122">
        <v>42</v>
      </c>
      <c r="C122" t="s">
        <v>56</v>
      </c>
      <c r="E122">
        <v>2.33</v>
      </c>
      <c r="F122">
        <v>53021</v>
      </c>
      <c r="H122">
        <v>53021</v>
      </c>
      <c r="I122" t="s">
        <v>15</v>
      </c>
      <c r="L122">
        <v>1425.6949999999999</v>
      </c>
    </row>
    <row r="123" spans="1:12">
      <c r="A123">
        <v>43</v>
      </c>
      <c r="B123">
        <v>43</v>
      </c>
      <c r="C123" t="s">
        <v>57</v>
      </c>
      <c r="E123">
        <v>2.33</v>
      </c>
      <c r="F123">
        <v>44661</v>
      </c>
      <c r="H123">
        <v>44661</v>
      </c>
      <c r="I123" t="s">
        <v>15</v>
      </c>
      <c r="L123">
        <v>1295.3610000000001</v>
      </c>
    </row>
    <row r="124" spans="1:12">
      <c r="A124">
        <v>44</v>
      </c>
      <c r="B124">
        <v>44</v>
      </c>
      <c r="C124" t="s">
        <v>58</v>
      </c>
      <c r="E124">
        <v>2.33</v>
      </c>
      <c r="F124">
        <v>56293</v>
      </c>
      <c r="H124">
        <v>56293</v>
      </c>
      <c r="I124" t="s">
        <v>15</v>
      </c>
      <c r="L124">
        <v>1506.8869999999999</v>
      </c>
    </row>
    <row r="125" spans="1:12">
      <c r="A125">
        <v>45</v>
      </c>
      <c r="B125">
        <v>45</v>
      </c>
      <c r="C125" t="s">
        <v>59</v>
      </c>
      <c r="E125">
        <v>2.33</v>
      </c>
      <c r="F125">
        <v>54486</v>
      </c>
      <c r="H125">
        <v>54486</v>
      </c>
      <c r="I125" t="s">
        <v>15</v>
      </c>
      <c r="L125">
        <v>1529.2439999999999</v>
      </c>
    </row>
    <row r="126" spans="1:12">
      <c r="A126">
        <v>46</v>
      </c>
      <c r="B126">
        <v>46</v>
      </c>
      <c r="C126" t="s">
        <v>60</v>
      </c>
      <c r="E126">
        <v>2.33</v>
      </c>
      <c r="F126">
        <v>37288</v>
      </c>
      <c r="H126">
        <v>37288</v>
      </c>
      <c r="I126" t="s">
        <v>15</v>
      </c>
      <c r="L126">
        <v>1041.213</v>
      </c>
    </row>
    <row r="127" spans="1:12">
      <c r="A127">
        <v>47</v>
      </c>
      <c r="B127">
        <v>47</v>
      </c>
      <c r="C127" t="s">
        <v>61</v>
      </c>
      <c r="E127">
        <v>2.33</v>
      </c>
      <c r="F127">
        <v>38113</v>
      </c>
      <c r="H127">
        <v>38113</v>
      </c>
      <c r="I127" t="s">
        <v>15</v>
      </c>
      <c r="L127">
        <v>1084.1189999999999</v>
      </c>
    </row>
    <row r="128" spans="1:12">
      <c r="A128">
        <v>48</v>
      </c>
      <c r="B128">
        <v>48</v>
      </c>
      <c r="C128" t="s">
        <v>62</v>
      </c>
      <c r="E128">
        <v>2.33</v>
      </c>
      <c r="F128">
        <v>4953</v>
      </c>
      <c r="H128">
        <v>4953</v>
      </c>
      <c r="I128" t="s">
        <v>15</v>
      </c>
      <c r="L128">
        <v>130.43299999999999</v>
      </c>
    </row>
    <row r="129" spans="1:12">
      <c r="A129">
        <v>49</v>
      </c>
      <c r="B129">
        <v>49</v>
      </c>
      <c r="C129" t="s">
        <v>63</v>
      </c>
      <c r="E129">
        <v>2.33</v>
      </c>
      <c r="F129">
        <v>2861</v>
      </c>
      <c r="H129">
        <v>2861</v>
      </c>
      <c r="I129" t="s">
        <v>15</v>
      </c>
      <c r="L129">
        <v>65.275000000000006</v>
      </c>
    </row>
    <row r="130" spans="1:12">
      <c r="A130">
        <v>50</v>
      </c>
      <c r="B130">
        <v>50</v>
      </c>
      <c r="C130" t="s">
        <v>64</v>
      </c>
      <c r="E130">
        <v>2.33</v>
      </c>
      <c r="F130">
        <v>4347</v>
      </c>
      <c r="H130">
        <v>4347</v>
      </c>
      <c r="I130" t="s">
        <v>15</v>
      </c>
      <c r="L130">
        <v>111.357</v>
      </c>
    </row>
    <row r="131" spans="1:12">
      <c r="A131">
        <v>51</v>
      </c>
      <c r="B131">
        <v>51</v>
      </c>
      <c r="C131" t="s">
        <v>65</v>
      </c>
      <c r="E131">
        <v>2.33</v>
      </c>
      <c r="F131">
        <v>4771</v>
      </c>
      <c r="H131">
        <v>4771</v>
      </c>
      <c r="I131" t="s">
        <v>15</v>
      </c>
      <c r="L131">
        <v>126.867</v>
      </c>
    </row>
    <row r="132" spans="1:12">
      <c r="A132">
        <v>52</v>
      </c>
      <c r="B132">
        <v>52</v>
      </c>
      <c r="C132" t="s">
        <v>66</v>
      </c>
      <c r="E132">
        <v>2.33</v>
      </c>
      <c r="F132">
        <v>16227</v>
      </c>
      <c r="H132">
        <v>16227</v>
      </c>
      <c r="I132" t="s">
        <v>15</v>
      </c>
      <c r="L132">
        <v>429.75400000000002</v>
      </c>
    </row>
    <row r="133" spans="1:12">
      <c r="A133">
        <v>53</v>
      </c>
      <c r="B133">
        <v>53</v>
      </c>
      <c r="C133" t="s">
        <v>67</v>
      </c>
      <c r="E133">
        <v>2.33</v>
      </c>
      <c r="F133">
        <v>14819</v>
      </c>
      <c r="H133">
        <v>14819</v>
      </c>
      <c r="I133" t="s">
        <v>15</v>
      </c>
      <c r="L133">
        <v>427.73500000000001</v>
      </c>
    </row>
    <row r="134" spans="1:12">
      <c r="A134">
        <v>54</v>
      </c>
      <c r="B134">
        <v>54</v>
      </c>
      <c r="C134" t="s">
        <v>68</v>
      </c>
      <c r="E134">
        <v>2.33</v>
      </c>
      <c r="F134">
        <v>17164</v>
      </c>
      <c r="H134">
        <v>17164</v>
      </c>
      <c r="I134" t="s">
        <v>15</v>
      </c>
      <c r="L134">
        <v>466.98200000000003</v>
      </c>
    </row>
    <row r="135" spans="1:12">
      <c r="A135">
        <v>55</v>
      </c>
      <c r="B135">
        <v>55</v>
      </c>
      <c r="C135" t="s">
        <v>69</v>
      </c>
      <c r="E135">
        <v>2.33</v>
      </c>
      <c r="F135">
        <v>17233</v>
      </c>
      <c r="H135">
        <v>17233</v>
      </c>
      <c r="I135" t="s">
        <v>15</v>
      </c>
      <c r="L135">
        <v>476.10500000000002</v>
      </c>
    </row>
    <row r="136" spans="1:12">
      <c r="A136">
        <v>56</v>
      </c>
      <c r="B136">
        <v>56</v>
      </c>
      <c r="C136" t="s">
        <v>70</v>
      </c>
      <c r="E136">
        <v>2.33</v>
      </c>
      <c r="F136">
        <v>12786</v>
      </c>
      <c r="H136">
        <v>12786</v>
      </c>
      <c r="I136" t="s">
        <v>15</v>
      </c>
      <c r="L136">
        <v>344.96300000000002</v>
      </c>
    </row>
    <row r="137" spans="1:12">
      <c r="A137">
        <v>57</v>
      </c>
      <c r="B137">
        <v>57</v>
      </c>
      <c r="C137" t="s">
        <v>71</v>
      </c>
      <c r="E137">
        <v>2.33</v>
      </c>
      <c r="F137">
        <v>12757</v>
      </c>
      <c r="H137">
        <v>12757</v>
      </c>
      <c r="I137" t="s">
        <v>15</v>
      </c>
      <c r="L137">
        <v>363.40100000000001</v>
      </c>
    </row>
    <row r="138" spans="1:12">
      <c r="A138">
        <v>58</v>
      </c>
      <c r="B138">
        <v>58</v>
      </c>
      <c r="C138" t="s">
        <v>72</v>
      </c>
      <c r="E138">
        <v>2.33</v>
      </c>
      <c r="F138">
        <v>15381</v>
      </c>
      <c r="H138">
        <v>15381</v>
      </c>
      <c r="I138" t="s">
        <v>15</v>
      </c>
      <c r="L138">
        <v>412.33499999999998</v>
      </c>
    </row>
    <row r="139" spans="1:12">
      <c r="A139">
        <v>59</v>
      </c>
      <c r="B139">
        <v>59</v>
      </c>
      <c r="C139" t="s">
        <v>73</v>
      </c>
      <c r="E139">
        <v>2.33</v>
      </c>
      <c r="F139">
        <v>16040</v>
      </c>
      <c r="H139">
        <v>16040</v>
      </c>
      <c r="I139" t="s">
        <v>15</v>
      </c>
      <c r="L139">
        <v>452.88799999999998</v>
      </c>
    </row>
    <row r="140" spans="1:12">
      <c r="A140">
        <v>60</v>
      </c>
      <c r="B140">
        <v>60</v>
      </c>
      <c r="C140" t="s">
        <v>74</v>
      </c>
      <c r="E140">
        <v>2.33</v>
      </c>
      <c r="F140">
        <v>9872</v>
      </c>
      <c r="H140">
        <v>9872</v>
      </c>
      <c r="I140" t="s">
        <v>15</v>
      </c>
      <c r="L140">
        <v>292.83</v>
      </c>
    </row>
    <row r="141" spans="1:12">
      <c r="A141">
        <v>61</v>
      </c>
      <c r="B141">
        <v>61</v>
      </c>
      <c r="C141" t="s">
        <v>75</v>
      </c>
      <c r="E141">
        <v>2.33</v>
      </c>
      <c r="F141">
        <v>10882</v>
      </c>
      <c r="H141">
        <v>10882</v>
      </c>
      <c r="I141" t="s">
        <v>15</v>
      </c>
      <c r="L141">
        <v>309.21800000000002</v>
      </c>
    </row>
    <row r="142" spans="1:12">
      <c r="A142">
        <v>62</v>
      </c>
      <c r="B142">
        <v>62</v>
      </c>
      <c r="C142" t="s">
        <v>76</v>
      </c>
      <c r="E142">
        <v>2.33</v>
      </c>
      <c r="F142">
        <v>10718</v>
      </c>
      <c r="H142">
        <v>10718</v>
      </c>
      <c r="I142" t="s">
        <v>15</v>
      </c>
      <c r="L142">
        <v>300.15100000000001</v>
      </c>
    </row>
    <row r="143" spans="1:12">
      <c r="A143">
        <v>63</v>
      </c>
      <c r="B143">
        <v>63</v>
      </c>
      <c r="C143" t="s">
        <v>77</v>
      </c>
      <c r="E143">
        <v>2.33</v>
      </c>
      <c r="F143">
        <v>11741</v>
      </c>
      <c r="H143">
        <v>11741</v>
      </c>
      <c r="I143" t="s">
        <v>15</v>
      </c>
      <c r="L143">
        <v>307.50700000000001</v>
      </c>
    </row>
    <row r="144" spans="1:12">
      <c r="A144">
        <v>64</v>
      </c>
      <c r="B144">
        <v>64</v>
      </c>
      <c r="C144" t="s">
        <v>78</v>
      </c>
      <c r="E144">
        <v>2.33</v>
      </c>
      <c r="F144">
        <v>11280</v>
      </c>
      <c r="H144">
        <v>11280</v>
      </c>
      <c r="I144" t="s">
        <v>15</v>
      </c>
      <c r="L144">
        <v>310.88600000000002</v>
      </c>
    </row>
    <row r="145" spans="1:12">
      <c r="A145">
        <v>65</v>
      </c>
      <c r="B145">
        <v>65</v>
      </c>
      <c r="C145" t="s">
        <v>79</v>
      </c>
      <c r="E145">
        <v>2.33</v>
      </c>
      <c r="F145">
        <v>8869</v>
      </c>
      <c r="H145">
        <v>8869</v>
      </c>
      <c r="I145" t="s">
        <v>15</v>
      </c>
      <c r="L145">
        <v>230.49700000000001</v>
      </c>
    </row>
    <row r="146" spans="1:12">
      <c r="A146">
        <v>66</v>
      </c>
      <c r="B146">
        <v>66</v>
      </c>
      <c r="C146" t="s">
        <v>80</v>
      </c>
      <c r="E146">
        <v>2.33</v>
      </c>
      <c r="F146">
        <v>8457</v>
      </c>
      <c r="H146">
        <v>8457</v>
      </c>
      <c r="I146" t="s">
        <v>15</v>
      </c>
      <c r="L146">
        <v>237.893</v>
      </c>
    </row>
    <row r="147" spans="1:12">
      <c r="A147">
        <v>67</v>
      </c>
      <c r="B147">
        <v>67</v>
      </c>
      <c r="C147" t="s">
        <v>81</v>
      </c>
      <c r="E147">
        <v>2.35</v>
      </c>
      <c r="F147">
        <v>14</v>
      </c>
      <c r="H147">
        <v>14</v>
      </c>
      <c r="I147" t="s">
        <v>15</v>
      </c>
      <c r="L147">
        <v>9.9000000000000005E-2</v>
      </c>
    </row>
    <row r="148" spans="1:12">
      <c r="A148">
        <v>68</v>
      </c>
      <c r="B148">
        <v>68</v>
      </c>
      <c r="C148" t="s">
        <v>82</v>
      </c>
    </row>
    <row r="149" spans="1:12">
      <c r="A149">
        <v>69</v>
      </c>
      <c r="B149">
        <v>69</v>
      </c>
      <c r="C149" t="s">
        <v>83</v>
      </c>
    </row>
    <row r="151" spans="1:12">
      <c r="A151" t="s">
        <v>85</v>
      </c>
    </row>
    <row r="153" spans="1:12">
      <c r="B153" t="s">
        <v>3</v>
      </c>
      <c r="C153" t="s">
        <v>4</v>
      </c>
      <c r="D153" t="s">
        <v>5</v>
      </c>
      <c r="E153" t="s">
        <v>6</v>
      </c>
      <c r="F153" t="s">
        <v>7</v>
      </c>
      <c r="G153" t="s">
        <v>8</v>
      </c>
      <c r="H153" t="s">
        <v>9</v>
      </c>
      <c r="I153" t="s">
        <v>10</v>
      </c>
      <c r="J153" t="s">
        <v>11</v>
      </c>
      <c r="K153" t="s">
        <v>12</v>
      </c>
      <c r="L153" t="s">
        <v>13</v>
      </c>
    </row>
    <row r="154" spans="1:12">
      <c r="A154">
        <v>1</v>
      </c>
      <c r="B154">
        <v>1</v>
      </c>
      <c r="C154" t="s">
        <v>14</v>
      </c>
    </row>
    <row r="155" spans="1:12">
      <c r="A155">
        <v>2</v>
      </c>
      <c r="B155">
        <v>2</v>
      </c>
      <c r="C155" t="s">
        <v>16</v>
      </c>
      <c r="E155">
        <v>2.17</v>
      </c>
      <c r="F155">
        <v>164</v>
      </c>
      <c r="H155">
        <v>164</v>
      </c>
      <c r="I155" t="s">
        <v>15</v>
      </c>
      <c r="L155">
        <v>4.9729999999999999</v>
      </c>
    </row>
    <row r="156" spans="1:12">
      <c r="A156">
        <v>3</v>
      </c>
      <c r="B156">
        <v>3</v>
      </c>
      <c r="C156" t="s">
        <v>17</v>
      </c>
      <c r="E156">
        <v>2.17</v>
      </c>
      <c r="F156">
        <v>3947</v>
      </c>
      <c r="H156">
        <v>3947</v>
      </c>
      <c r="I156" t="s">
        <v>15</v>
      </c>
      <c r="L156">
        <v>92.747</v>
      </c>
    </row>
    <row r="157" spans="1:12">
      <c r="A157">
        <v>4</v>
      </c>
      <c r="B157">
        <v>4</v>
      </c>
      <c r="C157" t="s">
        <v>18</v>
      </c>
      <c r="E157">
        <v>2.17</v>
      </c>
      <c r="F157">
        <v>9164</v>
      </c>
      <c r="H157">
        <v>9164</v>
      </c>
      <c r="I157" t="s">
        <v>15</v>
      </c>
      <c r="L157">
        <v>255.13900000000001</v>
      </c>
    </row>
    <row r="158" spans="1:12">
      <c r="A158">
        <v>5</v>
      </c>
      <c r="B158">
        <v>5</v>
      </c>
      <c r="C158" t="s">
        <v>19</v>
      </c>
      <c r="E158">
        <v>2.17</v>
      </c>
      <c r="F158">
        <v>26637</v>
      </c>
      <c r="H158">
        <v>26637</v>
      </c>
      <c r="I158" t="s">
        <v>15</v>
      </c>
      <c r="L158">
        <v>803.59400000000005</v>
      </c>
    </row>
    <row r="159" spans="1:12">
      <c r="A159">
        <v>6</v>
      </c>
      <c r="B159">
        <v>6</v>
      </c>
      <c r="C159" t="s">
        <v>20</v>
      </c>
      <c r="E159">
        <v>2.16</v>
      </c>
      <c r="F159">
        <v>19</v>
      </c>
      <c r="H159">
        <v>19</v>
      </c>
      <c r="I159" t="s">
        <v>15</v>
      </c>
      <c r="L159">
        <v>0.26900000000000002</v>
      </c>
    </row>
    <row r="160" spans="1:12">
      <c r="A160">
        <v>7</v>
      </c>
      <c r="B160">
        <v>7</v>
      </c>
      <c r="C160" t="s">
        <v>21</v>
      </c>
      <c r="E160">
        <v>2.17</v>
      </c>
      <c r="F160">
        <v>30</v>
      </c>
      <c r="H160">
        <v>30</v>
      </c>
      <c r="I160" t="s">
        <v>15</v>
      </c>
      <c r="L160">
        <v>0.21099999999999999</v>
      </c>
    </row>
    <row r="161" spans="1:12">
      <c r="A161">
        <v>8</v>
      </c>
      <c r="B161">
        <v>8</v>
      </c>
      <c r="C161" t="s">
        <v>22</v>
      </c>
      <c r="E161">
        <v>2.17</v>
      </c>
      <c r="F161">
        <v>8521</v>
      </c>
      <c r="H161">
        <v>8521</v>
      </c>
      <c r="I161" t="s">
        <v>15</v>
      </c>
      <c r="L161">
        <v>236.619</v>
      </c>
    </row>
    <row r="162" spans="1:12">
      <c r="A162">
        <v>9</v>
      </c>
      <c r="B162">
        <v>9</v>
      </c>
      <c r="C162" t="s">
        <v>23</v>
      </c>
      <c r="E162">
        <v>2.17</v>
      </c>
      <c r="F162">
        <v>8672</v>
      </c>
      <c r="H162">
        <v>8672</v>
      </c>
      <c r="I162" t="s">
        <v>15</v>
      </c>
      <c r="L162">
        <v>240.07599999999999</v>
      </c>
    </row>
    <row r="163" spans="1:12">
      <c r="A163">
        <v>10</v>
      </c>
      <c r="B163">
        <v>10</v>
      </c>
      <c r="C163" t="s">
        <v>24</v>
      </c>
      <c r="E163">
        <v>2.17</v>
      </c>
      <c r="F163">
        <v>11504</v>
      </c>
      <c r="H163">
        <v>11504</v>
      </c>
      <c r="I163" t="s">
        <v>15</v>
      </c>
      <c r="L163">
        <v>304.113</v>
      </c>
    </row>
    <row r="164" spans="1:12">
      <c r="A164">
        <v>11</v>
      </c>
      <c r="B164">
        <v>11</v>
      </c>
      <c r="C164" t="s">
        <v>25</v>
      </c>
      <c r="E164">
        <v>2.17</v>
      </c>
      <c r="F164">
        <v>8921</v>
      </c>
      <c r="H164">
        <v>8921</v>
      </c>
      <c r="I164" t="s">
        <v>15</v>
      </c>
      <c r="L164">
        <v>225.018</v>
      </c>
    </row>
    <row r="165" spans="1:12">
      <c r="A165">
        <v>12</v>
      </c>
      <c r="B165">
        <v>12</v>
      </c>
      <c r="C165" t="s">
        <v>26</v>
      </c>
      <c r="E165">
        <v>2.17</v>
      </c>
      <c r="F165">
        <v>10097</v>
      </c>
      <c r="H165">
        <v>10097</v>
      </c>
      <c r="I165" t="s">
        <v>15</v>
      </c>
      <c r="L165">
        <v>272.08</v>
      </c>
    </row>
    <row r="166" spans="1:12">
      <c r="A166">
        <v>13</v>
      </c>
      <c r="B166">
        <v>13</v>
      </c>
      <c r="C166" t="s">
        <v>27</v>
      </c>
      <c r="E166">
        <v>2.17</v>
      </c>
      <c r="F166">
        <v>9350</v>
      </c>
      <c r="H166">
        <v>9350</v>
      </c>
      <c r="I166" t="s">
        <v>15</v>
      </c>
      <c r="L166">
        <v>249.649</v>
      </c>
    </row>
    <row r="167" spans="1:12">
      <c r="A167">
        <v>14</v>
      </c>
      <c r="B167">
        <v>14</v>
      </c>
      <c r="C167" t="s">
        <v>28</v>
      </c>
      <c r="E167">
        <v>2.17</v>
      </c>
      <c r="F167">
        <v>11490</v>
      </c>
      <c r="H167">
        <v>11490</v>
      </c>
      <c r="I167" t="s">
        <v>15</v>
      </c>
      <c r="L167">
        <v>309.31200000000001</v>
      </c>
    </row>
    <row r="168" spans="1:12">
      <c r="A168">
        <v>15</v>
      </c>
      <c r="B168">
        <v>15</v>
      </c>
      <c r="C168" t="s">
        <v>29</v>
      </c>
      <c r="E168">
        <v>2.17</v>
      </c>
      <c r="F168">
        <v>10293</v>
      </c>
      <c r="H168">
        <v>10293</v>
      </c>
      <c r="I168" t="s">
        <v>15</v>
      </c>
      <c r="L168">
        <v>280.33600000000001</v>
      </c>
    </row>
    <row r="169" spans="1:12">
      <c r="A169">
        <v>16</v>
      </c>
      <c r="B169">
        <v>16</v>
      </c>
      <c r="C169" t="s">
        <v>30</v>
      </c>
      <c r="E169">
        <v>2.17</v>
      </c>
      <c r="F169">
        <v>11263</v>
      </c>
      <c r="H169">
        <v>11263</v>
      </c>
      <c r="I169" t="s">
        <v>15</v>
      </c>
      <c r="L169">
        <v>290.74200000000002</v>
      </c>
    </row>
    <row r="170" spans="1:12">
      <c r="A170">
        <v>17</v>
      </c>
      <c r="B170">
        <v>17</v>
      </c>
      <c r="C170" t="s">
        <v>31</v>
      </c>
      <c r="E170">
        <v>2.17</v>
      </c>
      <c r="F170">
        <v>10867</v>
      </c>
      <c r="H170">
        <v>10867</v>
      </c>
      <c r="I170" t="s">
        <v>15</v>
      </c>
      <c r="L170">
        <v>292.976</v>
      </c>
    </row>
    <row r="171" spans="1:12">
      <c r="A171">
        <v>18</v>
      </c>
      <c r="B171">
        <v>18</v>
      </c>
      <c r="C171" t="s">
        <v>32</v>
      </c>
      <c r="E171">
        <v>2.17</v>
      </c>
      <c r="F171">
        <v>10715</v>
      </c>
      <c r="H171">
        <v>10715</v>
      </c>
      <c r="I171" t="s">
        <v>15</v>
      </c>
      <c r="L171">
        <v>275.57799999999997</v>
      </c>
    </row>
    <row r="172" spans="1:12">
      <c r="A172">
        <v>19</v>
      </c>
      <c r="B172">
        <v>19</v>
      </c>
      <c r="C172" t="s">
        <v>33</v>
      </c>
      <c r="E172">
        <v>2.17</v>
      </c>
      <c r="F172">
        <v>9430</v>
      </c>
      <c r="H172">
        <v>9430</v>
      </c>
      <c r="I172" t="s">
        <v>15</v>
      </c>
      <c r="L172">
        <v>260.99700000000001</v>
      </c>
    </row>
    <row r="173" spans="1:12">
      <c r="A173">
        <v>20</v>
      </c>
      <c r="B173">
        <v>20</v>
      </c>
      <c r="C173" t="s">
        <v>34</v>
      </c>
      <c r="E173">
        <v>2.17</v>
      </c>
      <c r="F173">
        <v>15941</v>
      </c>
      <c r="H173">
        <v>15941</v>
      </c>
      <c r="I173" t="s">
        <v>15</v>
      </c>
      <c r="L173">
        <v>456.84199999999998</v>
      </c>
    </row>
    <row r="174" spans="1:12">
      <c r="A174">
        <v>21</v>
      </c>
      <c r="B174">
        <v>21</v>
      </c>
      <c r="C174" t="s">
        <v>35</v>
      </c>
      <c r="E174">
        <v>2.17</v>
      </c>
      <c r="F174">
        <v>17255</v>
      </c>
      <c r="H174">
        <v>17255</v>
      </c>
      <c r="I174" t="s">
        <v>15</v>
      </c>
      <c r="L174">
        <v>451.601</v>
      </c>
    </row>
    <row r="175" spans="1:12">
      <c r="A175">
        <v>22</v>
      </c>
      <c r="B175">
        <v>22</v>
      </c>
      <c r="C175" t="s">
        <v>36</v>
      </c>
      <c r="E175">
        <v>2.17</v>
      </c>
      <c r="F175">
        <v>19050</v>
      </c>
      <c r="H175">
        <v>19050</v>
      </c>
      <c r="I175" t="s">
        <v>15</v>
      </c>
      <c r="L175">
        <v>517.55499999999995</v>
      </c>
    </row>
    <row r="176" spans="1:12">
      <c r="A176">
        <v>23</v>
      </c>
      <c r="B176">
        <v>23</v>
      </c>
      <c r="C176" t="s">
        <v>37</v>
      </c>
      <c r="E176">
        <v>2.17</v>
      </c>
      <c r="F176">
        <v>17065</v>
      </c>
      <c r="H176">
        <v>17065</v>
      </c>
      <c r="I176" t="s">
        <v>15</v>
      </c>
      <c r="L176">
        <v>467.39699999999999</v>
      </c>
    </row>
    <row r="177" spans="1:12">
      <c r="A177">
        <v>24</v>
      </c>
      <c r="B177">
        <v>24</v>
      </c>
      <c r="C177" t="s">
        <v>38</v>
      </c>
      <c r="E177">
        <v>2.17</v>
      </c>
      <c r="F177">
        <v>20276</v>
      </c>
      <c r="H177">
        <v>20276</v>
      </c>
      <c r="I177" t="s">
        <v>15</v>
      </c>
      <c r="L177">
        <v>608.053</v>
      </c>
    </row>
    <row r="178" spans="1:12">
      <c r="A178">
        <v>25</v>
      </c>
      <c r="B178">
        <v>25</v>
      </c>
      <c r="C178" t="s">
        <v>39</v>
      </c>
      <c r="E178">
        <v>2.17</v>
      </c>
      <c r="F178">
        <v>17594</v>
      </c>
      <c r="H178">
        <v>17594</v>
      </c>
      <c r="I178" t="s">
        <v>15</v>
      </c>
      <c r="L178">
        <v>519.74300000000005</v>
      </c>
    </row>
    <row r="179" spans="1:12">
      <c r="A179">
        <v>26</v>
      </c>
      <c r="B179">
        <v>26</v>
      </c>
      <c r="C179" t="s">
        <v>40</v>
      </c>
      <c r="E179">
        <v>2.17</v>
      </c>
      <c r="F179">
        <v>19155</v>
      </c>
      <c r="H179">
        <v>19155</v>
      </c>
      <c r="I179" t="s">
        <v>15</v>
      </c>
      <c r="L179">
        <v>552.26</v>
      </c>
    </row>
    <row r="180" spans="1:12">
      <c r="A180">
        <v>27</v>
      </c>
      <c r="B180">
        <v>27</v>
      </c>
      <c r="C180" t="s">
        <v>41</v>
      </c>
      <c r="E180">
        <v>2.17</v>
      </c>
      <c r="F180">
        <v>18896</v>
      </c>
      <c r="H180">
        <v>18896</v>
      </c>
      <c r="I180" t="s">
        <v>15</v>
      </c>
      <c r="L180">
        <v>552.87699999999995</v>
      </c>
    </row>
    <row r="181" spans="1:12">
      <c r="A181">
        <v>28</v>
      </c>
      <c r="B181">
        <v>28</v>
      </c>
      <c r="C181" t="s">
        <v>42</v>
      </c>
      <c r="E181">
        <v>2.17</v>
      </c>
      <c r="F181">
        <v>11293</v>
      </c>
      <c r="H181">
        <v>11293</v>
      </c>
      <c r="I181" t="s">
        <v>15</v>
      </c>
      <c r="L181">
        <v>318.577</v>
      </c>
    </row>
    <row r="182" spans="1:12">
      <c r="A182">
        <v>29</v>
      </c>
      <c r="B182">
        <v>29</v>
      </c>
      <c r="C182" t="s">
        <v>43</v>
      </c>
      <c r="E182">
        <v>2.17</v>
      </c>
      <c r="F182">
        <v>11049</v>
      </c>
      <c r="H182">
        <v>11049</v>
      </c>
      <c r="I182" t="s">
        <v>15</v>
      </c>
      <c r="L182">
        <v>303.90499999999997</v>
      </c>
    </row>
    <row r="183" spans="1:12">
      <c r="A183">
        <v>30</v>
      </c>
      <c r="B183">
        <v>30</v>
      </c>
      <c r="C183" t="s">
        <v>44</v>
      </c>
      <c r="E183">
        <v>2.17</v>
      </c>
      <c r="F183">
        <v>10907</v>
      </c>
      <c r="H183">
        <v>10907</v>
      </c>
      <c r="I183" t="s">
        <v>15</v>
      </c>
      <c r="L183">
        <v>296.96699999999998</v>
      </c>
    </row>
    <row r="184" spans="1:12">
      <c r="A184">
        <v>31</v>
      </c>
      <c r="B184">
        <v>31</v>
      </c>
      <c r="C184" t="s">
        <v>45</v>
      </c>
      <c r="E184">
        <v>2.17</v>
      </c>
      <c r="F184">
        <v>11150</v>
      </c>
      <c r="H184">
        <v>11150</v>
      </c>
      <c r="I184" t="s">
        <v>15</v>
      </c>
      <c r="L184">
        <v>308.91899999999998</v>
      </c>
    </row>
    <row r="185" spans="1:12">
      <c r="A185">
        <v>32</v>
      </c>
      <c r="B185">
        <v>32</v>
      </c>
      <c r="C185" t="s">
        <v>46</v>
      </c>
    </row>
    <row r="186" spans="1:12">
      <c r="A186">
        <v>33</v>
      </c>
      <c r="B186">
        <v>33</v>
      </c>
      <c r="C186" t="s">
        <v>47</v>
      </c>
      <c r="E186">
        <v>2.17</v>
      </c>
      <c r="F186">
        <v>26573</v>
      </c>
      <c r="H186">
        <v>26573</v>
      </c>
      <c r="I186" t="s">
        <v>15</v>
      </c>
      <c r="L186">
        <v>766.01800000000003</v>
      </c>
    </row>
    <row r="187" spans="1:12">
      <c r="A187">
        <v>34</v>
      </c>
      <c r="B187">
        <v>34</v>
      </c>
      <c r="C187" t="s">
        <v>48</v>
      </c>
      <c r="E187">
        <v>2.17</v>
      </c>
      <c r="F187">
        <v>32819</v>
      </c>
      <c r="H187">
        <v>32819</v>
      </c>
      <c r="I187" t="s">
        <v>15</v>
      </c>
      <c r="L187">
        <v>930.35799999999995</v>
      </c>
    </row>
    <row r="188" spans="1:12">
      <c r="A188">
        <v>35</v>
      </c>
      <c r="B188">
        <v>35</v>
      </c>
      <c r="C188" t="s">
        <v>49</v>
      </c>
      <c r="E188">
        <v>2.17</v>
      </c>
      <c r="F188">
        <v>29810</v>
      </c>
      <c r="H188">
        <v>29810</v>
      </c>
      <c r="I188" t="s">
        <v>15</v>
      </c>
      <c r="L188">
        <v>901.67899999999997</v>
      </c>
    </row>
    <row r="189" spans="1:12">
      <c r="A189">
        <v>36</v>
      </c>
      <c r="B189">
        <v>36</v>
      </c>
      <c r="C189" t="s">
        <v>50</v>
      </c>
      <c r="E189">
        <v>2.17</v>
      </c>
      <c r="F189">
        <v>31993</v>
      </c>
      <c r="H189">
        <v>31993</v>
      </c>
      <c r="I189" t="s">
        <v>15</v>
      </c>
      <c r="L189">
        <v>917.73400000000004</v>
      </c>
    </row>
    <row r="190" spans="1:12">
      <c r="A190">
        <v>37</v>
      </c>
      <c r="B190">
        <v>37</v>
      </c>
      <c r="C190" t="s">
        <v>51</v>
      </c>
      <c r="E190">
        <v>2.17</v>
      </c>
      <c r="F190">
        <v>37703</v>
      </c>
      <c r="H190">
        <v>37703</v>
      </c>
      <c r="I190" t="s">
        <v>15</v>
      </c>
      <c r="L190">
        <v>1127.5329999999999</v>
      </c>
    </row>
    <row r="191" spans="1:12">
      <c r="A191">
        <v>38</v>
      </c>
      <c r="B191">
        <v>38</v>
      </c>
      <c r="C191" t="s">
        <v>52</v>
      </c>
      <c r="E191">
        <v>2.17</v>
      </c>
      <c r="F191">
        <v>35985</v>
      </c>
      <c r="H191">
        <v>35985</v>
      </c>
      <c r="I191" t="s">
        <v>15</v>
      </c>
      <c r="L191">
        <v>1073.431</v>
      </c>
    </row>
    <row r="192" spans="1:12">
      <c r="A192">
        <v>39</v>
      </c>
      <c r="B192">
        <v>39</v>
      </c>
      <c r="C192" t="s">
        <v>53</v>
      </c>
      <c r="E192">
        <v>2.17</v>
      </c>
      <c r="F192">
        <v>37071</v>
      </c>
      <c r="H192">
        <v>37071</v>
      </c>
      <c r="I192" t="s">
        <v>15</v>
      </c>
      <c r="L192">
        <v>1095.104</v>
      </c>
    </row>
    <row r="193" spans="1:12">
      <c r="A193">
        <v>40</v>
      </c>
      <c r="B193">
        <v>40</v>
      </c>
      <c r="C193" t="s">
        <v>54</v>
      </c>
      <c r="E193">
        <v>2.17</v>
      </c>
      <c r="F193">
        <v>38323</v>
      </c>
      <c r="H193">
        <v>38323</v>
      </c>
      <c r="I193" t="s">
        <v>15</v>
      </c>
      <c r="L193">
        <v>1153.857</v>
      </c>
    </row>
    <row r="194" spans="1:12">
      <c r="A194">
        <v>41</v>
      </c>
      <c r="B194">
        <v>41</v>
      </c>
      <c r="C194" t="s">
        <v>55</v>
      </c>
      <c r="E194">
        <v>2.17</v>
      </c>
      <c r="F194">
        <v>41444</v>
      </c>
      <c r="H194">
        <v>41444</v>
      </c>
      <c r="I194" t="s">
        <v>15</v>
      </c>
      <c r="L194">
        <v>1226.7539999999999</v>
      </c>
    </row>
    <row r="195" spans="1:12">
      <c r="A195">
        <v>42</v>
      </c>
      <c r="B195">
        <v>42</v>
      </c>
      <c r="C195" t="s">
        <v>56</v>
      </c>
      <c r="E195">
        <v>2.17</v>
      </c>
      <c r="F195">
        <v>40833</v>
      </c>
      <c r="H195">
        <v>40833</v>
      </c>
      <c r="I195" t="s">
        <v>15</v>
      </c>
      <c r="L195">
        <v>1247.373</v>
      </c>
    </row>
    <row r="196" spans="1:12">
      <c r="A196">
        <v>43</v>
      </c>
      <c r="B196">
        <v>43</v>
      </c>
      <c r="C196" t="s">
        <v>57</v>
      </c>
      <c r="E196">
        <v>2.17</v>
      </c>
      <c r="F196">
        <v>37323</v>
      </c>
      <c r="H196">
        <v>37323</v>
      </c>
      <c r="I196" t="s">
        <v>15</v>
      </c>
      <c r="L196">
        <v>1152.6559999999999</v>
      </c>
    </row>
    <row r="197" spans="1:12">
      <c r="A197">
        <v>44</v>
      </c>
      <c r="B197">
        <v>44</v>
      </c>
      <c r="C197" t="s">
        <v>58</v>
      </c>
      <c r="E197">
        <v>2.17</v>
      </c>
      <c r="F197">
        <v>43106</v>
      </c>
      <c r="H197">
        <v>43106</v>
      </c>
      <c r="I197" t="s">
        <v>15</v>
      </c>
      <c r="L197">
        <v>1269.441</v>
      </c>
    </row>
    <row r="198" spans="1:12">
      <c r="A198">
        <v>45</v>
      </c>
      <c r="B198">
        <v>45</v>
      </c>
      <c r="C198" t="s">
        <v>59</v>
      </c>
      <c r="E198">
        <v>2.17</v>
      </c>
      <c r="F198">
        <v>43594</v>
      </c>
      <c r="H198">
        <v>43594</v>
      </c>
      <c r="I198" t="s">
        <v>15</v>
      </c>
      <c r="L198">
        <v>1273.5239999999999</v>
      </c>
    </row>
    <row r="199" spans="1:12">
      <c r="A199">
        <v>46</v>
      </c>
      <c r="B199">
        <v>46</v>
      </c>
      <c r="C199" t="s">
        <v>60</v>
      </c>
      <c r="E199">
        <v>2.17</v>
      </c>
      <c r="F199">
        <v>33652</v>
      </c>
      <c r="H199">
        <v>33652</v>
      </c>
      <c r="I199" t="s">
        <v>15</v>
      </c>
      <c r="L199">
        <v>1003.066</v>
      </c>
    </row>
    <row r="200" spans="1:12">
      <c r="A200">
        <v>47</v>
      </c>
      <c r="B200">
        <v>47</v>
      </c>
      <c r="C200" t="s">
        <v>61</v>
      </c>
      <c r="E200">
        <v>2.17</v>
      </c>
      <c r="F200">
        <v>34656</v>
      </c>
      <c r="H200">
        <v>34656</v>
      </c>
      <c r="I200" t="s">
        <v>15</v>
      </c>
      <c r="L200">
        <v>1017.06</v>
      </c>
    </row>
    <row r="201" spans="1:12">
      <c r="A201">
        <v>48</v>
      </c>
      <c r="B201">
        <v>48</v>
      </c>
      <c r="C201" t="s">
        <v>62</v>
      </c>
      <c r="E201">
        <v>2.17</v>
      </c>
      <c r="F201">
        <v>6021</v>
      </c>
      <c r="H201">
        <v>6021</v>
      </c>
      <c r="I201" t="s">
        <v>15</v>
      </c>
      <c r="L201">
        <v>175.63800000000001</v>
      </c>
    </row>
    <row r="202" spans="1:12">
      <c r="A202">
        <v>49</v>
      </c>
      <c r="B202">
        <v>49</v>
      </c>
      <c r="C202" t="s">
        <v>63</v>
      </c>
      <c r="E202">
        <v>2.17</v>
      </c>
      <c r="F202">
        <v>3428</v>
      </c>
      <c r="H202">
        <v>3428</v>
      </c>
      <c r="I202" t="s">
        <v>15</v>
      </c>
      <c r="L202">
        <v>94.289000000000001</v>
      </c>
    </row>
    <row r="203" spans="1:12">
      <c r="A203">
        <v>50</v>
      </c>
      <c r="B203">
        <v>50</v>
      </c>
      <c r="C203" t="s">
        <v>64</v>
      </c>
      <c r="E203">
        <v>2.17</v>
      </c>
      <c r="F203">
        <v>6048</v>
      </c>
      <c r="H203">
        <v>6048</v>
      </c>
      <c r="I203" t="s">
        <v>15</v>
      </c>
      <c r="L203">
        <v>169.273</v>
      </c>
    </row>
    <row r="204" spans="1:12">
      <c r="A204">
        <v>51</v>
      </c>
      <c r="B204">
        <v>51</v>
      </c>
      <c r="C204" t="s">
        <v>65</v>
      </c>
      <c r="E204">
        <v>2.17</v>
      </c>
      <c r="F204">
        <v>6150</v>
      </c>
      <c r="H204">
        <v>6150</v>
      </c>
      <c r="I204" t="s">
        <v>15</v>
      </c>
      <c r="L204">
        <v>172.27</v>
      </c>
    </row>
    <row r="205" spans="1:12">
      <c r="A205">
        <v>52</v>
      </c>
      <c r="B205">
        <v>52</v>
      </c>
      <c r="C205" t="s">
        <v>66</v>
      </c>
      <c r="E205">
        <v>2.17</v>
      </c>
      <c r="F205">
        <v>12828</v>
      </c>
      <c r="H205">
        <v>12828</v>
      </c>
      <c r="I205" t="s">
        <v>15</v>
      </c>
      <c r="L205">
        <v>354.12599999999998</v>
      </c>
    </row>
    <row r="206" spans="1:12">
      <c r="A206">
        <v>53</v>
      </c>
      <c r="B206">
        <v>53</v>
      </c>
      <c r="C206" t="s">
        <v>67</v>
      </c>
      <c r="E206">
        <v>2.17</v>
      </c>
      <c r="F206">
        <v>12424</v>
      </c>
      <c r="H206">
        <v>12424</v>
      </c>
      <c r="I206" t="s">
        <v>15</v>
      </c>
      <c r="L206">
        <v>356.82400000000001</v>
      </c>
    </row>
    <row r="207" spans="1:12">
      <c r="A207">
        <v>54</v>
      </c>
      <c r="B207">
        <v>54</v>
      </c>
      <c r="C207" t="s">
        <v>68</v>
      </c>
      <c r="E207">
        <v>2.17</v>
      </c>
      <c r="F207">
        <v>12051</v>
      </c>
      <c r="H207">
        <v>12051</v>
      </c>
      <c r="I207" t="s">
        <v>15</v>
      </c>
      <c r="L207">
        <v>342.98599999999999</v>
      </c>
    </row>
    <row r="208" spans="1:12">
      <c r="A208">
        <v>55</v>
      </c>
      <c r="B208">
        <v>55</v>
      </c>
      <c r="C208" t="s">
        <v>69</v>
      </c>
      <c r="E208">
        <v>2.17</v>
      </c>
      <c r="F208">
        <v>13868</v>
      </c>
      <c r="H208">
        <v>13868</v>
      </c>
      <c r="I208" t="s">
        <v>15</v>
      </c>
      <c r="L208">
        <v>368.06299999999999</v>
      </c>
    </row>
    <row r="209" spans="1:12">
      <c r="A209">
        <v>56</v>
      </c>
      <c r="B209">
        <v>56</v>
      </c>
      <c r="C209" t="s">
        <v>70</v>
      </c>
      <c r="E209">
        <v>2.17</v>
      </c>
      <c r="F209">
        <v>12391</v>
      </c>
      <c r="H209">
        <v>12391</v>
      </c>
      <c r="I209" t="s">
        <v>15</v>
      </c>
      <c r="L209">
        <v>346.88499999999999</v>
      </c>
    </row>
    <row r="210" spans="1:12">
      <c r="A210">
        <v>57</v>
      </c>
      <c r="B210">
        <v>57</v>
      </c>
      <c r="C210" t="s">
        <v>71</v>
      </c>
      <c r="E210">
        <v>2.17</v>
      </c>
      <c r="F210">
        <v>12273</v>
      </c>
      <c r="H210">
        <v>12273</v>
      </c>
      <c r="I210" t="s">
        <v>15</v>
      </c>
      <c r="L210">
        <v>350.315</v>
      </c>
    </row>
    <row r="211" spans="1:12">
      <c r="A211">
        <v>58</v>
      </c>
      <c r="B211">
        <v>58</v>
      </c>
      <c r="C211" t="s">
        <v>72</v>
      </c>
      <c r="E211">
        <v>2.17</v>
      </c>
      <c r="F211">
        <v>12804</v>
      </c>
      <c r="H211">
        <v>12804</v>
      </c>
      <c r="I211" t="s">
        <v>15</v>
      </c>
      <c r="L211">
        <v>371.99599999999998</v>
      </c>
    </row>
    <row r="212" spans="1:12">
      <c r="A212">
        <v>59</v>
      </c>
      <c r="B212">
        <v>59</v>
      </c>
      <c r="C212" t="s">
        <v>73</v>
      </c>
      <c r="E212">
        <v>2.17</v>
      </c>
      <c r="F212">
        <v>14132</v>
      </c>
      <c r="H212">
        <v>14132</v>
      </c>
      <c r="I212" t="s">
        <v>15</v>
      </c>
      <c r="L212">
        <v>412.93200000000002</v>
      </c>
    </row>
    <row r="213" spans="1:12">
      <c r="A213">
        <v>60</v>
      </c>
      <c r="B213">
        <v>60</v>
      </c>
      <c r="C213" t="s">
        <v>74</v>
      </c>
      <c r="E213">
        <v>2.17</v>
      </c>
      <c r="F213">
        <v>11394</v>
      </c>
      <c r="H213">
        <v>11394</v>
      </c>
      <c r="I213" t="s">
        <v>15</v>
      </c>
      <c r="L213">
        <v>334.93599999999998</v>
      </c>
    </row>
    <row r="214" spans="1:12">
      <c r="A214">
        <v>61</v>
      </c>
      <c r="B214">
        <v>61</v>
      </c>
      <c r="C214" t="s">
        <v>75</v>
      </c>
      <c r="E214">
        <v>2.17</v>
      </c>
      <c r="F214">
        <v>12280</v>
      </c>
      <c r="H214">
        <v>12280</v>
      </c>
      <c r="I214" t="s">
        <v>15</v>
      </c>
      <c r="L214">
        <v>364.697</v>
      </c>
    </row>
    <row r="215" spans="1:12">
      <c r="A215">
        <v>62</v>
      </c>
      <c r="B215">
        <v>62</v>
      </c>
      <c r="C215" t="s">
        <v>76</v>
      </c>
      <c r="E215">
        <v>2.17</v>
      </c>
      <c r="F215">
        <v>11826</v>
      </c>
      <c r="H215">
        <v>11826</v>
      </c>
      <c r="I215" t="s">
        <v>15</v>
      </c>
      <c r="L215">
        <v>327.14299999999997</v>
      </c>
    </row>
    <row r="216" spans="1:12">
      <c r="A216">
        <v>63</v>
      </c>
      <c r="B216">
        <v>63</v>
      </c>
      <c r="C216" t="s">
        <v>77</v>
      </c>
      <c r="E216">
        <v>2.17</v>
      </c>
      <c r="F216">
        <v>11984</v>
      </c>
      <c r="H216">
        <v>11984</v>
      </c>
      <c r="I216" t="s">
        <v>15</v>
      </c>
      <c r="L216">
        <v>349.86599999999999</v>
      </c>
    </row>
    <row r="217" spans="1:12">
      <c r="A217">
        <v>64</v>
      </c>
      <c r="B217">
        <v>64</v>
      </c>
      <c r="C217" t="s">
        <v>78</v>
      </c>
      <c r="E217">
        <v>2.17</v>
      </c>
      <c r="F217">
        <v>11859</v>
      </c>
      <c r="H217">
        <v>11859</v>
      </c>
      <c r="I217" t="s">
        <v>15</v>
      </c>
      <c r="L217">
        <v>343.73200000000003</v>
      </c>
    </row>
    <row r="218" spans="1:12">
      <c r="A218">
        <v>65</v>
      </c>
      <c r="B218">
        <v>65</v>
      </c>
      <c r="C218" t="s">
        <v>79</v>
      </c>
      <c r="E218">
        <v>2.17</v>
      </c>
      <c r="F218">
        <v>9255</v>
      </c>
      <c r="H218">
        <v>9255</v>
      </c>
      <c r="I218" t="s">
        <v>15</v>
      </c>
      <c r="L218">
        <v>281.911</v>
      </c>
    </row>
    <row r="219" spans="1:12">
      <c r="A219">
        <v>66</v>
      </c>
      <c r="B219">
        <v>66</v>
      </c>
      <c r="C219" t="s">
        <v>80</v>
      </c>
      <c r="E219">
        <v>2.17</v>
      </c>
      <c r="F219">
        <v>10236</v>
      </c>
      <c r="H219">
        <v>10236</v>
      </c>
      <c r="I219" t="s">
        <v>15</v>
      </c>
      <c r="L219">
        <v>285.07299999999998</v>
      </c>
    </row>
    <row r="220" spans="1:12">
      <c r="A220">
        <v>67</v>
      </c>
      <c r="B220">
        <v>67</v>
      </c>
      <c r="C220" t="s">
        <v>81</v>
      </c>
    </row>
    <row r="221" spans="1:12">
      <c r="A221">
        <v>68</v>
      </c>
      <c r="B221">
        <v>68</v>
      </c>
      <c r="C221" t="s">
        <v>82</v>
      </c>
    </row>
    <row r="222" spans="1:12">
      <c r="A222">
        <v>69</v>
      </c>
      <c r="B222">
        <v>69</v>
      </c>
      <c r="C222" t="s">
        <v>83</v>
      </c>
    </row>
    <row r="224" spans="1:12">
      <c r="A224" t="s">
        <v>86</v>
      </c>
    </row>
    <row r="226" spans="1:12">
      <c r="B226" t="s">
        <v>3</v>
      </c>
      <c r="C226" t="s">
        <v>4</v>
      </c>
      <c r="D226" t="s">
        <v>5</v>
      </c>
      <c r="E226" t="s">
        <v>6</v>
      </c>
      <c r="F226" t="s">
        <v>7</v>
      </c>
      <c r="G226" t="s">
        <v>8</v>
      </c>
      <c r="H226" t="s">
        <v>9</v>
      </c>
      <c r="I226" t="s">
        <v>10</v>
      </c>
      <c r="J226" t="s">
        <v>11</v>
      </c>
      <c r="K226" t="s">
        <v>12</v>
      </c>
      <c r="L226" t="s">
        <v>13</v>
      </c>
    </row>
    <row r="227" spans="1:12">
      <c r="A227">
        <v>1</v>
      </c>
      <c r="B227">
        <v>1</v>
      </c>
      <c r="C227" t="s">
        <v>14</v>
      </c>
      <c r="E227">
        <v>2.48</v>
      </c>
      <c r="F227">
        <v>43</v>
      </c>
      <c r="H227">
        <v>43</v>
      </c>
      <c r="I227" t="s">
        <v>15</v>
      </c>
      <c r="L227">
        <v>0.30399999999999999</v>
      </c>
    </row>
    <row r="228" spans="1:12">
      <c r="A228">
        <v>2</v>
      </c>
      <c r="B228">
        <v>2</v>
      </c>
      <c r="C228" t="s">
        <v>16</v>
      </c>
      <c r="E228">
        <v>2.4700000000000002</v>
      </c>
      <c r="F228">
        <v>129</v>
      </c>
      <c r="H228">
        <v>129</v>
      </c>
      <c r="I228" t="s">
        <v>15</v>
      </c>
      <c r="L228">
        <v>2.3879999999999999</v>
      </c>
    </row>
    <row r="229" spans="1:12">
      <c r="A229">
        <v>3</v>
      </c>
      <c r="B229">
        <v>3</v>
      </c>
      <c r="C229" t="s">
        <v>17</v>
      </c>
      <c r="E229">
        <v>2.46</v>
      </c>
      <c r="F229">
        <v>2433</v>
      </c>
      <c r="H229">
        <v>2433</v>
      </c>
      <c r="I229" t="s">
        <v>15</v>
      </c>
      <c r="L229">
        <v>56.878999999999998</v>
      </c>
    </row>
    <row r="230" spans="1:12">
      <c r="A230">
        <v>4</v>
      </c>
      <c r="B230">
        <v>4</v>
      </c>
      <c r="C230" t="s">
        <v>18</v>
      </c>
      <c r="E230">
        <v>2.46</v>
      </c>
      <c r="F230">
        <v>7002</v>
      </c>
      <c r="H230">
        <v>7002</v>
      </c>
      <c r="I230" t="s">
        <v>15</v>
      </c>
      <c r="L230">
        <v>170.17400000000001</v>
      </c>
    </row>
    <row r="231" spans="1:12">
      <c r="A231">
        <v>5</v>
      </c>
      <c r="B231">
        <v>5</v>
      </c>
      <c r="C231" t="s">
        <v>19</v>
      </c>
      <c r="E231">
        <v>2.46</v>
      </c>
      <c r="F231">
        <v>20401</v>
      </c>
      <c r="H231">
        <v>20401</v>
      </c>
      <c r="I231" t="s">
        <v>15</v>
      </c>
      <c r="L231">
        <v>538.39700000000005</v>
      </c>
    </row>
    <row r="232" spans="1:12">
      <c r="A232">
        <v>6</v>
      </c>
      <c r="B232">
        <v>6</v>
      </c>
      <c r="C232" t="s">
        <v>20</v>
      </c>
      <c r="E232">
        <v>2.46</v>
      </c>
      <c r="F232">
        <v>48</v>
      </c>
      <c r="H232">
        <v>48</v>
      </c>
      <c r="I232" t="s">
        <v>15</v>
      </c>
      <c r="L232">
        <v>0.44600000000000001</v>
      </c>
    </row>
    <row r="233" spans="1:12">
      <c r="A233">
        <v>7</v>
      </c>
      <c r="B233">
        <v>7</v>
      </c>
      <c r="C233" t="s">
        <v>21</v>
      </c>
      <c r="E233">
        <v>2.4500000000000002</v>
      </c>
      <c r="F233">
        <v>54</v>
      </c>
      <c r="H233">
        <v>54</v>
      </c>
      <c r="I233" t="s">
        <v>15</v>
      </c>
      <c r="L233">
        <v>1.151</v>
      </c>
    </row>
    <row r="234" spans="1:12">
      <c r="A234">
        <v>8</v>
      </c>
      <c r="B234">
        <v>8</v>
      </c>
      <c r="C234" t="s">
        <v>22</v>
      </c>
      <c r="E234">
        <v>2.4500000000000002</v>
      </c>
      <c r="F234">
        <v>1173</v>
      </c>
      <c r="H234">
        <v>1173</v>
      </c>
      <c r="I234" t="s">
        <v>15</v>
      </c>
      <c r="L234">
        <v>29.901</v>
      </c>
    </row>
    <row r="235" spans="1:12">
      <c r="A235">
        <v>9</v>
      </c>
      <c r="B235">
        <v>9</v>
      </c>
      <c r="C235" t="s">
        <v>23</v>
      </c>
      <c r="E235">
        <v>2.4700000000000002</v>
      </c>
      <c r="F235">
        <v>1352</v>
      </c>
      <c r="H235">
        <v>1352</v>
      </c>
      <c r="I235" t="s">
        <v>15</v>
      </c>
      <c r="L235">
        <v>34.332000000000001</v>
      </c>
    </row>
    <row r="236" spans="1:12">
      <c r="A236">
        <v>10</v>
      </c>
      <c r="B236">
        <v>10</v>
      </c>
      <c r="C236" t="s">
        <v>24</v>
      </c>
      <c r="E236">
        <v>2.46</v>
      </c>
      <c r="F236">
        <v>1612</v>
      </c>
      <c r="H236">
        <v>1612</v>
      </c>
      <c r="I236" t="s">
        <v>15</v>
      </c>
      <c r="L236">
        <v>36.854999999999997</v>
      </c>
    </row>
    <row r="237" spans="1:12">
      <c r="A237">
        <v>11</v>
      </c>
      <c r="B237">
        <v>11</v>
      </c>
      <c r="C237" t="s">
        <v>25</v>
      </c>
      <c r="E237">
        <v>2.4700000000000002</v>
      </c>
      <c r="F237">
        <v>1214</v>
      </c>
      <c r="H237">
        <v>1214</v>
      </c>
      <c r="I237" t="s">
        <v>15</v>
      </c>
      <c r="L237">
        <v>25.882000000000001</v>
      </c>
    </row>
    <row r="238" spans="1:12">
      <c r="A238">
        <v>12</v>
      </c>
      <c r="B238">
        <v>12</v>
      </c>
      <c r="C238" t="s">
        <v>26</v>
      </c>
      <c r="E238">
        <v>2.46</v>
      </c>
      <c r="F238">
        <v>1312</v>
      </c>
      <c r="H238">
        <v>1312</v>
      </c>
      <c r="I238" t="s">
        <v>15</v>
      </c>
      <c r="L238">
        <v>33.314999999999998</v>
      </c>
    </row>
    <row r="239" spans="1:12">
      <c r="A239">
        <v>13</v>
      </c>
      <c r="B239">
        <v>13</v>
      </c>
      <c r="C239" t="s">
        <v>27</v>
      </c>
      <c r="E239">
        <v>2.46</v>
      </c>
      <c r="F239">
        <v>1345</v>
      </c>
      <c r="H239">
        <v>1345</v>
      </c>
      <c r="I239" t="s">
        <v>15</v>
      </c>
      <c r="L239">
        <v>33.496000000000002</v>
      </c>
    </row>
    <row r="240" spans="1:12">
      <c r="A240">
        <v>14</v>
      </c>
      <c r="B240">
        <v>14</v>
      </c>
      <c r="C240" t="s">
        <v>28</v>
      </c>
      <c r="E240">
        <v>2.46</v>
      </c>
      <c r="F240">
        <v>1655</v>
      </c>
      <c r="H240">
        <v>1655</v>
      </c>
      <c r="I240" t="s">
        <v>15</v>
      </c>
      <c r="L240">
        <v>40.655000000000001</v>
      </c>
    </row>
    <row r="241" spans="1:12">
      <c r="A241">
        <v>15</v>
      </c>
      <c r="B241">
        <v>15</v>
      </c>
      <c r="C241" t="s">
        <v>29</v>
      </c>
      <c r="E241">
        <v>2.46</v>
      </c>
      <c r="F241">
        <v>1334</v>
      </c>
      <c r="H241">
        <v>1334</v>
      </c>
      <c r="I241" t="s">
        <v>15</v>
      </c>
      <c r="L241">
        <v>33.29</v>
      </c>
    </row>
    <row r="242" spans="1:12">
      <c r="A242">
        <v>16</v>
      </c>
      <c r="B242">
        <v>16</v>
      </c>
      <c r="C242" t="s">
        <v>30</v>
      </c>
      <c r="E242">
        <v>2.46</v>
      </c>
      <c r="F242">
        <v>1373</v>
      </c>
      <c r="H242">
        <v>1373</v>
      </c>
      <c r="I242" t="s">
        <v>15</v>
      </c>
      <c r="L242">
        <v>34.161999999999999</v>
      </c>
    </row>
    <row r="243" spans="1:12">
      <c r="A243">
        <v>17</v>
      </c>
      <c r="B243">
        <v>17</v>
      </c>
      <c r="C243" t="s">
        <v>31</v>
      </c>
      <c r="E243">
        <v>2.4700000000000002</v>
      </c>
      <c r="F243">
        <v>1507</v>
      </c>
      <c r="H243">
        <v>1507</v>
      </c>
      <c r="I243" t="s">
        <v>15</v>
      </c>
      <c r="L243">
        <v>33.390999999999998</v>
      </c>
    </row>
    <row r="244" spans="1:12">
      <c r="A244">
        <v>18</v>
      </c>
      <c r="B244">
        <v>18</v>
      </c>
      <c r="C244" t="s">
        <v>32</v>
      </c>
      <c r="E244">
        <v>2.4700000000000002</v>
      </c>
      <c r="F244">
        <v>1570</v>
      </c>
      <c r="H244">
        <v>1570</v>
      </c>
      <c r="I244" t="s">
        <v>15</v>
      </c>
      <c r="L244">
        <v>41.003999999999998</v>
      </c>
    </row>
    <row r="245" spans="1:12">
      <c r="A245">
        <v>19</v>
      </c>
      <c r="B245">
        <v>19</v>
      </c>
      <c r="C245" t="s">
        <v>33</v>
      </c>
      <c r="E245">
        <v>2.4700000000000002</v>
      </c>
      <c r="F245">
        <v>1392</v>
      </c>
      <c r="H245">
        <v>1392</v>
      </c>
      <c r="I245" t="s">
        <v>15</v>
      </c>
      <c r="L245">
        <v>31.949000000000002</v>
      </c>
    </row>
    <row r="246" spans="1:12">
      <c r="A246">
        <v>20</v>
      </c>
      <c r="B246">
        <v>20</v>
      </c>
      <c r="C246" t="s">
        <v>34</v>
      </c>
      <c r="E246">
        <v>2.46</v>
      </c>
      <c r="F246">
        <v>2061</v>
      </c>
      <c r="H246">
        <v>2061</v>
      </c>
      <c r="I246" t="s">
        <v>15</v>
      </c>
      <c r="L246">
        <v>47.832000000000001</v>
      </c>
    </row>
    <row r="247" spans="1:12">
      <c r="A247">
        <v>21</v>
      </c>
      <c r="B247">
        <v>21</v>
      </c>
      <c r="C247" t="s">
        <v>35</v>
      </c>
      <c r="E247">
        <v>2.46</v>
      </c>
      <c r="F247">
        <v>1872</v>
      </c>
      <c r="H247">
        <v>1872</v>
      </c>
      <c r="I247" t="s">
        <v>15</v>
      </c>
      <c r="L247">
        <v>46.076999999999998</v>
      </c>
    </row>
    <row r="248" spans="1:12">
      <c r="A248">
        <v>22</v>
      </c>
      <c r="B248">
        <v>22</v>
      </c>
      <c r="C248" t="s">
        <v>36</v>
      </c>
      <c r="E248">
        <v>2.46</v>
      </c>
      <c r="F248">
        <v>2414</v>
      </c>
      <c r="H248">
        <v>2414</v>
      </c>
      <c r="I248" t="s">
        <v>15</v>
      </c>
      <c r="L248">
        <v>53.454000000000001</v>
      </c>
    </row>
    <row r="249" spans="1:12">
      <c r="A249">
        <v>23</v>
      </c>
      <c r="B249">
        <v>23</v>
      </c>
      <c r="C249" t="s">
        <v>37</v>
      </c>
      <c r="E249">
        <v>2.46</v>
      </c>
      <c r="F249">
        <v>2107</v>
      </c>
      <c r="H249">
        <v>2107</v>
      </c>
      <c r="I249" t="s">
        <v>15</v>
      </c>
      <c r="L249">
        <v>49.76</v>
      </c>
    </row>
    <row r="250" spans="1:12">
      <c r="A250">
        <v>24</v>
      </c>
      <c r="B250">
        <v>24</v>
      </c>
      <c r="C250" t="s">
        <v>38</v>
      </c>
      <c r="E250">
        <v>2.46</v>
      </c>
      <c r="F250">
        <v>2757</v>
      </c>
      <c r="H250">
        <v>2757</v>
      </c>
      <c r="I250" t="s">
        <v>15</v>
      </c>
      <c r="L250">
        <v>70.875</v>
      </c>
    </row>
    <row r="251" spans="1:12">
      <c r="A251">
        <v>25</v>
      </c>
      <c r="B251">
        <v>25</v>
      </c>
      <c r="C251" t="s">
        <v>39</v>
      </c>
      <c r="E251">
        <v>2.46</v>
      </c>
      <c r="F251">
        <v>3051</v>
      </c>
      <c r="H251">
        <v>3051</v>
      </c>
      <c r="I251" t="s">
        <v>15</v>
      </c>
      <c r="L251">
        <v>66.195999999999998</v>
      </c>
    </row>
    <row r="252" spans="1:12">
      <c r="A252">
        <v>26</v>
      </c>
      <c r="B252">
        <v>26</v>
      </c>
      <c r="C252" t="s">
        <v>40</v>
      </c>
      <c r="E252">
        <v>2.46</v>
      </c>
      <c r="F252">
        <v>2538</v>
      </c>
      <c r="H252">
        <v>2538</v>
      </c>
      <c r="I252" t="s">
        <v>15</v>
      </c>
      <c r="L252">
        <v>55.707000000000001</v>
      </c>
    </row>
    <row r="253" spans="1:12">
      <c r="A253">
        <v>27</v>
      </c>
      <c r="B253">
        <v>27</v>
      </c>
      <c r="C253" t="s">
        <v>41</v>
      </c>
      <c r="E253">
        <v>2.4700000000000002</v>
      </c>
      <c r="F253">
        <v>2466</v>
      </c>
      <c r="H253">
        <v>2466</v>
      </c>
      <c r="I253" t="s">
        <v>15</v>
      </c>
      <c r="L253">
        <v>71.48</v>
      </c>
    </row>
    <row r="254" spans="1:12">
      <c r="A254">
        <v>28</v>
      </c>
      <c r="B254">
        <v>28</v>
      </c>
      <c r="C254" t="s">
        <v>42</v>
      </c>
      <c r="E254">
        <v>2.46</v>
      </c>
      <c r="F254">
        <v>1590</v>
      </c>
      <c r="H254">
        <v>1590</v>
      </c>
      <c r="I254" t="s">
        <v>15</v>
      </c>
      <c r="L254">
        <v>39.485999999999997</v>
      </c>
    </row>
    <row r="255" spans="1:12">
      <c r="A255">
        <v>29</v>
      </c>
      <c r="B255">
        <v>29</v>
      </c>
      <c r="C255" t="s">
        <v>43</v>
      </c>
      <c r="E255">
        <v>2.46</v>
      </c>
      <c r="F255">
        <v>1514</v>
      </c>
      <c r="H255">
        <v>1514</v>
      </c>
      <c r="I255" t="s">
        <v>15</v>
      </c>
      <c r="L255">
        <v>38.531999999999996</v>
      </c>
    </row>
    <row r="256" spans="1:12">
      <c r="A256">
        <v>30</v>
      </c>
      <c r="B256">
        <v>30</v>
      </c>
      <c r="C256" t="s">
        <v>44</v>
      </c>
      <c r="E256">
        <v>2.4700000000000002</v>
      </c>
      <c r="F256">
        <v>1632</v>
      </c>
      <c r="H256">
        <v>1632</v>
      </c>
      <c r="I256" t="s">
        <v>15</v>
      </c>
      <c r="L256">
        <v>40.023000000000003</v>
      </c>
    </row>
    <row r="257" spans="1:12">
      <c r="A257">
        <v>31</v>
      </c>
      <c r="B257">
        <v>31</v>
      </c>
      <c r="C257" t="s">
        <v>45</v>
      </c>
      <c r="E257">
        <v>2.46</v>
      </c>
      <c r="F257">
        <v>1684</v>
      </c>
      <c r="H257">
        <v>1684</v>
      </c>
      <c r="I257" t="s">
        <v>15</v>
      </c>
      <c r="L257">
        <v>36.253</v>
      </c>
    </row>
    <row r="258" spans="1:12">
      <c r="A258">
        <v>32</v>
      </c>
      <c r="B258">
        <v>32</v>
      </c>
      <c r="C258" t="s">
        <v>46</v>
      </c>
      <c r="E258">
        <v>2.39</v>
      </c>
      <c r="F258">
        <v>16</v>
      </c>
      <c r="H258">
        <v>16</v>
      </c>
      <c r="I258" t="s">
        <v>15</v>
      </c>
      <c r="L258">
        <v>0.113</v>
      </c>
    </row>
    <row r="259" spans="1:12">
      <c r="A259">
        <v>33</v>
      </c>
      <c r="B259">
        <v>33</v>
      </c>
      <c r="C259" t="s">
        <v>47</v>
      </c>
      <c r="E259">
        <v>2.4700000000000002</v>
      </c>
      <c r="F259">
        <v>3822</v>
      </c>
      <c r="H259">
        <v>3822</v>
      </c>
      <c r="I259" t="s">
        <v>15</v>
      </c>
      <c r="L259">
        <v>104.155</v>
      </c>
    </row>
    <row r="260" spans="1:12">
      <c r="A260">
        <v>34</v>
      </c>
      <c r="B260">
        <v>34</v>
      </c>
      <c r="C260" t="s">
        <v>48</v>
      </c>
      <c r="E260">
        <v>2.46</v>
      </c>
      <c r="F260">
        <v>5213</v>
      </c>
      <c r="H260">
        <v>5213</v>
      </c>
      <c r="I260" t="s">
        <v>15</v>
      </c>
      <c r="L260">
        <v>127.32599999999999</v>
      </c>
    </row>
    <row r="261" spans="1:12">
      <c r="A261">
        <v>35</v>
      </c>
      <c r="B261">
        <v>35</v>
      </c>
      <c r="C261" t="s">
        <v>49</v>
      </c>
      <c r="E261">
        <v>2.46</v>
      </c>
      <c r="F261">
        <v>5475</v>
      </c>
      <c r="H261">
        <v>5475</v>
      </c>
      <c r="I261" t="s">
        <v>15</v>
      </c>
      <c r="L261">
        <v>123.30200000000001</v>
      </c>
    </row>
    <row r="262" spans="1:12">
      <c r="A262">
        <v>36</v>
      </c>
      <c r="B262">
        <v>36</v>
      </c>
      <c r="C262" t="s">
        <v>50</v>
      </c>
      <c r="E262">
        <v>2.46</v>
      </c>
      <c r="F262">
        <v>5265</v>
      </c>
      <c r="H262">
        <v>5265</v>
      </c>
      <c r="I262" t="s">
        <v>15</v>
      </c>
      <c r="L262">
        <v>129.898</v>
      </c>
    </row>
    <row r="263" spans="1:12">
      <c r="A263">
        <v>37</v>
      </c>
      <c r="B263">
        <v>37</v>
      </c>
      <c r="C263" t="s">
        <v>51</v>
      </c>
      <c r="E263">
        <v>2.46</v>
      </c>
      <c r="F263">
        <v>8249</v>
      </c>
      <c r="H263">
        <v>8249</v>
      </c>
      <c r="I263" t="s">
        <v>15</v>
      </c>
      <c r="L263">
        <v>209.23099999999999</v>
      </c>
    </row>
    <row r="264" spans="1:12">
      <c r="A264">
        <v>38</v>
      </c>
      <c r="B264">
        <v>38</v>
      </c>
      <c r="C264" t="s">
        <v>52</v>
      </c>
      <c r="E264">
        <v>2.46</v>
      </c>
      <c r="F264">
        <v>8117</v>
      </c>
      <c r="H264">
        <v>8117</v>
      </c>
      <c r="I264" t="s">
        <v>15</v>
      </c>
      <c r="L264">
        <v>207.05500000000001</v>
      </c>
    </row>
    <row r="265" spans="1:12">
      <c r="A265">
        <v>39</v>
      </c>
      <c r="B265">
        <v>39</v>
      </c>
      <c r="C265" t="s">
        <v>53</v>
      </c>
      <c r="E265">
        <v>2.46</v>
      </c>
      <c r="F265">
        <v>8250</v>
      </c>
      <c r="H265">
        <v>8250</v>
      </c>
      <c r="I265" t="s">
        <v>15</v>
      </c>
      <c r="L265">
        <v>217.84200000000001</v>
      </c>
    </row>
    <row r="266" spans="1:12">
      <c r="A266">
        <v>40</v>
      </c>
      <c r="B266">
        <v>40</v>
      </c>
      <c r="C266" t="s">
        <v>54</v>
      </c>
      <c r="E266">
        <v>2.46</v>
      </c>
      <c r="F266">
        <v>8236</v>
      </c>
      <c r="H266">
        <v>8236</v>
      </c>
      <c r="I266" t="s">
        <v>15</v>
      </c>
      <c r="L266">
        <v>227.41</v>
      </c>
    </row>
    <row r="267" spans="1:12">
      <c r="A267">
        <v>41</v>
      </c>
      <c r="B267">
        <v>41</v>
      </c>
      <c r="C267" t="s">
        <v>55</v>
      </c>
      <c r="E267">
        <v>2.46</v>
      </c>
      <c r="F267">
        <v>11962</v>
      </c>
      <c r="H267">
        <v>11962</v>
      </c>
      <c r="I267" t="s">
        <v>15</v>
      </c>
      <c r="L267">
        <v>308.81400000000002</v>
      </c>
    </row>
    <row r="268" spans="1:12">
      <c r="A268">
        <v>42</v>
      </c>
      <c r="B268">
        <v>42</v>
      </c>
      <c r="C268" t="s">
        <v>56</v>
      </c>
      <c r="E268">
        <v>2.46</v>
      </c>
      <c r="F268">
        <v>11967</v>
      </c>
      <c r="H268">
        <v>11967</v>
      </c>
      <c r="I268" t="s">
        <v>15</v>
      </c>
      <c r="L268">
        <v>291.7</v>
      </c>
    </row>
    <row r="269" spans="1:12">
      <c r="A269">
        <v>43</v>
      </c>
      <c r="B269">
        <v>43</v>
      </c>
      <c r="C269" t="s">
        <v>57</v>
      </c>
      <c r="E269">
        <v>2.46</v>
      </c>
      <c r="F269">
        <v>10272</v>
      </c>
      <c r="H269">
        <v>10272</v>
      </c>
      <c r="I269" t="s">
        <v>15</v>
      </c>
      <c r="L269">
        <v>283.01900000000001</v>
      </c>
    </row>
    <row r="270" spans="1:12">
      <c r="A270">
        <v>44</v>
      </c>
      <c r="B270">
        <v>44</v>
      </c>
      <c r="C270" t="s">
        <v>58</v>
      </c>
      <c r="E270">
        <v>2.46</v>
      </c>
      <c r="F270">
        <v>12104</v>
      </c>
      <c r="H270">
        <v>12104</v>
      </c>
      <c r="I270" t="s">
        <v>15</v>
      </c>
      <c r="L270">
        <v>287.32299999999998</v>
      </c>
    </row>
    <row r="271" spans="1:12">
      <c r="A271">
        <v>45</v>
      </c>
      <c r="B271">
        <v>45</v>
      </c>
      <c r="C271" t="s">
        <v>59</v>
      </c>
      <c r="E271">
        <v>2.46</v>
      </c>
      <c r="F271">
        <v>13409</v>
      </c>
      <c r="H271">
        <v>13409</v>
      </c>
      <c r="I271" t="s">
        <v>15</v>
      </c>
      <c r="L271">
        <v>337.202</v>
      </c>
    </row>
    <row r="272" spans="1:12">
      <c r="A272">
        <v>46</v>
      </c>
      <c r="B272">
        <v>46</v>
      </c>
      <c r="C272" t="s">
        <v>60</v>
      </c>
      <c r="E272">
        <v>2.46</v>
      </c>
      <c r="F272">
        <v>10573</v>
      </c>
      <c r="H272">
        <v>10573</v>
      </c>
      <c r="I272" t="s">
        <v>15</v>
      </c>
      <c r="L272">
        <v>257.91300000000001</v>
      </c>
    </row>
    <row r="273" spans="1:12">
      <c r="A273">
        <v>47</v>
      </c>
      <c r="B273">
        <v>47</v>
      </c>
      <c r="C273" t="s">
        <v>61</v>
      </c>
      <c r="E273">
        <v>2.46</v>
      </c>
      <c r="F273">
        <v>10283</v>
      </c>
      <c r="H273">
        <v>10283</v>
      </c>
      <c r="I273" t="s">
        <v>15</v>
      </c>
      <c r="L273">
        <v>261.15199999999999</v>
      </c>
    </row>
    <row r="274" spans="1:12">
      <c r="A274">
        <v>48</v>
      </c>
      <c r="B274">
        <v>48</v>
      </c>
      <c r="C274" t="s">
        <v>62</v>
      </c>
      <c r="E274">
        <v>2.46</v>
      </c>
      <c r="F274">
        <v>2802</v>
      </c>
      <c r="H274">
        <v>2802</v>
      </c>
      <c r="I274" t="s">
        <v>15</v>
      </c>
      <c r="L274">
        <v>69.125</v>
      </c>
    </row>
    <row r="275" spans="1:12">
      <c r="A275">
        <v>49</v>
      </c>
      <c r="B275">
        <v>49</v>
      </c>
      <c r="C275" t="s">
        <v>63</v>
      </c>
      <c r="E275">
        <v>2.46</v>
      </c>
      <c r="F275">
        <v>1456</v>
      </c>
      <c r="H275">
        <v>1456</v>
      </c>
      <c r="I275" t="s">
        <v>15</v>
      </c>
      <c r="L275">
        <v>39.154000000000003</v>
      </c>
    </row>
    <row r="276" spans="1:12">
      <c r="A276">
        <v>50</v>
      </c>
      <c r="B276">
        <v>50</v>
      </c>
      <c r="C276" t="s">
        <v>64</v>
      </c>
      <c r="E276">
        <v>2.46</v>
      </c>
      <c r="F276">
        <v>2476</v>
      </c>
      <c r="H276">
        <v>2476</v>
      </c>
      <c r="I276" t="s">
        <v>15</v>
      </c>
      <c r="L276">
        <v>60.030999999999999</v>
      </c>
    </row>
    <row r="277" spans="1:12">
      <c r="A277">
        <v>51</v>
      </c>
      <c r="B277">
        <v>51</v>
      </c>
      <c r="C277" t="s">
        <v>65</v>
      </c>
      <c r="E277">
        <v>2.46</v>
      </c>
      <c r="F277">
        <v>2603</v>
      </c>
      <c r="H277">
        <v>2603</v>
      </c>
      <c r="I277" t="s">
        <v>15</v>
      </c>
      <c r="L277">
        <v>66.540000000000006</v>
      </c>
    </row>
    <row r="278" spans="1:12">
      <c r="A278">
        <v>52</v>
      </c>
      <c r="B278">
        <v>52</v>
      </c>
      <c r="C278" t="s">
        <v>66</v>
      </c>
      <c r="E278">
        <v>2.46</v>
      </c>
      <c r="F278">
        <v>2265</v>
      </c>
      <c r="H278">
        <v>2265</v>
      </c>
      <c r="I278" t="s">
        <v>15</v>
      </c>
      <c r="L278">
        <v>55.465000000000003</v>
      </c>
    </row>
    <row r="279" spans="1:12">
      <c r="A279">
        <v>53</v>
      </c>
      <c r="B279">
        <v>53</v>
      </c>
      <c r="C279" t="s">
        <v>67</v>
      </c>
      <c r="E279">
        <v>2.4500000000000002</v>
      </c>
      <c r="F279">
        <v>2001</v>
      </c>
      <c r="H279">
        <v>2001</v>
      </c>
      <c r="I279" t="s">
        <v>15</v>
      </c>
      <c r="L279">
        <v>55.57</v>
      </c>
    </row>
    <row r="280" spans="1:12">
      <c r="A280">
        <v>54</v>
      </c>
      <c r="B280">
        <v>54</v>
      </c>
      <c r="C280" t="s">
        <v>68</v>
      </c>
      <c r="E280">
        <v>2.46</v>
      </c>
      <c r="F280">
        <v>1844</v>
      </c>
      <c r="H280">
        <v>1844</v>
      </c>
      <c r="I280" t="s">
        <v>15</v>
      </c>
      <c r="L280">
        <v>49.835000000000001</v>
      </c>
    </row>
    <row r="281" spans="1:12">
      <c r="A281">
        <v>55</v>
      </c>
      <c r="B281">
        <v>55</v>
      </c>
      <c r="C281" t="s">
        <v>69</v>
      </c>
      <c r="E281">
        <v>2.46</v>
      </c>
      <c r="F281">
        <v>2298</v>
      </c>
      <c r="H281">
        <v>2298</v>
      </c>
      <c r="I281" t="s">
        <v>15</v>
      </c>
      <c r="L281">
        <v>58.036999999999999</v>
      </c>
    </row>
    <row r="282" spans="1:12">
      <c r="A282">
        <v>56</v>
      </c>
      <c r="B282">
        <v>56</v>
      </c>
      <c r="C282" t="s">
        <v>70</v>
      </c>
      <c r="E282">
        <v>2.46</v>
      </c>
      <c r="F282">
        <v>2953</v>
      </c>
      <c r="H282">
        <v>2953</v>
      </c>
      <c r="I282" t="s">
        <v>15</v>
      </c>
      <c r="L282">
        <v>75.494</v>
      </c>
    </row>
    <row r="283" spans="1:12">
      <c r="A283">
        <v>57</v>
      </c>
      <c r="B283">
        <v>57</v>
      </c>
      <c r="C283" t="s">
        <v>71</v>
      </c>
      <c r="E283">
        <v>2.46</v>
      </c>
      <c r="F283">
        <v>2548</v>
      </c>
      <c r="H283">
        <v>2548</v>
      </c>
      <c r="I283" t="s">
        <v>15</v>
      </c>
      <c r="L283">
        <v>68.441999999999993</v>
      </c>
    </row>
    <row r="284" spans="1:12">
      <c r="A284">
        <v>58</v>
      </c>
      <c r="B284">
        <v>58</v>
      </c>
      <c r="C284" t="s">
        <v>72</v>
      </c>
      <c r="E284">
        <v>2.46</v>
      </c>
      <c r="F284">
        <v>3329</v>
      </c>
      <c r="H284">
        <v>3329</v>
      </c>
      <c r="I284" t="s">
        <v>15</v>
      </c>
      <c r="L284">
        <v>76.703999999999994</v>
      </c>
    </row>
    <row r="285" spans="1:12">
      <c r="A285">
        <v>59</v>
      </c>
      <c r="B285">
        <v>59</v>
      </c>
      <c r="C285" t="s">
        <v>73</v>
      </c>
      <c r="E285">
        <v>2.46</v>
      </c>
      <c r="F285">
        <v>2982</v>
      </c>
      <c r="H285">
        <v>2982</v>
      </c>
      <c r="I285" t="s">
        <v>15</v>
      </c>
      <c r="L285">
        <v>72.816000000000003</v>
      </c>
    </row>
    <row r="286" spans="1:12">
      <c r="A286">
        <v>60</v>
      </c>
      <c r="B286">
        <v>60</v>
      </c>
      <c r="C286" t="s">
        <v>74</v>
      </c>
      <c r="E286">
        <v>2.46</v>
      </c>
      <c r="F286">
        <v>3485</v>
      </c>
      <c r="H286">
        <v>3485</v>
      </c>
      <c r="I286" t="s">
        <v>15</v>
      </c>
      <c r="L286">
        <v>81.478999999999999</v>
      </c>
    </row>
    <row r="287" spans="1:12">
      <c r="A287">
        <v>61</v>
      </c>
      <c r="B287">
        <v>61</v>
      </c>
      <c r="C287" t="s">
        <v>75</v>
      </c>
      <c r="E287">
        <v>2.46</v>
      </c>
      <c r="F287">
        <v>3546</v>
      </c>
      <c r="H287">
        <v>3546</v>
      </c>
      <c r="I287" t="s">
        <v>15</v>
      </c>
      <c r="L287">
        <v>88.789000000000001</v>
      </c>
    </row>
    <row r="288" spans="1:12">
      <c r="A288">
        <v>62</v>
      </c>
      <c r="B288">
        <v>62</v>
      </c>
      <c r="C288" t="s">
        <v>76</v>
      </c>
      <c r="E288">
        <v>2.46</v>
      </c>
      <c r="F288">
        <v>3245</v>
      </c>
      <c r="H288">
        <v>3245</v>
      </c>
      <c r="I288" t="s">
        <v>15</v>
      </c>
      <c r="L288">
        <v>82.295000000000002</v>
      </c>
    </row>
    <row r="289" spans="1:12">
      <c r="A289">
        <v>63</v>
      </c>
      <c r="B289">
        <v>63</v>
      </c>
      <c r="C289" t="s">
        <v>77</v>
      </c>
      <c r="E289">
        <v>2.46</v>
      </c>
      <c r="F289">
        <v>3473</v>
      </c>
      <c r="H289">
        <v>3473</v>
      </c>
      <c r="I289" t="s">
        <v>15</v>
      </c>
      <c r="L289">
        <v>80.061000000000007</v>
      </c>
    </row>
    <row r="290" spans="1:12">
      <c r="A290">
        <v>64</v>
      </c>
      <c r="B290">
        <v>64</v>
      </c>
      <c r="C290" t="s">
        <v>78</v>
      </c>
      <c r="E290">
        <v>2.46</v>
      </c>
      <c r="F290">
        <v>3469</v>
      </c>
      <c r="H290">
        <v>3469</v>
      </c>
      <c r="I290" t="s">
        <v>15</v>
      </c>
      <c r="L290">
        <v>90.191000000000003</v>
      </c>
    </row>
    <row r="291" spans="1:12">
      <c r="A291">
        <v>65</v>
      </c>
      <c r="B291">
        <v>65</v>
      </c>
      <c r="C291" t="s">
        <v>79</v>
      </c>
      <c r="E291">
        <v>2.46</v>
      </c>
      <c r="F291">
        <v>3290</v>
      </c>
      <c r="H291">
        <v>3290</v>
      </c>
      <c r="I291" t="s">
        <v>15</v>
      </c>
      <c r="L291">
        <v>82.376000000000005</v>
      </c>
    </row>
    <row r="292" spans="1:12">
      <c r="A292">
        <v>66</v>
      </c>
      <c r="B292">
        <v>66</v>
      </c>
      <c r="C292" t="s">
        <v>80</v>
      </c>
      <c r="E292">
        <v>2.46</v>
      </c>
      <c r="F292">
        <v>2651</v>
      </c>
      <c r="H292">
        <v>2651</v>
      </c>
      <c r="I292" t="s">
        <v>15</v>
      </c>
      <c r="L292">
        <v>75.158000000000001</v>
      </c>
    </row>
    <row r="293" spans="1:12">
      <c r="A293">
        <v>67</v>
      </c>
      <c r="B293">
        <v>67</v>
      </c>
      <c r="C293" t="s">
        <v>81</v>
      </c>
    </row>
    <row r="294" spans="1:12">
      <c r="A294">
        <v>68</v>
      </c>
      <c r="B294">
        <v>68</v>
      </c>
      <c r="C294" t="s">
        <v>82</v>
      </c>
    </row>
    <row r="295" spans="1:12">
      <c r="A295">
        <v>69</v>
      </c>
      <c r="B295">
        <v>69</v>
      </c>
      <c r="C295" t="s">
        <v>83</v>
      </c>
    </row>
    <row r="297" spans="1:12">
      <c r="A297" t="s">
        <v>87</v>
      </c>
    </row>
    <row r="299" spans="1:12">
      <c r="B299" t="s">
        <v>3</v>
      </c>
      <c r="C299" t="s">
        <v>4</v>
      </c>
      <c r="D299" t="s">
        <v>5</v>
      </c>
      <c r="E299" t="s">
        <v>6</v>
      </c>
      <c r="F299" t="s">
        <v>7</v>
      </c>
      <c r="G299" t="s">
        <v>8</v>
      </c>
      <c r="H299" t="s">
        <v>9</v>
      </c>
      <c r="I299" t="s">
        <v>10</v>
      </c>
      <c r="J299" t="s">
        <v>11</v>
      </c>
      <c r="K299" t="s">
        <v>12</v>
      </c>
      <c r="L299" t="s">
        <v>13</v>
      </c>
    </row>
    <row r="300" spans="1:12">
      <c r="A300">
        <v>1</v>
      </c>
      <c r="B300">
        <v>1</v>
      </c>
      <c r="C300" t="s">
        <v>14</v>
      </c>
      <c r="E300">
        <v>2.61</v>
      </c>
      <c r="F300">
        <v>15</v>
      </c>
      <c r="H300">
        <v>15</v>
      </c>
      <c r="I300" t="s">
        <v>15</v>
      </c>
      <c r="L300">
        <v>0.106</v>
      </c>
    </row>
    <row r="301" spans="1:12">
      <c r="A301">
        <v>2</v>
      </c>
      <c r="B301">
        <v>2</v>
      </c>
      <c r="C301" t="s">
        <v>16</v>
      </c>
      <c r="E301">
        <v>2.61</v>
      </c>
      <c r="F301">
        <v>59</v>
      </c>
      <c r="H301">
        <v>59</v>
      </c>
      <c r="I301" t="s">
        <v>15</v>
      </c>
      <c r="L301">
        <v>1.171</v>
      </c>
    </row>
    <row r="302" spans="1:12">
      <c r="A302">
        <v>3</v>
      </c>
      <c r="B302">
        <v>3</v>
      </c>
      <c r="C302" t="s">
        <v>17</v>
      </c>
      <c r="E302">
        <v>2.61</v>
      </c>
      <c r="F302">
        <v>1123</v>
      </c>
      <c r="H302">
        <v>1123</v>
      </c>
      <c r="I302" t="s">
        <v>15</v>
      </c>
      <c r="L302">
        <v>26.140999999999998</v>
      </c>
    </row>
    <row r="303" spans="1:12">
      <c r="A303">
        <v>4</v>
      </c>
      <c r="B303">
        <v>4</v>
      </c>
      <c r="C303" t="s">
        <v>18</v>
      </c>
      <c r="E303">
        <v>2.61</v>
      </c>
      <c r="F303">
        <v>3514</v>
      </c>
      <c r="H303">
        <v>3514</v>
      </c>
      <c r="I303" t="s">
        <v>15</v>
      </c>
      <c r="L303">
        <v>86.003</v>
      </c>
    </row>
    <row r="304" spans="1:12">
      <c r="A304">
        <v>5</v>
      </c>
      <c r="B304">
        <v>5</v>
      </c>
      <c r="C304" t="s">
        <v>19</v>
      </c>
      <c r="E304">
        <v>2.61</v>
      </c>
      <c r="F304">
        <v>10817</v>
      </c>
      <c r="H304">
        <v>10817</v>
      </c>
      <c r="I304" t="s">
        <v>15</v>
      </c>
      <c r="L304">
        <v>276.988</v>
      </c>
    </row>
    <row r="305" spans="1:12">
      <c r="A305">
        <v>6</v>
      </c>
      <c r="B305">
        <v>6</v>
      </c>
      <c r="C305" t="s">
        <v>20</v>
      </c>
      <c r="E305">
        <v>2.68</v>
      </c>
      <c r="F305">
        <v>20</v>
      </c>
      <c r="H305">
        <v>20</v>
      </c>
      <c r="I305" t="s">
        <v>15</v>
      </c>
      <c r="L305">
        <v>0.14099999999999999</v>
      </c>
    </row>
    <row r="306" spans="1:12">
      <c r="A306">
        <v>7</v>
      </c>
      <c r="B306">
        <v>7</v>
      </c>
      <c r="C306" t="s">
        <v>21</v>
      </c>
      <c r="E306">
        <v>2.61</v>
      </c>
      <c r="F306">
        <v>266</v>
      </c>
      <c r="H306">
        <v>266</v>
      </c>
      <c r="I306" t="s">
        <v>15</v>
      </c>
      <c r="L306">
        <v>11.938000000000001</v>
      </c>
    </row>
    <row r="307" spans="1:12">
      <c r="A307">
        <v>8</v>
      </c>
      <c r="B307">
        <v>8</v>
      </c>
      <c r="C307" t="s">
        <v>22</v>
      </c>
      <c r="E307">
        <v>2.66</v>
      </c>
      <c r="F307">
        <v>20</v>
      </c>
      <c r="H307">
        <v>20</v>
      </c>
      <c r="I307" t="s">
        <v>15</v>
      </c>
      <c r="L307">
        <v>0.14099999999999999</v>
      </c>
    </row>
    <row r="308" spans="1:12">
      <c r="A308">
        <v>9</v>
      </c>
      <c r="B308">
        <v>9</v>
      </c>
      <c r="C308" t="s">
        <v>23</v>
      </c>
      <c r="E308">
        <v>2.61</v>
      </c>
      <c r="F308">
        <v>205</v>
      </c>
      <c r="H308">
        <v>205</v>
      </c>
      <c r="I308" t="s">
        <v>15</v>
      </c>
      <c r="L308">
        <v>6.391</v>
      </c>
    </row>
    <row r="309" spans="1:12">
      <c r="A309">
        <v>10</v>
      </c>
      <c r="B309">
        <v>10</v>
      </c>
      <c r="C309" t="s">
        <v>24</v>
      </c>
      <c r="E309">
        <v>2.62</v>
      </c>
      <c r="F309">
        <v>203</v>
      </c>
      <c r="H309">
        <v>203</v>
      </c>
      <c r="I309" t="s">
        <v>15</v>
      </c>
      <c r="L309">
        <v>5.0999999999999996</v>
      </c>
    </row>
    <row r="310" spans="1:12">
      <c r="A310">
        <v>11</v>
      </c>
      <c r="B310">
        <v>11</v>
      </c>
      <c r="C310" t="s">
        <v>25</v>
      </c>
      <c r="E310">
        <v>2.62</v>
      </c>
      <c r="F310">
        <v>168</v>
      </c>
      <c r="H310">
        <v>168</v>
      </c>
      <c r="I310" t="s">
        <v>15</v>
      </c>
      <c r="L310">
        <v>4.0599999999999996</v>
      </c>
    </row>
    <row r="311" spans="1:12">
      <c r="A311">
        <v>12</v>
      </c>
      <c r="B311">
        <v>12</v>
      </c>
      <c r="C311" t="s">
        <v>26</v>
      </c>
      <c r="E311">
        <v>2.62</v>
      </c>
      <c r="F311">
        <v>224</v>
      </c>
      <c r="H311">
        <v>224</v>
      </c>
      <c r="I311" t="s">
        <v>15</v>
      </c>
      <c r="L311">
        <v>5.22</v>
      </c>
    </row>
    <row r="312" spans="1:12">
      <c r="A312">
        <v>13</v>
      </c>
      <c r="B312">
        <v>13</v>
      </c>
      <c r="C312" t="s">
        <v>27</v>
      </c>
      <c r="E312">
        <v>2.62</v>
      </c>
      <c r="F312">
        <v>294</v>
      </c>
      <c r="H312">
        <v>294</v>
      </c>
      <c r="I312" t="s">
        <v>15</v>
      </c>
      <c r="L312">
        <v>5.9390000000000001</v>
      </c>
    </row>
    <row r="313" spans="1:12">
      <c r="A313">
        <v>14</v>
      </c>
      <c r="B313">
        <v>14</v>
      </c>
      <c r="C313" t="s">
        <v>28</v>
      </c>
      <c r="E313">
        <v>2.61</v>
      </c>
      <c r="F313">
        <v>318</v>
      </c>
      <c r="H313">
        <v>318</v>
      </c>
      <c r="I313" t="s">
        <v>15</v>
      </c>
      <c r="L313">
        <v>6.6959999999999997</v>
      </c>
    </row>
    <row r="314" spans="1:12">
      <c r="A314">
        <v>15</v>
      </c>
      <c r="B314">
        <v>15</v>
      </c>
      <c r="C314" t="s">
        <v>29</v>
      </c>
      <c r="E314">
        <v>2.61</v>
      </c>
      <c r="F314">
        <v>313</v>
      </c>
      <c r="H314">
        <v>313</v>
      </c>
      <c r="I314" t="s">
        <v>15</v>
      </c>
      <c r="L314">
        <v>5.79</v>
      </c>
    </row>
    <row r="315" spans="1:12">
      <c r="A315">
        <v>16</v>
      </c>
      <c r="B315">
        <v>16</v>
      </c>
      <c r="C315" t="s">
        <v>30</v>
      </c>
      <c r="E315">
        <v>2.61</v>
      </c>
      <c r="F315">
        <v>185</v>
      </c>
      <c r="H315">
        <v>185</v>
      </c>
      <c r="I315" t="s">
        <v>15</v>
      </c>
      <c r="L315">
        <v>5.6219999999999999</v>
      </c>
    </row>
    <row r="316" spans="1:12">
      <c r="A316">
        <v>17</v>
      </c>
      <c r="B316">
        <v>17</v>
      </c>
      <c r="C316" t="s">
        <v>31</v>
      </c>
      <c r="E316">
        <v>2.61</v>
      </c>
      <c r="F316">
        <v>298</v>
      </c>
      <c r="H316">
        <v>298</v>
      </c>
      <c r="I316" t="s">
        <v>15</v>
      </c>
      <c r="L316">
        <v>6.335</v>
      </c>
    </row>
    <row r="317" spans="1:12">
      <c r="A317">
        <v>18</v>
      </c>
      <c r="B317">
        <v>18</v>
      </c>
      <c r="C317" t="s">
        <v>32</v>
      </c>
      <c r="E317">
        <v>2.61</v>
      </c>
      <c r="F317">
        <v>362</v>
      </c>
      <c r="H317">
        <v>362</v>
      </c>
      <c r="I317" t="s">
        <v>15</v>
      </c>
      <c r="L317">
        <v>5.71</v>
      </c>
    </row>
    <row r="318" spans="1:12">
      <c r="A318">
        <v>19</v>
      </c>
      <c r="B318">
        <v>19</v>
      </c>
      <c r="C318" t="s">
        <v>33</v>
      </c>
      <c r="E318">
        <v>2.65</v>
      </c>
      <c r="F318">
        <v>44</v>
      </c>
      <c r="H318">
        <v>44</v>
      </c>
      <c r="I318" t="s">
        <v>15</v>
      </c>
      <c r="L318">
        <v>0.311</v>
      </c>
    </row>
    <row r="319" spans="1:12">
      <c r="A319">
        <v>20</v>
      </c>
      <c r="B319">
        <v>20</v>
      </c>
      <c r="C319" t="s">
        <v>34</v>
      </c>
      <c r="E319">
        <v>2.61</v>
      </c>
      <c r="F319">
        <v>453</v>
      </c>
      <c r="H319">
        <v>453</v>
      </c>
      <c r="I319" t="s">
        <v>15</v>
      </c>
      <c r="L319">
        <v>9.1129999999999995</v>
      </c>
    </row>
    <row r="320" spans="1:12">
      <c r="A320">
        <v>21</v>
      </c>
      <c r="B320">
        <v>21</v>
      </c>
      <c r="C320" t="s">
        <v>35</v>
      </c>
      <c r="E320">
        <v>2.61</v>
      </c>
      <c r="F320">
        <v>404</v>
      </c>
      <c r="H320">
        <v>404</v>
      </c>
      <c r="I320" t="s">
        <v>15</v>
      </c>
      <c r="L320">
        <v>5.673</v>
      </c>
    </row>
    <row r="321" spans="1:12">
      <c r="A321">
        <v>22</v>
      </c>
      <c r="B321">
        <v>22</v>
      </c>
      <c r="C321" t="s">
        <v>36</v>
      </c>
      <c r="E321">
        <v>2.61</v>
      </c>
      <c r="F321">
        <v>341</v>
      </c>
      <c r="H321">
        <v>341</v>
      </c>
      <c r="I321" t="s">
        <v>15</v>
      </c>
      <c r="L321">
        <v>4.3179999999999996</v>
      </c>
    </row>
    <row r="322" spans="1:12">
      <c r="A322">
        <v>23</v>
      </c>
      <c r="B322">
        <v>23</v>
      </c>
      <c r="C322" t="s">
        <v>37</v>
      </c>
      <c r="E322">
        <v>2.61</v>
      </c>
      <c r="F322">
        <v>338</v>
      </c>
      <c r="H322">
        <v>338</v>
      </c>
      <c r="I322" t="s">
        <v>15</v>
      </c>
      <c r="L322">
        <v>8.1989999999999998</v>
      </c>
    </row>
    <row r="323" spans="1:12">
      <c r="A323">
        <v>24</v>
      </c>
      <c r="B323">
        <v>24</v>
      </c>
      <c r="C323" t="s">
        <v>38</v>
      </c>
      <c r="E323">
        <v>2.61</v>
      </c>
      <c r="F323">
        <v>399</v>
      </c>
      <c r="H323">
        <v>399</v>
      </c>
      <c r="I323" t="s">
        <v>15</v>
      </c>
      <c r="L323">
        <v>9.5619999999999994</v>
      </c>
    </row>
    <row r="324" spans="1:12">
      <c r="A324">
        <v>25</v>
      </c>
      <c r="B324">
        <v>25</v>
      </c>
      <c r="C324" t="s">
        <v>39</v>
      </c>
      <c r="E324">
        <v>2.61</v>
      </c>
      <c r="F324">
        <v>542</v>
      </c>
      <c r="H324">
        <v>542</v>
      </c>
      <c r="I324" t="s">
        <v>15</v>
      </c>
      <c r="L324">
        <v>13.145</v>
      </c>
    </row>
    <row r="325" spans="1:12">
      <c r="A325">
        <v>26</v>
      </c>
      <c r="B325">
        <v>26</v>
      </c>
      <c r="C325" t="s">
        <v>40</v>
      </c>
      <c r="E325">
        <v>2.61</v>
      </c>
      <c r="F325">
        <v>333</v>
      </c>
      <c r="H325">
        <v>333</v>
      </c>
      <c r="I325" t="s">
        <v>15</v>
      </c>
      <c r="L325">
        <v>10.244999999999999</v>
      </c>
    </row>
    <row r="326" spans="1:12">
      <c r="A326">
        <v>27</v>
      </c>
      <c r="B326">
        <v>27</v>
      </c>
      <c r="C326" t="s">
        <v>41</v>
      </c>
      <c r="E326">
        <v>2.61</v>
      </c>
      <c r="F326">
        <v>414</v>
      </c>
      <c r="H326">
        <v>414</v>
      </c>
      <c r="I326" t="s">
        <v>15</v>
      </c>
      <c r="L326">
        <v>10.721</v>
      </c>
    </row>
    <row r="327" spans="1:12">
      <c r="A327">
        <v>28</v>
      </c>
      <c r="B327">
        <v>28</v>
      </c>
      <c r="C327" t="s">
        <v>42</v>
      </c>
      <c r="E327">
        <v>2.61</v>
      </c>
      <c r="F327">
        <v>266</v>
      </c>
      <c r="H327">
        <v>266</v>
      </c>
      <c r="I327" t="s">
        <v>15</v>
      </c>
      <c r="L327">
        <v>6.4509999999999996</v>
      </c>
    </row>
    <row r="328" spans="1:12">
      <c r="A328">
        <v>29</v>
      </c>
      <c r="B328">
        <v>29</v>
      </c>
      <c r="C328" t="s">
        <v>43</v>
      </c>
      <c r="E328">
        <v>2.61</v>
      </c>
      <c r="F328">
        <v>145</v>
      </c>
      <c r="H328">
        <v>145</v>
      </c>
      <c r="I328" t="s">
        <v>15</v>
      </c>
      <c r="L328">
        <v>4.55</v>
      </c>
    </row>
    <row r="329" spans="1:12">
      <c r="A329">
        <v>30</v>
      </c>
      <c r="B329">
        <v>30</v>
      </c>
      <c r="C329" t="s">
        <v>44</v>
      </c>
      <c r="E329">
        <v>2.62</v>
      </c>
      <c r="F329">
        <v>205</v>
      </c>
      <c r="H329">
        <v>205</v>
      </c>
      <c r="I329" t="s">
        <v>15</v>
      </c>
      <c r="L329">
        <v>5.07</v>
      </c>
    </row>
    <row r="330" spans="1:12">
      <c r="A330">
        <v>31</v>
      </c>
      <c r="B330">
        <v>31</v>
      </c>
      <c r="C330" t="s">
        <v>45</v>
      </c>
      <c r="E330">
        <v>2.61</v>
      </c>
      <c r="F330">
        <v>242</v>
      </c>
      <c r="H330">
        <v>242</v>
      </c>
      <c r="I330" t="s">
        <v>15</v>
      </c>
      <c r="L330">
        <v>4.1840000000000002</v>
      </c>
    </row>
    <row r="331" spans="1:12">
      <c r="A331">
        <v>32</v>
      </c>
      <c r="B331">
        <v>32</v>
      </c>
      <c r="C331" t="s">
        <v>46</v>
      </c>
      <c r="E331">
        <v>2.71</v>
      </c>
      <c r="F331">
        <v>13</v>
      </c>
      <c r="H331">
        <v>13</v>
      </c>
      <c r="I331" t="s">
        <v>15</v>
      </c>
      <c r="L331">
        <v>9.1999999999999998E-2</v>
      </c>
    </row>
    <row r="332" spans="1:12">
      <c r="A332">
        <v>33</v>
      </c>
      <c r="B332">
        <v>33</v>
      </c>
      <c r="C332" t="s">
        <v>47</v>
      </c>
      <c r="E332">
        <v>2.61</v>
      </c>
      <c r="F332">
        <v>901</v>
      </c>
      <c r="H332">
        <v>901</v>
      </c>
      <c r="I332" t="s">
        <v>15</v>
      </c>
      <c r="L332">
        <v>17.896000000000001</v>
      </c>
    </row>
    <row r="333" spans="1:12">
      <c r="A333">
        <v>34</v>
      </c>
      <c r="B333">
        <v>34</v>
      </c>
      <c r="C333" t="s">
        <v>48</v>
      </c>
      <c r="E333">
        <v>2.61</v>
      </c>
      <c r="F333">
        <v>950</v>
      </c>
      <c r="H333">
        <v>950</v>
      </c>
      <c r="I333" t="s">
        <v>15</v>
      </c>
      <c r="L333">
        <v>26.928999999999998</v>
      </c>
    </row>
    <row r="334" spans="1:12">
      <c r="A334">
        <v>35</v>
      </c>
      <c r="B334">
        <v>35</v>
      </c>
      <c r="C334" t="s">
        <v>49</v>
      </c>
      <c r="E334">
        <v>2.61</v>
      </c>
      <c r="F334">
        <v>869</v>
      </c>
      <c r="H334">
        <v>869</v>
      </c>
      <c r="I334" t="s">
        <v>15</v>
      </c>
      <c r="L334">
        <v>21.997</v>
      </c>
    </row>
    <row r="335" spans="1:12">
      <c r="A335">
        <v>36</v>
      </c>
      <c r="B335">
        <v>36</v>
      </c>
      <c r="C335" t="s">
        <v>50</v>
      </c>
      <c r="E335">
        <v>2.61</v>
      </c>
      <c r="F335">
        <v>907</v>
      </c>
      <c r="H335">
        <v>907</v>
      </c>
      <c r="I335" t="s">
        <v>15</v>
      </c>
      <c r="L335">
        <v>20.382999999999999</v>
      </c>
    </row>
    <row r="336" spans="1:12">
      <c r="A336">
        <v>37</v>
      </c>
      <c r="B336">
        <v>37</v>
      </c>
      <c r="C336" t="s">
        <v>51</v>
      </c>
      <c r="E336">
        <v>2.67</v>
      </c>
      <c r="F336">
        <v>148</v>
      </c>
      <c r="H336">
        <v>148</v>
      </c>
      <c r="I336" t="s">
        <v>15</v>
      </c>
      <c r="L336">
        <v>1.1659999999999999</v>
      </c>
    </row>
    <row r="337" spans="1:12">
      <c r="A337">
        <v>38</v>
      </c>
      <c r="B337">
        <v>38</v>
      </c>
      <c r="C337" t="s">
        <v>52</v>
      </c>
      <c r="E337">
        <v>2.61</v>
      </c>
      <c r="F337">
        <v>2015</v>
      </c>
      <c r="H337">
        <v>2015</v>
      </c>
      <c r="I337" t="s">
        <v>15</v>
      </c>
      <c r="L337">
        <v>46.895000000000003</v>
      </c>
    </row>
    <row r="338" spans="1:12">
      <c r="A338">
        <v>39</v>
      </c>
      <c r="B338">
        <v>39</v>
      </c>
      <c r="C338" t="s">
        <v>53</v>
      </c>
      <c r="E338">
        <v>2.61</v>
      </c>
      <c r="F338">
        <v>1979</v>
      </c>
      <c r="H338">
        <v>1979</v>
      </c>
      <c r="I338" t="s">
        <v>15</v>
      </c>
      <c r="L338">
        <v>54.021000000000001</v>
      </c>
    </row>
    <row r="339" spans="1:12">
      <c r="A339">
        <v>40</v>
      </c>
      <c r="B339">
        <v>40</v>
      </c>
      <c r="C339" t="s">
        <v>54</v>
      </c>
      <c r="E339">
        <v>2.61</v>
      </c>
      <c r="F339">
        <v>1702</v>
      </c>
      <c r="H339">
        <v>1702</v>
      </c>
      <c r="I339" t="s">
        <v>15</v>
      </c>
      <c r="L339">
        <v>45.085000000000001</v>
      </c>
    </row>
    <row r="340" spans="1:12">
      <c r="A340">
        <v>41</v>
      </c>
      <c r="B340">
        <v>41</v>
      </c>
      <c r="C340" t="s">
        <v>55</v>
      </c>
      <c r="E340">
        <v>2.61</v>
      </c>
      <c r="F340">
        <v>3786</v>
      </c>
      <c r="H340">
        <v>3786</v>
      </c>
      <c r="I340" t="s">
        <v>15</v>
      </c>
      <c r="L340">
        <v>88.072999999999993</v>
      </c>
    </row>
    <row r="341" spans="1:12">
      <c r="A341">
        <v>42</v>
      </c>
      <c r="B341">
        <v>42</v>
      </c>
      <c r="C341" t="s">
        <v>56</v>
      </c>
      <c r="E341">
        <v>2.61</v>
      </c>
      <c r="F341">
        <v>3644</v>
      </c>
      <c r="H341">
        <v>3644</v>
      </c>
      <c r="I341" t="s">
        <v>15</v>
      </c>
      <c r="L341">
        <v>95.518000000000001</v>
      </c>
    </row>
    <row r="342" spans="1:12">
      <c r="A342">
        <v>43</v>
      </c>
      <c r="B342">
        <v>43</v>
      </c>
      <c r="C342" t="s">
        <v>57</v>
      </c>
      <c r="E342">
        <v>2.61</v>
      </c>
      <c r="F342">
        <v>3297</v>
      </c>
      <c r="H342">
        <v>3297</v>
      </c>
      <c r="I342" t="s">
        <v>15</v>
      </c>
      <c r="L342">
        <v>93.239000000000004</v>
      </c>
    </row>
    <row r="343" spans="1:12">
      <c r="A343">
        <v>44</v>
      </c>
      <c r="B343">
        <v>44</v>
      </c>
      <c r="C343" t="s">
        <v>58</v>
      </c>
      <c r="E343">
        <v>2.61</v>
      </c>
      <c r="F343">
        <v>2996</v>
      </c>
      <c r="H343">
        <v>2996</v>
      </c>
      <c r="I343" t="s">
        <v>15</v>
      </c>
      <c r="L343">
        <v>72.915999999999997</v>
      </c>
    </row>
    <row r="344" spans="1:12">
      <c r="A344">
        <v>45</v>
      </c>
      <c r="B344">
        <v>45</v>
      </c>
      <c r="C344" t="s">
        <v>59</v>
      </c>
      <c r="E344">
        <v>2.61</v>
      </c>
      <c r="F344">
        <v>3612</v>
      </c>
      <c r="H344">
        <v>3612</v>
      </c>
      <c r="I344" t="s">
        <v>15</v>
      </c>
      <c r="L344">
        <v>94.052999999999997</v>
      </c>
    </row>
    <row r="345" spans="1:12">
      <c r="A345">
        <v>46</v>
      </c>
      <c r="B345">
        <v>46</v>
      </c>
      <c r="C345" t="s">
        <v>60</v>
      </c>
      <c r="E345">
        <v>2.61</v>
      </c>
      <c r="F345">
        <v>2675</v>
      </c>
      <c r="H345">
        <v>2675</v>
      </c>
      <c r="I345" t="s">
        <v>15</v>
      </c>
      <c r="L345">
        <v>73.966999999999999</v>
      </c>
    </row>
    <row r="346" spans="1:12">
      <c r="A346">
        <v>47</v>
      </c>
      <c r="B346">
        <v>47</v>
      </c>
      <c r="C346" t="s">
        <v>61</v>
      </c>
      <c r="E346">
        <v>2.61</v>
      </c>
      <c r="F346">
        <v>3044</v>
      </c>
      <c r="H346">
        <v>3044</v>
      </c>
      <c r="I346" t="s">
        <v>15</v>
      </c>
      <c r="L346">
        <v>77.801000000000002</v>
      </c>
    </row>
    <row r="347" spans="1:12">
      <c r="A347">
        <v>48</v>
      </c>
      <c r="B347">
        <v>48</v>
      </c>
      <c r="C347" t="s">
        <v>62</v>
      </c>
      <c r="E347">
        <v>2.61</v>
      </c>
      <c r="F347">
        <v>1244</v>
      </c>
      <c r="H347">
        <v>1244</v>
      </c>
      <c r="I347" t="s">
        <v>15</v>
      </c>
      <c r="L347">
        <v>33.661999999999999</v>
      </c>
    </row>
    <row r="348" spans="1:12">
      <c r="A348">
        <v>49</v>
      </c>
      <c r="B348">
        <v>49</v>
      </c>
      <c r="C348" t="s">
        <v>63</v>
      </c>
      <c r="E348">
        <v>2.61</v>
      </c>
      <c r="F348">
        <v>776</v>
      </c>
      <c r="H348">
        <v>776</v>
      </c>
      <c r="I348" t="s">
        <v>15</v>
      </c>
      <c r="L348">
        <v>19.605</v>
      </c>
    </row>
    <row r="349" spans="1:12">
      <c r="A349">
        <v>50</v>
      </c>
      <c r="B349">
        <v>50</v>
      </c>
      <c r="C349" t="s">
        <v>64</v>
      </c>
      <c r="E349">
        <v>2.61</v>
      </c>
      <c r="F349">
        <v>928</v>
      </c>
      <c r="H349">
        <v>928</v>
      </c>
      <c r="I349" t="s">
        <v>15</v>
      </c>
      <c r="L349">
        <v>22.509</v>
      </c>
    </row>
    <row r="350" spans="1:12">
      <c r="A350">
        <v>51</v>
      </c>
      <c r="B350">
        <v>51</v>
      </c>
      <c r="C350" t="s">
        <v>65</v>
      </c>
      <c r="E350">
        <v>2.61</v>
      </c>
      <c r="F350">
        <v>1143</v>
      </c>
      <c r="H350">
        <v>1143</v>
      </c>
      <c r="I350" t="s">
        <v>15</v>
      </c>
      <c r="L350">
        <v>26.334</v>
      </c>
    </row>
    <row r="351" spans="1:12">
      <c r="A351">
        <v>52</v>
      </c>
      <c r="B351">
        <v>52</v>
      </c>
      <c r="C351" t="s">
        <v>66</v>
      </c>
      <c r="E351">
        <v>2.61</v>
      </c>
      <c r="F351">
        <v>498</v>
      </c>
      <c r="H351">
        <v>498</v>
      </c>
      <c r="I351" t="s">
        <v>15</v>
      </c>
      <c r="L351">
        <v>12.413</v>
      </c>
    </row>
    <row r="352" spans="1:12">
      <c r="A352">
        <v>53</v>
      </c>
      <c r="B352">
        <v>53</v>
      </c>
      <c r="C352" t="s">
        <v>67</v>
      </c>
      <c r="E352">
        <v>2.61</v>
      </c>
      <c r="F352">
        <v>356</v>
      </c>
      <c r="H352">
        <v>356</v>
      </c>
      <c r="I352" t="s">
        <v>15</v>
      </c>
      <c r="L352">
        <v>8.3849999999999998</v>
      </c>
    </row>
    <row r="353" spans="1:12">
      <c r="A353">
        <v>54</v>
      </c>
      <c r="B353">
        <v>54</v>
      </c>
      <c r="C353" t="s">
        <v>68</v>
      </c>
      <c r="E353">
        <v>2.61</v>
      </c>
      <c r="F353">
        <v>400</v>
      </c>
      <c r="H353">
        <v>400</v>
      </c>
      <c r="I353" t="s">
        <v>15</v>
      </c>
      <c r="L353">
        <v>7.9290000000000003</v>
      </c>
    </row>
    <row r="354" spans="1:12">
      <c r="A354">
        <v>55</v>
      </c>
      <c r="B354">
        <v>55</v>
      </c>
      <c r="C354" t="s">
        <v>69</v>
      </c>
      <c r="E354">
        <v>2.61</v>
      </c>
      <c r="F354">
        <v>265</v>
      </c>
      <c r="H354">
        <v>265</v>
      </c>
      <c r="I354" t="s">
        <v>15</v>
      </c>
      <c r="L354">
        <v>7.6280000000000001</v>
      </c>
    </row>
    <row r="355" spans="1:12">
      <c r="A355">
        <v>56</v>
      </c>
      <c r="B355">
        <v>56</v>
      </c>
      <c r="C355" t="s">
        <v>70</v>
      </c>
      <c r="E355">
        <v>2.61</v>
      </c>
      <c r="F355">
        <v>608</v>
      </c>
      <c r="H355">
        <v>608</v>
      </c>
      <c r="I355" t="s">
        <v>15</v>
      </c>
      <c r="L355">
        <v>15.715</v>
      </c>
    </row>
    <row r="356" spans="1:12">
      <c r="A356">
        <v>57</v>
      </c>
      <c r="B356">
        <v>57</v>
      </c>
      <c r="C356" t="s">
        <v>71</v>
      </c>
      <c r="E356">
        <v>2.61</v>
      </c>
      <c r="F356">
        <v>463</v>
      </c>
      <c r="H356">
        <v>463</v>
      </c>
      <c r="I356" t="s">
        <v>15</v>
      </c>
      <c r="L356">
        <v>12.052</v>
      </c>
    </row>
    <row r="357" spans="1:12">
      <c r="A357">
        <v>58</v>
      </c>
      <c r="B357">
        <v>58</v>
      </c>
      <c r="C357" t="s">
        <v>72</v>
      </c>
      <c r="E357">
        <v>2.61</v>
      </c>
      <c r="F357">
        <v>794</v>
      </c>
      <c r="H357">
        <v>794</v>
      </c>
      <c r="I357" t="s">
        <v>15</v>
      </c>
      <c r="L357">
        <v>17.238</v>
      </c>
    </row>
    <row r="358" spans="1:12">
      <c r="A358">
        <v>59</v>
      </c>
      <c r="B358">
        <v>59</v>
      </c>
      <c r="C358" t="s">
        <v>73</v>
      </c>
      <c r="E358">
        <v>2.62</v>
      </c>
      <c r="F358">
        <v>513</v>
      </c>
      <c r="H358">
        <v>513</v>
      </c>
      <c r="I358" t="s">
        <v>15</v>
      </c>
      <c r="L358">
        <v>14.827</v>
      </c>
    </row>
    <row r="359" spans="1:12">
      <c r="A359">
        <v>60</v>
      </c>
      <c r="B359">
        <v>60</v>
      </c>
      <c r="C359" t="s">
        <v>74</v>
      </c>
      <c r="E359">
        <v>2.68</v>
      </c>
      <c r="F359">
        <v>66</v>
      </c>
      <c r="H359">
        <v>66</v>
      </c>
      <c r="I359" t="s">
        <v>15</v>
      </c>
      <c r="L359">
        <v>0.46800000000000003</v>
      </c>
    </row>
    <row r="360" spans="1:12">
      <c r="A360">
        <v>61</v>
      </c>
      <c r="B360">
        <v>61</v>
      </c>
      <c r="C360" t="s">
        <v>75</v>
      </c>
      <c r="E360">
        <v>2.61</v>
      </c>
      <c r="F360">
        <v>881</v>
      </c>
      <c r="H360">
        <v>881</v>
      </c>
      <c r="I360" t="s">
        <v>15</v>
      </c>
      <c r="L360">
        <v>17.847999999999999</v>
      </c>
    </row>
    <row r="361" spans="1:12">
      <c r="A361">
        <v>62</v>
      </c>
      <c r="B361">
        <v>62</v>
      </c>
      <c r="C361" t="s">
        <v>76</v>
      </c>
      <c r="E361">
        <v>2.61</v>
      </c>
      <c r="F361">
        <v>872</v>
      </c>
      <c r="H361">
        <v>872</v>
      </c>
      <c r="I361" t="s">
        <v>15</v>
      </c>
      <c r="L361">
        <v>23.225000000000001</v>
      </c>
    </row>
    <row r="362" spans="1:12">
      <c r="A362">
        <v>63</v>
      </c>
      <c r="B362">
        <v>63</v>
      </c>
      <c r="C362" t="s">
        <v>77</v>
      </c>
      <c r="E362">
        <v>2.61</v>
      </c>
      <c r="F362">
        <v>846</v>
      </c>
      <c r="H362">
        <v>846</v>
      </c>
      <c r="I362" t="s">
        <v>15</v>
      </c>
      <c r="L362">
        <v>22.652999999999999</v>
      </c>
    </row>
    <row r="363" spans="1:12">
      <c r="A363">
        <v>64</v>
      </c>
      <c r="B363">
        <v>64</v>
      </c>
      <c r="C363" t="s">
        <v>78</v>
      </c>
      <c r="E363">
        <v>2.61</v>
      </c>
      <c r="F363">
        <v>933</v>
      </c>
      <c r="H363">
        <v>933</v>
      </c>
      <c r="I363" t="s">
        <v>15</v>
      </c>
      <c r="L363">
        <v>20.795999999999999</v>
      </c>
    </row>
    <row r="364" spans="1:12">
      <c r="A364">
        <v>65</v>
      </c>
      <c r="B364">
        <v>65</v>
      </c>
      <c r="C364" t="s">
        <v>79</v>
      </c>
      <c r="E364">
        <v>2.61</v>
      </c>
      <c r="F364">
        <v>618</v>
      </c>
      <c r="H364">
        <v>618</v>
      </c>
      <c r="I364" t="s">
        <v>15</v>
      </c>
      <c r="L364">
        <v>16.95</v>
      </c>
    </row>
    <row r="365" spans="1:12">
      <c r="A365">
        <v>66</v>
      </c>
      <c r="B365">
        <v>66</v>
      </c>
      <c r="C365" t="s">
        <v>80</v>
      </c>
      <c r="E365">
        <v>2.61</v>
      </c>
      <c r="F365">
        <v>824</v>
      </c>
      <c r="H365">
        <v>824</v>
      </c>
      <c r="I365" t="s">
        <v>15</v>
      </c>
      <c r="L365">
        <v>16.689</v>
      </c>
    </row>
    <row r="366" spans="1:12">
      <c r="A366">
        <v>67</v>
      </c>
      <c r="B366">
        <v>67</v>
      </c>
      <c r="C366" t="s">
        <v>81</v>
      </c>
      <c r="E366">
        <v>2.61</v>
      </c>
      <c r="F366">
        <v>18</v>
      </c>
      <c r="H366">
        <v>18</v>
      </c>
      <c r="I366" t="s">
        <v>15</v>
      </c>
      <c r="L366">
        <v>0.127</v>
      </c>
    </row>
    <row r="367" spans="1:12">
      <c r="A367">
        <v>68</v>
      </c>
      <c r="B367">
        <v>68</v>
      </c>
      <c r="C367" t="s">
        <v>82</v>
      </c>
    </row>
    <row r="368" spans="1:12">
      <c r="A368">
        <v>69</v>
      </c>
      <c r="B368">
        <v>69</v>
      </c>
      <c r="C368" t="s">
        <v>83</v>
      </c>
    </row>
    <row r="370" spans="1:12">
      <c r="A370" t="s">
        <v>88</v>
      </c>
    </row>
    <row r="372" spans="1:12">
      <c r="B372" t="s">
        <v>3</v>
      </c>
      <c r="C372" t="s">
        <v>4</v>
      </c>
      <c r="D372" t="s">
        <v>5</v>
      </c>
      <c r="E372" t="s">
        <v>6</v>
      </c>
      <c r="F372" t="s">
        <v>7</v>
      </c>
      <c r="G372" t="s">
        <v>8</v>
      </c>
      <c r="H372" t="s">
        <v>9</v>
      </c>
      <c r="I372" t="s">
        <v>10</v>
      </c>
      <c r="J372" t="s">
        <v>11</v>
      </c>
      <c r="K372" t="s">
        <v>12</v>
      </c>
      <c r="L372" t="s">
        <v>13</v>
      </c>
    </row>
    <row r="373" spans="1:12">
      <c r="A373">
        <v>1</v>
      </c>
      <c r="B373">
        <v>1</v>
      </c>
      <c r="C373" t="s">
        <v>14</v>
      </c>
    </row>
    <row r="374" spans="1:12">
      <c r="A374">
        <v>2</v>
      </c>
      <c r="B374">
        <v>2</v>
      </c>
      <c r="C374" t="s">
        <v>16</v>
      </c>
      <c r="E374">
        <v>2.33</v>
      </c>
      <c r="F374">
        <v>15</v>
      </c>
      <c r="H374">
        <v>15</v>
      </c>
      <c r="I374" t="s">
        <v>15</v>
      </c>
      <c r="L374">
        <v>0.106</v>
      </c>
    </row>
    <row r="375" spans="1:12">
      <c r="A375">
        <v>3</v>
      </c>
      <c r="B375">
        <v>3</v>
      </c>
      <c r="C375" t="s">
        <v>17</v>
      </c>
    </row>
    <row r="376" spans="1:12">
      <c r="A376">
        <v>4</v>
      </c>
      <c r="B376">
        <v>4</v>
      </c>
      <c r="C376" t="s">
        <v>18</v>
      </c>
      <c r="E376">
        <v>2.33</v>
      </c>
      <c r="F376">
        <v>369</v>
      </c>
      <c r="H376">
        <v>369</v>
      </c>
      <c r="I376" t="s">
        <v>15</v>
      </c>
      <c r="L376">
        <v>8.65</v>
      </c>
    </row>
    <row r="377" spans="1:12">
      <c r="A377">
        <v>5</v>
      </c>
      <c r="B377">
        <v>5</v>
      </c>
      <c r="C377" t="s">
        <v>19</v>
      </c>
      <c r="E377">
        <v>2.33</v>
      </c>
      <c r="F377">
        <v>1638</v>
      </c>
      <c r="H377">
        <v>1638</v>
      </c>
      <c r="I377" t="s">
        <v>15</v>
      </c>
      <c r="L377">
        <v>38.521999999999998</v>
      </c>
    </row>
    <row r="378" spans="1:12">
      <c r="A378">
        <v>6</v>
      </c>
      <c r="B378">
        <v>6</v>
      </c>
      <c r="C378" t="s">
        <v>20</v>
      </c>
    </row>
    <row r="379" spans="1:12">
      <c r="A379">
        <v>7</v>
      </c>
      <c r="B379">
        <v>7</v>
      </c>
      <c r="C379" t="s">
        <v>21</v>
      </c>
      <c r="E379">
        <v>2.41</v>
      </c>
      <c r="F379">
        <v>29</v>
      </c>
      <c r="H379">
        <v>29</v>
      </c>
      <c r="I379" t="s">
        <v>15</v>
      </c>
      <c r="L379">
        <v>0.20499999999999999</v>
      </c>
    </row>
    <row r="380" spans="1:12">
      <c r="A380">
        <v>8</v>
      </c>
      <c r="B380">
        <v>8</v>
      </c>
      <c r="C380" t="s">
        <v>22</v>
      </c>
      <c r="E380">
        <v>2.33</v>
      </c>
      <c r="F380">
        <v>2593</v>
      </c>
      <c r="H380">
        <v>2593</v>
      </c>
      <c r="I380" t="s">
        <v>15</v>
      </c>
      <c r="L380">
        <v>43.131999999999998</v>
      </c>
    </row>
    <row r="381" spans="1:12">
      <c r="A381">
        <v>9</v>
      </c>
      <c r="B381">
        <v>9</v>
      </c>
      <c r="C381" t="s">
        <v>23</v>
      </c>
      <c r="E381">
        <v>2.33</v>
      </c>
      <c r="F381">
        <v>2298</v>
      </c>
      <c r="H381">
        <v>2298</v>
      </c>
      <c r="I381" t="s">
        <v>15</v>
      </c>
      <c r="L381">
        <v>58.042000000000002</v>
      </c>
    </row>
    <row r="382" spans="1:12">
      <c r="A382">
        <v>10</v>
      </c>
      <c r="B382">
        <v>10</v>
      </c>
      <c r="C382" t="s">
        <v>24</v>
      </c>
      <c r="E382">
        <v>2.33</v>
      </c>
      <c r="F382">
        <v>2670</v>
      </c>
      <c r="H382">
        <v>2670</v>
      </c>
      <c r="I382" t="s">
        <v>15</v>
      </c>
      <c r="L382">
        <v>93.951999999999998</v>
      </c>
    </row>
    <row r="383" spans="1:12">
      <c r="A383">
        <v>11</v>
      </c>
      <c r="B383">
        <v>11</v>
      </c>
      <c r="C383" t="s">
        <v>25</v>
      </c>
      <c r="E383">
        <v>2.33</v>
      </c>
      <c r="F383">
        <v>1702</v>
      </c>
      <c r="H383">
        <v>1702</v>
      </c>
      <c r="I383" t="s">
        <v>15</v>
      </c>
      <c r="L383">
        <v>48.402999999999999</v>
      </c>
    </row>
    <row r="384" spans="1:12">
      <c r="A384">
        <v>12</v>
      </c>
      <c r="B384">
        <v>12</v>
      </c>
      <c r="C384" t="s">
        <v>26</v>
      </c>
      <c r="E384">
        <v>2.33</v>
      </c>
      <c r="F384">
        <v>2541</v>
      </c>
      <c r="H384">
        <v>2541</v>
      </c>
      <c r="I384" t="s">
        <v>15</v>
      </c>
      <c r="L384">
        <v>56.436999999999998</v>
      </c>
    </row>
    <row r="385" spans="1:12">
      <c r="A385">
        <v>13</v>
      </c>
      <c r="B385">
        <v>13</v>
      </c>
      <c r="C385" t="s">
        <v>27</v>
      </c>
      <c r="E385">
        <v>2.33</v>
      </c>
      <c r="F385">
        <v>2377</v>
      </c>
      <c r="H385">
        <v>2377</v>
      </c>
      <c r="I385" t="s">
        <v>15</v>
      </c>
      <c r="L385">
        <v>61.079000000000001</v>
      </c>
    </row>
    <row r="386" spans="1:12">
      <c r="A386">
        <v>14</v>
      </c>
      <c r="B386">
        <v>14</v>
      </c>
      <c r="C386" t="s">
        <v>28</v>
      </c>
      <c r="E386">
        <v>2.33</v>
      </c>
      <c r="F386">
        <v>2342</v>
      </c>
      <c r="H386">
        <v>2342</v>
      </c>
      <c r="I386" t="s">
        <v>15</v>
      </c>
      <c r="L386">
        <v>106.422</v>
      </c>
    </row>
    <row r="387" spans="1:12">
      <c r="A387">
        <v>15</v>
      </c>
      <c r="B387">
        <v>15</v>
      </c>
      <c r="C387" t="s">
        <v>29</v>
      </c>
      <c r="E387">
        <v>2.33</v>
      </c>
      <c r="F387">
        <v>2350</v>
      </c>
      <c r="H387">
        <v>2350</v>
      </c>
      <c r="I387" t="s">
        <v>15</v>
      </c>
      <c r="L387">
        <v>64.653000000000006</v>
      </c>
    </row>
    <row r="388" spans="1:12">
      <c r="A388">
        <v>16</v>
      </c>
      <c r="B388">
        <v>16</v>
      </c>
      <c r="C388" t="s">
        <v>30</v>
      </c>
      <c r="E388">
        <v>2.33</v>
      </c>
      <c r="F388">
        <v>2926</v>
      </c>
      <c r="H388">
        <v>2926</v>
      </c>
      <c r="I388" t="s">
        <v>15</v>
      </c>
      <c r="L388">
        <v>73.909000000000006</v>
      </c>
    </row>
    <row r="389" spans="1:12">
      <c r="A389">
        <v>17</v>
      </c>
      <c r="B389">
        <v>17</v>
      </c>
      <c r="C389" t="s">
        <v>31</v>
      </c>
      <c r="E389">
        <v>2.33</v>
      </c>
      <c r="F389">
        <v>2476</v>
      </c>
      <c r="H389">
        <v>2476</v>
      </c>
      <c r="I389" t="s">
        <v>15</v>
      </c>
      <c r="L389">
        <v>64.887</v>
      </c>
    </row>
    <row r="390" spans="1:12">
      <c r="A390">
        <v>18</v>
      </c>
      <c r="B390">
        <v>18</v>
      </c>
      <c r="C390" t="s">
        <v>32</v>
      </c>
      <c r="E390">
        <v>2.33</v>
      </c>
      <c r="F390">
        <v>2509</v>
      </c>
      <c r="H390">
        <v>2509</v>
      </c>
      <c r="I390" t="s">
        <v>15</v>
      </c>
      <c r="L390">
        <v>65.823999999999998</v>
      </c>
    </row>
    <row r="391" spans="1:12">
      <c r="A391">
        <v>19</v>
      </c>
      <c r="B391">
        <v>19</v>
      </c>
      <c r="C391" t="s">
        <v>33</v>
      </c>
      <c r="E391">
        <v>2.33</v>
      </c>
      <c r="F391">
        <v>2752</v>
      </c>
      <c r="H391">
        <v>2752</v>
      </c>
      <c r="I391" t="s">
        <v>15</v>
      </c>
      <c r="L391">
        <v>60.939</v>
      </c>
    </row>
    <row r="392" spans="1:12">
      <c r="A392">
        <v>20</v>
      </c>
      <c r="B392">
        <v>20</v>
      </c>
      <c r="C392" t="s">
        <v>34</v>
      </c>
      <c r="E392">
        <v>2.33</v>
      </c>
      <c r="F392">
        <v>4020</v>
      </c>
      <c r="H392">
        <v>4020</v>
      </c>
      <c r="I392" t="s">
        <v>15</v>
      </c>
      <c r="L392">
        <v>102.595</v>
      </c>
    </row>
    <row r="393" spans="1:12">
      <c r="A393">
        <v>21</v>
      </c>
      <c r="B393">
        <v>21</v>
      </c>
      <c r="C393" t="s">
        <v>35</v>
      </c>
      <c r="E393">
        <v>2.33</v>
      </c>
      <c r="F393">
        <v>4137</v>
      </c>
      <c r="H393">
        <v>4137</v>
      </c>
      <c r="I393" t="s">
        <v>15</v>
      </c>
      <c r="L393">
        <v>108.67</v>
      </c>
    </row>
    <row r="394" spans="1:12">
      <c r="A394">
        <v>22</v>
      </c>
      <c r="B394">
        <v>22</v>
      </c>
      <c r="C394" t="s">
        <v>36</v>
      </c>
      <c r="E394">
        <v>2.33</v>
      </c>
      <c r="F394">
        <v>4347</v>
      </c>
      <c r="H394">
        <v>4347</v>
      </c>
      <c r="I394" t="s">
        <v>15</v>
      </c>
      <c r="L394">
        <v>122.46299999999999</v>
      </c>
    </row>
    <row r="395" spans="1:12">
      <c r="A395">
        <v>23</v>
      </c>
      <c r="B395">
        <v>23</v>
      </c>
      <c r="C395" t="s">
        <v>37</v>
      </c>
      <c r="E395">
        <v>2.33</v>
      </c>
      <c r="F395">
        <v>4078</v>
      </c>
      <c r="H395">
        <v>4078</v>
      </c>
      <c r="I395" t="s">
        <v>15</v>
      </c>
      <c r="L395">
        <v>113.586</v>
      </c>
    </row>
    <row r="396" spans="1:12">
      <c r="A396">
        <v>24</v>
      </c>
      <c r="B396">
        <v>24</v>
      </c>
      <c r="C396" t="s">
        <v>38</v>
      </c>
      <c r="E396">
        <v>2.33</v>
      </c>
      <c r="F396">
        <v>6227</v>
      </c>
      <c r="H396">
        <v>6227</v>
      </c>
      <c r="I396" t="s">
        <v>15</v>
      </c>
      <c r="L396">
        <v>153.654</v>
      </c>
    </row>
    <row r="397" spans="1:12">
      <c r="A397">
        <v>25</v>
      </c>
      <c r="B397">
        <v>25</v>
      </c>
      <c r="C397" t="s">
        <v>39</v>
      </c>
      <c r="E397">
        <v>2.33</v>
      </c>
      <c r="F397">
        <v>4675</v>
      </c>
      <c r="H397">
        <v>4675</v>
      </c>
      <c r="I397" t="s">
        <v>15</v>
      </c>
      <c r="L397">
        <v>129.17699999999999</v>
      </c>
    </row>
    <row r="398" spans="1:12">
      <c r="A398">
        <v>26</v>
      </c>
      <c r="B398">
        <v>26</v>
      </c>
      <c r="C398" t="s">
        <v>40</v>
      </c>
      <c r="E398">
        <v>2.33</v>
      </c>
      <c r="F398">
        <v>4858</v>
      </c>
      <c r="H398">
        <v>4858</v>
      </c>
      <c r="I398" t="s">
        <v>15</v>
      </c>
      <c r="L398">
        <v>140.321</v>
      </c>
    </row>
    <row r="399" spans="1:12">
      <c r="A399">
        <v>27</v>
      </c>
      <c r="B399">
        <v>27</v>
      </c>
      <c r="C399" t="s">
        <v>41</v>
      </c>
      <c r="E399">
        <v>2.33</v>
      </c>
      <c r="F399">
        <v>4740</v>
      </c>
      <c r="H399">
        <v>4740</v>
      </c>
      <c r="I399" t="s">
        <v>15</v>
      </c>
      <c r="L399">
        <v>135.17599999999999</v>
      </c>
    </row>
    <row r="400" spans="1:12">
      <c r="A400">
        <v>28</v>
      </c>
      <c r="B400">
        <v>28</v>
      </c>
      <c r="C400" t="s">
        <v>42</v>
      </c>
      <c r="E400">
        <v>2.33</v>
      </c>
      <c r="F400">
        <v>3108</v>
      </c>
      <c r="H400">
        <v>3108</v>
      </c>
      <c r="I400" t="s">
        <v>15</v>
      </c>
      <c r="L400">
        <v>78.093999999999994</v>
      </c>
    </row>
    <row r="401" spans="1:12">
      <c r="A401">
        <v>29</v>
      </c>
      <c r="B401">
        <v>29</v>
      </c>
      <c r="C401" t="s">
        <v>43</v>
      </c>
      <c r="E401">
        <v>2.33</v>
      </c>
      <c r="F401">
        <v>2932</v>
      </c>
      <c r="H401">
        <v>2932</v>
      </c>
      <c r="I401" t="s">
        <v>15</v>
      </c>
      <c r="L401">
        <v>83.433999999999997</v>
      </c>
    </row>
    <row r="402" spans="1:12">
      <c r="A402">
        <v>30</v>
      </c>
      <c r="B402">
        <v>30</v>
      </c>
      <c r="C402" t="s">
        <v>44</v>
      </c>
      <c r="E402">
        <v>2.33</v>
      </c>
      <c r="F402">
        <v>2544</v>
      </c>
      <c r="H402">
        <v>2544</v>
      </c>
      <c r="I402" t="s">
        <v>15</v>
      </c>
      <c r="L402">
        <v>57.32</v>
      </c>
    </row>
    <row r="403" spans="1:12">
      <c r="A403">
        <v>31</v>
      </c>
      <c r="B403">
        <v>31</v>
      </c>
      <c r="C403" t="s">
        <v>45</v>
      </c>
      <c r="E403">
        <v>2.33</v>
      </c>
      <c r="F403">
        <v>2913</v>
      </c>
      <c r="H403">
        <v>2913</v>
      </c>
      <c r="I403" t="s">
        <v>15</v>
      </c>
      <c r="L403">
        <v>71.665000000000006</v>
      </c>
    </row>
    <row r="404" spans="1:12">
      <c r="A404">
        <v>32</v>
      </c>
      <c r="B404">
        <v>32</v>
      </c>
      <c r="C404" t="s">
        <v>46</v>
      </c>
      <c r="E404">
        <v>2.36</v>
      </c>
      <c r="F404">
        <v>20</v>
      </c>
      <c r="H404">
        <v>20</v>
      </c>
      <c r="I404" t="s">
        <v>15</v>
      </c>
      <c r="L404">
        <v>0.14099999999999999</v>
      </c>
    </row>
    <row r="405" spans="1:12">
      <c r="A405">
        <v>33</v>
      </c>
      <c r="B405">
        <v>33</v>
      </c>
      <c r="C405" t="s">
        <v>47</v>
      </c>
      <c r="E405">
        <v>2.33</v>
      </c>
      <c r="F405">
        <v>6391</v>
      </c>
      <c r="H405">
        <v>6391</v>
      </c>
      <c r="I405" t="s">
        <v>15</v>
      </c>
      <c r="L405">
        <v>168.607</v>
      </c>
    </row>
    <row r="406" spans="1:12">
      <c r="A406">
        <v>34</v>
      </c>
      <c r="B406">
        <v>34</v>
      </c>
      <c r="C406" t="s">
        <v>48</v>
      </c>
      <c r="E406">
        <v>2.33</v>
      </c>
      <c r="F406">
        <v>7986</v>
      </c>
      <c r="H406">
        <v>7986</v>
      </c>
      <c r="I406" t="s">
        <v>15</v>
      </c>
      <c r="L406">
        <v>215.02500000000001</v>
      </c>
    </row>
    <row r="407" spans="1:12">
      <c r="A407">
        <v>35</v>
      </c>
      <c r="B407">
        <v>35</v>
      </c>
      <c r="C407" t="s">
        <v>49</v>
      </c>
      <c r="E407">
        <v>2.33</v>
      </c>
      <c r="F407">
        <v>7621</v>
      </c>
      <c r="H407">
        <v>7621</v>
      </c>
      <c r="I407" t="s">
        <v>15</v>
      </c>
      <c r="L407">
        <v>195.00700000000001</v>
      </c>
    </row>
    <row r="408" spans="1:12">
      <c r="A408">
        <v>36</v>
      </c>
      <c r="B408">
        <v>36</v>
      </c>
      <c r="C408" t="s">
        <v>50</v>
      </c>
      <c r="E408">
        <v>2.33</v>
      </c>
      <c r="F408">
        <v>8050</v>
      </c>
      <c r="H408">
        <v>8050</v>
      </c>
      <c r="I408" t="s">
        <v>15</v>
      </c>
      <c r="L408">
        <v>210.279</v>
      </c>
    </row>
    <row r="409" spans="1:12">
      <c r="A409">
        <v>37</v>
      </c>
      <c r="B409">
        <v>37</v>
      </c>
      <c r="C409" t="s">
        <v>51</v>
      </c>
      <c r="E409">
        <v>2.33</v>
      </c>
      <c r="F409">
        <v>6469</v>
      </c>
      <c r="H409">
        <v>6469</v>
      </c>
      <c r="I409" t="s">
        <v>15</v>
      </c>
      <c r="L409">
        <v>198.54599999999999</v>
      </c>
    </row>
    <row r="410" spans="1:12">
      <c r="A410">
        <v>38</v>
      </c>
      <c r="B410">
        <v>38</v>
      </c>
      <c r="C410" t="s">
        <v>52</v>
      </c>
      <c r="E410">
        <v>2.33</v>
      </c>
      <c r="F410">
        <v>7228</v>
      </c>
      <c r="H410">
        <v>7228</v>
      </c>
      <c r="I410" t="s">
        <v>15</v>
      </c>
      <c r="L410">
        <v>277.30500000000001</v>
      </c>
    </row>
    <row r="411" spans="1:12">
      <c r="A411">
        <v>39</v>
      </c>
      <c r="B411">
        <v>39</v>
      </c>
      <c r="C411" t="s">
        <v>53</v>
      </c>
      <c r="E411">
        <v>2.33</v>
      </c>
      <c r="F411">
        <v>7477</v>
      </c>
      <c r="H411">
        <v>7477</v>
      </c>
      <c r="I411" t="s">
        <v>15</v>
      </c>
      <c r="L411">
        <v>203.941</v>
      </c>
    </row>
    <row r="412" spans="1:12">
      <c r="A412">
        <v>40</v>
      </c>
      <c r="B412">
        <v>40</v>
      </c>
      <c r="C412" t="s">
        <v>54</v>
      </c>
      <c r="E412">
        <v>2.33</v>
      </c>
      <c r="F412">
        <v>8083</v>
      </c>
      <c r="H412">
        <v>8083</v>
      </c>
      <c r="I412" t="s">
        <v>15</v>
      </c>
      <c r="L412">
        <v>215.19300000000001</v>
      </c>
    </row>
    <row r="413" spans="1:12">
      <c r="A413">
        <v>41</v>
      </c>
      <c r="B413">
        <v>41</v>
      </c>
      <c r="C413" t="s">
        <v>55</v>
      </c>
      <c r="E413">
        <v>2.33</v>
      </c>
      <c r="F413">
        <v>6764</v>
      </c>
      <c r="H413">
        <v>6764</v>
      </c>
      <c r="I413" t="s">
        <v>15</v>
      </c>
      <c r="L413">
        <v>191.65100000000001</v>
      </c>
    </row>
    <row r="414" spans="1:12">
      <c r="A414">
        <v>42</v>
      </c>
      <c r="B414">
        <v>42</v>
      </c>
      <c r="C414" t="s">
        <v>56</v>
      </c>
      <c r="E414">
        <v>2.33</v>
      </c>
      <c r="F414">
        <v>6814</v>
      </c>
      <c r="H414">
        <v>6814</v>
      </c>
      <c r="I414" t="s">
        <v>15</v>
      </c>
      <c r="L414">
        <v>182.12799999999999</v>
      </c>
    </row>
    <row r="415" spans="1:12">
      <c r="A415">
        <v>43</v>
      </c>
      <c r="B415">
        <v>43</v>
      </c>
      <c r="C415" t="s">
        <v>57</v>
      </c>
      <c r="E415">
        <v>2.33</v>
      </c>
      <c r="F415">
        <v>5974</v>
      </c>
      <c r="H415">
        <v>5974</v>
      </c>
      <c r="I415" t="s">
        <v>15</v>
      </c>
      <c r="L415">
        <v>166.90299999999999</v>
      </c>
    </row>
    <row r="416" spans="1:12">
      <c r="A416">
        <v>44</v>
      </c>
      <c r="B416">
        <v>44</v>
      </c>
      <c r="C416" t="s">
        <v>58</v>
      </c>
      <c r="E416">
        <v>2.33</v>
      </c>
      <c r="F416">
        <v>6478</v>
      </c>
      <c r="H416">
        <v>6478</v>
      </c>
      <c r="I416" t="s">
        <v>15</v>
      </c>
      <c r="L416">
        <v>185.94800000000001</v>
      </c>
    </row>
    <row r="417" spans="1:12">
      <c r="A417">
        <v>45</v>
      </c>
      <c r="B417">
        <v>45</v>
      </c>
      <c r="C417" t="s">
        <v>59</v>
      </c>
      <c r="E417">
        <v>2.33</v>
      </c>
      <c r="F417">
        <v>6990</v>
      </c>
      <c r="H417">
        <v>6990</v>
      </c>
      <c r="I417" t="s">
        <v>15</v>
      </c>
      <c r="L417">
        <v>195.46100000000001</v>
      </c>
    </row>
    <row r="418" spans="1:12">
      <c r="A418">
        <v>46</v>
      </c>
      <c r="B418">
        <v>46</v>
      </c>
      <c r="C418" t="s">
        <v>60</v>
      </c>
      <c r="E418">
        <v>2.33</v>
      </c>
      <c r="F418">
        <v>4732</v>
      </c>
      <c r="H418">
        <v>4732</v>
      </c>
      <c r="I418" t="s">
        <v>15</v>
      </c>
      <c r="L418">
        <v>142.273</v>
      </c>
    </row>
    <row r="419" spans="1:12">
      <c r="A419">
        <v>47</v>
      </c>
      <c r="B419">
        <v>47</v>
      </c>
      <c r="C419" t="s">
        <v>61</v>
      </c>
      <c r="E419">
        <v>2.33</v>
      </c>
      <c r="F419">
        <v>5218</v>
      </c>
      <c r="H419">
        <v>5218</v>
      </c>
      <c r="I419" t="s">
        <v>15</v>
      </c>
      <c r="L419">
        <v>151.09800000000001</v>
      </c>
    </row>
    <row r="420" spans="1:12">
      <c r="A420">
        <v>48</v>
      </c>
      <c r="B420">
        <v>48</v>
      </c>
      <c r="C420" t="s">
        <v>62</v>
      </c>
      <c r="E420">
        <v>2.33</v>
      </c>
      <c r="F420">
        <v>735</v>
      </c>
      <c r="H420">
        <v>735</v>
      </c>
      <c r="I420" t="s">
        <v>15</v>
      </c>
      <c r="L420">
        <v>16.048999999999999</v>
      </c>
    </row>
    <row r="421" spans="1:12">
      <c r="A421">
        <v>49</v>
      </c>
      <c r="B421">
        <v>49</v>
      </c>
      <c r="C421" t="s">
        <v>63</v>
      </c>
      <c r="E421">
        <v>2.33</v>
      </c>
      <c r="F421">
        <v>298</v>
      </c>
      <c r="H421">
        <v>298</v>
      </c>
      <c r="I421" t="s">
        <v>15</v>
      </c>
      <c r="L421">
        <v>3.0960000000000001</v>
      </c>
    </row>
    <row r="422" spans="1:12">
      <c r="A422">
        <v>50</v>
      </c>
      <c r="B422">
        <v>50</v>
      </c>
      <c r="C422" t="s">
        <v>64</v>
      </c>
      <c r="E422">
        <v>2.3199999999999998</v>
      </c>
      <c r="F422">
        <v>425</v>
      </c>
      <c r="H422">
        <v>425</v>
      </c>
      <c r="I422" t="s">
        <v>15</v>
      </c>
      <c r="L422">
        <v>8.3409999999999993</v>
      </c>
    </row>
    <row r="423" spans="1:12">
      <c r="A423">
        <v>51</v>
      </c>
      <c r="B423">
        <v>51</v>
      </c>
      <c r="C423" t="s">
        <v>65</v>
      </c>
      <c r="E423">
        <v>2.33</v>
      </c>
      <c r="F423">
        <v>676</v>
      </c>
      <c r="H423">
        <v>676</v>
      </c>
      <c r="I423" t="s">
        <v>15</v>
      </c>
      <c r="L423">
        <v>16.085000000000001</v>
      </c>
    </row>
    <row r="424" spans="1:12">
      <c r="A424">
        <v>52</v>
      </c>
      <c r="B424">
        <v>52</v>
      </c>
      <c r="C424" t="s">
        <v>66</v>
      </c>
      <c r="E424">
        <v>2.33</v>
      </c>
      <c r="F424">
        <v>1831</v>
      </c>
      <c r="H424">
        <v>1831</v>
      </c>
      <c r="I424" t="s">
        <v>15</v>
      </c>
      <c r="L424">
        <v>50.417000000000002</v>
      </c>
    </row>
    <row r="425" spans="1:12">
      <c r="A425">
        <v>53</v>
      </c>
      <c r="B425">
        <v>53</v>
      </c>
      <c r="C425" t="s">
        <v>67</v>
      </c>
      <c r="E425">
        <v>2.33</v>
      </c>
      <c r="F425">
        <v>2456</v>
      </c>
      <c r="H425">
        <v>2456</v>
      </c>
      <c r="I425" t="s">
        <v>15</v>
      </c>
      <c r="L425">
        <v>58.292000000000002</v>
      </c>
    </row>
    <row r="426" spans="1:12">
      <c r="A426">
        <v>54</v>
      </c>
      <c r="B426">
        <v>54</v>
      </c>
      <c r="C426" t="s">
        <v>68</v>
      </c>
      <c r="E426">
        <v>2.33</v>
      </c>
      <c r="F426">
        <v>2355</v>
      </c>
      <c r="H426">
        <v>2355</v>
      </c>
      <c r="I426" t="s">
        <v>15</v>
      </c>
      <c r="L426">
        <v>61.679000000000002</v>
      </c>
    </row>
    <row r="427" spans="1:12">
      <c r="A427">
        <v>55</v>
      </c>
      <c r="B427">
        <v>55</v>
      </c>
      <c r="C427" t="s">
        <v>69</v>
      </c>
      <c r="E427">
        <v>2.3199999999999998</v>
      </c>
      <c r="F427">
        <v>2035</v>
      </c>
      <c r="H427">
        <v>2035</v>
      </c>
      <c r="I427" t="s">
        <v>15</v>
      </c>
      <c r="L427">
        <v>85.406000000000006</v>
      </c>
    </row>
    <row r="428" spans="1:12">
      <c r="A428">
        <v>56</v>
      </c>
      <c r="B428">
        <v>56</v>
      </c>
      <c r="C428" t="s">
        <v>70</v>
      </c>
      <c r="E428">
        <v>2.33</v>
      </c>
      <c r="F428">
        <v>1755</v>
      </c>
      <c r="H428">
        <v>1755</v>
      </c>
      <c r="I428" t="s">
        <v>15</v>
      </c>
      <c r="L428">
        <v>69.212000000000003</v>
      </c>
    </row>
    <row r="429" spans="1:12">
      <c r="A429">
        <v>57</v>
      </c>
      <c r="B429">
        <v>57</v>
      </c>
      <c r="C429" t="s">
        <v>71</v>
      </c>
      <c r="E429">
        <v>2.33</v>
      </c>
      <c r="F429">
        <v>1951</v>
      </c>
      <c r="H429">
        <v>1951</v>
      </c>
      <c r="I429" t="s">
        <v>15</v>
      </c>
      <c r="L429">
        <v>42.631999999999998</v>
      </c>
    </row>
    <row r="430" spans="1:12">
      <c r="A430">
        <v>58</v>
      </c>
      <c r="B430">
        <v>58</v>
      </c>
      <c r="C430" t="s">
        <v>72</v>
      </c>
      <c r="E430">
        <v>2.33</v>
      </c>
      <c r="F430">
        <v>2148</v>
      </c>
      <c r="H430">
        <v>2148</v>
      </c>
      <c r="I430" t="s">
        <v>15</v>
      </c>
      <c r="L430">
        <v>50.905000000000001</v>
      </c>
    </row>
    <row r="431" spans="1:12">
      <c r="A431">
        <v>59</v>
      </c>
      <c r="B431">
        <v>59</v>
      </c>
      <c r="C431" t="s">
        <v>73</v>
      </c>
      <c r="E431">
        <v>2.33</v>
      </c>
      <c r="F431">
        <v>2381</v>
      </c>
      <c r="H431">
        <v>2381</v>
      </c>
      <c r="I431" t="s">
        <v>15</v>
      </c>
      <c r="L431">
        <v>61.686</v>
      </c>
    </row>
    <row r="432" spans="1:12">
      <c r="A432">
        <v>60</v>
      </c>
      <c r="B432">
        <v>60</v>
      </c>
      <c r="C432" t="s">
        <v>74</v>
      </c>
      <c r="E432">
        <v>2.33</v>
      </c>
      <c r="F432">
        <v>1265</v>
      </c>
      <c r="H432">
        <v>1265</v>
      </c>
      <c r="I432" t="s">
        <v>15</v>
      </c>
      <c r="L432">
        <v>35.439</v>
      </c>
    </row>
    <row r="433" spans="1:12">
      <c r="A433">
        <v>61</v>
      </c>
      <c r="B433">
        <v>61</v>
      </c>
      <c r="C433" t="s">
        <v>75</v>
      </c>
      <c r="E433">
        <v>2.33</v>
      </c>
      <c r="F433">
        <v>1549</v>
      </c>
      <c r="H433">
        <v>1549</v>
      </c>
      <c r="I433" t="s">
        <v>15</v>
      </c>
      <c r="L433">
        <v>61.631999999999998</v>
      </c>
    </row>
    <row r="434" spans="1:12">
      <c r="A434">
        <v>62</v>
      </c>
      <c r="B434">
        <v>62</v>
      </c>
      <c r="C434" t="s">
        <v>76</v>
      </c>
      <c r="E434">
        <v>2.33</v>
      </c>
      <c r="F434">
        <v>1568</v>
      </c>
      <c r="H434">
        <v>1568</v>
      </c>
      <c r="I434" t="s">
        <v>15</v>
      </c>
      <c r="L434">
        <v>65.400000000000006</v>
      </c>
    </row>
    <row r="435" spans="1:12">
      <c r="A435">
        <v>63</v>
      </c>
      <c r="B435">
        <v>63</v>
      </c>
      <c r="C435" t="s">
        <v>77</v>
      </c>
      <c r="E435">
        <v>2.33</v>
      </c>
      <c r="F435">
        <v>1590</v>
      </c>
      <c r="H435">
        <v>1590</v>
      </c>
      <c r="I435" t="s">
        <v>15</v>
      </c>
      <c r="L435">
        <v>39.805999999999997</v>
      </c>
    </row>
    <row r="436" spans="1:12">
      <c r="A436">
        <v>64</v>
      </c>
      <c r="B436">
        <v>64</v>
      </c>
      <c r="C436" t="s">
        <v>78</v>
      </c>
      <c r="E436">
        <v>2.33</v>
      </c>
      <c r="F436">
        <v>1354</v>
      </c>
      <c r="H436">
        <v>1354</v>
      </c>
      <c r="I436" t="s">
        <v>15</v>
      </c>
      <c r="L436">
        <v>60.456000000000003</v>
      </c>
    </row>
    <row r="437" spans="1:12">
      <c r="A437">
        <v>65</v>
      </c>
      <c r="B437">
        <v>65</v>
      </c>
      <c r="C437" t="s">
        <v>79</v>
      </c>
      <c r="E437">
        <v>2.33</v>
      </c>
      <c r="F437">
        <v>1103</v>
      </c>
      <c r="H437">
        <v>1103</v>
      </c>
      <c r="I437" t="s">
        <v>15</v>
      </c>
      <c r="L437">
        <v>30.803000000000001</v>
      </c>
    </row>
    <row r="438" spans="1:12">
      <c r="A438">
        <v>66</v>
      </c>
      <c r="B438">
        <v>66</v>
      </c>
      <c r="C438" t="s">
        <v>80</v>
      </c>
      <c r="E438">
        <v>2.33</v>
      </c>
      <c r="F438">
        <v>1071</v>
      </c>
      <c r="H438">
        <v>1071</v>
      </c>
      <c r="I438" t="s">
        <v>15</v>
      </c>
      <c r="L438">
        <v>25.634</v>
      </c>
    </row>
    <row r="439" spans="1:12">
      <c r="A439">
        <v>67</v>
      </c>
      <c r="B439">
        <v>67</v>
      </c>
      <c r="C439" t="s">
        <v>81</v>
      </c>
    </row>
    <row r="440" spans="1:12">
      <c r="A440">
        <v>68</v>
      </c>
      <c r="B440">
        <v>68</v>
      </c>
      <c r="C440" t="s">
        <v>82</v>
      </c>
    </row>
    <row r="441" spans="1:12">
      <c r="A441">
        <v>69</v>
      </c>
      <c r="B441">
        <v>69</v>
      </c>
      <c r="C441" t="s">
        <v>83</v>
      </c>
    </row>
    <row r="443" spans="1:12">
      <c r="A443" t="s">
        <v>89</v>
      </c>
    </row>
    <row r="445" spans="1:12">
      <c r="B445" t="s">
        <v>3</v>
      </c>
      <c r="C445" t="s">
        <v>4</v>
      </c>
      <c r="D445" t="s">
        <v>5</v>
      </c>
      <c r="E445" t="s">
        <v>6</v>
      </c>
      <c r="F445" t="s">
        <v>7</v>
      </c>
      <c r="G445" t="s">
        <v>8</v>
      </c>
      <c r="H445" t="s">
        <v>9</v>
      </c>
      <c r="I445" t="s">
        <v>10</v>
      </c>
      <c r="J445" t="s">
        <v>11</v>
      </c>
      <c r="K445" t="s">
        <v>12</v>
      </c>
      <c r="L445" t="s">
        <v>13</v>
      </c>
    </row>
    <row r="446" spans="1:12">
      <c r="A446">
        <v>1</v>
      </c>
      <c r="B446">
        <v>1</v>
      </c>
      <c r="C446" t="s">
        <v>14</v>
      </c>
      <c r="E446">
        <v>1.9</v>
      </c>
      <c r="F446">
        <v>34</v>
      </c>
      <c r="H446">
        <v>34</v>
      </c>
      <c r="I446" t="s">
        <v>15</v>
      </c>
      <c r="L446">
        <v>0.38200000000000001</v>
      </c>
    </row>
    <row r="447" spans="1:12">
      <c r="A447">
        <v>2</v>
      </c>
      <c r="B447">
        <v>2</v>
      </c>
      <c r="C447" t="s">
        <v>16</v>
      </c>
      <c r="E447">
        <v>1.92</v>
      </c>
      <c r="F447">
        <v>31</v>
      </c>
      <c r="H447">
        <v>31</v>
      </c>
      <c r="I447" t="s">
        <v>15</v>
      </c>
      <c r="L447">
        <v>0.63400000000000001</v>
      </c>
    </row>
    <row r="448" spans="1:12">
      <c r="A448">
        <v>3</v>
      </c>
      <c r="B448">
        <v>3</v>
      </c>
      <c r="C448" t="s">
        <v>17</v>
      </c>
      <c r="E448">
        <v>1.9</v>
      </c>
      <c r="F448">
        <v>966</v>
      </c>
      <c r="H448">
        <v>966</v>
      </c>
      <c r="I448" t="s">
        <v>15</v>
      </c>
      <c r="L448">
        <v>26.105</v>
      </c>
    </row>
    <row r="449" spans="1:12">
      <c r="A449">
        <v>4</v>
      </c>
      <c r="B449">
        <v>4</v>
      </c>
      <c r="C449" t="s">
        <v>18</v>
      </c>
      <c r="E449">
        <v>1.91</v>
      </c>
      <c r="F449">
        <v>3492</v>
      </c>
      <c r="H449">
        <v>3492</v>
      </c>
      <c r="I449" t="s">
        <v>15</v>
      </c>
      <c r="L449">
        <v>89.102999999999994</v>
      </c>
    </row>
    <row r="450" spans="1:12">
      <c r="A450">
        <v>5</v>
      </c>
      <c r="B450">
        <v>5</v>
      </c>
      <c r="C450" t="s">
        <v>19</v>
      </c>
      <c r="E450">
        <v>1.91</v>
      </c>
      <c r="F450">
        <v>11328</v>
      </c>
      <c r="H450">
        <v>11328</v>
      </c>
      <c r="I450" t="s">
        <v>15</v>
      </c>
      <c r="L450">
        <v>325.62</v>
      </c>
    </row>
    <row r="451" spans="1:12">
      <c r="A451">
        <v>6</v>
      </c>
      <c r="B451">
        <v>6</v>
      </c>
      <c r="C451" t="s">
        <v>20</v>
      </c>
      <c r="E451">
        <v>1.92</v>
      </c>
      <c r="F451">
        <v>20</v>
      </c>
      <c r="H451">
        <v>20</v>
      </c>
      <c r="I451" t="s">
        <v>15</v>
      </c>
      <c r="L451">
        <v>0.14199999999999999</v>
      </c>
    </row>
    <row r="452" spans="1:12">
      <c r="A452">
        <v>7</v>
      </c>
      <c r="B452">
        <v>7</v>
      </c>
      <c r="C452" t="s">
        <v>21</v>
      </c>
      <c r="E452">
        <v>1.92</v>
      </c>
      <c r="F452">
        <v>18</v>
      </c>
      <c r="H452">
        <v>18</v>
      </c>
      <c r="I452" t="s">
        <v>15</v>
      </c>
      <c r="L452">
        <v>0.127</v>
      </c>
    </row>
    <row r="453" spans="1:12">
      <c r="A453">
        <v>8</v>
      </c>
      <c r="B453">
        <v>8</v>
      </c>
      <c r="C453" t="s">
        <v>22</v>
      </c>
      <c r="E453">
        <v>1.91</v>
      </c>
      <c r="F453">
        <v>203</v>
      </c>
      <c r="H453">
        <v>203</v>
      </c>
      <c r="I453" t="s">
        <v>15</v>
      </c>
      <c r="L453">
        <v>2.4319999999999999</v>
      </c>
    </row>
    <row r="454" spans="1:12">
      <c r="A454">
        <v>9</v>
      </c>
      <c r="B454">
        <v>9</v>
      </c>
      <c r="C454" t="s">
        <v>23</v>
      </c>
      <c r="E454">
        <v>1.91</v>
      </c>
      <c r="F454">
        <v>224</v>
      </c>
      <c r="H454">
        <v>224</v>
      </c>
      <c r="I454" t="s">
        <v>15</v>
      </c>
      <c r="L454">
        <v>2.306</v>
      </c>
    </row>
    <row r="455" spans="1:12">
      <c r="A455">
        <v>10</v>
      </c>
      <c r="B455">
        <v>10</v>
      </c>
      <c r="C455" t="s">
        <v>24</v>
      </c>
      <c r="E455">
        <v>1.91</v>
      </c>
      <c r="F455">
        <v>276</v>
      </c>
      <c r="H455">
        <v>276</v>
      </c>
      <c r="I455" t="s">
        <v>15</v>
      </c>
      <c r="L455">
        <v>5.1820000000000004</v>
      </c>
    </row>
    <row r="456" spans="1:12">
      <c r="A456">
        <v>11</v>
      </c>
      <c r="B456">
        <v>11</v>
      </c>
      <c r="C456" t="s">
        <v>25</v>
      </c>
      <c r="E456">
        <v>1.92</v>
      </c>
      <c r="F456">
        <v>207</v>
      </c>
      <c r="H456">
        <v>207</v>
      </c>
      <c r="I456" t="s">
        <v>15</v>
      </c>
      <c r="L456">
        <v>3.7989999999999999</v>
      </c>
    </row>
    <row r="457" spans="1:12">
      <c r="A457">
        <v>12</v>
      </c>
      <c r="B457">
        <v>12</v>
      </c>
      <c r="C457" t="s">
        <v>26</v>
      </c>
      <c r="E457">
        <v>1.91</v>
      </c>
      <c r="F457">
        <v>238</v>
      </c>
      <c r="H457">
        <v>238</v>
      </c>
      <c r="I457" t="s">
        <v>15</v>
      </c>
      <c r="L457">
        <v>5.1820000000000004</v>
      </c>
    </row>
    <row r="458" spans="1:12">
      <c r="A458">
        <v>13</v>
      </c>
      <c r="B458">
        <v>13</v>
      </c>
      <c r="C458" t="s">
        <v>27</v>
      </c>
      <c r="E458">
        <v>1.91</v>
      </c>
      <c r="F458">
        <v>209</v>
      </c>
      <c r="H458">
        <v>209</v>
      </c>
      <c r="I458" t="s">
        <v>15</v>
      </c>
      <c r="L458">
        <v>4.4580000000000002</v>
      </c>
    </row>
    <row r="459" spans="1:12">
      <c r="A459">
        <v>14</v>
      </c>
      <c r="B459">
        <v>14</v>
      </c>
      <c r="C459" t="s">
        <v>28</v>
      </c>
      <c r="E459">
        <v>1.92</v>
      </c>
      <c r="F459">
        <v>245</v>
      </c>
      <c r="H459">
        <v>245</v>
      </c>
      <c r="I459" t="s">
        <v>15</v>
      </c>
      <c r="L459">
        <v>4.57</v>
      </c>
    </row>
    <row r="460" spans="1:12">
      <c r="A460">
        <v>15</v>
      </c>
      <c r="B460">
        <v>15</v>
      </c>
      <c r="C460" t="s">
        <v>29</v>
      </c>
      <c r="E460">
        <v>1.92</v>
      </c>
      <c r="F460">
        <v>172</v>
      </c>
      <c r="H460">
        <v>172</v>
      </c>
      <c r="I460" t="s">
        <v>15</v>
      </c>
      <c r="L460">
        <v>3.258</v>
      </c>
    </row>
    <row r="461" spans="1:12">
      <c r="A461">
        <v>16</v>
      </c>
      <c r="B461">
        <v>16</v>
      </c>
      <c r="C461" t="s">
        <v>30</v>
      </c>
      <c r="E461">
        <v>1.91</v>
      </c>
      <c r="F461">
        <v>226</v>
      </c>
      <c r="H461">
        <v>226</v>
      </c>
      <c r="I461" t="s">
        <v>15</v>
      </c>
      <c r="L461">
        <v>2.6869999999999998</v>
      </c>
    </row>
    <row r="462" spans="1:12">
      <c r="A462">
        <v>17</v>
      </c>
      <c r="B462">
        <v>17</v>
      </c>
      <c r="C462" t="s">
        <v>31</v>
      </c>
      <c r="E462">
        <v>1.91</v>
      </c>
      <c r="F462">
        <v>185</v>
      </c>
      <c r="H462">
        <v>185</v>
      </c>
      <c r="I462" t="s">
        <v>15</v>
      </c>
      <c r="L462">
        <v>2.7679999999999998</v>
      </c>
    </row>
    <row r="463" spans="1:12">
      <c r="A463">
        <v>18</v>
      </c>
      <c r="B463">
        <v>18</v>
      </c>
      <c r="C463" t="s">
        <v>32</v>
      </c>
      <c r="E463">
        <v>1.92</v>
      </c>
      <c r="F463">
        <v>196</v>
      </c>
      <c r="H463">
        <v>196</v>
      </c>
      <c r="I463" t="s">
        <v>15</v>
      </c>
      <c r="L463">
        <v>4.1920000000000002</v>
      </c>
    </row>
    <row r="464" spans="1:12">
      <c r="A464">
        <v>19</v>
      </c>
      <c r="B464">
        <v>19</v>
      </c>
      <c r="C464" t="s">
        <v>33</v>
      </c>
      <c r="E464">
        <v>1.94</v>
      </c>
      <c r="F464">
        <v>45</v>
      </c>
      <c r="H464">
        <v>45</v>
      </c>
      <c r="I464" t="s">
        <v>15</v>
      </c>
      <c r="L464">
        <v>0.52100000000000002</v>
      </c>
    </row>
    <row r="465" spans="1:12">
      <c r="A465">
        <v>20</v>
      </c>
      <c r="B465">
        <v>20</v>
      </c>
      <c r="C465" t="s">
        <v>34</v>
      </c>
      <c r="E465">
        <v>1.9</v>
      </c>
      <c r="F465">
        <v>327</v>
      </c>
      <c r="H465">
        <v>327</v>
      </c>
      <c r="I465" t="s">
        <v>15</v>
      </c>
      <c r="L465">
        <v>4.8</v>
      </c>
    </row>
    <row r="466" spans="1:12">
      <c r="A466">
        <v>21</v>
      </c>
      <c r="B466">
        <v>21</v>
      </c>
      <c r="C466" t="s">
        <v>35</v>
      </c>
      <c r="E466">
        <v>1.91</v>
      </c>
      <c r="F466">
        <v>304</v>
      </c>
      <c r="H466">
        <v>304</v>
      </c>
      <c r="I466" t="s">
        <v>15</v>
      </c>
      <c r="L466">
        <v>5.5810000000000004</v>
      </c>
    </row>
    <row r="467" spans="1:12">
      <c r="A467">
        <v>22</v>
      </c>
      <c r="B467">
        <v>22</v>
      </c>
      <c r="C467" t="s">
        <v>36</v>
      </c>
      <c r="E467">
        <v>1.91</v>
      </c>
      <c r="F467">
        <v>423</v>
      </c>
      <c r="H467">
        <v>423</v>
      </c>
      <c r="I467" t="s">
        <v>15</v>
      </c>
      <c r="L467">
        <v>9.3919999999999995</v>
      </c>
    </row>
    <row r="468" spans="1:12">
      <c r="A468">
        <v>23</v>
      </c>
      <c r="B468">
        <v>23</v>
      </c>
      <c r="C468" t="s">
        <v>37</v>
      </c>
      <c r="E468">
        <v>1.9</v>
      </c>
      <c r="F468">
        <v>368</v>
      </c>
      <c r="H468">
        <v>368</v>
      </c>
      <c r="I468" t="s">
        <v>15</v>
      </c>
      <c r="L468">
        <v>8.625</v>
      </c>
    </row>
    <row r="469" spans="1:12">
      <c r="A469">
        <v>24</v>
      </c>
      <c r="B469">
        <v>24</v>
      </c>
      <c r="C469" t="s">
        <v>38</v>
      </c>
      <c r="E469">
        <v>1.91</v>
      </c>
      <c r="F469">
        <v>480</v>
      </c>
      <c r="H469">
        <v>480</v>
      </c>
      <c r="I469" t="s">
        <v>15</v>
      </c>
      <c r="L469">
        <v>11.827999999999999</v>
      </c>
    </row>
    <row r="470" spans="1:12">
      <c r="A470">
        <v>25</v>
      </c>
      <c r="B470">
        <v>25</v>
      </c>
      <c r="C470" t="s">
        <v>39</v>
      </c>
      <c r="E470">
        <v>1.92</v>
      </c>
      <c r="F470">
        <v>343</v>
      </c>
      <c r="H470">
        <v>343</v>
      </c>
      <c r="I470" t="s">
        <v>15</v>
      </c>
      <c r="L470">
        <v>7.5140000000000002</v>
      </c>
    </row>
    <row r="471" spans="1:12">
      <c r="A471">
        <v>26</v>
      </c>
      <c r="B471">
        <v>26</v>
      </c>
      <c r="C471" t="s">
        <v>40</v>
      </c>
      <c r="E471">
        <v>1.91</v>
      </c>
      <c r="F471">
        <v>698</v>
      </c>
      <c r="H471">
        <v>698</v>
      </c>
      <c r="I471" t="s">
        <v>15</v>
      </c>
      <c r="L471">
        <v>9.6769999999999996</v>
      </c>
    </row>
    <row r="472" spans="1:12">
      <c r="A472">
        <v>27</v>
      </c>
      <c r="B472">
        <v>27</v>
      </c>
      <c r="C472" t="s">
        <v>41</v>
      </c>
      <c r="E472">
        <v>1.92</v>
      </c>
      <c r="F472">
        <v>385</v>
      </c>
      <c r="H472">
        <v>385</v>
      </c>
      <c r="I472" t="s">
        <v>15</v>
      </c>
      <c r="L472">
        <v>9.42</v>
      </c>
    </row>
    <row r="473" spans="1:12">
      <c r="A473">
        <v>28</v>
      </c>
      <c r="B473">
        <v>28</v>
      </c>
      <c r="C473" t="s">
        <v>42</v>
      </c>
      <c r="E473">
        <v>1.92</v>
      </c>
      <c r="F473">
        <v>185</v>
      </c>
      <c r="H473">
        <v>185</v>
      </c>
      <c r="I473" t="s">
        <v>15</v>
      </c>
      <c r="L473">
        <v>2.9510000000000001</v>
      </c>
    </row>
    <row r="474" spans="1:12">
      <c r="A474">
        <v>29</v>
      </c>
      <c r="B474">
        <v>29</v>
      </c>
      <c r="C474" t="s">
        <v>43</v>
      </c>
      <c r="E474">
        <v>1.91</v>
      </c>
      <c r="F474">
        <v>307</v>
      </c>
      <c r="H474">
        <v>307</v>
      </c>
      <c r="I474" t="s">
        <v>15</v>
      </c>
      <c r="L474">
        <v>4.9210000000000003</v>
      </c>
    </row>
    <row r="475" spans="1:12">
      <c r="A475">
        <v>30</v>
      </c>
      <c r="B475">
        <v>30</v>
      </c>
      <c r="C475" t="s">
        <v>44</v>
      </c>
      <c r="E475">
        <v>1.91</v>
      </c>
      <c r="F475">
        <v>197</v>
      </c>
      <c r="H475">
        <v>197</v>
      </c>
      <c r="I475" t="s">
        <v>15</v>
      </c>
      <c r="L475">
        <v>3.24</v>
      </c>
    </row>
    <row r="476" spans="1:12">
      <c r="A476">
        <v>31</v>
      </c>
      <c r="B476">
        <v>31</v>
      </c>
      <c r="C476" t="s">
        <v>45</v>
      </c>
    </row>
    <row r="477" spans="1:12">
      <c r="A477">
        <v>32</v>
      </c>
      <c r="B477">
        <v>32</v>
      </c>
      <c r="C477" t="s">
        <v>46</v>
      </c>
    </row>
    <row r="478" spans="1:12">
      <c r="A478">
        <v>33</v>
      </c>
      <c r="B478">
        <v>33</v>
      </c>
      <c r="C478" t="s">
        <v>47</v>
      </c>
      <c r="E478">
        <v>1.91</v>
      </c>
      <c r="F478">
        <v>1028</v>
      </c>
      <c r="H478">
        <v>1028</v>
      </c>
      <c r="I478" t="s">
        <v>15</v>
      </c>
      <c r="L478">
        <v>18.577000000000002</v>
      </c>
    </row>
    <row r="479" spans="1:12">
      <c r="A479">
        <v>34</v>
      </c>
      <c r="B479">
        <v>34</v>
      </c>
      <c r="C479" t="s">
        <v>48</v>
      </c>
      <c r="E479">
        <v>1.91</v>
      </c>
      <c r="F479">
        <v>985</v>
      </c>
      <c r="H479">
        <v>985</v>
      </c>
      <c r="I479" t="s">
        <v>15</v>
      </c>
      <c r="L479">
        <v>26.725000000000001</v>
      </c>
    </row>
    <row r="480" spans="1:12">
      <c r="A480">
        <v>35</v>
      </c>
      <c r="B480">
        <v>35</v>
      </c>
      <c r="C480" t="s">
        <v>49</v>
      </c>
      <c r="E480">
        <v>1.91</v>
      </c>
      <c r="F480">
        <v>1180</v>
      </c>
      <c r="H480">
        <v>1180</v>
      </c>
      <c r="I480" t="s">
        <v>15</v>
      </c>
      <c r="L480">
        <v>21.045000000000002</v>
      </c>
    </row>
    <row r="481" spans="1:12">
      <c r="A481">
        <v>36</v>
      </c>
      <c r="B481">
        <v>36</v>
      </c>
      <c r="C481" t="s">
        <v>50</v>
      </c>
      <c r="E481">
        <v>1.91</v>
      </c>
      <c r="F481">
        <v>1212</v>
      </c>
      <c r="H481">
        <v>1212</v>
      </c>
      <c r="I481" t="s">
        <v>15</v>
      </c>
      <c r="L481">
        <v>29.518999999999998</v>
      </c>
    </row>
    <row r="482" spans="1:12">
      <c r="A482">
        <v>37</v>
      </c>
      <c r="B482">
        <v>37</v>
      </c>
      <c r="C482" t="s">
        <v>51</v>
      </c>
      <c r="E482">
        <v>1.91</v>
      </c>
      <c r="F482">
        <v>2674</v>
      </c>
      <c r="H482">
        <v>2674</v>
      </c>
      <c r="I482" t="s">
        <v>15</v>
      </c>
      <c r="L482">
        <v>63.722000000000001</v>
      </c>
    </row>
    <row r="483" spans="1:12">
      <c r="A483">
        <v>38</v>
      </c>
      <c r="B483">
        <v>38</v>
      </c>
      <c r="C483" t="s">
        <v>52</v>
      </c>
      <c r="E483">
        <v>1.91</v>
      </c>
      <c r="F483">
        <v>2326</v>
      </c>
      <c r="H483">
        <v>2326</v>
      </c>
      <c r="I483" t="s">
        <v>15</v>
      </c>
      <c r="L483">
        <v>57.796999999999997</v>
      </c>
    </row>
    <row r="484" spans="1:12">
      <c r="A484">
        <v>39</v>
      </c>
      <c r="B484">
        <v>39</v>
      </c>
      <c r="C484" t="s">
        <v>53</v>
      </c>
      <c r="E484">
        <v>1.91</v>
      </c>
      <c r="F484">
        <v>2632</v>
      </c>
      <c r="H484">
        <v>2632</v>
      </c>
      <c r="I484" t="s">
        <v>15</v>
      </c>
      <c r="L484">
        <v>61.156999999999996</v>
      </c>
    </row>
    <row r="485" spans="1:12">
      <c r="A485">
        <v>40</v>
      </c>
      <c r="B485">
        <v>40</v>
      </c>
      <c r="C485" t="s">
        <v>54</v>
      </c>
      <c r="E485">
        <v>1.91</v>
      </c>
      <c r="F485">
        <v>2205</v>
      </c>
      <c r="H485">
        <v>2205</v>
      </c>
      <c r="I485" t="s">
        <v>15</v>
      </c>
      <c r="L485">
        <v>57.484999999999999</v>
      </c>
    </row>
    <row r="486" spans="1:12">
      <c r="A486">
        <v>41</v>
      </c>
      <c r="B486">
        <v>41</v>
      </c>
      <c r="C486" t="s">
        <v>55</v>
      </c>
      <c r="E486">
        <v>1.91</v>
      </c>
      <c r="F486">
        <v>3876</v>
      </c>
      <c r="H486">
        <v>3876</v>
      </c>
      <c r="I486" t="s">
        <v>15</v>
      </c>
      <c r="L486">
        <v>107.148</v>
      </c>
    </row>
    <row r="487" spans="1:12">
      <c r="A487">
        <v>42</v>
      </c>
      <c r="B487">
        <v>42</v>
      </c>
      <c r="C487" t="s">
        <v>56</v>
      </c>
      <c r="E487">
        <v>1.91</v>
      </c>
      <c r="F487">
        <v>3481</v>
      </c>
      <c r="H487">
        <v>3481</v>
      </c>
      <c r="I487" t="s">
        <v>15</v>
      </c>
      <c r="L487">
        <v>104.611</v>
      </c>
    </row>
    <row r="488" spans="1:12">
      <c r="A488">
        <v>43</v>
      </c>
      <c r="B488">
        <v>43</v>
      </c>
      <c r="C488" t="s">
        <v>57</v>
      </c>
      <c r="E488">
        <v>1.91</v>
      </c>
      <c r="F488">
        <v>3852</v>
      </c>
      <c r="H488">
        <v>3852</v>
      </c>
      <c r="I488" t="s">
        <v>15</v>
      </c>
      <c r="L488">
        <v>101.631</v>
      </c>
    </row>
    <row r="489" spans="1:12">
      <c r="A489">
        <v>44</v>
      </c>
      <c r="B489">
        <v>44</v>
      </c>
      <c r="C489" t="s">
        <v>58</v>
      </c>
      <c r="E489">
        <v>1.91</v>
      </c>
      <c r="F489">
        <v>3341</v>
      </c>
      <c r="H489">
        <v>3341</v>
      </c>
      <c r="I489" t="s">
        <v>15</v>
      </c>
      <c r="L489">
        <v>94.804000000000002</v>
      </c>
    </row>
    <row r="490" spans="1:12">
      <c r="A490">
        <v>45</v>
      </c>
      <c r="B490">
        <v>45</v>
      </c>
      <c r="C490" t="s">
        <v>59</v>
      </c>
      <c r="E490">
        <v>1.91</v>
      </c>
      <c r="F490">
        <v>5064</v>
      </c>
      <c r="H490">
        <v>5064</v>
      </c>
      <c r="I490" t="s">
        <v>15</v>
      </c>
      <c r="L490">
        <v>123.514</v>
      </c>
    </row>
    <row r="491" spans="1:12">
      <c r="A491">
        <v>46</v>
      </c>
      <c r="B491">
        <v>46</v>
      </c>
      <c r="C491" t="s">
        <v>60</v>
      </c>
      <c r="E491">
        <v>1.91</v>
      </c>
      <c r="F491">
        <v>4076</v>
      </c>
      <c r="H491">
        <v>4076</v>
      </c>
      <c r="I491" t="s">
        <v>15</v>
      </c>
      <c r="L491">
        <v>98.823999999999998</v>
      </c>
    </row>
    <row r="492" spans="1:12">
      <c r="A492">
        <v>47</v>
      </c>
      <c r="B492">
        <v>47</v>
      </c>
      <c r="C492" t="s">
        <v>61</v>
      </c>
      <c r="E492">
        <v>1.91</v>
      </c>
      <c r="F492">
        <v>3445</v>
      </c>
      <c r="H492">
        <v>3445</v>
      </c>
      <c r="I492" t="s">
        <v>15</v>
      </c>
      <c r="L492">
        <v>95.010999999999996</v>
      </c>
    </row>
    <row r="493" spans="1:12">
      <c r="A493">
        <v>48</v>
      </c>
      <c r="B493">
        <v>48</v>
      </c>
      <c r="C493" t="s">
        <v>62</v>
      </c>
      <c r="E493">
        <v>1.91</v>
      </c>
      <c r="F493">
        <v>751</v>
      </c>
      <c r="H493">
        <v>751</v>
      </c>
      <c r="I493" t="s">
        <v>15</v>
      </c>
      <c r="L493">
        <v>19.196999999999999</v>
      </c>
    </row>
    <row r="494" spans="1:12">
      <c r="A494">
        <v>49</v>
      </c>
      <c r="B494">
        <v>49</v>
      </c>
      <c r="C494" t="s">
        <v>63</v>
      </c>
      <c r="E494">
        <v>1.91</v>
      </c>
      <c r="F494">
        <v>462</v>
      </c>
      <c r="H494">
        <v>462</v>
      </c>
      <c r="I494" t="s">
        <v>15</v>
      </c>
      <c r="L494">
        <v>12.846</v>
      </c>
    </row>
    <row r="495" spans="1:12">
      <c r="A495">
        <v>50</v>
      </c>
      <c r="B495">
        <v>50</v>
      </c>
      <c r="C495" t="s">
        <v>64</v>
      </c>
      <c r="E495">
        <v>1.91</v>
      </c>
      <c r="F495">
        <v>941</v>
      </c>
      <c r="H495">
        <v>941</v>
      </c>
      <c r="I495" t="s">
        <v>15</v>
      </c>
      <c r="L495">
        <v>20.286999999999999</v>
      </c>
    </row>
    <row r="496" spans="1:12">
      <c r="A496">
        <v>51</v>
      </c>
      <c r="B496">
        <v>51</v>
      </c>
      <c r="C496" t="s">
        <v>65</v>
      </c>
      <c r="E496">
        <v>1.91</v>
      </c>
      <c r="F496">
        <v>836</v>
      </c>
      <c r="H496">
        <v>836</v>
      </c>
      <c r="I496" t="s">
        <v>15</v>
      </c>
      <c r="L496">
        <v>18.827999999999999</v>
      </c>
    </row>
    <row r="497" spans="1:12">
      <c r="A497">
        <v>52</v>
      </c>
      <c r="B497">
        <v>52</v>
      </c>
      <c r="C497" t="s">
        <v>66</v>
      </c>
      <c r="E497">
        <v>1.91</v>
      </c>
      <c r="F497">
        <v>596</v>
      </c>
      <c r="H497">
        <v>596</v>
      </c>
      <c r="I497" t="s">
        <v>15</v>
      </c>
      <c r="L497">
        <v>12.749000000000001</v>
      </c>
    </row>
    <row r="498" spans="1:12">
      <c r="A498">
        <v>53</v>
      </c>
      <c r="B498">
        <v>53</v>
      </c>
      <c r="C498" t="s">
        <v>67</v>
      </c>
      <c r="E498">
        <v>1.92</v>
      </c>
      <c r="F498">
        <v>533</v>
      </c>
      <c r="H498">
        <v>533</v>
      </c>
      <c r="I498" t="s">
        <v>15</v>
      </c>
      <c r="L498">
        <v>11.664</v>
      </c>
    </row>
    <row r="499" spans="1:12">
      <c r="A499">
        <v>54</v>
      </c>
      <c r="B499">
        <v>54</v>
      </c>
      <c r="C499" t="s">
        <v>68</v>
      </c>
      <c r="E499">
        <v>1.9</v>
      </c>
      <c r="F499">
        <v>450</v>
      </c>
      <c r="H499">
        <v>450</v>
      </c>
      <c r="I499" t="s">
        <v>15</v>
      </c>
      <c r="L499">
        <v>12.475</v>
      </c>
    </row>
    <row r="500" spans="1:12">
      <c r="A500">
        <v>55</v>
      </c>
      <c r="B500">
        <v>55</v>
      </c>
      <c r="C500" t="s">
        <v>69</v>
      </c>
      <c r="E500">
        <v>1.91</v>
      </c>
      <c r="F500">
        <v>388</v>
      </c>
      <c r="H500">
        <v>388</v>
      </c>
      <c r="I500" t="s">
        <v>15</v>
      </c>
      <c r="L500">
        <v>7.8630000000000004</v>
      </c>
    </row>
    <row r="501" spans="1:12">
      <c r="A501">
        <v>56</v>
      </c>
      <c r="B501">
        <v>56</v>
      </c>
      <c r="C501" t="s">
        <v>70</v>
      </c>
      <c r="E501">
        <v>1.92</v>
      </c>
      <c r="F501">
        <v>704</v>
      </c>
      <c r="H501">
        <v>704</v>
      </c>
      <c r="I501" t="s">
        <v>15</v>
      </c>
      <c r="L501">
        <v>19.457999999999998</v>
      </c>
    </row>
    <row r="502" spans="1:12">
      <c r="A502">
        <v>57</v>
      </c>
      <c r="B502">
        <v>57</v>
      </c>
      <c r="C502" t="s">
        <v>71</v>
      </c>
      <c r="E502">
        <v>1.91</v>
      </c>
      <c r="F502">
        <v>824</v>
      </c>
      <c r="H502">
        <v>824</v>
      </c>
      <c r="I502" t="s">
        <v>15</v>
      </c>
      <c r="L502">
        <v>18.956</v>
      </c>
    </row>
    <row r="503" spans="1:12">
      <c r="A503">
        <v>58</v>
      </c>
      <c r="B503">
        <v>58</v>
      </c>
      <c r="C503" t="s">
        <v>72</v>
      </c>
      <c r="E503">
        <v>1.91</v>
      </c>
      <c r="F503">
        <v>725</v>
      </c>
      <c r="H503">
        <v>725</v>
      </c>
      <c r="I503" t="s">
        <v>15</v>
      </c>
      <c r="L503">
        <v>19.375</v>
      </c>
    </row>
    <row r="504" spans="1:12">
      <c r="A504">
        <v>59</v>
      </c>
      <c r="B504">
        <v>59</v>
      </c>
      <c r="C504" t="s">
        <v>73</v>
      </c>
      <c r="E504">
        <v>1.91</v>
      </c>
      <c r="F504">
        <v>766</v>
      </c>
      <c r="H504">
        <v>766</v>
      </c>
      <c r="I504" t="s">
        <v>15</v>
      </c>
      <c r="L504">
        <v>17.265000000000001</v>
      </c>
    </row>
    <row r="505" spans="1:12">
      <c r="A505">
        <v>60</v>
      </c>
      <c r="B505">
        <v>60</v>
      </c>
      <c r="C505" t="s">
        <v>74</v>
      </c>
      <c r="E505">
        <v>1.91</v>
      </c>
      <c r="F505">
        <v>1082</v>
      </c>
      <c r="H505">
        <v>1082</v>
      </c>
      <c r="I505" t="s">
        <v>15</v>
      </c>
      <c r="L505">
        <v>33.317999999999998</v>
      </c>
    </row>
    <row r="506" spans="1:12">
      <c r="A506">
        <v>61</v>
      </c>
      <c r="B506">
        <v>61</v>
      </c>
      <c r="C506" t="s">
        <v>75</v>
      </c>
      <c r="E506">
        <v>1.91</v>
      </c>
      <c r="F506">
        <v>998</v>
      </c>
      <c r="H506">
        <v>998</v>
      </c>
      <c r="I506" t="s">
        <v>15</v>
      </c>
      <c r="L506">
        <v>24.997</v>
      </c>
    </row>
    <row r="507" spans="1:12">
      <c r="A507">
        <v>62</v>
      </c>
      <c r="B507">
        <v>62</v>
      </c>
      <c r="C507" t="s">
        <v>76</v>
      </c>
      <c r="E507">
        <v>1.91</v>
      </c>
      <c r="F507">
        <v>1230</v>
      </c>
      <c r="H507">
        <v>1230</v>
      </c>
      <c r="I507" t="s">
        <v>15</v>
      </c>
      <c r="L507">
        <v>23.469000000000001</v>
      </c>
    </row>
    <row r="508" spans="1:12">
      <c r="A508">
        <v>63</v>
      </c>
      <c r="B508">
        <v>63</v>
      </c>
      <c r="C508" t="s">
        <v>77</v>
      </c>
      <c r="E508">
        <v>1.91</v>
      </c>
      <c r="F508">
        <v>1032</v>
      </c>
      <c r="H508">
        <v>1032</v>
      </c>
      <c r="I508" t="s">
        <v>15</v>
      </c>
      <c r="L508">
        <v>27.963000000000001</v>
      </c>
    </row>
    <row r="509" spans="1:12">
      <c r="A509">
        <v>64</v>
      </c>
      <c r="B509">
        <v>64</v>
      </c>
      <c r="C509" t="s">
        <v>78</v>
      </c>
      <c r="E509">
        <v>1.9</v>
      </c>
      <c r="F509">
        <v>1027</v>
      </c>
      <c r="H509">
        <v>1027</v>
      </c>
      <c r="I509" t="s">
        <v>15</v>
      </c>
      <c r="L509">
        <v>31.962</v>
      </c>
    </row>
    <row r="510" spans="1:12">
      <c r="A510">
        <v>65</v>
      </c>
      <c r="B510">
        <v>65</v>
      </c>
      <c r="C510" t="s">
        <v>79</v>
      </c>
      <c r="E510">
        <v>1.91</v>
      </c>
      <c r="F510">
        <v>1211</v>
      </c>
      <c r="H510">
        <v>1211</v>
      </c>
      <c r="I510" t="s">
        <v>15</v>
      </c>
      <c r="L510">
        <v>32.170999999999999</v>
      </c>
    </row>
    <row r="511" spans="1:12">
      <c r="A511">
        <v>66</v>
      </c>
      <c r="B511">
        <v>66</v>
      </c>
      <c r="C511" t="s">
        <v>80</v>
      </c>
      <c r="E511">
        <v>1.91</v>
      </c>
      <c r="F511">
        <v>926</v>
      </c>
      <c r="H511">
        <v>926</v>
      </c>
      <c r="I511" t="s">
        <v>15</v>
      </c>
      <c r="L511">
        <v>27.925999999999998</v>
      </c>
    </row>
    <row r="512" spans="1:12">
      <c r="A512">
        <v>67</v>
      </c>
      <c r="B512">
        <v>67</v>
      </c>
      <c r="C512" t="s">
        <v>81</v>
      </c>
    </row>
    <row r="513" spans="1:12">
      <c r="A513">
        <v>68</v>
      </c>
      <c r="B513">
        <v>68</v>
      </c>
      <c r="C513" t="s">
        <v>82</v>
      </c>
    </row>
    <row r="514" spans="1:12">
      <c r="A514">
        <v>69</v>
      </c>
      <c r="B514">
        <v>69</v>
      </c>
      <c r="C514" t="s">
        <v>83</v>
      </c>
    </row>
    <row r="516" spans="1:12">
      <c r="A516" t="s">
        <v>90</v>
      </c>
    </row>
    <row r="518" spans="1:12">
      <c r="B518" t="s">
        <v>3</v>
      </c>
      <c r="C518" t="s">
        <v>4</v>
      </c>
      <c r="D518" t="s">
        <v>5</v>
      </c>
      <c r="E518" t="s">
        <v>6</v>
      </c>
      <c r="F518" t="s">
        <v>7</v>
      </c>
      <c r="G518" t="s">
        <v>8</v>
      </c>
      <c r="H518" t="s">
        <v>9</v>
      </c>
      <c r="I518" t="s">
        <v>10</v>
      </c>
      <c r="J518" t="s">
        <v>11</v>
      </c>
      <c r="K518" t="s">
        <v>12</v>
      </c>
      <c r="L518" t="s">
        <v>13</v>
      </c>
    </row>
    <row r="519" spans="1:12">
      <c r="A519">
        <v>1</v>
      </c>
      <c r="B519">
        <v>1</v>
      </c>
      <c r="C519" t="s">
        <v>14</v>
      </c>
    </row>
    <row r="520" spans="1:12">
      <c r="A520">
        <v>2</v>
      </c>
      <c r="B520">
        <v>2</v>
      </c>
      <c r="C520" t="s">
        <v>16</v>
      </c>
      <c r="E520">
        <v>2.2400000000000002</v>
      </c>
      <c r="F520">
        <v>15</v>
      </c>
      <c r="H520">
        <v>15</v>
      </c>
      <c r="I520" t="s">
        <v>15</v>
      </c>
      <c r="L520">
        <v>0.106</v>
      </c>
    </row>
    <row r="521" spans="1:12">
      <c r="A521">
        <v>3</v>
      </c>
      <c r="B521">
        <v>3</v>
      </c>
      <c r="C521" t="s">
        <v>17</v>
      </c>
      <c r="E521">
        <v>2.25</v>
      </c>
      <c r="F521">
        <v>306</v>
      </c>
      <c r="H521">
        <v>306</v>
      </c>
      <c r="I521" t="s">
        <v>15</v>
      </c>
      <c r="L521">
        <v>7.7350000000000003</v>
      </c>
    </row>
    <row r="522" spans="1:12">
      <c r="A522">
        <v>4</v>
      </c>
      <c r="B522">
        <v>4</v>
      </c>
      <c r="C522" t="s">
        <v>18</v>
      </c>
      <c r="E522">
        <v>2.25</v>
      </c>
      <c r="F522">
        <v>1378</v>
      </c>
      <c r="H522">
        <v>1378</v>
      </c>
      <c r="I522" t="s">
        <v>15</v>
      </c>
      <c r="L522">
        <v>32.716999999999999</v>
      </c>
    </row>
    <row r="523" spans="1:12">
      <c r="A523">
        <v>5</v>
      </c>
      <c r="B523">
        <v>5</v>
      </c>
      <c r="C523" t="s">
        <v>19</v>
      </c>
      <c r="E523">
        <v>2.25</v>
      </c>
      <c r="F523">
        <v>4602</v>
      </c>
      <c r="H523">
        <v>4602</v>
      </c>
      <c r="I523" t="s">
        <v>15</v>
      </c>
      <c r="L523">
        <v>133.93199999999999</v>
      </c>
    </row>
    <row r="524" spans="1:12">
      <c r="A524">
        <v>6</v>
      </c>
      <c r="B524">
        <v>6</v>
      </c>
      <c r="C524" t="s">
        <v>20</v>
      </c>
      <c r="E524">
        <v>2.27</v>
      </c>
      <c r="F524">
        <v>18</v>
      </c>
      <c r="H524">
        <v>18</v>
      </c>
      <c r="I524" t="s">
        <v>15</v>
      </c>
      <c r="L524">
        <v>0.127</v>
      </c>
    </row>
    <row r="525" spans="1:12">
      <c r="A525">
        <v>7</v>
      </c>
      <c r="B525">
        <v>7</v>
      </c>
      <c r="C525" t="s">
        <v>21</v>
      </c>
      <c r="E525">
        <v>2.21</v>
      </c>
      <c r="F525">
        <v>26</v>
      </c>
      <c r="H525">
        <v>26</v>
      </c>
      <c r="I525" t="s">
        <v>15</v>
      </c>
      <c r="L525">
        <v>0.184</v>
      </c>
    </row>
    <row r="526" spans="1:12">
      <c r="A526">
        <v>8</v>
      </c>
      <c r="B526">
        <v>8</v>
      </c>
      <c r="C526" t="s">
        <v>22</v>
      </c>
      <c r="E526">
        <v>2.2400000000000002</v>
      </c>
      <c r="F526">
        <v>334</v>
      </c>
      <c r="H526">
        <v>334</v>
      </c>
      <c r="I526" t="s">
        <v>15</v>
      </c>
      <c r="L526">
        <v>9.1159999999999997</v>
      </c>
    </row>
    <row r="527" spans="1:12">
      <c r="A527">
        <v>9</v>
      </c>
      <c r="B527">
        <v>9</v>
      </c>
      <c r="C527" t="s">
        <v>23</v>
      </c>
      <c r="E527">
        <v>2.25</v>
      </c>
      <c r="F527">
        <v>423</v>
      </c>
      <c r="H527">
        <v>423</v>
      </c>
      <c r="I527" t="s">
        <v>15</v>
      </c>
      <c r="L527">
        <v>8.702</v>
      </c>
    </row>
    <row r="528" spans="1:12">
      <c r="A528">
        <v>10</v>
      </c>
      <c r="B528">
        <v>10</v>
      </c>
      <c r="C528" t="s">
        <v>24</v>
      </c>
      <c r="E528">
        <v>2.25</v>
      </c>
      <c r="F528">
        <v>468</v>
      </c>
      <c r="H528">
        <v>468</v>
      </c>
      <c r="I528" t="s">
        <v>15</v>
      </c>
      <c r="L528">
        <v>10.991</v>
      </c>
    </row>
    <row r="529" spans="1:12">
      <c r="A529">
        <v>11</v>
      </c>
      <c r="B529">
        <v>11</v>
      </c>
      <c r="C529" t="s">
        <v>25</v>
      </c>
      <c r="E529">
        <v>2.25</v>
      </c>
      <c r="F529">
        <v>260</v>
      </c>
      <c r="H529">
        <v>260</v>
      </c>
      <c r="I529" t="s">
        <v>15</v>
      </c>
      <c r="L529">
        <v>7.0659999999999998</v>
      </c>
    </row>
    <row r="530" spans="1:12">
      <c r="A530">
        <v>12</v>
      </c>
      <c r="B530">
        <v>12</v>
      </c>
      <c r="C530" t="s">
        <v>26</v>
      </c>
      <c r="E530">
        <v>2.25</v>
      </c>
      <c r="F530">
        <v>423</v>
      </c>
      <c r="H530">
        <v>423</v>
      </c>
      <c r="I530" t="s">
        <v>15</v>
      </c>
      <c r="L530">
        <v>12.843</v>
      </c>
    </row>
    <row r="531" spans="1:12">
      <c r="A531">
        <v>13</v>
      </c>
      <c r="B531">
        <v>13</v>
      </c>
      <c r="C531" t="s">
        <v>27</v>
      </c>
      <c r="E531">
        <v>2.25</v>
      </c>
      <c r="F531">
        <v>615</v>
      </c>
      <c r="H531">
        <v>615</v>
      </c>
      <c r="I531" t="s">
        <v>15</v>
      </c>
      <c r="L531">
        <v>14.34</v>
      </c>
    </row>
    <row r="532" spans="1:12">
      <c r="A532">
        <v>14</v>
      </c>
      <c r="B532">
        <v>14</v>
      </c>
      <c r="C532" t="s">
        <v>28</v>
      </c>
      <c r="E532">
        <v>2.25</v>
      </c>
      <c r="F532">
        <v>702</v>
      </c>
      <c r="H532">
        <v>702</v>
      </c>
      <c r="I532" t="s">
        <v>15</v>
      </c>
      <c r="L532">
        <v>14.53</v>
      </c>
    </row>
    <row r="533" spans="1:12">
      <c r="A533">
        <v>15</v>
      </c>
      <c r="B533">
        <v>15</v>
      </c>
      <c r="C533" t="s">
        <v>29</v>
      </c>
      <c r="E533">
        <v>2.25</v>
      </c>
      <c r="F533">
        <v>602</v>
      </c>
      <c r="H533">
        <v>602</v>
      </c>
      <c r="I533" t="s">
        <v>15</v>
      </c>
      <c r="L533">
        <v>13.512</v>
      </c>
    </row>
    <row r="534" spans="1:12">
      <c r="A534">
        <v>16</v>
      </c>
      <c r="B534">
        <v>16</v>
      </c>
      <c r="C534" t="s">
        <v>30</v>
      </c>
      <c r="E534">
        <v>2.25</v>
      </c>
      <c r="F534">
        <v>844</v>
      </c>
      <c r="H534">
        <v>844</v>
      </c>
      <c r="I534" t="s">
        <v>15</v>
      </c>
      <c r="L534">
        <v>20.518000000000001</v>
      </c>
    </row>
    <row r="535" spans="1:12">
      <c r="A535">
        <v>17</v>
      </c>
      <c r="B535">
        <v>17</v>
      </c>
      <c r="C535" t="s">
        <v>31</v>
      </c>
      <c r="E535">
        <v>2.25</v>
      </c>
      <c r="F535">
        <v>566</v>
      </c>
      <c r="H535">
        <v>566</v>
      </c>
      <c r="I535" t="s">
        <v>15</v>
      </c>
      <c r="L535">
        <v>12.443</v>
      </c>
    </row>
    <row r="536" spans="1:12">
      <c r="A536">
        <v>18</v>
      </c>
      <c r="B536">
        <v>18</v>
      </c>
      <c r="C536" t="s">
        <v>32</v>
      </c>
      <c r="E536">
        <v>2.25</v>
      </c>
      <c r="F536">
        <v>602</v>
      </c>
      <c r="H536">
        <v>602</v>
      </c>
      <c r="I536" t="s">
        <v>15</v>
      </c>
      <c r="L536">
        <v>17.181999999999999</v>
      </c>
    </row>
    <row r="537" spans="1:12">
      <c r="A537">
        <v>19</v>
      </c>
      <c r="B537">
        <v>19</v>
      </c>
      <c r="C537" t="s">
        <v>33</v>
      </c>
      <c r="E537">
        <v>2.25</v>
      </c>
      <c r="F537">
        <v>613</v>
      </c>
      <c r="H537">
        <v>613</v>
      </c>
      <c r="I537" t="s">
        <v>15</v>
      </c>
      <c r="L537">
        <v>14.427</v>
      </c>
    </row>
    <row r="538" spans="1:12">
      <c r="A538">
        <v>20</v>
      </c>
      <c r="B538">
        <v>20</v>
      </c>
      <c r="C538" t="s">
        <v>34</v>
      </c>
      <c r="E538">
        <v>2.25</v>
      </c>
      <c r="F538">
        <v>1614</v>
      </c>
      <c r="H538">
        <v>1614</v>
      </c>
      <c r="I538" t="s">
        <v>15</v>
      </c>
      <c r="L538">
        <v>37.968000000000004</v>
      </c>
    </row>
    <row r="539" spans="1:12">
      <c r="A539">
        <v>21</v>
      </c>
      <c r="B539">
        <v>21</v>
      </c>
      <c r="C539" t="s">
        <v>35</v>
      </c>
      <c r="E539">
        <v>2.25</v>
      </c>
      <c r="F539">
        <v>1300</v>
      </c>
      <c r="H539">
        <v>1300</v>
      </c>
      <c r="I539" t="s">
        <v>15</v>
      </c>
      <c r="L539">
        <v>36.018000000000001</v>
      </c>
    </row>
    <row r="540" spans="1:12">
      <c r="A540">
        <v>22</v>
      </c>
      <c r="B540">
        <v>22</v>
      </c>
      <c r="C540" t="s">
        <v>36</v>
      </c>
      <c r="E540">
        <v>2.25</v>
      </c>
      <c r="F540">
        <v>1341</v>
      </c>
      <c r="H540">
        <v>1341</v>
      </c>
      <c r="I540" t="s">
        <v>15</v>
      </c>
      <c r="L540">
        <v>37.418999999999997</v>
      </c>
    </row>
    <row r="541" spans="1:12">
      <c r="A541">
        <v>23</v>
      </c>
      <c r="B541">
        <v>23</v>
      </c>
      <c r="C541" t="s">
        <v>37</v>
      </c>
      <c r="E541">
        <v>2.25</v>
      </c>
      <c r="F541">
        <v>1291</v>
      </c>
      <c r="H541">
        <v>1291</v>
      </c>
      <c r="I541" t="s">
        <v>15</v>
      </c>
      <c r="L541">
        <v>36.241999999999997</v>
      </c>
    </row>
    <row r="542" spans="1:12">
      <c r="A542">
        <v>24</v>
      </c>
      <c r="B542">
        <v>24</v>
      </c>
      <c r="C542" t="s">
        <v>38</v>
      </c>
      <c r="E542">
        <v>2.25</v>
      </c>
      <c r="F542">
        <v>3055</v>
      </c>
      <c r="H542">
        <v>3055</v>
      </c>
      <c r="I542" t="s">
        <v>15</v>
      </c>
      <c r="L542">
        <v>78.965999999999994</v>
      </c>
    </row>
    <row r="543" spans="1:12">
      <c r="A543">
        <v>25</v>
      </c>
      <c r="B543">
        <v>25</v>
      </c>
      <c r="C543" t="s">
        <v>39</v>
      </c>
      <c r="E543">
        <v>2.25</v>
      </c>
      <c r="F543">
        <v>2505</v>
      </c>
      <c r="H543">
        <v>2505</v>
      </c>
      <c r="I543" t="s">
        <v>15</v>
      </c>
      <c r="L543">
        <v>68.388999999999996</v>
      </c>
    </row>
    <row r="544" spans="1:12">
      <c r="A544">
        <v>26</v>
      </c>
      <c r="B544">
        <v>26</v>
      </c>
      <c r="C544" t="s">
        <v>40</v>
      </c>
      <c r="E544">
        <v>2.25</v>
      </c>
      <c r="F544">
        <v>2291</v>
      </c>
      <c r="H544">
        <v>2291</v>
      </c>
      <c r="I544" t="s">
        <v>15</v>
      </c>
      <c r="L544">
        <v>62.430999999999997</v>
      </c>
    </row>
    <row r="545" spans="1:12">
      <c r="A545">
        <v>27</v>
      </c>
      <c r="B545">
        <v>27</v>
      </c>
      <c r="C545" t="s">
        <v>41</v>
      </c>
      <c r="E545">
        <v>2.25</v>
      </c>
      <c r="F545">
        <v>2590</v>
      </c>
      <c r="H545">
        <v>2590</v>
      </c>
      <c r="I545" t="s">
        <v>15</v>
      </c>
      <c r="L545">
        <v>63.548999999999999</v>
      </c>
    </row>
    <row r="546" spans="1:12">
      <c r="A546">
        <v>28</v>
      </c>
      <c r="B546">
        <v>28</v>
      </c>
      <c r="C546" t="s">
        <v>42</v>
      </c>
      <c r="E546">
        <v>2.25</v>
      </c>
      <c r="F546">
        <v>1695</v>
      </c>
      <c r="H546">
        <v>1695</v>
      </c>
      <c r="I546" t="s">
        <v>15</v>
      </c>
      <c r="L546">
        <v>42.786999999999999</v>
      </c>
    </row>
    <row r="547" spans="1:12">
      <c r="A547">
        <v>29</v>
      </c>
      <c r="B547">
        <v>29</v>
      </c>
      <c r="C547" t="s">
        <v>43</v>
      </c>
      <c r="E547">
        <v>2.25</v>
      </c>
      <c r="F547">
        <v>992</v>
      </c>
      <c r="H547">
        <v>992</v>
      </c>
      <c r="I547" t="s">
        <v>15</v>
      </c>
      <c r="L547">
        <v>31.372</v>
      </c>
    </row>
    <row r="548" spans="1:12">
      <c r="A548">
        <v>30</v>
      </c>
      <c r="B548">
        <v>30</v>
      </c>
      <c r="C548" t="s">
        <v>44</v>
      </c>
      <c r="E548">
        <v>2.25</v>
      </c>
      <c r="F548">
        <v>1289</v>
      </c>
      <c r="H548">
        <v>1289</v>
      </c>
      <c r="I548" t="s">
        <v>15</v>
      </c>
      <c r="L548">
        <v>32.68</v>
      </c>
    </row>
    <row r="549" spans="1:12">
      <c r="A549">
        <v>31</v>
      </c>
      <c r="B549">
        <v>31</v>
      </c>
      <c r="C549" t="s">
        <v>45</v>
      </c>
      <c r="E549">
        <v>2.25</v>
      </c>
      <c r="F549">
        <v>1128</v>
      </c>
      <c r="H549">
        <v>1128</v>
      </c>
      <c r="I549" t="s">
        <v>15</v>
      </c>
      <c r="L549">
        <v>28.957000000000001</v>
      </c>
    </row>
    <row r="550" spans="1:12">
      <c r="A550">
        <v>32</v>
      </c>
      <c r="B550">
        <v>32</v>
      </c>
      <c r="C550" t="s">
        <v>46</v>
      </c>
      <c r="E550">
        <v>2.2799999999999998</v>
      </c>
      <c r="F550">
        <v>20</v>
      </c>
      <c r="H550">
        <v>20</v>
      </c>
      <c r="I550" t="s">
        <v>15</v>
      </c>
      <c r="L550">
        <v>0.254</v>
      </c>
    </row>
    <row r="551" spans="1:12">
      <c r="A551">
        <v>33</v>
      </c>
      <c r="B551">
        <v>33</v>
      </c>
      <c r="C551" t="s">
        <v>47</v>
      </c>
      <c r="E551">
        <v>2.25</v>
      </c>
      <c r="F551">
        <v>7895</v>
      </c>
      <c r="H551">
        <v>7895</v>
      </c>
      <c r="I551" t="s">
        <v>15</v>
      </c>
      <c r="L551">
        <v>204.16499999999999</v>
      </c>
    </row>
    <row r="552" spans="1:12">
      <c r="A552">
        <v>34</v>
      </c>
      <c r="B552">
        <v>34</v>
      </c>
      <c r="C552" t="s">
        <v>48</v>
      </c>
      <c r="E552">
        <v>2.25</v>
      </c>
      <c r="F552">
        <v>8882</v>
      </c>
      <c r="H552">
        <v>8882</v>
      </c>
      <c r="I552" t="s">
        <v>15</v>
      </c>
      <c r="L552">
        <v>252.14500000000001</v>
      </c>
    </row>
    <row r="553" spans="1:12">
      <c r="A553">
        <v>35</v>
      </c>
      <c r="B553">
        <v>35</v>
      </c>
      <c r="C553" t="s">
        <v>49</v>
      </c>
      <c r="E553">
        <v>2.25</v>
      </c>
      <c r="F553">
        <v>8657</v>
      </c>
      <c r="H553">
        <v>8657</v>
      </c>
      <c r="I553" t="s">
        <v>15</v>
      </c>
      <c r="L553">
        <v>257.23700000000002</v>
      </c>
    </row>
    <row r="554" spans="1:12">
      <c r="A554">
        <v>36</v>
      </c>
      <c r="B554">
        <v>36</v>
      </c>
      <c r="C554" t="s">
        <v>50</v>
      </c>
      <c r="E554">
        <v>2.25</v>
      </c>
      <c r="F554">
        <v>9306</v>
      </c>
      <c r="H554">
        <v>9306</v>
      </c>
      <c r="I554" t="s">
        <v>15</v>
      </c>
      <c r="L554">
        <v>248.833</v>
      </c>
    </row>
    <row r="555" spans="1:12">
      <c r="A555">
        <v>37</v>
      </c>
      <c r="B555">
        <v>37</v>
      </c>
      <c r="C555" t="s">
        <v>51</v>
      </c>
      <c r="E555">
        <v>2.25</v>
      </c>
      <c r="F555">
        <v>15095</v>
      </c>
      <c r="H555">
        <v>15095</v>
      </c>
      <c r="I555" t="s">
        <v>15</v>
      </c>
      <c r="L555">
        <v>419.87900000000002</v>
      </c>
    </row>
    <row r="556" spans="1:12">
      <c r="A556">
        <v>38</v>
      </c>
      <c r="B556">
        <v>38</v>
      </c>
      <c r="C556" t="s">
        <v>52</v>
      </c>
      <c r="E556">
        <v>2.25</v>
      </c>
      <c r="F556">
        <v>14170</v>
      </c>
      <c r="H556">
        <v>14170</v>
      </c>
      <c r="I556" t="s">
        <v>15</v>
      </c>
      <c r="L556">
        <v>408.31</v>
      </c>
    </row>
    <row r="557" spans="1:12">
      <c r="A557">
        <v>39</v>
      </c>
      <c r="B557">
        <v>39</v>
      </c>
      <c r="C557" t="s">
        <v>53</v>
      </c>
      <c r="E557">
        <v>2.25</v>
      </c>
      <c r="F557">
        <v>14997</v>
      </c>
      <c r="H557">
        <v>14997</v>
      </c>
      <c r="I557" t="s">
        <v>15</v>
      </c>
      <c r="L557">
        <v>416.14299999999997</v>
      </c>
    </row>
    <row r="558" spans="1:12">
      <c r="A558">
        <v>40</v>
      </c>
      <c r="B558">
        <v>40</v>
      </c>
      <c r="C558" t="s">
        <v>54</v>
      </c>
      <c r="E558">
        <v>2.25</v>
      </c>
      <c r="F558">
        <v>14225</v>
      </c>
      <c r="H558">
        <v>14225</v>
      </c>
      <c r="I558" t="s">
        <v>15</v>
      </c>
      <c r="L558">
        <v>417.08100000000002</v>
      </c>
    </row>
    <row r="559" spans="1:12">
      <c r="A559">
        <v>41</v>
      </c>
      <c r="B559">
        <v>41</v>
      </c>
      <c r="C559" t="s">
        <v>55</v>
      </c>
      <c r="E559">
        <v>2.25</v>
      </c>
      <c r="F559">
        <v>17130</v>
      </c>
      <c r="H559">
        <v>17130</v>
      </c>
      <c r="I559" t="s">
        <v>15</v>
      </c>
      <c r="L559">
        <v>488.89</v>
      </c>
    </row>
    <row r="560" spans="1:12">
      <c r="A560">
        <v>42</v>
      </c>
      <c r="B560">
        <v>42</v>
      </c>
      <c r="C560" t="s">
        <v>56</v>
      </c>
      <c r="E560">
        <v>2.25</v>
      </c>
      <c r="F560">
        <v>17148</v>
      </c>
      <c r="H560">
        <v>17148</v>
      </c>
      <c r="I560" t="s">
        <v>15</v>
      </c>
      <c r="L560">
        <v>520.23</v>
      </c>
    </row>
    <row r="561" spans="1:12">
      <c r="A561">
        <v>43</v>
      </c>
      <c r="B561">
        <v>43</v>
      </c>
      <c r="C561" t="s">
        <v>57</v>
      </c>
      <c r="E561">
        <v>2.25</v>
      </c>
      <c r="F561">
        <v>16665</v>
      </c>
      <c r="H561">
        <v>16665</v>
      </c>
      <c r="I561" t="s">
        <v>15</v>
      </c>
      <c r="L561">
        <v>499.72500000000002</v>
      </c>
    </row>
    <row r="562" spans="1:12">
      <c r="A562">
        <v>44</v>
      </c>
      <c r="B562">
        <v>44</v>
      </c>
      <c r="C562" t="s">
        <v>58</v>
      </c>
      <c r="E562">
        <v>2.25</v>
      </c>
      <c r="F562">
        <v>17133</v>
      </c>
      <c r="H562">
        <v>17133</v>
      </c>
      <c r="I562" t="s">
        <v>15</v>
      </c>
      <c r="L562">
        <v>479.25</v>
      </c>
    </row>
    <row r="563" spans="1:12">
      <c r="A563">
        <v>45</v>
      </c>
      <c r="B563">
        <v>45</v>
      </c>
      <c r="C563" t="s">
        <v>59</v>
      </c>
      <c r="E563">
        <v>2.25</v>
      </c>
      <c r="F563">
        <v>19681</v>
      </c>
      <c r="H563">
        <v>19681</v>
      </c>
      <c r="I563" t="s">
        <v>15</v>
      </c>
      <c r="L563">
        <v>568.97799999999995</v>
      </c>
    </row>
    <row r="564" spans="1:12">
      <c r="A564">
        <v>46</v>
      </c>
      <c r="B564">
        <v>46</v>
      </c>
      <c r="C564" t="s">
        <v>60</v>
      </c>
      <c r="E564">
        <v>2.25</v>
      </c>
      <c r="F564">
        <v>14028</v>
      </c>
      <c r="H564">
        <v>14028</v>
      </c>
      <c r="I564" t="s">
        <v>15</v>
      </c>
      <c r="L564">
        <v>391.709</v>
      </c>
    </row>
    <row r="565" spans="1:12">
      <c r="A565">
        <v>47</v>
      </c>
      <c r="B565">
        <v>47</v>
      </c>
      <c r="C565" t="s">
        <v>61</v>
      </c>
      <c r="E565">
        <v>2.25</v>
      </c>
      <c r="F565">
        <v>14736</v>
      </c>
      <c r="H565">
        <v>14736</v>
      </c>
      <c r="I565" t="s">
        <v>15</v>
      </c>
      <c r="L565">
        <v>408.10599999999999</v>
      </c>
    </row>
    <row r="566" spans="1:12">
      <c r="A566">
        <v>48</v>
      </c>
      <c r="B566">
        <v>48</v>
      </c>
      <c r="C566" t="s">
        <v>62</v>
      </c>
      <c r="E566">
        <v>2.25</v>
      </c>
      <c r="F566">
        <v>2032</v>
      </c>
      <c r="H566">
        <v>2032</v>
      </c>
      <c r="I566" t="s">
        <v>15</v>
      </c>
      <c r="L566">
        <v>57.93</v>
      </c>
    </row>
    <row r="567" spans="1:12">
      <c r="A567">
        <v>49</v>
      </c>
      <c r="B567">
        <v>49</v>
      </c>
      <c r="C567" t="s">
        <v>63</v>
      </c>
      <c r="E567">
        <v>2.25</v>
      </c>
      <c r="F567">
        <v>1296</v>
      </c>
      <c r="H567">
        <v>1296</v>
      </c>
      <c r="I567" t="s">
        <v>15</v>
      </c>
      <c r="L567">
        <v>26.335999999999999</v>
      </c>
    </row>
    <row r="568" spans="1:12">
      <c r="A568">
        <v>50</v>
      </c>
      <c r="B568">
        <v>50</v>
      </c>
      <c r="C568" t="s">
        <v>64</v>
      </c>
      <c r="E568">
        <v>2.25</v>
      </c>
      <c r="F568">
        <v>1550</v>
      </c>
      <c r="H568">
        <v>1550</v>
      </c>
      <c r="I568" t="s">
        <v>15</v>
      </c>
      <c r="L568">
        <v>47.35</v>
      </c>
    </row>
    <row r="569" spans="1:12">
      <c r="A569">
        <v>51</v>
      </c>
      <c r="B569">
        <v>51</v>
      </c>
      <c r="C569" t="s">
        <v>65</v>
      </c>
      <c r="E569">
        <v>2.25</v>
      </c>
      <c r="F569">
        <v>1855</v>
      </c>
      <c r="H569">
        <v>1855</v>
      </c>
      <c r="I569" t="s">
        <v>15</v>
      </c>
      <c r="L569">
        <v>56.033000000000001</v>
      </c>
    </row>
    <row r="570" spans="1:12">
      <c r="A570">
        <v>52</v>
      </c>
      <c r="B570">
        <v>52</v>
      </c>
      <c r="C570" t="s">
        <v>66</v>
      </c>
      <c r="E570">
        <v>2.25</v>
      </c>
      <c r="F570">
        <v>2919</v>
      </c>
      <c r="H570">
        <v>2919</v>
      </c>
      <c r="I570" t="s">
        <v>15</v>
      </c>
      <c r="L570">
        <v>78.247</v>
      </c>
    </row>
    <row r="571" spans="1:12">
      <c r="A571">
        <v>53</v>
      </c>
      <c r="B571">
        <v>53</v>
      </c>
      <c r="C571" t="s">
        <v>67</v>
      </c>
      <c r="E571">
        <v>2.25</v>
      </c>
      <c r="F571">
        <v>2951</v>
      </c>
      <c r="H571">
        <v>2951</v>
      </c>
      <c r="I571" t="s">
        <v>15</v>
      </c>
      <c r="L571">
        <v>78.941000000000003</v>
      </c>
    </row>
    <row r="572" spans="1:12">
      <c r="A572">
        <v>54</v>
      </c>
      <c r="B572">
        <v>54</v>
      </c>
      <c r="C572" t="s">
        <v>68</v>
      </c>
      <c r="E572">
        <v>2.25</v>
      </c>
      <c r="F572">
        <v>2792</v>
      </c>
      <c r="H572">
        <v>2792</v>
      </c>
      <c r="I572" t="s">
        <v>15</v>
      </c>
      <c r="L572">
        <v>79.411000000000001</v>
      </c>
    </row>
    <row r="573" spans="1:12">
      <c r="A573">
        <v>55</v>
      </c>
      <c r="B573">
        <v>55</v>
      </c>
      <c r="C573" t="s">
        <v>69</v>
      </c>
      <c r="E573">
        <v>2.25</v>
      </c>
      <c r="F573">
        <v>2964</v>
      </c>
      <c r="H573">
        <v>2964</v>
      </c>
      <c r="I573" t="s">
        <v>15</v>
      </c>
      <c r="L573">
        <v>78.111000000000004</v>
      </c>
    </row>
    <row r="574" spans="1:12">
      <c r="A574">
        <v>56</v>
      </c>
      <c r="B574">
        <v>56</v>
      </c>
      <c r="C574" t="s">
        <v>70</v>
      </c>
      <c r="E574">
        <v>2.25</v>
      </c>
      <c r="F574">
        <v>3745</v>
      </c>
      <c r="H574">
        <v>3745</v>
      </c>
      <c r="I574" t="s">
        <v>15</v>
      </c>
      <c r="L574">
        <v>99.504999999999995</v>
      </c>
    </row>
    <row r="575" spans="1:12">
      <c r="A575">
        <v>57</v>
      </c>
      <c r="B575">
        <v>57</v>
      </c>
      <c r="C575" t="s">
        <v>71</v>
      </c>
      <c r="E575">
        <v>2.25</v>
      </c>
      <c r="F575">
        <v>3128</v>
      </c>
      <c r="H575">
        <v>3128</v>
      </c>
      <c r="I575" t="s">
        <v>15</v>
      </c>
      <c r="L575">
        <v>88.233000000000004</v>
      </c>
    </row>
    <row r="576" spans="1:12">
      <c r="A576">
        <v>58</v>
      </c>
      <c r="B576">
        <v>58</v>
      </c>
      <c r="C576" t="s">
        <v>72</v>
      </c>
      <c r="E576">
        <v>2.25</v>
      </c>
      <c r="F576">
        <v>4703</v>
      </c>
      <c r="H576">
        <v>4703</v>
      </c>
      <c r="I576" t="s">
        <v>15</v>
      </c>
      <c r="L576">
        <v>122.504</v>
      </c>
    </row>
    <row r="577" spans="1:12">
      <c r="A577">
        <v>59</v>
      </c>
      <c r="B577">
        <v>59</v>
      </c>
      <c r="C577" t="s">
        <v>73</v>
      </c>
      <c r="E577">
        <v>2.25</v>
      </c>
      <c r="F577">
        <v>4588</v>
      </c>
      <c r="H577">
        <v>4588</v>
      </c>
      <c r="I577" t="s">
        <v>15</v>
      </c>
      <c r="L577">
        <v>123.232</v>
      </c>
    </row>
    <row r="578" spans="1:12">
      <c r="A578">
        <v>60</v>
      </c>
      <c r="B578">
        <v>60</v>
      </c>
      <c r="C578" t="s">
        <v>74</v>
      </c>
      <c r="E578">
        <v>2.25</v>
      </c>
      <c r="F578">
        <v>3829</v>
      </c>
      <c r="H578">
        <v>3829</v>
      </c>
      <c r="I578" t="s">
        <v>15</v>
      </c>
      <c r="L578">
        <v>112.628</v>
      </c>
    </row>
    <row r="579" spans="1:12">
      <c r="A579">
        <v>61</v>
      </c>
      <c r="B579">
        <v>61</v>
      </c>
      <c r="C579" t="s">
        <v>75</v>
      </c>
      <c r="E579">
        <v>2.25</v>
      </c>
      <c r="F579">
        <v>4108</v>
      </c>
      <c r="H579">
        <v>4108</v>
      </c>
      <c r="I579" t="s">
        <v>15</v>
      </c>
      <c r="L579">
        <v>113.286</v>
      </c>
    </row>
    <row r="580" spans="1:12">
      <c r="A580">
        <v>62</v>
      </c>
      <c r="B580">
        <v>62</v>
      </c>
      <c r="C580" t="s">
        <v>76</v>
      </c>
      <c r="E580">
        <v>2.25</v>
      </c>
      <c r="F580">
        <v>3399</v>
      </c>
      <c r="H580">
        <v>3399</v>
      </c>
      <c r="I580" t="s">
        <v>15</v>
      </c>
      <c r="L580">
        <v>106.22799999999999</v>
      </c>
    </row>
    <row r="581" spans="1:12">
      <c r="A581">
        <v>63</v>
      </c>
      <c r="B581">
        <v>63</v>
      </c>
      <c r="C581" t="s">
        <v>77</v>
      </c>
      <c r="E581">
        <v>2.25</v>
      </c>
      <c r="F581">
        <v>3544</v>
      </c>
      <c r="H581">
        <v>3544</v>
      </c>
      <c r="I581" t="s">
        <v>15</v>
      </c>
      <c r="L581">
        <v>102.771</v>
      </c>
    </row>
    <row r="582" spans="1:12">
      <c r="A582">
        <v>64</v>
      </c>
      <c r="B582">
        <v>64</v>
      </c>
      <c r="C582" t="s">
        <v>78</v>
      </c>
      <c r="E582">
        <v>2.25</v>
      </c>
      <c r="F582">
        <v>3757</v>
      </c>
      <c r="H582">
        <v>3757</v>
      </c>
      <c r="I582" t="s">
        <v>15</v>
      </c>
      <c r="L582">
        <v>120.645</v>
      </c>
    </row>
    <row r="583" spans="1:12">
      <c r="A583">
        <v>65</v>
      </c>
      <c r="B583">
        <v>65</v>
      </c>
      <c r="C583" t="s">
        <v>79</v>
      </c>
      <c r="E583">
        <v>2.25</v>
      </c>
      <c r="F583">
        <v>3335</v>
      </c>
      <c r="H583">
        <v>3335</v>
      </c>
      <c r="I583" t="s">
        <v>15</v>
      </c>
      <c r="L583">
        <v>91.046000000000006</v>
      </c>
    </row>
    <row r="584" spans="1:12">
      <c r="A584">
        <v>66</v>
      </c>
      <c r="B584">
        <v>66</v>
      </c>
      <c r="C584" t="s">
        <v>80</v>
      </c>
      <c r="E584">
        <v>2.25</v>
      </c>
      <c r="F584">
        <v>3449</v>
      </c>
      <c r="H584">
        <v>3449</v>
      </c>
      <c r="I584" t="s">
        <v>15</v>
      </c>
      <c r="L584">
        <v>87.028000000000006</v>
      </c>
    </row>
    <row r="585" spans="1:12">
      <c r="A585">
        <v>67</v>
      </c>
      <c r="B585">
        <v>67</v>
      </c>
      <c r="C585" t="s">
        <v>81</v>
      </c>
      <c r="E585">
        <v>2.25</v>
      </c>
      <c r="F585">
        <v>24</v>
      </c>
      <c r="H585">
        <v>24</v>
      </c>
      <c r="I585" t="s">
        <v>15</v>
      </c>
      <c r="L585">
        <v>0.17</v>
      </c>
    </row>
    <row r="586" spans="1:12">
      <c r="A586">
        <v>68</v>
      </c>
      <c r="B586">
        <v>68</v>
      </c>
      <c r="C586" t="s">
        <v>82</v>
      </c>
    </row>
    <row r="587" spans="1:12">
      <c r="A587">
        <v>69</v>
      </c>
      <c r="B587">
        <v>69</v>
      </c>
      <c r="C587" t="s">
        <v>83</v>
      </c>
    </row>
    <row r="589" spans="1:12">
      <c r="A589" t="s">
        <v>91</v>
      </c>
    </row>
    <row r="591" spans="1:12">
      <c r="B591" t="s">
        <v>3</v>
      </c>
      <c r="C591" t="s">
        <v>4</v>
      </c>
      <c r="D591" t="s">
        <v>5</v>
      </c>
      <c r="E591" t="s">
        <v>6</v>
      </c>
      <c r="F591" t="s">
        <v>7</v>
      </c>
      <c r="G591" t="s">
        <v>8</v>
      </c>
      <c r="H591" t="s">
        <v>9</v>
      </c>
      <c r="I591" t="s">
        <v>10</v>
      </c>
      <c r="J591" t="s">
        <v>11</v>
      </c>
      <c r="K591" t="s">
        <v>12</v>
      </c>
      <c r="L591" t="s">
        <v>13</v>
      </c>
    </row>
    <row r="592" spans="1:12">
      <c r="A592">
        <v>1</v>
      </c>
      <c r="B592">
        <v>1</v>
      </c>
      <c r="C592" t="s">
        <v>14</v>
      </c>
      <c r="E592">
        <v>2.4900000000000002</v>
      </c>
      <c r="F592">
        <v>14</v>
      </c>
      <c r="H592">
        <v>14</v>
      </c>
      <c r="I592" t="s">
        <v>15</v>
      </c>
      <c r="L592">
        <v>9.9000000000000005E-2</v>
      </c>
    </row>
    <row r="593" spans="1:12">
      <c r="A593">
        <v>2</v>
      </c>
      <c r="B593">
        <v>2</v>
      </c>
      <c r="C593" t="s">
        <v>16</v>
      </c>
      <c r="E593">
        <v>2.5099999999999998</v>
      </c>
      <c r="F593">
        <v>16</v>
      </c>
      <c r="H593">
        <v>16</v>
      </c>
      <c r="I593" t="s">
        <v>15</v>
      </c>
      <c r="L593">
        <v>0.113</v>
      </c>
    </row>
    <row r="594" spans="1:12">
      <c r="A594">
        <v>3</v>
      </c>
      <c r="B594">
        <v>3</v>
      </c>
      <c r="C594" t="s">
        <v>17</v>
      </c>
    </row>
    <row r="595" spans="1:12">
      <c r="A595">
        <v>4</v>
      </c>
      <c r="B595">
        <v>4</v>
      </c>
      <c r="C595" t="s">
        <v>18</v>
      </c>
      <c r="E595">
        <v>2.5</v>
      </c>
      <c r="F595">
        <v>347</v>
      </c>
      <c r="H595">
        <v>347</v>
      </c>
      <c r="I595" t="s">
        <v>15</v>
      </c>
      <c r="L595">
        <v>10.781000000000001</v>
      </c>
    </row>
    <row r="596" spans="1:12">
      <c r="A596">
        <v>5</v>
      </c>
      <c r="B596">
        <v>5</v>
      </c>
      <c r="C596" t="s">
        <v>19</v>
      </c>
      <c r="E596">
        <v>2.5</v>
      </c>
      <c r="F596">
        <v>1292</v>
      </c>
      <c r="H596">
        <v>1292</v>
      </c>
      <c r="I596" t="s">
        <v>15</v>
      </c>
      <c r="L596">
        <v>34.972000000000001</v>
      </c>
    </row>
    <row r="597" spans="1:12">
      <c r="A597">
        <v>6</v>
      </c>
      <c r="B597">
        <v>6</v>
      </c>
      <c r="C597" t="s">
        <v>20</v>
      </c>
    </row>
    <row r="598" spans="1:12">
      <c r="A598">
        <v>7</v>
      </c>
      <c r="B598">
        <v>7</v>
      </c>
      <c r="C598" t="s">
        <v>21</v>
      </c>
    </row>
    <row r="599" spans="1:12">
      <c r="A599">
        <v>8</v>
      </c>
      <c r="B599">
        <v>8</v>
      </c>
      <c r="C599" t="s">
        <v>22</v>
      </c>
      <c r="E599">
        <v>2.5</v>
      </c>
      <c r="F599">
        <v>411</v>
      </c>
      <c r="H599">
        <v>411</v>
      </c>
      <c r="I599" t="s">
        <v>15</v>
      </c>
      <c r="L599">
        <v>10.849</v>
      </c>
    </row>
    <row r="600" spans="1:12">
      <c r="A600">
        <v>9</v>
      </c>
      <c r="B600">
        <v>9</v>
      </c>
      <c r="C600" t="s">
        <v>23</v>
      </c>
      <c r="E600">
        <v>2.5</v>
      </c>
      <c r="F600">
        <v>664</v>
      </c>
      <c r="H600">
        <v>664</v>
      </c>
      <c r="I600" t="s">
        <v>15</v>
      </c>
      <c r="L600">
        <v>15.635999999999999</v>
      </c>
    </row>
    <row r="601" spans="1:12">
      <c r="A601">
        <v>10</v>
      </c>
      <c r="B601">
        <v>10</v>
      </c>
      <c r="C601" t="s">
        <v>24</v>
      </c>
      <c r="E601">
        <v>2.5</v>
      </c>
      <c r="F601">
        <v>455</v>
      </c>
      <c r="H601">
        <v>455</v>
      </c>
      <c r="I601" t="s">
        <v>15</v>
      </c>
      <c r="L601">
        <v>9.9489999999999998</v>
      </c>
    </row>
    <row r="602" spans="1:12">
      <c r="A602">
        <v>11</v>
      </c>
      <c r="B602">
        <v>11</v>
      </c>
      <c r="C602" t="s">
        <v>25</v>
      </c>
      <c r="E602">
        <v>2.5</v>
      </c>
      <c r="F602">
        <v>331</v>
      </c>
      <c r="H602">
        <v>331</v>
      </c>
      <c r="I602" t="s">
        <v>15</v>
      </c>
      <c r="L602">
        <v>7.9109999999999996</v>
      </c>
    </row>
    <row r="603" spans="1:12">
      <c r="A603">
        <v>12</v>
      </c>
      <c r="B603">
        <v>12</v>
      </c>
      <c r="C603" t="s">
        <v>26</v>
      </c>
      <c r="E603">
        <v>2.5</v>
      </c>
      <c r="F603">
        <v>568</v>
      </c>
      <c r="H603">
        <v>568</v>
      </c>
      <c r="I603" t="s">
        <v>15</v>
      </c>
      <c r="L603">
        <v>10.972</v>
      </c>
    </row>
    <row r="604" spans="1:12">
      <c r="A604">
        <v>13</v>
      </c>
      <c r="B604">
        <v>13</v>
      </c>
      <c r="C604" t="s">
        <v>27</v>
      </c>
      <c r="E604">
        <v>2.5</v>
      </c>
      <c r="F604">
        <v>514</v>
      </c>
      <c r="H604">
        <v>514</v>
      </c>
      <c r="I604" t="s">
        <v>15</v>
      </c>
      <c r="L604">
        <v>15.332000000000001</v>
      </c>
    </row>
    <row r="605" spans="1:12">
      <c r="A605">
        <v>14</v>
      </c>
      <c r="B605">
        <v>14</v>
      </c>
      <c r="C605" t="s">
        <v>28</v>
      </c>
      <c r="E605">
        <v>2.5</v>
      </c>
      <c r="F605">
        <v>549</v>
      </c>
      <c r="H605">
        <v>549</v>
      </c>
      <c r="I605" t="s">
        <v>15</v>
      </c>
      <c r="L605">
        <v>15.196999999999999</v>
      </c>
    </row>
    <row r="606" spans="1:12">
      <c r="A606">
        <v>15</v>
      </c>
      <c r="B606">
        <v>15</v>
      </c>
      <c r="C606" t="s">
        <v>29</v>
      </c>
      <c r="E606">
        <v>2.5</v>
      </c>
      <c r="F606">
        <v>454</v>
      </c>
      <c r="H606">
        <v>454</v>
      </c>
      <c r="I606" t="s">
        <v>15</v>
      </c>
      <c r="L606">
        <v>10.438000000000001</v>
      </c>
    </row>
    <row r="607" spans="1:12">
      <c r="A607">
        <v>16</v>
      </c>
      <c r="B607">
        <v>16</v>
      </c>
      <c r="C607" t="s">
        <v>30</v>
      </c>
      <c r="E607">
        <v>2.56</v>
      </c>
      <c r="F607">
        <v>22</v>
      </c>
      <c r="H607">
        <v>22</v>
      </c>
      <c r="I607" t="s">
        <v>15</v>
      </c>
      <c r="L607">
        <v>0.39700000000000002</v>
      </c>
    </row>
    <row r="608" spans="1:12">
      <c r="A608">
        <v>17</v>
      </c>
      <c r="B608">
        <v>17</v>
      </c>
      <c r="C608" t="s">
        <v>31</v>
      </c>
      <c r="E608">
        <v>2.5</v>
      </c>
      <c r="F608">
        <v>454</v>
      </c>
      <c r="H608">
        <v>454</v>
      </c>
      <c r="I608" t="s">
        <v>15</v>
      </c>
      <c r="L608">
        <v>12.808</v>
      </c>
    </row>
    <row r="609" spans="1:12">
      <c r="A609">
        <v>18</v>
      </c>
      <c r="B609">
        <v>18</v>
      </c>
      <c r="C609" t="s">
        <v>32</v>
      </c>
      <c r="E609">
        <v>2.5099999999999998</v>
      </c>
      <c r="F609">
        <v>485</v>
      </c>
      <c r="H609">
        <v>485</v>
      </c>
      <c r="I609" t="s">
        <v>15</v>
      </c>
      <c r="L609">
        <v>15.747999999999999</v>
      </c>
    </row>
    <row r="610" spans="1:12">
      <c r="A610">
        <v>19</v>
      </c>
      <c r="B610">
        <v>19</v>
      </c>
      <c r="C610" t="s">
        <v>33</v>
      </c>
      <c r="E610">
        <v>2.5</v>
      </c>
      <c r="F610">
        <v>442</v>
      </c>
      <c r="H610">
        <v>442</v>
      </c>
      <c r="I610" t="s">
        <v>15</v>
      </c>
      <c r="L610">
        <v>13.462999999999999</v>
      </c>
    </row>
    <row r="611" spans="1:12">
      <c r="A611">
        <v>20</v>
      </c>
      <c r="B611">
        <v>20</v>
      </c>
      <c r="C611" t="s">
        <v>34</v>
      </c>
      <c r="E611">
        <v>2.5</v>
      </c>
      <c r="F611">
        <v>580</v>
      </c>
      <c r="H611">
        <v>580</v>
      </c>
      <c r="I611" t="s">
        <v>15</v>
      </c>
      <c r="L611">
        <v>15.644</v>
      </c>
    </row>
    <row r="612" spans="1:12">
      <c r="A612">
        <v>21</v>
      </c>
      <c r="B612">
        <v>21</v>
      </c>
      <c r="C612" t="s">
        <v>35</v>
      </c>
      <c r="E612">
        <v>2.5</v>
      </c>
      <c r="F612">
        <v>571</v>
      </c>
      <c r="H612">
        <v>571</v>
      </c>
      <c r="I612" t="s">
        <v>15</v>
      </c>
      <c r="L612">
        <v>16.385999999999999</v>
      </c>
    </row>
    <row r="613" spans="1:12">
      <c r="A613">
        <v>22</v>
      </c>
      <c r="B613">
        <v>22</v>
      </c>
      <c r="C613" t="s">
        <v>36</v>
      </c>
      <c r="E613">
        <v>2.5</v>
      </c>
      <c r="F613">
        <v>708</v>
      </c>
      <c r="H613">
        <v>708</v>
      </c>
      <c r="I613" t="s">
        <v>15</v>
      </c>
      <c r="L613">
        <v>21.725999999999999</v>
      </c>
    </row>
    <row r="614" spans="1:12">
      <c r="A614">
        <v>23</v>
      </c>
      <c r="B614">
        <v>23</v>
      </c>
      <c r="C614" t="s">
        <v>37</v>
      </c>
      <c r="E614">
        <v>2.4900000000000002</v>
      </c>
      <c r="F614">
        <v>467</v>
      </c>
      <c r="H614">
        <v>467</v>
      </c>
      <c r="I614" t="s">
        <v>15</v>
      </c>
      <c r="L614">
        <v>15.375</v>
      </c>
    </row>
    <row r="615" spans="1:12">
      <c r="A615">
        <v>24</v>
      </c>
      <c r="B615">
        <v>24</v>
      </c>
      <c r="C615" t="s">
        <v>38</v>
      </c>
      <c r="E615">
        <v>2.5</v>
      </c>
      <c r="F615">
        <v>663</v>
      </c>
      <c r="H615">
        <v>663</v>
      </c>
      <c r="I615" t="s">
        <v>15</v>
      </c>
      <c r="L615">
        <v>20.306999999999999</v>
      </c>
    </row>
    <row r="616" spans="1:12">
      <c r="A616">
        <v>25</v>
      </c>
      <c r="B616">
        <v>25</v>
      </c>
      <c r="C616" t="s">
        <v>39</v>
      </c>
      <c r="E616">
        <v>2.5</v>
      </c>
      <c r="F616">
        <v>593</v>
      </c>
      <c r="H616">
        <v>593</v>
      </c>
      <c r="I616" t="s">
        <v>15</v>
      </c>
      <c r="L616">
        <v>17.167999999999999</v>
      </c>
    </row>
    <row r="617" spans="1:12">
      <c r="A617">
        <v>26</v>
      </c>
      <c r="B617">
        <v>26</v>
      </c>
      <c r="C617" t="s">
        <v>40</v>
      </c>
      <c r="E617">
        <v>2.5</v>
      </c>
      <c r="F617">
        <v>445</v>
      </c>
      <c r="H617">
        <v>445</v>
      </c>
      <c r="I617" t="s">
        <v>15</v>
      </c>
      <c r="L617">
        <v>12.018000000000001</v>
      </c>
    </row>
    <row r="618" spans="1:12">
      <c r="A618">
        <v>27</v>
      </c>
      <c r="B618">
        <v>27</v>
      </c>
      <c r="C618" t="s">
        <v>41</v>
      </c>
      <c r="E618">
        <v>2.4900000000000002</v>
      </c>
      <c r="F618">
        <v>533</v>
      </c>
      <c r="H618">
        <v>533</v>
      </c>
      <c r="I618" t="s">
        <v>15</v>
      </c>
      <c r="L618">
        <v>18.38</v>
      </c>
    </row>
    <row r="619" spans="1:12">
      <c r="A619">
        <v>28</v>
      </c>
      <c r="B619">
        <v>28</v>
      </c>
      <c r="C619" t="s">
        <v>42</v>
      </c>
      <c r="E619">
        <v>2.5</v>
      </c>
      <c r="F619">
        <v>433</v>
      </c>
      <c r="H619">
        <v>433</v>
      </c>
      <c r="I619" t="s">
        <v>15</v>
      </c>
      <c r="L619">
        <v>10.212999999999999</v>
      </c>
    </row>
    <row r="620" spans="1:12">
      <c r="A620">
        <v>29</v>
      </c>
      <c r="B620">
        <v>29</v>
      </c>
      <c r="C620" t="s">
        <v>43</v>
      </c>
      <c r="E620">
        <v>2.5099999999999998</v>
      </c>
      <c r="F620">
        <v>270</v>
      </c>
      <c r="H620">
        <v>270</v>
      </c>
      <c r="I620" t="s">
        <v>15</v>
      </c>
      <c r="L620">
        <v>7.3559999999999999</v>
      </c>
    </row>
    <row r="621" spans="1:12">
      <c r="A621">
        <v>30</v>
      </c>
      <c r="B621">
        <v>30</v>
      </c>
      <c r="C621" t="s">
        <v>44</v>
      </c>
      <c r="E621">
        <v>2.5</v>
      </c>
      <c r="F621">
        <v>333</v>
      </c>
      <c r="H621">
        <v>333</v>
      </c>
      <c r="I621" t="s">
        <v>15</v>
      </c>
      <c r="L621">
        <v>10.050000000000001</v>
      </c>
    </row>
    <row r="622" spans="1:12">
      <c r="A622">
        <v>31</v>
      </c>
      <c r="B622">
        <v>31</v>
      </c>
      <c r="C622" t="s">
        <v>45</v>
      </c>
      <c r="E622">
        <v>2.4900000000000002</v>
      </c>
      <c r="F622">
        <v>349</v>
      </c>
      <c r="H622">
        <v>349</v>
      </c>
      <c r="I622" t="s">
        <v>15</v>
      </c>
      <c r="L622">
        <v>9.0280000000000005</v>
      </c>
    </row>
    <row r="623" spans="1:12">
      <c r="A623">
        <v>32</v>
      </c>
      <c r="B623">
        <v>32</v>
      </c>
      <c r="C623" t="s">
        <v>46</v>
      </c>
    </row>
    <row r="624" spans="1:12">
      <c r="A624">
        <v>33</v>
      </c>
      <c r="B624">
        <v>33</v>
      </c>
      <c r="C624" t="s">
        <v>47</v>
      </c>
      <c r="E624">
        <v>2.5</v>
      </c>
      <c r="F624">
        <v>586</v>
      </c>
      <c r="H624">
        <v>586</v>
      </c>
      <c r="I624" t="s">
        <v>15</v>
      </c>
      <c r="L624">
        <v>17.678000000000001</v>
      </c>
    </row>
    <row r="625" spans="1:12">
      <c r="A625">
        <v>34</v>
      </c>
      <c r="B625">
        <v>34</v>
      </c>
      <c r="C625" t="s">
        <v>48</v>
      </c>
      <c r="E625">
        <v>2.5</v>
      </c>
      <c r="F625">
        <v>638</v>
      </c>
      <c r="H625">
        <v>638</v>
      </c>
      <c r="I625" t="s">
        <v>15</v>
      </c>
      <c r="L625">
        <v>20.286000000000001</v>
      </c>
    </row>
    <row r="626" spans="1:12">
      <c r="A626">
        <v>35</v>
      </c>
      <c r="B626">
        <v>35</v>
      </c>
      <c r="C626" t="s">
        <v>49</v>
      </c>
      <c r="E626">
        <v>2.5</v>
      </c>
      <c r="F626">
        <v>945</v>
      </c>
      <c r="H626">
        <v>945</v>
      </c>
      <c r="I626" t="s">
        <v>15</v>
      </c>
      <c r="L626">
        <v>16.445</v>
      </c>
    </row>
    <row r="627" spans="1:12">
      <c r="A627">
        <v>36</v>
      </c>
      <c r="B627">
        <v>36</v>
      </c>
      <c r="C627" t="s">
        <v>50</v>
      </c>
      <c r="E627">
        <v>2.5</v>
      </c>
      <c r="F627">
        <v>687</v>
      </c>
      <c r="H627">
        <v>687</v>
      </c>
      <c r="I627" t="s">
        <v>15</v>
      </c>
      <c r="L627">
        <v>17.553999999999998</v>
      </c>
    </row>
    <row r="628" spans="1:12">
      <c r="A628">
        <v>37</v>
      </c>
      <c r="B628">
        <v>37</v>
      </c>
      <c r="C628" t="s">
        <v>51</v>
      </c>
      <c r="E628">
        <v>2.5</v>
      </c>
      <c r="F628">
        <v>908</v>
      </c>
      <c r="H628">
        <v>908</v>
      </c>
      <c r="I628" t="s">
        <v>15</v>
      </c>
      <c r="L628">
        <v>22.170999999999999</v>
      </c>
    </row>
    <row r="629" spans="1:12">
      <c r="A629">
        <v>38</v>
      </c>
      <c r="B629">
        <v>38</v>
      </c>
      <c r="C629" t="s">
        <v>52</v>
      </c>
      <c r="E629">
        <v>2.5</v>
      </c>
      <c r="F629">
        <v>785</v>
      </c>
      <c r="H629">
        <v>785</v>
      </c>
      <c r="I629" t="s">
        <v>15</v>
      </c>
      <c r="L629">
        <v>20.273</v>
      </c>
    </row>
    <row r="630" spans="1:12">
      <c r="A630">
        <v>39</v>
      </c>
      <c r="B630">
        <v>39</v>
      </c>
      <c r="C630" t="s">
        <v>53</v>
      </c>
      <c r="E630">
        <v>2.5</v>
      </c>
      <c r="F630">
        <v>888</v>
      </c>
      <c r="H630">
        <v>888</v>
      </c>
      <c r="I630" t="s">
        <v>15</v>
      </c>
      <c r="L630">
        <v>27.619</v>
      </c>
    </row>
    <row r="631" spans="1:12">
      <c r="A631">
        <v>40</v>
      </c>
      <c r="B631">
        <v>40</v>
      </c>
      <c r="C631" t="s">
        <v>54</v>
      </c>
      <c r="E631">
        <v>2.5</v>
      </c>
      <c r="F631">
        <v>836</v>
      </c>
      <c r="H631">
        <v>836</v>
      </c>
      <c r="I631" t="s">
        <v>15</v>
      </c>
      <c r="L631">
        <v>26.989000000000001</v>
      </c>
    </row>
    <row r="632" spans="1:12">
      <c r="A632">
        <v>41</v>
      </c>
      <c r="B632">
        <v>41</v>
      </c>
      <c r="C632" t="s">
        <v>55</v>
      </c>
      <c r="E632">
        <v>2.5</v>
      </c>
      <c r="F632">
        <v>816</v>
      </c>
      <c r="H632">
        <v>816</v>
      </c>
      <c r="I632" t="s">
        <v>15</v>
      </c>
      <c r="L632">
        <v>26.545000000000002</v>
      </c>
    </row>
    <row r="633" spans="1:12">
      <c r="A633">
        <v>42</v>
      </c>
      <c r="B633">
        <v>42</v>
      </c>
      <c r="C633" t="s">
        <v>56</v>
      </c>
      <c r="E633">
        <v>2.5</v>
      </c>
      <c r="F633">
        <v>1046</v>
      </c>
      <c r="H633">
        <v>1046</v>
      </c>
      <c r="I633" t="s">
        <v>15</v>
      </c>
      <c r="L633">
        <v>28.106999999999999</v>
      </c>
    </row>
    <row r="634" spans="1:12">
      <c r="A634">
        <v>43</v>
      </c>
      <c r="B634">
        <v>43</v>
      </c>
      <c r="C634" t="s">
        <v>57</v>
      </c>
      <c r="E634">
        <v>2.5</v>
      </c>
      <c r="F634">
        <v>990</v>
      </c>
      <c r="H634">
        <v>990</v>
      </c>
      <c r="I634" t="s">
        <v>15</v>
      </c>
      <c r="L634">
        <v>26.126000000000001</v>
      </c>
    </row>
    <row r="635" spans="1:12">
      <c r="A635">
        <v>44</v>
      </c>
      <c r="B635">
        <v>44</v>
      </c>
      <c r="C635" t="s">
        <v>58</v>
      </c>
      <c r="E635">
        <v>2.5</v>
      </c>
      <c r="F635">
        <v>771</v>
      </c>
      <c r="H635">
        <v>771</v>
      </c>
      <c r="I635" t="s">
        <v>15</v>
      </c>
      <c r="L635">
        <v>24.567</v>
      </c>
    </row>
    <row r="636" spans="1:12">
      <c r="A636">
        <v>45</v>
      </c>
      <c r="B636">
        <v>45</v>
      </c>
      <c r="C636" t="s">
        <v>59</v>
      </c>
      <c r="E636">
        <v>2.5</v>
      </c>
      <c r="F636">
        <v>1225</v>
      </c>
      <c r="H636">
        <v>1225</v>
      </c>
      <c r="I636" t="s">
        <v>15</v>
      </c>
      <c r="L636">
        <v>29.128</v>
      </c>
    </row>
    <row r="637" spans="1:12">
      <c r="A637">
        <v>46</v>
      </c>
      <c r="B637">
        <v>46</v>
      </c>
      <c r="C637" t="s">
        <v>60</v>
      </c>
      <c r="E637">
        <v>2.5</v>
      </c>
      <c r="F637">
        <v>778</v>
      </c>
      <c r="H637">
        <v>778</v>
      </c>
      <c r="I637" t="s">
        <v>15</v>
      </c>
      <c r="L637">
        <v>22.456</v>
      </c>
    </row>
    <row r="638" spans="1:12">
      <c r="A638">
        <v>47</v>
      </c>
      <c r="B638">
        <v>47</v>
      </c>
      <c r="C638" t="s">
        <v>61</v>
      </c>
      <c r="E638">
        <v>2.5</v>
      </c>
      <c r="F638">
        <v>842</v>
      </c>
      <c r="H638">
        <v>842</v>
      </c>
      <c r="I638" t="s">
        <v>15</v>
      </c>
      <c r="L638">
        <v>23.155000000000001</v>
      </c>
    </row>
    <row r="639" spans="1:12">
      <c r="A639">
        <v>48</v>
      </c>
      <c r="B639">
        <v>48</v>
      </c>
      <c r="C639" t="s">
        <v>62</v>
      </c>
      <c r="E639">
        <v>2.5</v>
      </c>
      <c r="F639">
        <v>179</v>
      </c>
      <c r="H639">
        <v>179</v>
      </c>
      <c r="I639" t="s">
        <v>15</v>
      </c>
      <c r="L639">
        <v>4.1879999999999997</v>
      </c>
    </row>
    <row r="640" spans="1:12">
      <c r="A640">
        <v>49</v>
      </c>
      <c r="B640">
        <v>49</v>
      </c>
      <c r="C640" t="s">
        <v>63</v>
      </c>
      <c r="E640">
        <v>2.5</v>
      </c>
      <c r="F640">
        <v>114</v>
      </c>
      <c r="H640">
        <v>114</v>
      </c>
      <c r="I640" t="s">
        <v>15</v>
      </c>
      <c r="L640">
        <v>2.3639999999999999</v>
      </c>
    </row>
    <row r="641" spans="1:12">
      <c r="A641">
        <v>50</v>
      </c>
      <c r="B641">
        <v>50</v>
      </c>
      <c r="C641" t="s">
        <v>64</v>
      </c>
      <c r="E641">
        <v>2.4900000000000002</v>
      </c>
      <c r="F641">
        <v>200</v>
      </c>
      <c r="H641">
        <v>200</v>
      </c>
      <c r="I641" t="s">
        <v>15</v>
      </c>
      <c r="L641">
        <v>5.3129999999999997</v>
      </c>
    </row>
    <row r="642" spans="1:12">
      <c r="A642">
        <v>51</v>
      </c>
      <c r="B642">
        <v>51</v>
      </c>
      <c r="C642" t="s">
        <v>65</v>
      </c>
    </row>
    <row r="643" spans="1:12">
      <c r="A643">
        <v>52</v>
      </c>
      <c r="B643">
        <v>52</v>
      </c>
      <c r="C643" t="s">
        <v>66</v>
      </c>
      <c r="E643">
        <v>2.5</v>
      </c>
      <c r="F643">
        <v>358</v>
      </c>
      <c r="H643">
        <v>358</v>
      </c>
      <c r="I643" t="s">
        <v>15</v>
      </c>
      <c r="L643">
        <v>8.8140000000000001</v>
      </c>
    </row>
    <row r="644" spans="1:12">
      <c r="A644">
        <v>53</v>
      </c>
      <c r="B644">
        <v>53</v>
      </c>
      <c r="C644" t="s">
        <v>67</v>
      </c>
      <c r="E644">
        <v>2.5099999999999998</v>
      </c>
      <c r="F644">
        <v>224</v>
      </c>
      <c r="H644">
        <v>224</v>
      </c>
      <c r="I644" t="s">
        <v>15</v>
      </c>
      <c r="L644">
        <v>7.2519999999999998</v>
      </c>
    </row>
    <row r="645" spans="1:12">
      <c r="A645">
        <v>54</v>
      </c>
      <c r="B645">
        <v>54</v>
      </c>
      <c r="C645" t="s">
        <v>68</v>
      </c>
      <c r="E645">
        <v>2.5</v>
      </c>
      <c r="F645">
        <v>415</v>
      </c>
      <c r="H645">
        <v>415</v>
      </c>
      <c r="I645" t="s">
        <v>15</v>
      </c>
      <c r="L645">
        <v>9.08</v>
      </c>
    </row>
    <row r="646" spans="1:12">
      <c r="A646">
        <v>55</v>
      </c>
      <c r="B646">
        <v>55</v>
      </c>
      <c r="C646" t="s">
        <v>69</v>
      </c>
      <c r="E646">
        <v>2.5</v>
      </c>
      <c r="F646">
        <v>396</v>
      </c>
      <c r="H646">
        <v>396</v>
      </c>
      <c r="I646" t="s">
        <v>15</v>
      </c>
      <c r="L646">
        <v>9.4849999999999994</v>
      </c>
    </row>
    <row r="647" spans="1:12">
      <c r="A647">
        <v>56</v>
      </c>
      <c r="B647">
        <v>56</v>
      </c>
      <c r="C647" t="s">
        <v>70</v>
      </c>
      <c r="E647">
        <v>2.5</v>
      </c>
      <c r="F647">
        <v>227</v>
      </c>
      <c r="H647">
        <v>227</v>
      </c>
      <c r="I647" t="s">
        <v>15</v>
      </c>
      <c r="L647">
        <v>4.6630000000000003</v>
      </c>
    </row>
    <row r="648" spans="1:12">
      <c r="A648">
        <v>57</v>
      </c>
      <c r="B648">
        <v>57</v>
      </c>
      <c r="C648" t="s">
        <v>71</v>
      </c>
      <c r="E648">
        <v>2.5</v>
      </c>
      <c r="F648">
        <v>321</v>
      </c>
      <c r="H648">
        <v>321</v>
      </c>
      <c r="I648" t="s">
        <v>15</v>
      </c>
      <c r="L648">
        <v>7.1989999999999998</v>
      </c>
    </row>
    <row r="649" spans="1:12">
      <c r="A649">
        <v>58</v>
      </c>
      <c r="B649">
        <v>58</v>
      </c>
      <c r="C649" t="s">
        <v>72</v>
      </c>
      <c r="E649">
        <v>2.4900000000000002</v>
      </c>
      <c r="F649">
        <v>255</v>
      </c>
      <c r="H649">
        <v>255</v>
      </c>
      <c r="I649" t="s">
        <v>15</v>
      </c>
      <c r="L649">
        <v>6.8769999999999998</v>
      </c>
    </row>
    <row r="650" spans="1:12">
      <c r="A650">
        <v>59</v>
      </c>
      <c r="B650">
        <v>59</v>
      </c>
      <c r="C650" t="s">
        <v>73</v>
      </c>
      <c r="E650">
        <v>2.4900000000000002</v>
      </c>
      <c r="F650">
        <v>295</v>
      </c>
      <c r="H650">
        <v>295</v>
      </c>
      <c r="I650" t="s">
        <v>15</v>
      </c>
      <c r="L650">
        <v>7.9980000000000002</v>
      </c>
    </row>
    <row r="651" spans="1:12">
      <c r="A651">
        <v>60</v>
      </c>
      <c r="B651">
        <v>60</v>
      </c>
      <c r="C651" t="s">
        <v>74</v>
      </c>
      <c r="E651">
        <v>2.5</v>
      </c>
      <c r="F651">
        <v>244</v>
      </c>
      <c r="H651">
        <v>244</v>
      </c>
      <c r="I651" t="s">
        <v>15</v>
      </c>
      <c r="L651">
        <v>5.6769999999999996</v>
      </c>
    </row>
    <row r="652" spans="1:12">
      <c r="A652">
        <v>61</v>
      </c>
      <c r="B652">
        <v>61</v>
      </c>
      <c r="C652" t="s">
        <v>75</v>
      </c>
      <c r="E652">
        <v>2.5</v>
      </c>
      <c r="F652">
        <v>306</v>
      </c>
      <c r="H652">
        <v>306</v>
      </c>
      <c r="I652" t="s">
        <v>15</v>
      </c>
      <c r="L652">
        <v>7.5049999999999999</v>
      </c>
    </row>
    <row r="653" spans="1:12">
      <c r="A653">
        <v>62</v>
      </c>
      <c r="B653">
        <v>62</v>
      </c>
      <c r="C653" t="s">
        <v>76</v>
      </c>
      <c r="E653">
        <v>2.5</v>
      </c>
      <c r="F653">
        <v>276</v>
      </c>
      <c r="H653">
        <v>276</v>
      </c>
      <c r="I653" t="s">
        <v>15</v>
      </c>
      <c r="L653">
        <v>7.6289999999999996</v>
      </c>
    </row>
    <row r="654" spans="1:12">
      <c r="A654">
        <v>63</v>
      </c>
      <c r="B654">
        <v>63</v>
      </c>
      <c r="C654" t="s">
        <v>77</v>
      </c>
      <c r="E654">
        <v>2.5</v>
      </c>
      <c r="F654">
        <v>226</v>
      </c>
      <c r="H654">
        <v>226</v>
      </c>
      <c r="I654" t="s">
        <v>15</v>
      </c>
      <c r="L654">
        <v>5.9189999999999996</v>
      </c>
    </row>
    <row r="655" spans="1:12">
      <c r="A655">
        <v>64</v>
      </c>
      <c r="B655">
        <v>64</v>
      </c>
      <c r="C655" t="s">
        <v>78</v>
      </c>
      <c r="E655">
        <v>2.5</v>
      </c>
      <c r="F655">
        <v>207</v>
      </c>
      <c r="H655">
        <v>207</v>
      </c>
      <c r="I655" t="s">
        <v>15</v>
      </c>
      <c r="L655">
        <v>7.0789999999999997</v>
      </c>
    </row>
    <row r="656" spans="1:12">
      <c r="A656">
        <v>65</v>
      </c>
      <c r="B656">
        <v>65</v>
      </c>
      <c r="C656" t="s">
        <v>79</v>
      </c>
      <c r="E656">
        <v>2.5</v>
      </c>
      <c r="F656">
        <v>278</v>
      </c>
      <c r="H656">
        <v>278</v>
      </c>
      <c r="I656" t="s">
        <v>15</v>
      </c>
      <c r="L656">
        <v>6.3970000000000002</v>
      </c>
    </row>
    <row r="657" spans="1:12">
      <c r="A657">
        <v>66</v>
      </c>
      <c r="B657">
        <v>66</v>
      </c>
      <c r="C657" t="s">
        <v>80</v>
      </c>
      <c r="E657">
        <v>2.5</v>
      </c>
      <c r="F657">
        <v>170</v>
      </c>
      <c r="H657">
        <v>170</v>
      </c>
      <c r="I657" t="s">
        <v>15</v>
      </c>
      <c r="L657">
        <v>1.9850000000000001</v>
      </c>
    </row>
    <row r="658" spans="1:12">
      <c r="A658">
        <v>67</v>
      </c>
      <c r="B658">
        <v>67</v>
      </c>
      <c r="C658" t="s">
        <v>81</v>
      </c>
    </row>
    <row r="659" spans="1:12">
      <c r="A659">
        <v>68</v>
      </c>
      <c r="B659">
        <v>68</v>
      </c>
      <c r="C659" t="s">
        <v>82</v>
      </c>
    </row>
    <row r="660" spans="1:12">
      <c r="A660">
        <v>69</v>
      </c>
      <c r="B660">
        <v>69</v>
      </c>
      <c r="C660" t="s">
        <v>83</v>
      </c>
    </row>
    <row r="662" spans="1:12">
      <c r="A662" t="s">
        <v>92</v>
      </c>
    </row>
    <row r="664" spans="1:12">
      <c r="B664" t="s">
        <v>3</v>
      </c>
      <c r="C664" t="s">
        <v>4</v>
      </c>
      <c r="D664" t="s">
        <v>5</v>
      </c>
      <c r="E664" t="s">
        <v>6</v>
      </c>
      <c r="F664" t="s">
        <v>7</v>
      </c>
      <c r="G664" t="s">
        <v>8</v>
      </c>
      <c r="H664" t="s">
        <v>9</v>
      </c>
      <c r="I664" t="s">
        <v>10</v>
      </c>
      <c r="J664" t="s">
        <v>11</v>
      </c>
      <c r="K664" t="s">
        <v>12</v>
      </c>
      <c r="L664" t="s">
        <v>13</v>
      </c>
    </row>
    <row r="665" spans="1:12">
      <c r="A665">
        <v>1</v>
      </c>
      <c r="B665">
        <v>1</v>
      </c>
      <c r="C665" t="s">
        <v>14</v>
      </c>
      <c r="E665">
        <v>2.81</v>
      </c>
      <c r="F665">
        <v>35</v>
      </c>
      <c r="H665">
        <v>35</v>
      </c>
      <c r="I665" t="s">
        <v>15</v>
      </c>
      <c r="L665">
        <v>0.248</v>
      </c>
    </row>
    <row r="666" spans="1:12">
      <c r="A666">
        <v>2</v>
      </c>
      <c r="B666">
        <v>2</v>
      </c>
      <c r="C666" t="s">
        <v>16</v>
      </c>
      <c r="E666">
        <v>2.72</v>
      </c>
      <c r="F666">
        <v>43</v>
      </c>
      <c r="H666">
        <v>43</v>
      </c>
      <c r="I666" t="s">
        <v>15</v>
      </c>
      <c r="L666">
        <v>0.30399999999999999</v>
      </c>
    </row>
    <row r="667" spans="1:12">
      <c r="A667">
        <v>3</v>
      </c>
      <c r="B667">
        <v>3</v>
      </c>
      <c r="C667" t="s">
        <v>17</v>
      </c>
      <c r="E667">
        <v>2.7</v>
      </c>
      <c r="F667">
        <v>89</v>
      </c>
      <c r="H667">
        <v>89</v>
      </c>
      <c r="I667" t="s">
        <v>15</v>
      </c>
      <c r="L667">
        <v>1.768</v>
      </c>
    </row>
    <row r="668" spans="1:12">
      <c r="A668">
        <v>4</v>
      </c>
      <c r="B668">
        <v>4</v>
      </c>
      <c r="C668" t="s">
        <v>18</v>
      </c>
      <c r="E668">
        <v>2.7</v>
      </c>
      <c r="F668">
        <v>376</v>
      </c>
      <c r="H668">
        <v>376</v>
      </c>
      <c r="I668" t="s">
        <v>15</v>
      </c>
      <c r="L668">
        <v>4.9539999999999997</v>
      </c>
    </row>
    <row r="669" spans="1:12">
      <c r="A669">
        <v>5</v>
      </c>
      <c r="B669">
        <v>5</v>
      </c>
      <c r="C669" t="s">
        <v>19</v>
      </c>
      <c r="E669">
        <v>2.7</v>
      </c>
      <c r="F669">
        <v>961</v>
      </c>
      <c r="H669">
        <v>961</v>
      </c>
      <c r="I669" t="s">
        <v>15</v>
      </c>
      <c r="L669">
        <v>21.398</v>
      </c>
    </row>
    <row r="670" spans="1:12">
      <c r="A670">
        <v>6</v>
      </c>
      <c r="B670">
        <v>6</v>
      </c>
      <c r="C670" t="s">
        <v>20</v>
      </c>
    </row>
    <row r="671" spans="1:12">
      <c r="A671">
        <v>7</v>
      </c>
      <c r="B671">
        <v>7</v>
      </c>
      <c r="C671" t="s">
        <v>21</v>
      </c>
    </row>
    <row r="672" spans="1:12">
      <c r="A672">
        <v>8</v>
      </c>
      <c r="B672">
        <v>8</v>
      </c>
      <c r="C672" t="s">
        <v>22</v>
      </c>
      <c r="E672">
        <v>2.7</v>
      </c>
      <c r="F672">
        <v>144</v>
      </c>
      <c r="H672">
        <v>144</v>
      </c>
      <c r="I672" t="s">
        <v>15</v>
      </c>
      <c r="L672">
        <v>1.0189999999999999</v>
      </c>
    </row>
    <row r="673" spans="1:12">
      <c r="A673">
        <v>9</v>
      </c>
      <c r="B673">
        <v>9</v>
      </c>
      <c r="C673" t="s">
        <v>23</v>
      </c>
      <c r="E673">
        <v>2.71</v>
      </c>
      <c r="F673">
        <v>65</v>
      </c>
      <c r="H673">
        <v>65</v>
      </c>
      <c r="I673" t="s">
        <v>15</v>
      </c>
      <c r="L673">
        <v>1.0840000000000001</v>
      </c>
    </row>
    <row r="674" spans="1:12">
      <c r="A674">
        <v>10</v>
      </c>
      <c r="B674">
        <v>10</v>
      </c>
      <c r="C674" t="s">
        <v>24</v>
      </c>
      <c r="E674">
        <v>2.71</v>
      </c>
      <c r="F674">
        <v>117</v>
      </c>
      <c r="H674">
        <v>117</v>
      </c>
      <c r="I674" t="s">
        <v>15</v>
      </c>
      <c r="L674">
        <v>0.82699999999999996</v>
      </c>
    </row>
    <row r="675" spans="1:12">
      <c r="A675">
        <v>11</v>
      </c>
      <c r="B675">
        <v>11</v>
      </c>
      <c r="C675" t="s">
        <v>25</v>
      </c>
      <c r="E675">
        <v>2.65</v>
      </c>
      <c r="F675">
        <v>69</v>
      </c>
      <c r="H675">
        <v>69</v>
      </c>
      <c r="I675" t="s">
        <v>15</v>
      </c>
      <c r="L675">
        <v>0.80600000000000005</v>
      </c>
    </row>
    <row r="676" spans="1:12">
      <c r="A676">
        <v>12</v>
      </c>
      <c r="B676">
        <v>12</v>
      </c>
      <c r="C676" t="s">
        <v>26</v>
      </c>
      <c r="E676">
        <v>2.64</v>
      </c>
      <c r="F676">
        <v>73</v>
      </c>
      <c r="H676">
        <v>73</v>
      </c>
      <c r="I676" t="s">
        <v>15</v>
      </c>
      <c r="L676">
        <v>3.3159999999999998</v>
      </c>
    </row>
    <row r="677" spans="1:12">
      <c r="A677">
        <v>13</v>
      </c>
      <c r="B677">
        <v>13</v>
      </c>
      <c r="C677" t="s">
        <v>27</v>
      </c>
      <c r="E677">
        <v>2.71</v>
      </c>
      <c r="F677">
        <v>78</v>
      </c>
      <c r="H677">
        <v>78</v>
      </c>
      <c r="I677" t="s">
        <v>15</v>
      </c>
      <c r="L677">
        <v>2.6819999999999999</v>
      </c>
    </row>
    <row r="678" spans="1:12">
      <c r="A678">
        <v>14</v>
      </c>
      <c r="B678">
        <v>14</v>
      </c>
      <c r="C678" t="s">
        <v>28</v>
      </c>
      <c r="E678">
        <v>2.69</v>
      </c>
      <c r="F678">
        <v>114</v>
      </c>
      <c r="H678">
        <v>114</v>
      </c>
      <c r="I678" t="s">
        <v>15</v>
      </c>
      <c r="L678">
        <v>2.14</v>
      </c>
    </row>
    <row r="679" spans="1:12">
      <c r="A679">
        <v>15</v>
      </c>
      <c r="B679">
        <v>15</v>
      </c>
      <c r="C679" t="s">
        <v>29</v>
      </c>
      <c r="E679">
        <v>2.7</v>
      </c>
      <c r="F679">
        <v>155</v>
      </c>
      <c r="H679">
        <v>155</v>
      </c>
      <c r="I679" t="s">
        <v>15</v>
      </c>
      <c r="L679">
        <v>2.0299999999999998</v>
      </c>
    </row>
    <row r="680" spans="1:12">
      <c r="A680">
        <v>16</v>
      </c>
      <c r="B680">
        <v>16</v>
      </c>
      <c r="C680" t="s">
        <v>30</v>
      </c>
      <c r="E680">
        <v>2.7</v>
      </c>
      <c r="F680">
        <v>82</v>
      </c>
      <c r="H680">
        <v>82</v>
      </c>
      <c r="I680" t="s">
        <v>15</v>
      </c>
      <c r="L680">
        <v>0.90900000000000003</v>
      </c>
    </row>
    <row r="681" spans="1:12">
      <c r="A681">
        <v>17</v>
      </c>
      <c r="B681">
        <v>17</v>
      </c>
      <c r="C681" t="s">
        <v>31</v>
      </c>
      <c r="E681">
        <v>2.65</v>
      </c>
      <c r="F681">
        <v>141</v>
      </c>
      <c r="H681">
        <v>141</v>
      </c>
      <c r="I681" t="s">
        <v>15</v>
      </c>
      <c r="L681">
        <v>5.0519999999999996</v>
      </c>
    </row>
    <row r="682" spans="1:12">
      <c r="A682">
        <v>18</v>
      </c>
      <c r="B682">
        <v>18</v>
      </c>
      <c r="C682" t="s">
        <v>32</v>
      </c>
      <c r="E682">
        <v>2.7</v>
      </c>
      <c r="F682">
        <v>128</v>
      </c>
      <c r="H682">
        <v>128</v>
      </c>
      <c r="I682" t="s">
        <v>15</v>
      </c>
      <c r="L682">
        <v>3.653</v>
      </c>
    </row>
    <row r="683" spans="1:12">
      <c r="A683">
        <v>19</v>
      </c>
      <c r="B683">
        <v>19</v>
      </c>
      <c r="C683" t="s">
        <v>33</v>
      </c>
      <c r="E683">
        <v>2.69</v>
      </c>
      <c r="F683">
        <v>144</v>
      </c>
      <c r="H683">
        <v>144</v>
      </c>
      <c r="I683" t="s">
        <v>15</v>
      </c>
      <c r="L683">
        <v>2.016</v>
      </c>
    </row>
    <row r="684" spans="1:12">
      <c r="A684">
        <v>20</v>
      </c>
      <c r="B684">
        <v>20</v>
      </c>
      <c r="C684" t="s">
        <v>34</v>
      </c>
      <c r="E684">
        <v>2.71</v>
      </c>
      <c r="F684">
        <v>114</v>
      </c>
      <c r="H684">
        <v>114</v>
      </c>
      <c r="I684" t="s">
        <v>15</v>
      </c>
      <c r="L684">
        <v>0.80600000000000005</v>
      </c>
    </row>
    <row r="685" spans="1:12">
      <c r="A685">
        <v>21</v>
      </c>
      <c r="B685">
        <v>21</v>
      </c>
      <c r="C685" t="s">
        <v>35</v>
      </c>
      <c r="E685">
        <v>2.71</v>
      </c>
      <c r="F685">
        <v>158</v>
      </c>
      <c r="H685">
        <v>158</v>
      </c>
      <c r="I685" t="s">
        <v>15</v>
      </c>
      <c r="L685">
        <v>2.093</v>
      </c>
    </row>
    <row r="686" spans="1:12">
      <c r="A686">
        <v>22</v>
      </c>
      <c r="B686">
        <v>22</v>
      </c>
      <c r="C686" t="s">
        <v>36</v>
      </c>
      <c r="E686">
        <v>2.7</v>
      </c>
      <c r="F686">
        <v>126</v>
      </c>
      <c r="H686">
        <v>126</v>
      </c>
      <c r="I686" t="s">
        <v>15</v>
      </c>
      <c r="L686">
        <v>1.1459999999999999</v>
      </c>
    </row>
    <row r="687" spans="1:12">
      <c r="A687">
        <v>23</v>
      </c>
      <c r="B687">
        <v>23</v>
      </c>
      <c r="C687" t="s">
        <v>37</v>
      </c>
      <c r="E687">
        <v>2.7</v>
      </c>
      <c r="F687">
        <v>137</v>
      </c>
      <c r="H687">
        <v>137</v>
      </c>
      <c r="I687" t="s">
        <v>15</v>
      </c>
      <c r="L687">
        <v>4.2030000000000003</v>
      </c>
    </row>
    <row r="688" spans="1:12">
      <c r="A688">
        <v>24</v>
      </c>
      <c r="B688">
        <v>24</v>
      </c>
      <c r="C688" t="s">
        <v>38</v>
      </c>
      <c r="E688">
        <v>2.7</v>
      </c>
      <c r="F688">
        <v>244</v>
      </c>
      <c r="H688">
        <v>244</v>
      </c>
      <c r="I688" t="s">
        <v>15</v>
      </c>
      <c r="L688">
        <v>3.5369999999999999</v>
      </c>
    </row>
    <row r="689" spans="1:12">
      <c r="A689">
        <v>25</v>
      </c>
      <c r="B689">
        <v>25</v>
      </c>
      <c r="C689" t="s">
        <v>39</v>
      </c>
      <c r="E689">
        <v>2.71</v>
      </c>
      <c r="F689">
        <v>139</v>
      </c>
      <c r="H689">
        <v>139</v>
      </c>
      <c r="I689" t="s">
        <v>15</v>
      </c>
      <c r="L689">
        <v>3.077</v>
      </c>
    </row>
    <row r="690" spans="1:12">
      <c r="A690">
        <v>26</v>
      </c>
      <c r="B690">
        <v>26</v>
      </c>
      <c r="C690" t="s">
        <v>40</v>
      </c>
      <c r="E690">
        <v>2.7</v>
      </c>
      <c r="F690">
        <v>238</v>
      </c>
      <c r="H690">
        <v>238</v>
      </c>
      <c r="I690" t="s">
        <v>15</v>
      </c>
      <c r="L690">
        <v>5.5839999999999996</v>
      </c>
    </row>
    <row r="691" spans="1:12">
      <c r="A691">
        <v>27</v>
      </c>
      <c r="B691">
        <v>27</v>
      </c>
      <c r="C691" t="s">
        <v>41</v>
      </c>
      <c r="E691">
        <v>2.69</v>
      </c>
      <c r="F691">
        <v>183</v>
      </c>
      <c r="H691">
        <v>183</v>
      </c>
      <c r="I691" t="s">
        <v>15</v>
      </c>
      <c r="L691">
        <v>3.5670000000000002</v>
      </c>
    </row>
    <row r="692" spans="1:12">
      <c r="A692">
        <v>28</v>
      </c>
      <c r="B692">
        <v>28</v>
      </c>
      <c r="C692" t="s">
        <v>42</v>
      </c>
      <c r="E692">
        <v>2.69</v>
      </c>
      <c r="F692">
        <v>113</v>
      </c>
      <c r="H692">
        <v>113</v>
      </c>
      <c r="I692" t="s">
        <v>15</v>
      </c>
      <c r="L692">
        <v>2.952</v>
      </c>
    </row>
    <row r="693" spans="1:12">
      <c r="A693">
        <v>29</v>
      </c>
      <c r="B693">
        <v>29</v>
      </c>
      <c r="C693" t="s">
        <v>43</v>
      </c>
      <c r="E693">
        <v>2.69</v>
      </c>
      <c r="F693">
        <v>70</v>
      </c>
      <c r="H693">
        <v>70</v>
      </c>
      <c r="I693" t="s">
        <v>15</v>
      </c>
      <c r="L693">
        <v>1.484</v>
      </c>
    </row>
    <row r="694" spans="1:12">
      <c r="A694">
        <v>30</v>
      </c>
      <c r="B694">
        <v>30</v>
      </c>
      <c r="C694" t="s">
        <v>44</v>
      </c>
      <c r="E694">
        <v>2.73</v>
      </c>
      <c r="F694">
        <v>13</v>
      </c>
      <c r="H694">
        <v>13</v>
      </c>
      <c r="I694" t="s">
        <v>15</v>
      </c>
      <c r="L694">
        <v>9.1999999999999998E-2</v>
      </c>
    </row>
    <row r="695" spans="1:12">
      <c r="A695">
        <v>31</v>
      </c>
      <c r="B695">
        <v>31</v>
      </c>
      <c r="C695" t="s">
        <v>45</v>
      </c>
      <c r="E695">
        <v>2.71</v>
      </c>
      <c r="F695">
        <v>92</v>
      </c>
      <c r="H695">
        <v>92</v>
      </c>
      <c r="I695" t="s">
        <v>15</v>
      </c>
      <c r="L695">
        <v>3.7690000000000001</v>
      </c>
    </row>
    <row r="696" spans="1:12">
      <c r="A696">
        <v>32</v>
      </c>
      <c r="B696">
        <v>32</v>
      </c>
      <c r="C696" t="s">
        <v>46</v>
      </c>
    </row>
    <row r="697" spans="1:12">
      <c r="A697">
        <v>33</v>
      </c>
      <c r="B697">
        <v>33</v>
      </c>
      <c r="C697" t="s">
        <v>47</v>
      </c>
      <c r="E697">
        <v>2.7</v>
      </c>
      <c r="F697">
        <v>197</v>
      </c>
      <c r="H697">
        <v>197</v>
      </c>
      <c r="I697" t="s">
        <v>15</v>
      </c>
      <c r="L697">
        <v>3.3959999999999999</v>
      </c>
    </row>
    <row r="698" spans="1:12">
      <c r="A698">
        <v>34</v>
      </c>
      <c r="B698">
        <v>34</v>
      </c>
      <c r="C698" t="s">
        <v>48</v>
      </c>
      <c r="E698">
        <v>2.7</v>
      </c>
      <c r="F698">
        <v>217</v>
      </c>
      <c r="H698">
        <v>217</v>
      </c>
      <c r="I698" t="s">
        <v>15</v>
      </c>
      <c r="L698">
        <v>5.7729999999999997</v>
      </c>
    </row>
    <row r="699" spans="1:12">
      <c r="A699">
        <v>35</v>
      </c>
      <c r="B699">
        <v>35</v>
      </c>
      <c r="C699" t="s">
        <v>49</v>
      </c>
      <c r="E699">
        <v>2.7</v>
      </c>
      <c r="F699">
        <v>166</v>
      </c>
      <c r="H699">
        <v>166</v>
      </c>
      <c r="I699" t="s">
        <v>15</v>
      </c>
      <c r="L699">
        <v>1.1739999999999999</v>
      </c>
    </row>
    <row r="700" spans="1:12">
      <c r="A700">
        <v>36</v>
      </c>
      <c r="B700">
        <v>36</v>
      </c>
      <c r="C700" t="s">
        <v>50</v>
      </c>
      <c r="E700">
        <v>2.71</v>
      </c>
      <c r="F700">
        <v>242</v>
      </c>
      <c r="H700">
        <v>242</v>
      </c>
      <c r="I700" t="s">
        <v>15</v>
      </c>
      <c r="L700">
        <v>4.7409999999999997</v>
      </c>
    </row>
    <row r="701" spans="1:12">
      <c r="A701">
        <v>37</v>
      </c>
      <c r="B701">
        <v>37</v>
      </c>
      <c r="C701" t="s">
        <v>51</v>
      </c>
      <c r="E701">
        <v>2.71</v>
      </c>
      <c r="F701">
        <v>280</v>
      </c>
      <c r="H701">
        <v>280</v>
      </c>
      <c r="I701" t="s">
        <v>15</v>
      </c>
      <c r="L701">
        <v>12.125999999999999</v>
      </c>
    </row>
    <row r="702" spans="1:12">
      <c r="A702">
        <v>38</v>
      </c>
      <c r="B702">
        <v>38</v>
      </c>
      <c r="C702" t="s">
        <v>52</v>
      </c>
      <c r="E702">
        <v>2.71</v>
      </c>
      <c r="F702">
        <v>164</v>
      </c>
      <c r="H702">
        <v>164</v>
      </c>
      <c r="I702" t="s">
        <v>15</v>
      </c>
      <c r="L702">
        <v>7.4290000000000003</v>
      </c>
    </row>
    <row r="703" spans="1:12">
      <c r="A703">
        <v>39</v>
      </c>
      <c r="B703">
        <v>39</v>
      </c>
      <c r="C703" t="s">
        <v>53</v>
      </c>
      <c r="E703">
        <v>2.69</v>
      </c>
      <c r="F703">
        <v>283</v>
      </c>
      <c r="H703">
        <v>283</v>
      </c>
      <c r="I703" t="s">
        <v>15</v>
      </c>
      <c r="L703">
        <v>9.1199999999999992</v>
      </c>
    </row>
    <row r="704" spans="1:12">
      <c r="A704">
        <v>40</v>
      </c>
      <c r="B704">
        <v>40</v>
      </c>
      <c r="C704" t="s">
        <v>54</v>
      </c>
      <c r="E704">
        <v>2.7</v>
      </c>
      <c r="F704">
        <v>345</v>
      </c>
      <c r="H704">
        <v>345</v>
      </c>
      <c r="I704" t="s">
        <v>15</v>
      </c>
      <c r="L704">
        <v>7.1710000000000003</v>
      </c>
    </row>
    <row r="705" spans="1:12">
      <c r="A705">
        <v>41</v>
      </c>
      <c r="B705">
        <v>41</v>
      </c>
      <c r="C705" t="s">
        <v>55</v>
      </c>
      <c r="E705">
        <v>2.69</v>
      </c>
      <c r="F705">
        <v>342</v>
      </c>
      <c r="H705">
        <v>342</v>
      </c>
      <c r="I705" t="s">
        <v>15</v>
      </c>
      <c r="L705">
        <v>7.3070000000000004</v>
      </c>
    </row>
    <row r="706" spans="1:12">
      <c r="A706">
        <v>42</v>
      </c>
      <c r="B706">
        <v>42</v>
      </c>
      <c r="C706" t="s">
        <v>56</v>
      </c>
      <c r="E706">
        <v>2.71</v>
      </c>
      <c r="F706">
        <v>261</v>
      </c>
      <c r="H706">
        <v>261</v>
      </c>
      <c r="I706" t="s">
        <v>15</v>
      </c>
      <c r="L706">
        <v>1.847</v>
      </c>
    </row>
    <row r="707" spans="1:12">
      <c r="A707">
        <v>43</v>
      </c>
      <c r="B707">
        <v>43</v>
      </c>
      <c r="C707" t="s">
        <v>57</v>
      </c>
      <c r="E707">
        <v>2.71</v>
      </c>
      <c r="F707">
        <v>364</v>
      </c>
      <c r="H707">
        <v>364</v>
      </c>
      <c r="I707" t="s">
        <v>15</v>
      </c>
      <c r="L707">
        <v>9.2230000000000008</v>
      </c>
    </row>
    <row r="708" spans="1:12">
      <c r="A708">
        <v>44</v>
      </c>
      <c r="B708">
        <v>44</v>
      </c>
      <c r="C708" t="s">
        <v>58</v>
      </c>
      <c r="E708">
        <v>2.7</v>
      </c>
      <c r="F708">
        <v>433</v>
      </c>
      <c r="H708">
        <v>433</v>
      </c>
      <c r="I708" t="s">
        <v>15</v>
      </c>
      <c r="L708">
        <v>13.064</v>
      </c>
    </row>
    <row r="709" spans="1:12">
      <c r="A709">
        <v>45</v>
      </c>
      <c r="B709">
        <v>45</v>
      </c>
      <c r="C709" t="s">
        <v>59</v>
      </c>
      <c r="E709">
        <v>2.71</v>
      </c>
      <c r="F709">
        <v>380</v>
      </c>
      <c r="H709">
        <v>380</v>
      </c>
      <c r="I709" t="s">
        <v>15</v>
      </c>
      <c r="L709">
        <v>10.627000000000001</v>
      </c>
    </row>
    <row r="710" spans="1:12">
      <c r="A710">
        <v>46</v>
      </c>
      <c r="B710">
        <v>46</v>
      </c>
      <c r="C710" t="s">
        <v>60</v>
      </c>
      <c r="E710">
        <v>2.7</v>
      </c>
      <c r="F710">
        <v>466</v>
      </c>
      <c r="H710">
        <v>466</v>
      </c>
      <c r="I710" t="s">
        <v>15</v>
      </c>
      <c r="L710">
        <v>5.1130000000000004</v>
      </c>
    </row>
    <row r="711" spans="1:12">
      <c r="A711">
        <v>47</v>
      </c>
      <c r="B711">
        <v>47</v>
      </c>
      <c r="C711" t="s">
        <v>61</v>
      </c>
      <c r="E711">
        <v>2.7</v>
      </c>
      <c r="F711">
        <v>183</v>
      </c>
      <c r="H711">
        <v>183</v>
      </c>
      <c r="I711" t="s">
        <v>15</v>
      </c>
      <c r="L711">
        <v>3.9460000000000002</v>
      </c>
    </row>
    <row r="712" spans="1:12">
      <c r="A712">
        <v>48</v>
      </c>
      <c r="B712">
        <v>48</v>
      </c>
      <c r="C712" t="s">
        <v>62</v>
      </c>
      <c r="E712">
        <v>2.7</v>
      </c>
      <c r="F712">
        <v>142</v>
      </c>
      <c r="H712">
        <v>142</v>
      </c>
      <c r="I712" t="s">
        <v>15</v>
      </c>
      <c r="L712">
        <v>2.8130000000000002</v>
      </c>
    </row>
    <row r="713" spans="1:12">
      <c r="A713">
        <v>49</v>
      </c>
      <c r="B713">
        <v>49</v>
      </c>
      <c r="C713" t="s">
        <v>63</v>
      </c>
      <c r="E713">
        <v>2.69</v>
      </c>
      <c r="F713">
        <v>103</v>
      </c>
      <c r="H713">
        <v>103</v>
      </c>
      <c r="I713" t="s">
        <v>15</v>
      </c>
      <c r="L713">
        <v>1.708</v>
      </c>
    </row>
    <row r="714" spans="1:12">
      <c r="A714">
        <v>50</v>
      </c>
      <c r="B714">
        <v>50</v>
      </c>
      <c r="C714" t="s">
        <v>64</v>
      </c>
      <c r="E714">
        <v>2.69</v>
      </c>
      <c r="F714">
        <v>154</v>
      </c>
      <c r="H714">
        <v>154</v>
      </c>
      <c r="I714" t="s">
        <v>15</v>
      </c>
      <c r="L714">
        <v>1.091</v>
      </c>
    </row>
    <row r="715" spans="1:12">
      <c r="A715">
        <v>51</v>
      </c>
      <c r="B715">
        <v>51</v>
      </c>
      <c r="C715" t="s">
        <v>65</v>
      </c>
    </row>
    <row r="716" spans="1:12">
      <c r="A716">
        <v>52</v>
      </c>
      <c r="B716">
        <v>52</v>
      </c>
      <c r="C716" t="s">
        <v>66</v>
      </c>
      <c r="E716">
        <v>2.69</v>
      </c>
      <c r="F716">
        <v>169</v>
      </c>
      <c r="H716">
        <v>169</v>
      </c>
      <c r="I716" t="s">
        <v>15</v>
      </c>
      <c r="L716">
        <v>3.6779999999999999</v>
      </c>
    </row>
    <row r="717" spans="1:12">
      <c r="A717">
        <v>53</v>
      </c>
      <c r="B717">
        <v>53</v>
      </c>
      <c r="C717" t="s">
        <v>67</v>
      </c>
      <c r="E717">
        <v>2.69</v>
      </c>
      <c r="F717">
        <v>125</v>
      </c>
      <c r="H717">
        <v>125</v>
      </c>
      <c r="I717" t="s">
        <v>15</v>
      </c>
      <c r="L717">
        <v>0.88600000000000001</v>
      </c>
    </row>
    <row r="718" spans="1:12">
      <c r="A718">
        <v>54</v>
      </c>
      <c r="B718">
        <v>54</v>
      </c>
      <c r="C718" t="s">
        <v>68</v>
      </c>
      <c r="E718">
        <v>2.68</v>
      </c>
      <c r="F718">
        <v>89</v>
      </c>
      <c r="H718">
        <v>89</v>
      </c>
      <c r="I718" t="s">
        <v>15</v>
      </c>
      <c r="L718">
        <v>3.222</v>
      </c>
    </row>
    <row r="719" spans="1:12">
      <c r="A719">
        <v>55</v>
      </c>
      <c r="B719">
        <v>55</v>
      </c>
      <c r="C719" t="s">
        <v>69</v>
      </c>
      <c r="E719">
        <v>2.71</v>
      </c>
      <c r="F719">
        <v>119</v>
      </c>
      <c r="H719">
        <v>119</v>
      </c>
      <c r="I719" t="s">
        <v>15</v>
      </c>
      <c r="L719">
        <v>2.7029999999999998</v>
      </c>
    </row>
    <row r="720" spans="1:12">
      <c r="A720">
        <v>56</v>
      </c>
      <c r="B720">
        <v>56</v>
      </c>
      <c r="C720" t="s">
        <v>70</v>
      </c>
      <c r="E720">
        <v>2.7</v>
      </c>
      <c r="F720">
        <v>134</v>
      </c>
      <c r="H720">
        <v>134</v>
      </c>
      <c r="I720" t="s">
        <v>15</v>
      </c>
      <c r="L720">
        <v>2.2999999999999998</v>
      </c>
    </row>
    <row r="721" spans="1:12">
      <c r="A721">
        <v>57</v>
      </c>
      <c r="B721">
        <v>57</v>
      </c>
      <c r="C721" t="s">
        <v>71</v>
      </c>
      <c r="E721">
        <v>2.69</v>
      </c>
      <c r="F721">
        <v>156</v>
      </c>
      <c r="H721">
        <v>156</v>
      </c>
      <c r="I721" t="s">
        <v>15</v>
      </c>
      <c r="L721">
        <v>3.081</v>
      </c>
    </row>
    <row r="722" spans="1:12">
      <c r="A722">
        <v>58</v>
      </c>
      <c r="B722">
        <v>58</v>
      </c>
      <c r="C722" t="s">
        <v>72</v>
      </c>
      <c r="E722">
        <v>2.7</v>
      </c>
      <c r="F722">
        <v>128</v>
      </c>
      <c r="H722">
        <v>128</v>
      </c>
      <c r="I722" t="s">
        <v>15</v>
      </c>
      <c r="L722">
        <v>2.14</v>
      </c>
    </row>
    <row r="723" spans="1:12">
      <c r="A723">
        <v>59</v>
      </c>
      <c r="B723">
        <v>59</v>
      </c>
      <c r="C723" t="s">
        <v>73</v>
      </c>
      <c r="E723">
        <v>2.69</v>
      </c>
      <c r="F723">
        <v>208</v>
      </c>
      <c r="H723">
        <v>208</v>
      </c>
      <c r="I723" t="s">
        <v>15</v>
      </c>
      <c r="L723">
        <v>2.919</v>
      </c>
    </row>
    <row r="724" spans="1:12">
      <c r="A724">
        <v>60</v>
      </c>
      <c r="B724">
        <v>60</v>
      </c>
      <c r="C724" t="s">
        <v>74</v>
      </c>
      <c r="E724">
        <v>2.68</v>
      </c>
      <c r="F724">
        <v>151</v>
      </c>
      <c r="H724">
        <v>151</v>
      </c>
      <c r="I724" t="s">
        <v>15</v>
      </c>
      <c r="L724">
        <v>5.077</v>
      </c>
    </row>
    <row r="725" spans="1:12">
      <c r="A725">
        <v>61</v>
      </c>
      <c r="B725">
        <v>61</v>
      </c>
      <c r="C725" t="s">
        <v>75</v>
      </c>
      <c r="E725">
        <v>2.69</v>
      </c>
      <c r="F725">
        <v>82</v>
      </c>
      <c r="H725">
        <v>82</v>
      </c>
      <c r="I725" t="s">
        <v>15</v>
      </c>
      <c r="L725">
        <v>2.5150000000000001</v>
      </c>
    </row>
    <row r="726" spans="1:12">
      <c r="A726">
        <v>62</v>
      </c>
      <c r="B726">
        <v>62</v>
      </c>
      <c r="C726" t="s">
        <v>76</v>
      </c>
      <c r="E726">
        <v>2.71</v>
      </c>
      <c r="F726">
        <v>156</v>
      </c>
      <c r="H726">
        <v>156</v>
      </c>
      <c r="I726" t="s">
        <v>15</v>
      </c>
      <c r="L726">
        <v>3.6339999999999999</v>
      </c>
    </row>
    <row r="727" spans="1:12">
      <c r="A727">
        <v>63</v>
      </c>
      <c r="B727">
        <v>63</v>
      </c>
      <c r="C727" t="s">
        <v>77</v>
      </c>
      <c r="E727">
        <v>2.71</v>
      </c>
      <c r="F727">
        <v>122</v>
      </c>
      <c r="H727">
        <v>122</v>
      </c>
      <c r="I727" t="s">
        <v>15</v>
      </c>
      <c r="L727">
        <v>3.5059999999999998</v>
      </c>
    </row>
    <row r="728" spans="1:12">
      <c r="A728">
        <v>64</v>
      </c>
      <c r="B728">
        <v>64</v>
      </c>
      <c r="C728" t="s">
        <v>78</v>
      </c>
      <c r="E728">
        <v>2.7</v>
      </c>
      <c r="F728">
        <v>175</v>
      </c>
      <c r="H728">
        <v>175</v>
      </c>
      <c r="I728" t="s">
        <v>15</v>
      </c>
      <c r="L728">
        <v>2.2040000000000002</v>
      </c>
    </row>
    <row r="729" spans="1:12">
      <c r="A729">
        <v>65</v>
      </c>
      <c r="B729">
        <v>65</v>
      </c>
      <c r="C729" t="s">
        <v>79</v>
      </c>
      <c r="E729">
        <v>2.7</v>
      </c>
      <c r="F729">
        <v>230</v>
      </c>
      <c r="H729">
        <v>230</v>
      </c>
      <c r="I729" t="s">
        <v>15</v>
      </c>
      <c r="L729">
        <v>4.0119999999999996</v>
      </c>
    </row>
    <row r="730" spans="1:12">
      <c r="A730">
        <v>66</v>
      </c>
      <c r="B730">
        <v>66</v>
      </c>
      <c r="C730" t="s">
        <v>80</v>
      </c>
      <c r="E730">
        <v>2.7</v>
      </c>
      <c r="F730">
        <v>231</v>
      </c>
      <c r="H730">
        <v>231</v>
      </c>
      <c r="I730" t="s">
        <v>15</v>
      </c>
      <c r="L730">
        <v>3.0680000000000001</v>
      </c>
    </row>
    <row r="731" spans="1:12">
      <c r="A731">
        <v>67</v>
      </c>
      <c r="B731">
        <v>67</v>
      </c>
      <c r="C731" t="s">
        <v>81</v>
      </c>
      <c r="E731">
        <v>2.66</v>
      </c>
      <c r="F731">
        <v>22</v>
      </c>
      <c r="H731">
        <v>22</v>
      </c>
      <c r="I731" t="s">
        <v>15</v>
      </c>
      <c r="L731">
        <v>0.156</v>
      </c>
    </row>
    <row r="732" spans="1:12">
      <c r="A732">
        <v>68</v>
      </c>
      <c r="B732">
        <v>68</v>
      </c>
      <c r="C732" t="s">
        <v>82</v>
      </c>
    </row>
    <row r="733" spans="1:12">
      <c r="A733">
        <v>69</v>
      </c>
      <c r="B733">
        <v>69</v>
      </c>
      <c r="C733" t="s">
        <v>83</v>
      </c>
    </row>
    <row r="735" spans="1:12">
      <c r="A735" t="s">
        <v>93</v>
      </c>
    </row>
    <row r="737" spans="1:12">
      <c r="B737" t="s">
        <v>3</v>
      </c>
      <c r="C737" t="s">
        <v>4</v>
      </c>
      <c r="D737" t="s">
        <v>5</v>
      </c>
      <c r="E737" t="s">
        <v>6</v>
      </c>
      <c r="F737" t="s">
        <v>7</v>
      </c>
      <c r="G737" t="s">
        <v>8</v>
      </c>
      <c r="H737" t="s">
        <v>9</v>
      </c>
      <c r="I737" t="s">
        <v>10</v>
      </c>
      <c r="J737" t="s">
        <v>11</v>
      </c>
      <c r="K737" t="s">
        <v>12</v>
      </c>
      <c r="L737" t="s">
        <v>13</v>
      </c>
    </row>
    <row r="738" spans="1:12">
      <c r="A738">
        <v>1</v>
      </c>
      <c r="B738">
        <v>1</v>
      </c>
      <c r="C738" t="s">
        <v>14</v>
      </c>
      <c r="E738">
        <v>2.63</v>
      </c>
      <c r="F738">
        <v>40</v>
      </c>
      <c r="H738">
        <v>40</v>
      </c>
      <c r="I738" t="s">
        <v>15</v>
      </c>
      <c r="L738">
        <v>0.63</v>
      </c>
    </row>
    <row r="739" spans="1:12">
      <c r="A739">
        <v>2</v>
      </c>
      <c r="B739">
        <v>2</v>
      </c>
      <c r="C739" t="s">
        <v>16</v>
      </c>
      <c r="E739">
        <v>2.68</v>
      </c>
      <c r="F739">
        <v>15</v>
      </c>
      <c r="H739">
        <v>15</v>
      </c>
      <c r="I739" t="s">
        <v>15</v>
      </c>
      <c r="L739">
        <v>0.19800000000000001</v>
      </c>
    </row>
    <row r="740" spans="1:12">
      <c r="A740">
        <v>3</v>
      </c>
      <c r="B740">
        <v>3</v>
      </c>
      <c r="C740" t="s">
        <v>17</v>
      </c>
      <c r="E740">
        <v>2.67</v>
      </c>
      <c r="F740">
        <v>28</v>
      </c>
      <c r="H740">
        <v>28</v>
      </c>
      <c r="I740" t="s">
        <v>15</v>
      </c>
      <c r="L740">
        <v>0.19800000000000001</v>
      </c>
    </row>
    <row r="741" spans="1:12">
      <c r="A741">
        <v>4</v>
      </c>
      <c r="B741">
        <v>4</v>
      </c>
      <c r="C741" t="s">
        <v>18</v>
      </c>
    </row>
    <row r="742" spans="1:12">
      <c r="A742">
        <v>5</v>
      </c>
      <c r="B742">
        <v>5</v>
      </c>
      <c r="C742" t="s">
        <v>19</v>
      </c>
      <c r="E742">
        <v>2.64</v>
      </c>
      <c r="F742">
        <v>19</v>
      </c>
      <c r="H742">
        <v>19</v>
      </c>
      <c r="I742" t="s">
        <v>15</v>
      </c>
      <c r="L742">
        <v>0.13400000000000001</v>
      </c>
    </row>
    <row r="743" spans="1:12">
      <c r="A743">
        <v>6</v>
      </c>
      <c r="B743">
        <v>6</v>
      </c>
      <c r="C743" t="s">
        <v>20</v>
      </c>
      <c r="E743">
        <v>2.66</v>
      </c>
      <c r="F743">
        <v>26</v>
      </c>
      <c r="H743">
        <v>26</v>
      </c>
      <c r="I743" t="s">
        <v>15</v>
      </c>
      <c r="L743">
        <v>0.184</v>
      </c>
    </row>
    <row r="744" spans="1:12">
      <c r="A744">
        <v>7</v>
      </c>
      <c r="B744">
        <v>7</v>
      </c>
      <c r="C744" t="s">
        <v>21</v>
      </c>
      <c r="E744">
        <v>2.73</v>
      </c>
      <c r="F744">
        <v>21</v>
      </c>
      <c r="H744">
        <v>21</v>
      </c>
      <c r="I744" t="s">
        <v>15</v>
      </c>
      <c r="L744">
        <v>0.14799999999999999</v>
      </c>
    </row>
    <row r="745" spans="1:12">
      <c r="A745">
        <v>8</v>
      </c>
      <c r="B745">
        <v>8</v>
      </c>
      <c r="C745" t="s">
        <v>22</v>
      </c>
      <c r="E745">
        <v>2.73</v>
      </c>
      <c r="F745">
        <v>26809</v>
      </c>
      <c r="H745">
        <v>26809</v>
      </c>
      <c r="I745" t="s">
        <v>15</v>
      </c>
      <c r="L745">
        <v>1002.647</v>
      </c>
    </row>
    <row r="746" spans="1:12">
      <c r="A746">
        <v>9</v>
      </c>
      <c r="B746">
        <v>9</v>
      </c>
      <c r="C746" t="s">
        <v>23</v>
      </c>
      <c r="E746">
        <v>2.73</v>
      </c>
      <c r="F746">
        <v>28663</v>
      </c>
      <c r="H746">
        <v>28663</v>
      </c>
      <c r="I746" t="s">
        <v>15</v>
      </c>
      <c r="L746">
        <v>960.11599999999999</v>
      </c>
    </row>
    <row r="747" spans="1:12">
      <c r="A747">
        <v>10</v>
      </c>
      <c r="B747">
        <v>10</v>
      </c>
      <c r="C747" t="s">
        <v>24</v>
      </c>
      <c r="E747">
        <v>2.73</v>
      </c>
      <c r="F747">
        <v>31508</v>
      </c>
      <c r="H747">
        <v>31508</v>
      </c>
      <c r="I747" t="s">
        <v>15</v>
      </c>
      <c r="L747">
        <v>1090.674</v>
      </c>
    </row>
    <row r="748" spans="1:12">
      <c r="A748">
        <v>11</v>
      </c>
      <c r="B748">
        <v>11</v>
      </c>
      <c r="C748" t="s">
        <v>25</v>
      </c>
      <c r="E748">
        <v>2.73</v>
      </c>
      <c r="F748">
        <v>26867</v>
      </c>
      <c r="H748">
        <v>26867</v>
      </c>
      <c r="I748" t="s">
        <v>15</v>
      </c>
      <c r="L748">
        <v>942.56100000000004</v>
      </c>
    </row>
    <row r="749" spans="1:12">
      <c r="A749">
        <v>12</v>
      </c>
      <c r="B749">
        <v>12</v>
      </c>
      <c r="C749" t="s">
        <v>26</v>
      </c>
      <c r="E749">
        <v>2.73</v>
      </c>
      <c r="F749">
        <v>27473</v>
      </c>
      <c r="H749">
        <v>27473</v>
      </c>
      <c r="I749" t="s">
        <v>15</v>
      </c>
      <c r="L749">
        <v>966.07299999999998</v>
      </c>
    </row>
    <row r="750" spans="1:12">
      <c r="A750">
        <v>13</v>
      </c>
      <c r="B750">
        <v>13</v>
      </c>
      <c r="C750" t="s">
        <v>27</v>
      </c>
      <c r="E750">
        <v>2.73</v>
      </c>
      <c r="F750">
        <v>25730</v>
      </c>
      <c r="H750">
        <v>25730</v>
      </c>
      <c r="I750" t="s">
        <v>15</v>
      </c>
      <c r="L750">
        <v>887.51</v>
      </c>
    </row>
    <row r="751" spans="1:12">
      <c r="A751">
        <v>14</v>
      </c>
      <c r="B751">
        <v>14</v>
      </c>
      <c r="C751" t="s">
        <v>28</v>
      </c>
      <c r="E751">
        <v>2.73</v>
      </c>
      <c r="F751">
        <v>31107</v>
      </c>
      <c r="H751">
        <v>31107</v>
      </c>
      <c r="I751" t="s">
        <v>15</v>
      </c>
      <c r="L751">
        <v>1052.633</v>
      </c>
    </row>
    <row r="752" spans="1:12">
      <c r="A752">
        <v>15</v>
      </c>
      <c r="B752">
        <v>15</v>
      </c>
      <c r="C752" t="s">
        <v>29</v>
      </c>
      <c r="E752">
        <v>2.73</v>
      </c>
      <c r="F752">
        <v>28029</v>
      </c>
      <c r="H752">
        <v>28029</v>
      </c>
      <c r="I752" t="s">
        <v>15</v>
      </c>
      <c r="L752">
        <v>929.745</v>
      </c>
    </row>
    <row r="753" spans="1:12">
      <c r="A753">
        <v>16</v>
      </c>
      <c r="B753">
        <v>16</v>
      </c>
      <c r="C753" t="s">
        <v>30</v>
      </c>
      <c r="E753">
        <v>2.73</v>
      </c>
      <c r="F753">
        <v>28414</v>
      </c>
      <c r="H753">
        <v>28414</v>
      </c>
      <c r="I753" t="s">
        <v>15</v>
      </c>
      <c r="L753">
        <v>991.23900000000003</v>
      </c>
    </row>
    <row r="754" spans="1:12">
      <c r="A754">
        <v>17</v>
      </c>
      <c r="B754">
        <v>17</v>
      </c>
      <c r="C754" t="s">
        <v>31</v>
      </c>
      <c r="E754">
        <v>2.73</v>
      </c>
      <c r="F754">
        <v>28514</v>
      </c>
      <c r="H754">
        <v>28514</v>
      </c>
      <c r="I754" t="s">
        <v>15</v>
      </c>
      <c r="L754">
        <v>988.2</v>
      </c>
    </row>
    <row r="755" spans="1:12">
      <c r="A755">
        <v>18</v>
      </c>
      <c r="B755">
        <v>18</v>
      </c>
      <c r="C755" t="s">
        <v>32</v>
      </c>
      <c r="E755">
        <v>2.73</v>
      </c>
      <c r="F755">
        <v>27221</v>
      </c>
      <c r="H755">
        <v>27221</v>
      </c>
      <c r="I755" t="s">
        <v>15</v>
      </c>
      <c r="L755">
        <v>978.84199999999998</v>
      </c>
    </row>
    <row r="756" spans="1:12">
      <c r="A756">
        <v>19</v>
      </c>
      <c r="B756">
        <v>19</v>
      </c>
      <c r="C756" t="s">
        <v>33</v>
      </c>
      <c r="E756">
        <v>2.73</v>
      </c>
      <c r="F756">
        <v>26546</v>
      </c>
      <c r="H756">
        <v>26546</v>
      </c>
      <c r="I756" t="s">
        <v>15</v>
      </c>
      <c r="L756">
        <v>936.721</v>
      </c>
    </row>
    <row r="757" spans="1:12">
      <c r="A757">
        <v>20</v>
      </c>
      <c r="B757">
        <v>20</v>
      </c>
      <c r="C757" t="s">
        <v>34</v>
      </c>
      <c r="E757">
        <v>2.73</v>
      </c>
      <c r="F757">
        <v>28818</v>
      </c>
      <c r="H757">
        <v>28818</v>
      </c>
      <c r="I757" t="s">
        <v>15</v>
      </c>
      <c r="L757">
        <v>973.76800000000003</v>
      </c>
    </row>
    <row r="758" spans="1:12">
      <c r="A758">
        <v>21</v>
      </c>
      <c r="B758">
        <v>21</v>
      </c>
      <c r="C758" t="s">
        <v>35</v>
      </c>
      <c r="E758">
        <v>2.73</v>
      </c>
      <c r="F758">
        <v>26985</v>
      </c>
      <c r="H758">
        <v>26985</v>
      </c>
      <c r="I758" t="s">
        <v>15</v>
      </c>
      <c r="L758">
        <v>928.66499999999996</v>
      </c>
    </row>
    <row r="759" spans="1:12">
      <c r="A759">
        <v>22</v>
      </c>
      <c r="B759">
        <v>22</v>
      </c>
      <c r="C759" t="s">
        <v>36</v>
      </c>
      <c r="E759">
        <v>2.73</v>
      </c>
      <c r="F759">
        <v>28776</v>
      </c>
      <c r="H759">
        <v>28776</v>
      </c>
      <c r="I759" t="s">
        <v>15</v>
      </c>
      <c r="L759">
        <v>1022.498</v>
      </c>
    </row>
    <row r="760" spans="1:12">
      <c r="A760">
        <v>23</v>
      </c>
      <c r="B760">
        <v>23</v>
      </c>
      <c r="C760" t="s">
        <v>37</v>
      </c>
      <c r="E760">
        <v>2.72</v>
      </c>
      <c r="F760">
        <v>25763</v>
      </c>
      <c r="H760">
        <v>25763</v>
      </c>
      <c r="I760" t="s">
        <v>15</v>
      </c>
      <c r="L760">
        <v>930.346</v>
      </c>
    </row>
    <row r="761" spans="1:12">
      <c r="A761">
        <v>24</v>
      </c>
      <c r="B761">
        <v>24</v>
      </c>
      <c r="C761" t="s">
        <v>38</v>
      </c>
      <c r="E761">
        <v>2.73</v>
      </c>
      <c r="F761">
        <v>25872</v>
      </c>
      <c r="H761">
        <v>25872</v>
      </c>
      <c r="I761" t="s">
        <v>15</v>
      </c>
      <c r="L761">
        <v>921.74900000000002</v>
      </c>
    </row>
    <row r="762" spans="1:12">
      <c r="A762">
        <v>25</v>
      </c>
      <c r="B762">
        <v>25</v>
      </c>
      <c r="C762" t="s">
        <v>39</v>
      </c>
      <c r="E762">
        <v>2.73</v>
      </c>
      <c r="F762">
        <v>24846</v>
      </c>
      <c r="H762">
        <v>24846</v>
      </c>
      <c r="I762" t="s">
        <v>15</v>
      </c>
      <c r="L762">
        <v>883.57</v>
      </c>
    </row>
    <row r="763" spans="1:12">
      <c r="A763">
        <v>26</v>
      </c>
      <c r="B763">
        <v>26</v>
      </c>
      <c r="C763" t="s">
        <v>40</v>
      </c>
      <c r="E763">
        <v>2.72</v>
      </c>
      <c r="F763">
        <v>22893</v>
      </c>
      <c r="H763">
        <v>22893</v>
      </c>
      <c r="I763" t="s">
        <v>15</v>
      </c>
      <c r="L763">
        <v>852.86199999999997</v>
      </c>
    </row>
    <row r="764" spans="1:12">
      <c r="A764">
        <v>27</v>
      </c>
      <c r="B764">
        <v>27</v>
      </c>
      <c r="C764" t="s">
        <v>41</v>
      </c>
      <c r="E764">
        <v>2.73</v>
      </c>
      <c r="F764">
        <v>25432</v>
      </c>
      <c r="H764">
        <v>25432</v>
      </c>
      <c r="I764" t="s">
        <v>15</v>
      </c>
      <c r="L764">
        <v>880.07799999999997</v>
      </c>
    </row>
    <row r="765" spans="1:12">
      <c r="A765">
        <v>28</v>
      </c>
      <c r="B765">
        <v>28</v>
      </c>
      <c r="C765" t="s">
        <v>42</v>
      </c>
      <c r="E765">
        <v>2.73</v>
      </c>
      <c r="F765">
        <v>14763</v>
      </c>
      <c r="H765">
        <v>14763</v>
      </c>
      <c r="I765" t="s">
        <v>15</v>
      </c>
      <c r="L765">
        <v>472.59199999999998</v>
      </c>
    </row>
    <row r="766" spans="1:12">
      <c r="A766">
        <v>29</v>
      </c>
      <c r="B766">
        <v>29</v>
      </c>
      <c r="C766" t="s">
        <v>43</v>
      </c>
      <c r="E766">
        <v>2.73</v>
      </c>
      <c r="F766">
        <v>13877</v>
      </c>
      <c r="H766">
        <v>13877</v>
      </c>
      <c r="I766" t="s">
        <v>15</v>
      </c>
      <c r="L766">
        <v>465.50700000000001</v>
      </c>
    </row>
    <row r="767" spans="1:12">
      <c r="A767">
        <v>30</v>
      </c>
      <c r="B767">
        <v>30</v>
      </c>
      <c r="C767" t="s">
        <v>44</v>
      </c>
      <c r="E767">
        <v>2.73</v>
      </c>
      <c r="F767">
        <v>13224</v>
      </c>
      <c r="H767">
        <v>13224</v>
      </c>
      <c r="I767" t="s">
        <v>15</v>
      </c>
      <c r="L767">
        <v>434.065</v>
      </c>
    </row>
    <row r="768" spans="1:12">
      <c r="A768">
        <v>31</v>
      </c>
      <c r="B768">
        <v>31</v>
      </c>
      <c r="C768" t="s">
        <v>45</v>
      </c>
      <c r="E768">
        <v>2.73</v>
      </c>
      <c r="F768">
        <v>13788</v>
      </c>
      <c r="H768">
        <v>13788</v>
      </c>
      <c r="I768" t="s">
        <v>15</v>
      </c>
      <c r="L768">
        <v>473.673</v>
      </c>
    </row>
    <row r="769" spans="1:12">
      <c r="A769">
        <v>32</v>
      </c>
      <c r="B769">
        <v>32</v>
      </c>
      <c r="C769" t="s">
        <v>46</v>
      </c>
      <c r="E769">
        <v>2.73</v>
      </c>
      <c r="F769">
        <v>50</v>
      </c>
      <c r="H769">
        <v>50</v>
      </c>
      <c r="I769" t="s">
        <v>15</v>
      </c>
      <c r="L769">
        <v>0.56699999999999995</v>
      </c>
    </row>
    <row r="770" spans="1:12">
      <c r="A770">
        <v>33</v>
      </c>
      <c r="B770">
        <v>33</v>
      </c>
      <c r="C770" t="s">
        <v>47</v>
      </c>
      <c r="E770">
        <v>2.73</v>
      </c>
      <c r="F770">
        <v>22194</v>
      </c>
      <c r="H770">
        <v>22194</v>
      </c>
      <c r="I770" t="s">
        <v>15</v>
      </c>
      <c r="L770">
        <v>767.822</v>
      </c>
    </row>
    <row r="771" spans="1:12">
      <c r="A771">
        <v>34</v>
      </c>
      <c r="B771">
        <v>34</v>
      </c>
      <c r="C771" t="s">
        <v>48</v>
      </c>
      <c r="E771">
        <v>2.72</v>
      </c>
      <c r="F771">
        <v>24763</v>
      </c>
      <c r="H771">
        <v>24763</v>
      </c>
      <c r="I771" t="s">
        <v>15</v>
      </c>
      <c r="L771">
        <v>810.85900000000004</v>
      </c>
    </row>
    <row r="772" spans="1:12">
      <c r="A772">
        <v>35</v>
      </c>
      <c r="B772">
        <v>35</v>
      </c>
      <c r="C772" t="s">
        <v>49</v>
      </c>
      <c r="E772">
        <v>2.72</v>
      </c>
      <c r="F772">
        <v>24647</v>
      </c>
      <c r="H772">
        <v>24647</v>
      </c>
      <c r="I772" t="s">
        <v>15</v>
      </c>
      <c r="L772">
        <v>803.98900000000003</v>
      </c>
    </row>
    <row r="773" spans="1:12">
      <c r="A773">
        <v>36</v>
      </c>
      <c r="B773">
        <v>36</v>
      </c>
      <c r="C773" t="s">
        <v>50</v>
      </c>
      <c r="E773">
        <v>2.72</v>
      </c>
      <c r="F773">
        <v>27276</v>
      </c>
      <c r="H773">
        <v>27276</v>
      </c>
      <c r="I773" t="s">
        <v>15</v>
      </c>
      <c r="L773">
        <v>896.39099999999996</v>
      </c>
    </row>
    <row r="774" spans="1:12">
      <c r="A774">
        <v>37</v>
      </c>
      <c r="B774">
        <v>37</v>
      </c>
      <c r="C774" t="s">
        <v>51</v>
      </c>
      <c r="E774">
        <v>2.72</v>
      </c>
      <c r="F774">
        <v>31188</v>
      </c>
      <c r="H774">
        <v>31188</v>
      </c>
      <c r="I774" t="s">
        <v>15</v>
      </c>
      <c r="L774">
        <v>989.45799999999997</v>
      </c>
    </row>
    <row r="775" spans="1:12">
      <c r="A775">
        <v>38</v>
      </c>
      <c r="B775">
        <v>38</v>
      </c>
      <c r="C775" t="s">
        <v>52</v>
      </c>
      <c r="E775">
        <v>2.72</v>
      </c>
      <c r="F775">
        <v>29604</v>
      </c>
      <c r="H775">
        <v>29604</v>
      </c>
      <c r="I775" t="s">
        <v>15</v>
      </c>
      <c r="L775">
        <v>898.88800000000003</v>
      </c>
    </row>
    <row r="776" spans="1:12">
      <c r="A776">
        <v>39</v>
      </c>
      <c r="B776">
        <v>39</v>
      </c>
      <c r="C776" t="s">
        <v>53</v>
      </c>
      <c r="E776">
        <v>2.72</v>
      </c>
      <c r="F776">
        <v>31938</v>
      </c>
      <c r="H776">
        <v>31938</v>
      </c>
      <c r="I776" t="s">
        <v>15</v>
      </c>
      <c r="L776">
        <v>957.49099999999999</v>
      </c>
    </row>
    <row r="777" spans="1:12">
      <c r="A777">
        <v>40</v>
      </c>
      <c r="B777">
        <v>40</v>
      </c>
      <c r="C777" t="s">
        <v>54</v>
      </c>
      <c r="E777">
        <v>2.72</v>
      </c>
      <c r="F777">
        <v>32351</v>
      </c>
      <c r="H777">
        <v>32351</v>
      </c>
      <c r="I777" t="s">
        <v>15</v>
      </c>
      <c r="L777">
        <v>968.05700000000002</v>
      </c>
    </row>
    <row r="778" spans="1:12">
      <c r="A778">
        <v>41</v>
      </c>
      <c r="B778">
        <v>41</v>
      </c>
      <c r="C778" t="s">
        <v>55</v>
      </c>
      <c r="E778">
        <v>2.72</v>
      </c>
      <c r="F778">
        <v>39290</v>
      </c>
      <c r="H778">
        <v>39290</v>
      </c>
      <c r="I778" t="s">
        <v>15</v>
      </c>
      <c r="L778">
        <v>1120.07</v>
      </c>
    </row>
    <row r="779" spans="1:12">
      <c r="A779">
        <v>42</v>
      </c>
      <c r="B779">
        <v>42</v>
      </c>
      <c r="C779" t="s">
        <v>56</v>
      </c>
      <c r="E779">
        <v>2.72</v>
      </c>
      <c r="F779">
        <v>40689</v>
      </c>
      <c r="H779">
        <v>40689</v>
      </c>
      <c r="I779" t="s">
        <v>15</v>
      </c>
      <c r="L779">
        <v>1148.17</v>
      </c>
    </row>
    <row r="780" spans="1:12">
      <c r="A780">
        <v>43</v>
      </c>
      <c r="B780">
        <v>43</v>
      </c>
      <c r="C780" t="s">
        <v>57</v>
      </c>
      <c r="E780">
        <v>2.72</v>
      </c>
      <c r="F780">
        <v>35530</v>
      </c>
      <c r="H780">
        <v>35530</v>
      </c>
      <c r="I780" t="s">
        <v>15</v>
      </c>
      <c r="L780">
        <v>1078.8599999999999</v>
      </c>
    </row>
    <row r="781" spans="1:12">
      <c r="A781">
        <v>44</v>
      </c>
      <c r="B781">
        <v>44</v>
      </c>
      <c r="C781" t="s">
        <v>58</v>
      </c>
      <c r="E781">
        <v>2.72</v>
      </c>
      <c r="F781">
        <v>40170</v>
      </c>
      <c r="H781">
        <v>40170</v>
      </c>
      <c r="I781" t="s">
        <v>15</v>
      </c>
      <c r="L781">
        <v>1077.085</v>
      </c>
    </row>
    <row r="782" spans="1:12">
      <c r="A782">
        <v>45</v>
      </c>
      <c r="B782">
        <v>45</v>
      </c>
      <c r="C782" t="s">
        <v>59</v>
      </c>
      <c r="E782">
        <v>2.72</v>
      </c>
      <c r="F782">
        <v>40860</v>
      </c>
      <c r="H782">
        <v>40860</v>
      </c>
      <c r="I782" t="s">
        <v>15</v>
      </c>
      <c r="L782">
        <v>1127.3510000000001</v>
      </c>
    </row>
    <row r="783" spans="1:12">
      <c r="A783">
        <v>46</v>
      </c>
      <c r="B783">
        <v>46</v>
      </c>
      <c r="C783" t="s">
        <v>60</v>
      </c>
      <c r="E783">
        <v>2.72</v>
      </c>
      <c r="F783">
        <v>26658</v>
      </c>
      <c r="H783">
        <v>26658</v>
      </c>
      <c r="I783" t="s">
        <v>15</v>
      </c>
      <c r="L783">
        <v>859.99400000000003</v>
      </c>
    </row>
    <row r="784" spans="1:12">
      <c r="A784">
        <v>47</v>
      </c>
      <c r="B784">
        <v>47</v>
      </c>
      <c r="C784" t="s">
        <v>61</v>
      </c>
      <c r="E784">
        <v>2.72</v>
      </c>
      <c r="F784">
        <v>26149</v>
      </c>
      <c r="H784">
        <v>26149</v>
      </c>
      <c r="I784" t="s">
        <v>15</v>
      </c>
      <c r="L784">
        <v>840.24099999999999</v>
      </c>
    </row>
    <row r="785" spans="1:12">
      <c r="A785">
        <v>48</v>
      </c>
      <c r="B785">
        <v>48</v>
      </c>
      <c r="C785" t="s">
        <v>62</v>
      </c>
      <c r="E785">
        <v>2.73</v>
      </c>
      <c r="F785">
        <v>3544</v>
      </c>
      <c r="H785">
        <v>3544</v>
      </c>
      <c r="I785" t="s">
        <v>15</v>
      </c>
      <c r="L785">
        <v>117.026</v>
      </c>
    </row>
    <row r="786" spans="1:12">
      <c r="A786">
        <v>49</v>
      </c>
      <c r="B786">
        <v>49</v>
      </c>
      <c r="C786" t="s">
        <v>63</v>
      </c>
      <c r="E786">
        <v>2.73</v>
      </c>
      <c r="F786">
        <v>2272</v>
      </c>
      <c r="H786">
        <v>2272</v>
      </c>
      <c r="I786" t="s">
        <v>15</v>
      </c>
      <c r="L786">
        <v>63.21</v>
      </c>
    </row>
    <row r="787" spans="1:12">
      <c r="A787">
        <v>50</v>
      </c>
      <c r="B787">
        <v>50</v>
      </c>
      <c r="C787" t="s">
        <v>64</v>
      </c>
      <c r="E787">
        <v>2.73</v>
      </c>
      <c r="F787">
        <v>3154</v>
      </c>
      <c r="H787">
        <v>3154</v>
      </c>
      <c r="I787" t="s">
        <v>15</v>
      </c>
      <c r="L787">
        <v>94.090999999999994</v>
      </c>
    </row>
    <row r="788" spans="1:12">
      <c r="A788">
        <v>51</v>
      </c>
      <c r="B788">
        <v>51</v>
      </c>
      <c r="C788" t="s">
        <v>65</v>
      </c>
      <c r="E788">
        <v>2.72</v>
      </c>
      <c r="F788">
        <v>2607</v>
      </c>
      <c r="H788">
        <v>2607</v>
      </c>
      <c r="I788" t="s">
        <v>15</v>
      </c>
      <c r="L788">
        <v>81.906999999999996</v>
      </c>
    </row>
    <row r="789" spans="1:12">
      <c r="A789">
        <v>52</v>
      </c>
      <c r="B789">
        <v>52</v>
      </c>
      <c r="C789" t="s">
        <v>66</v>
      </c>
      <c r="E789">
        <v>2.73</v>
      </c>
      <c r="F789">
        <v>10209</v>
      </c>
      <c r="H789">
        <v>10209</v>
      </c>
      <c r="I789" t="s">
        <v>15</v>
      </c>
      <c r="L789">
        <v>351.995</v>
      </c>
    </row>
    <row r="790" spans="1:12">
      <c r="A790">
        <v>53</v>
      </c>
      <c r="B790">
        <v>53</v>
      </c>
      <c r="C790" t="s">
        <v>67</v>
      </c>
      <c r="E790">
        <v>2.73</v>
      </c>
      <c r="F790">
        <v>10621</v>
      </c>
      <c r="H790">
        <v>10621</v>
      </c>
      <c r="I790" t="s">
        <v>15</v>
      </c>
      <c r="L790">
        <v>350.96100000000001</v>
      </c>
    </row>
    <row r="791" spans="1:12">
      <c r="A791">
        <v>54</v>
      </c>
      <c r="B791">
        <v>54</v>
      </c>
      <c r="C791" t="s">
        <v>68</v>
      </c>
      <c r="E791">
        <v>2.73</v>
      </c>
      <c r="F791">
        <v>9542</v>
      </c>
      <c r="H791">
        <v>9542</v>
      </c>
      <c r="I791" t="s">
        <v>15</v>
      </c>
      <c r="L791">
        <v>317.47000000000003</v>
      </c>
    </row>
    <row r="792" spans="1:12">
      <c r="A792">
        <v>55</v>
      </c>
      <c r="B792">
        <v>55</v>
      </c>
      <c r="C792" t="s">
        <v>69</v>
      </c>
      <c r="E792">
        <v>2.72</v>
      </c>
      <c r="F792">
        <v>10814</v>
      </c>
      <c r="H792">
        <v>10814</v>
      </c>
      <c r="I792" t="s">
        <v>15</v>
      </c>
      <c r="L792">
        <v>365.72399999999999</v>
      </c>
    </row>
    <row r="793" spans="1:12">
      <c r="A793">
        <v>56</v>
      </c>
      <c r="B793">
        <v>56</v>
      </c>
      <c r="C793" t="s">
        <v>70</v>
      </c>
      <c r="E793">
        <v>2.73</v>
      </c>
      <c r="F793">
        <v>8961</v>
      </c>
      <c r="H793">
        <v>8961</v>
      </c>
      <c r="I793" t="s">
        <v>15</v>
      </c>
      <c r="L793">
        <v>284.166</v>
      </c>
    </row>
    <row r="794" spans="1:12">
      <c r="A794">
        <v>57</v>
      </c>
      <c r="B794">
        <v>57</v>
      </c>
      <c r="C794" t="s">
        <v>71</v>
      </c>
      <c r="E794">
        <v>2.72</v>
      </c>
      <c r="F794">
        <v>9072</v>
      </c>
      <c r="H794">
        <v>9072</v>
      </c>
      <c r="I794" t="s">
        <v>15</v>
      </c>
      <c r="L794">
        <v>299.74700000000001</v>
      </c>
    </row>
    <row r="795" spans="1:12">
      <c r="A795">
        <v>58</v>
      </c>
      <c r="B795">
        <v>58</v>
      </c>
      <c r="C795" t="s">
        <v>72</v>
      </c>
      <c r="E795">
        <v>2.72</v>
      </c>
      <c r="F795">
        <v>10331</v>
      </c>
      <c r="H795">
        <v>10331</v>
      </c>
      <c r="I795" t="s">
        <v>15</v>
      </c>
      <c r="L795">
        <v>328.94200000000001</v>
      </c>
    </row>
    <row r="796" spans="1:12">
      <c r="A796">
        <v>59</v>
      </c>
      <c r="B796">
        <v>59</v>
      </c>
      <c r="C796" t="s">
        <v>73</v>
      </c>
      <c r="E796">
        <v>2.73</v>
      </c>
      <c r="F796">
        <v>10198</v>
      </c>
      <c r="H796">
        <v>10198</v>
      </c>
      <c r="I796" t="s">
        <v>15</v>
      </c>
      <c r="L796">
        <v>338.64600000000002</v>
      </c>
    </row>
    <row r="797" spans="1:12">
      <c r="A797">
        <v>60</v>
      </c>
      <c r="B797">
        <v>60</v>
      </c>
      <c r="C797" t="s">
        <v>74</v>
      </c>
      <c r="E797">
        <v>2.72</v>
      </c>
      <c r="F797">
        <v>8423</v>
      </c>
      <c r="H797">
        <v>8423</v>
      </c>
      <c r="I797" t="s">
        <v>15</v>
      </c>
      <c r="L797">
        <v>287.36</v>
      </c>
    </row>
    <row r="798" spans="1:12">
      <c r="A798">
        <v>61</v>
      </c>
      <c r="B798">
        <v>61</v>
      </c>
      <c r="C798" t="s">
        <v>75</v>
      </c>
      <c r="E798">
        <v>2.72</v>
      </c>
      <c r="F798">
        <v>9081</v>
      </c>
      <c r="H798">
        <v>9081</v>
      </c>
      <c r="I798" t="s">
        <v>15</v>
      </c>
      <c r="L798">
        <v>310.14299999999997</v>
      </c>
    </row>
    <row r="799" spans="1:12">
      <c r="A799">
        <v>62</v>
      </c>
      <c r="B799">
        <v>62</v>
      </c>
      <c r="C799" t="s">
        <v>76</v>
      </c>
      <c r="E799">
        <v>2.72</v>
      </c>
      <c r="F799">
        <v>8289</v>
      </c>
      <c r="H799">
        <v>8289</v>
      </c>
      <c r="I799" t="s">
        <v>15</v>
      </c>
      <c r="L799">
        <v>285.32900000000001</v>
      </c>
    </row>
    <row r="800" spans="1:12">
      <c r="A800">
        <v>63</v>
      </c>
      <c r="B800">
        <v>63</v>
      </c>
      <c r="C800" t="s">
        <v>77</v>
      </c>
      <c r="E800">
        <v>2.72</v>
      </c>
      <c r="F800">
        <v>9356</v>
      </c>
      <c r="H800">
        <v>9356</v>
      </c>
      <c r="I800" t="s">
        <v>15</v>
      </c>
      <c r="L800">
        <v>297.70499999999998</v>
      </c>
    </row>
    <row r="801" spans="1:12">
      <c r="A801">
        <v>64</v>
      </c>
      <c r="B801">
        <v>64</v>
      </c>
      <c r="C801" t="s">
        <v>78</v>
      </c>
      <c r="E801">
        <v>2.73</v>
      </c>
      <c r="F801">
        <v>8063</v>
      </c>
      <c r="H801">
        <v>8063</v>
      </c>
      <c r="I801" t="s">
        <v>15</v>
      </c>
      <c r="L801">
        <v>281.70800000000003</v>
      </c>
    </row>
    <row r="802" spans="1:12">
      <c r="A802">
        <v>65</v>
      </c>
      <c r="B802">
        <v>65</v>
      </c>
      <c r="C802" t="s">
        <v>79</v>
      </c>
      <c r="E802">
        <v>2.72</v>
      </c>
      <c r="F802">
        <v>6942</v>
      </c>
      <c r="H802">
        <v>6942</v>
      </c>
      <c r="I802" t="s">
        <v>15</v>
      </c>
      <c r="L802">
        <v>221.62700000000001</v>
      </c>
    </row>
    <row r="803" spans="1:12">
      <c r="A803">
        <v>66</v>
      </c>
      <c r="B803">
        <v>66</v>
      </c>
      <c r="C803" t="s">
        <v>80</v>
      </c>
      <c r="E803">
        <v>2.72</v>
      </c>
      <c r="F803">
        <v>6032</v>
      </c>
      <c r="H803">
        <v>6032</v>
      </c>
      <c r="I803" t="s">
        <v>15</v>
      </c>
      <c r="L803">
        <v>201.17</v>
      </c>
    </row>
    <row r="804" spans="1:12">
      <c r="A804">
        <v>67</v>
      </c>
      <c r="B804">
        <v>67</v>
      </c>
      <c r="C804" t="s">
        <v>81</v>
      </c>
    </row>
    <row r="805" spans="1:12">
      <c r="A805">
        <v>68</v>
      </c>
      <c r="B805">
        <v>68</v>
      </c>
      <c r="C805" t="s">
        <v>82</v>
      </c>
    </row>
    <row r="806" spans="1:12">
      <c r="A806">
        <v>69</v>
      </c>
      <c r="B806">
        <v>69</v>
      </c>
      <c r="C806" t="s">
        <v>83</v>
      </c>
    </row>
    <row r="808" spans="1:12">
      <c r="A808" t="s">
        <v>94</v>
      </c>
    </row>
    <row r="810" spans="1:12">
      <c r="B810" t="s">
        <v>3</v>
      </c>
      <c r="C810" t="s">
        <v>4</v>
      </c>
      <c r="D810" t="s">
        <v>5</v>
      </c>
      <c r="E810" t="s">
        <v>6</v>
      </c>
      <c r="F810" t="s">
        <v>7</v>
      </c>
      <c r="G810" t="s">
        <v>8</v>
      </c>
      <c r="H810" t="s">
        <v>9</v>
      </c>
      <c r="I810" t="s">
        <v>10</v>
      </c>
      <c r="J810" t="s">
        <v>11</v>
      </c>
      <c r="K810" t="s">
        <v>12</v>
      </c>
      <c r="L810" t="s">
        <v>13</v>
      </c>
    </row>
    <row r="811" spans="1:12">
      <c r="A811">
        <v>1</v>
      </c>
      <c r="B811">
        <v>1</v>
      </c>
      <c r="C811" t="s">
        <v>14</v>
      </c>
    </row>
    <row r="812" spans="1:12">
      <c r="A812">
        <v>2</v>
      </c>
      <c r="B812">
        <v>2</v>
      </c>
      <c r="C812" t="s">
        <v>16</v>
      </c>
    </row>
    <row r="813" spans="1:12">
      <c r="A813">
        <v>3</v>
      </c>
      <c r="B813">
        <v>3</v>
      </c>
      <c r="C813" t="s">
        <v>17</v>
      </c>
      <c r="E813">
        <v>2.64</v>
      </c>
      <c r="F813">
        <v>16</v>
      </c>
      <c r="H813">
        <v>16</v>
      </c>
      <c r="I813" t="s">
        <v>15</v>
      </c>
      <c r="L813">
        <v>0.113</v>
      </c>
    </row>
    <row r="814" spans="1:12">
      <c r="A814">
        <v>4</v>
      </c>
      <c r="B814">
        <v>4</v>
      </c>
      <c r="C814" t="s">
        <v>18</v>
      </c>
      <c r="E814">
        <v>2.5499999999999998</v>
      </c>
      <c r="F814">
        <v>15</v>
      </c>
      <c r="H814">
        <v>15</v>
      </c>
      <c r="I814" t="s">
        <v>15</v>
      </c>
      <c r="L814">
        <v>0.191</v>
      </c>
    </row>
    <row r="815" spans="1:12">
      <c r="A815">
        <v>5</v>
      </c>
      <c r="B815">
        <v>5</v>
      </c>
      <c r="C815" t="s">
        <v>19</v>
      </c>
      <c r="E815">
        <v>2.61</v>
      </c>
      <c r="F815">
        <v>15</v>
      </c>
      <c r="H815">
        <v>15</v>
      </c>
      <c r="I815" t="s">
        <v>15</v>
      </c>
      <c r="L815">
        <v>0.106</v>
      </c>
    </row>
    <row r="816" spans="1:12">
      <c r="A816">
        <v>6</v>
      </c>
      <c r="B816">
        <v>6</v>
      </c>
      <c r="C816" t="s">
        <v>20</v>
      </c>
    </row>
    <row r="817" spans="1:12">
      <c r="A817">
        <v>7</v>
      </c>
      <c r="B817">
        <v>7</v>
      </c>
      <c r="C817" t="s">
        <v>21</v>
      </c>
      <c r="E817">
        <v>2.5099999999999998</v>
      </c>
      <c r="F817">
        <v>13</v>
      </c>
      <c r="H817">
        <v>13</v>
      </c>
      <c r="I817" t="s">
        <v>15</v>
      </c>
      <c r="L817">
        <v>9.1999999999999998E-2</v>
      </c>
    </row>
    <row r="818" spans="1:12">
      <c r="A818">
        <v>8</v>
      </c>
      <c r="B818">
        <v>8</v>
      </c>
      <c r="C818" t="s">
        <v>22</v>
      </c>
      <c r="E818">
        <v>2.58</v>
      </c>
      <c r="F818">
        <v>12734</v>
      </c>
      <c r="H818">
        <v>12734</v>
      </c>
      <c r="I818" t="s">
        <v>15</v>
      </c>
      <c r="L818">
        <v>471.09699999999998</v>
      </c>
    </row>
    <row r="819" spans="1:12">
      <c r="A819">
        <v>9</v>
      </c>
      <c r="B819">
        <v>9</v>
      </c>
      <c r="C819" t="s">
        <v>23</v>
      </c>
      <c r="E819">
        <v>2.58</v>
      </c>
      <c r="F819">
        <v>14846</v>
      </c>
      <c r="H819">
        <v>14846</v>
      </c>
      <c r="I819" t="s">
        <v>15</v>
      </c>
      <c r="L819">
        <v>519.53700000000003</v>
      </c>
    </row>
    <row r="820" spans="1:12">
      <c r="A820">
        <v>10</v>
      </c>
      <c r="B820">
        <v>10</v>
      </c>
      <c r="C820" t="s">
        <v>24</v>
      </c>
      <c r="E820">
        <v>2.58</v>
      </c>
      <c r="F820">
        <v>14544</v>
      </c>
      <c r="H820">
        <v>14544</v>
      </c>
      <c r="I820" t="s">
        <v>15</v>
      </c>
      <c r="L820">
        <v>555.101</v>
      </c>
    </row>
    <row r="821" spans="1:12">
      <c r="A821">
        <v>11</v>
      </c>
      <c r="B821">
        <v>11</v>
      </c>
      <c r="C821" t="s">
        <v>25</v>
      </c>
      <c r="E821">
        <v>2.58</v>
      </c>
      <c r="F821">
        <v>12428</v>
      </c>
      <c r="H821">
        <v>12428</v>
      </c>
      <c r="I821" t="s">
        <v>15</v>
      </c>
      <c r="L821">
        <v>484.63799999999998</v>
      </c>
    </row>
    <row r="822" spans="1:12">
      <c r="A822">
        <v>12</v>
      </c>
      <c r="B822">
        <v>12</v>
      </c>
      <c r="C822" t="s">
        <v>26</v>
      </c>
      <c r="E822">
        <v>2.58</v>
      </c>
      <c r="F822">
        <v>13037</v>
      </c>
      <c r="H822">
        <v>13037</v>
      </c>
      <c r="I822" t="s">
        <v>15</v>
      </c>
      <c r="L822">
        <v>484.05500000000001</v>
      </c>
    </row>
    <row r="823" spans="1:12">
      <c r="A823">
        <v>13</v>
      </c>
      <c r="B823">
        <v>13</v>
      </c>
      <c r="C823" t="s">
        <v>27</v>
      </c>
      <c r="E823">
        <v>2.58</v>
      </c>
      <c r="F823">
        <v>12659</v>
      </c>
      <c r="H823">
        <v>12659</v>
      </c>
      <c r="I823" t="s">
        <v>15</v>
      </c>
      <c r="L823">
        <v>455.24099999999999</v>
      </c>
    </row>
    <row r="824" spans="1:12">
      <c r="A824">
        <v>14</v>
      </c>
      <c r="B824">
        <v>14</v>
      </c>
      <c r="C824" t="s">
        <v>28</v>
      </c>
      <c r="E824">
        <v>2.58</v>
      </c>
      <c r="F824">
        <v>13518</v>
      </c>
      <c r="H824">
        <v>13518</v>
      </c>
      <c r="I824" t="s">
        <v>15</v>
      </c>
      <c r="L824">
        <v>485.822</v>
      </c>
    </row>
    <row r="825" spans="1:12">
      <c r="A825">
        <v>15</v>
      </c>
      <c r="B825">
        <v>15</v>
      </c>
      <c r="C825" t="s">
        <v>29</v>
      </c>
      <c r="E825">
        <v>2.58</v>
      </c>
      <c r="F825">
        <v>12071</v>
      </c>
      <c r="H825">
        <v>12071</v>
      </c>
      <c r="I825" t="s">
        <v>15</v>
      </c>
      <c r="L825">
        <v>439.21800000000002</v>
      </c>
    </row>
    <row r="826" spans="1:12">
      <c r="A826">
        <v>16</v>
      </c>
      <c r="B826">
        <v>16</v>
      </c>
      <c r="C826" t="s">
        <v>30</v>
      </c>
      <c r="E826">
        <v>2.58</v>
      </c>
      <c r="F826">
        <v>13312</v>
      </c>
      <c r="H826">
        <v>13312</v>
      </c>
      <c r="I826" t="s">
        <v>15</v>
      </c>
      <c r="L826">
        <v>475.81200000000001</v>
      </c>
    </row>
    <row r="827" spans="1:12">
      <c r="A827">
        <v>17</v>
      </c>
      <c r="B827">
        <v>17</v>
      </c>
      <c r="C827" t="s">
        <v>31</v>
      </c>
      <c r="E827">
        <v>2.58</v>
      </c>
      <c r="F827">
        <v>13115</v>
      </c>
      <c r="H827">
        <v>13115</v>
      </c>
      <c r="I827" t="s">
        <v>15</v>
      </c>
      <c r="L827">
        <v>455.79</v>
      </c>
    </row>
    <row r="828" spans="1:12">
      <c r="A828">
        <v>18</v>
      </c>
      <c r="B828">
        <v>18</v>
      </c>
      <c r="C828" t="s">
        <v>32</v>
      </c>
      <c r="E828">
        <v>2.58</v>
      </c>
      <c r="F828">
        <v>13000</v>
      </c>
      <c r="H828">
        <v>13000</v>
      </c>
      <c r="I828" t="s">
        <v>15</v>
      </c>
      <c r="L828">
        <v>453.185</v>
      </c>
    </row>
    <row r="829" spans="1:12">
      <c r="A829">
        <v>19</v>
      </c>
      <c r="B829">
        <v>19</v>
      </c>
      <c r="C829" t="s">
        <v>33</v>
      </c>
      <c r="E829">
        <v>2.58</v>
      </c>
      <c r="F829">
        <v>13582</v>
      </c>
      <c r="H829">
        <v>13582</v>
      </c>
      <c r="I829" t="s">
        <v>15</v>
      </c>
      <c r="L829">
        <v>438.94200000000001</v>
      </c>
    </row>
    <row r="830" spans="1:12">
      <c r="A830">
        <v>20</v>
      </c>
      <c r="B830">
        <v>20</v>
      </c>
      <c r="C830" t="s">
        <v>34</v>
      </c>
      <c r="E830">
        <v>2.58</v>
      </c>
      <c r="F830">
        <v>12086</v>
      </c>
      <c r="H830">
        <v>12086</v>
      </c>
      <c r="I830" t="s">
        <v>15</v>
      </c>
      <c r="L830">
        <v>420.12400000000002</v>
      </c>
    </row>
    <row r="831" spans="1:12">
      <c r="A831">
        <v>21</v>
      </c>
      <c r="B831">
        <v>21</v>
      </c>
      <c r="C831" t="s">
        <v>35</v>
      </c>
      <c r="E831">
        <v>2.58</v>
      </c>
      <c r="F831">
        <v>10833</v>
      </c>
      <c r="H831">
        <v>10833</v>
      </c>
      <c r="I831" t="s">
        <v>15</v>
      </c>
      <c r="L831">
        <v>394.68900000000002</v>
      </c>
    </row>
    <row r="832" spans="1:12">
      <c r="A832">
        <v>22</v>
      </c>
      <c r="B832">
        <v>22</v>
      </c>
      <c r="C832" t="s">
        <v>36</v>
      </c>
      <c r="E832">
        <v>2.58</v>
      </c>
      <c r="F832">
        <v>11446</v>
      </c>
      <c r="H832">
        <v>11446</v>
      </c>
      <c r="I832" t="s">
        <v>15</v>
      </c>
      <c r="L832">
        <v>413.029</v>
      </c>
    </row>
    <row r="833" spans="1:12">
      <c r="A833">
        <v>23</v>
      </c>
      <c r="B833">
        <v>23</v>
      </c>
      <c r="C833" t="s">
        <v>37</v>
      </c>
      <c r="E833">
        <v>2.58</v>
      </c>
      <c r="F833">
        <v>12115</v>
      </c>
      <c r="H833">
        <v>12115</v>
      </c>
      <c r="I833" t="s">
        <v>15</v>
      </c>
      <c r="L833">
        <v>411.95800000000003</v>
      </c>
    </row>
    <row r="834" spans="1:12">
      <c r="A834">
        <v>24</v>
      </c>
      <c r="B834">
        <v>24</v>
      </c>
      <c r="C834" t="s">
        <v>38</v>
      </c>
      <c r="E834">
        <v>2.57</v>
      </c>
      <c r="F834">
        <v>9572</v>
      </c>
      <c r="H834">
        <v>9572</v>
      </c>
      <c r="I834" t="s">
        <v>15</v>
      </c>
      <c r="L834">
        <v>356.387</v>
      </c>
    </row>
    <row r="835" spans="1:12">
      <c r="A835">
        <v>25</v>
      </c>
      <c r="B835">
        <v>25</v>
      </c>
      <c r="C835" t="s">
        <v>39</v>
      </c>
      <c r="E835">
        <v>2.58</v>
      </c>
      <c r="F835">
        <v>10569</v>
      </c>
      <c r="H835">
        <v>10569</v>
      </c>
      <c r="I835" t="s">
        <v>15</v>
      </c>
      <c r="L835">
        <v>369.70100000000002</v>
      </c>
    </row>
    <row r="836" spans="1:12">
      <c r="A836">
        <v>26</v>
      </c>
      <c r="B836">
        <v>26</v>
      </c>
      <c r="C836" t="s">
        <v>40</v>
      </c>
      <c r="E836">
        <v>2.57</v>
      </c>
      <c r="F836">
        <v>9459</v>
      </c>
      <c r="H836">
        <v>9459</v>
      </c>
      <c r="I836" t="s">
        <v>15</v>
      </c>
      <c r="L836">
        <v>331.327</v>
      </c>
    </row>
    <row r="837" spans="1:12">
      <c r="A837">
        <v>27</v>
      </c>
      <c r="B837">
        <v>27</v>
      </c>
      <c r="C837" t="s">
        <v>41</v>
      </c>
      <c r="E837">
        <v>2.58</v>
      </c>
      <c r="F837">
        <v>10254</v>
      </c>
      <c r="H837">
        <v>10254</v>
      </c>
      <c r="I837" t="s">
        <v>15</v>
      </c>
      <c r="L837">
        <v>363.47899999999998</v>
      </c>
    </row>
    <row r="838" spans="1:12">
      <c r="A838">
        <v>28</v>
      </c>
      <c r="B838">
        <v>28</v>
      </c>
      <c r="C838" t="s">
        <v>42</v>
      </c>
      <c r="E838">
        <v>2.58</v>
      </c>
      <c r="F838">
        <v>5438</v>
      </c>
      <c r="H838">
        <v>5438</v>
      </c>
      <c r="I838" t="s">
        <v>15</v>
      </c>
      <c r="L838">
        <v>191.953</v>
      </c>
    </row>
    <row r="839" spans="1:12">
      <c r="A839">
        <v>29</v>
      </c>
      <c r="B839">
        <v>29</v>
      </c>
      <c r="C839" t="s">
        <v>43</v>
      </c>
      <c r="E839">
        <v>2.58</v>
      </c>
      <c r="F839">
        <v>5695</v>
      </c>
      <c r="H839">
        <v>5695</v>
      </c>
      <c r="I839" t="s">
        <v>15</v>
      </c>
      <c r="L839">
        <v>181.685</v>
      </c>
    </row>
    <row r="840" spans="1:12">
      <c r="A840">
        <v>30</v>
      </c>
      <c r="B840">
        <v>30</v>
      </c>
      <c r="C840" t="s">
        <v>44</v>
      </c>
      <c r="E840">
        <v>2.58</v>
      </c>
      <c r="F840">
        <v>5484</v>
      </c>
      <c r="H840">
        <v>5484</v>
      </c>
      <c r="I840" t="s">
        <v>15</v>
      </c>
      <c r="L840">
        <v>187.82400000000001</v>
      </c>
    </row>
    <row r="841" spans="1:12">
      <c r="A841">
        <v>31</v>
      </c>
      <c r="B841">
        <v>31</v>
      </c>
      <c r="C841" t="s">
        <v>45</v>
      </c>
      <c r="E841">
        <v>2.58</v>
      </c>
      <c r="F841">
        <v>6146</v>
      </c>
      <c r="H841">
        <v>6146</v>
      </c>
      <c r="I841" t="s">
        <v>15</v>
      </c>
      <c r="L841">
        <v>195.83099999999999</v>
      </c>
    </row>
    <row r="842" spans="1:12">
      <c r="A842">
        <v>32</v>
      </c>
      <c r="B842">
        <v>32</v>
      </c>
      <c r="C842" t="s">
        <v>46</v>
      </c>
      <c r="E842">
        <v>2.57</v>
      </c>
      <c r="F842">
        <v>30</v>
      </c>
      <c r="H842">
        <v>30</v>
      </c>
      <c r="I842" t="s">
        <v>15</v>
      </c>
      <c r="L842">
        <v>0.48099999999999998</v>
      </c>
    </row>
    <row r="843" spans="1:12">
      <c r="A843">
        <v>33</v>
      </c>
      <c r="B843">
        <v>33</v>
      </c>
      <c r="C843" t="s">
        <v>47</v>
      </c>
      <c r="E843">
        <v>2.58</v>
      </c>
      <c r="F843">
        <v>7716</v>
      </c>
      <c r="H843">
        <v>7716</v>
      </c>
      <c r="I843" t="s">
        <v>15</v>
      </c>
      <c r="L843">
        <v>279.54899999999998</v>
      </c>
    </row>
    <row r="844" spans="1:12">
      <c r="A844">
        <v>34</v>
      </c>
      <c r="B844">
        <v>34</v>
      </c>
      <c r="C844" t="s">
        <v>48</v>
      </c>
      <c r="E844">
        <v>2.58</v>
      </c>
      <c r="F844">
        <v>8900</v>
      </c>
      <c r="H844">
        <v>8900</v>
      </c>
      <c r="I844" t="s">
        <v>15</v>
      </c>
      <c r="L844">
        <v>308.94900000000001</v>
      </c>
    </row>
    <row r="845" spans="1:12">
      <c r="A845">
        <v>35</v>
      </c>
      <c r="B845">
        <v>35</v>
      </c>
      <c r="C845" t="s">
        <v>49</v>
      </c>
      <c r="E845">
        <v>2.57</v>
      </c>
      <c r="F845">
        <v>8928</v>
      </c>
      <c r="H845">
        <v>8928</v>
      </c>
      <c r="I845" t="s">
        <v>15</v>
      </c>
      <c r="L845">
        <v>330.88900000000001</v>
      </c>
    </row>
    <row r="846" spans="1:12">
      <c r="A846">
        <v>36</v>
      </c>
      <c r="B846">
        <v>36</v>
      </c>
      <c r="C846" t="s">
        <v>50</v>
      </c>
      <c r="E846">
        <v>2.57</v>
      </c>
      <c r="F846">
        <v>8754</v>
      </c>
      <c r="H846">
        <v>8754</v>
      </c>
      <c r="I846" t="s">
        <v>15</v>
      </c>
      <c r="L846">
        <v>329.93299999999999</v>
      </c>
    </row>
    <row r="847" spans="1:12">
      <c r="A847">
        <v>37</v>
      </c>
      <c r="B847">
        <v>37</v>
      </c>
      <c r="C847" t="s">
        <v>51</v>
      </c>
      <c r="E847">
        <v>2.57</v>
      </c>
      <c r="F847">
        <v>10946</v>
      </c>
      <c r="H847">
        <v>10946</v>
      </c>
      <c r="I847" t="s">
        <v>15</v>
      </c>
      <c r="L847">
        <v>366.12900000000002</v>
      </c>
    </row>
    <row r="848" spans="1:12">
      <c r="A848">
        <v>38</v>
      </c>
      <c r="B848">
        <v>38</v>
      </c>
      <c r="C848" t="s">
        <v>52</v>
      </c>
      <c r="E848">
        <v>2.57</v>
      </c>
      <c r="F848">
        <v>10121</v>
      </c>
      <c r="H848">
        <v>10121</v>
      </c>
      <c r="I848" t="s">
        <v>15</v>
      </c>
      <c r="L848">
        <v>355.85500000000002</v>
      </c>
    </row>
    <row r="849" spans="1:12">
      <c r="A849">
        <v>39</v>
      </c>
      <c r="B849">
        <v>39</v>
      </c>
      <c r="C849" t="s">
        <v>53</v>
      </c>
      <c r="E849">
        <v>2.57</v>
      </c>
      <c r="F849">
        <v>9965</v>
      </c>
      <c r="H849">
        <v>9965</v>
      </c>
      <c r="I849" t="s">
        <v>15</v>
      </c>
      <c r="L849">
        <v>339.87200000000001</v>
      </c>
    </row>
    <row r="850" spans="1:12">
      <c r="A850">
        <v>40</v>
      </c>
      <c r="B850">
        <v>40</v>
      </c>
      <c r="C850" t="s">
        <v>54</v>
      </c>
      <c r="E850">
        <v>2.57</v>
      </c>
      <c r="F850">
        <v>9893</v>
      </c>
      <c r="H850">
        <v>9893</v>
      </c>
      <c r="I850" t="s">
        <v>15</v>
      </c>
      <c r="L850">
        <v>340.613</v>
      </c>
    </row>
    <row r="851" spans="1:12">
      <c r="A851">
        <v>41</v>
      </c>
      <c r="B851">
        <v>41</v>
      </c>
      <c r="C851" t="s">
        <v>55</v>
      </c>
      <c r="E851">
        <v>2.57</v>
      </c>
      <c r="F851">
        <v>11666</v>
      </c>
      <c r="H851">
        <v>11666</v>
      </c>
      <c r="I851" t="s">
        <v>15</v>
      </c>
      <c r="L851">
        <v>391.88900000000001</v>
      </c>
    </row>
    <row r="852" spans="1:12">
      <c r="A852">
        <v>42</v>
      </c>
      <c r="B852">
        <v>42</v>
      </c>
      <c r="C852" t="s">
        <v>56</v>
      </c>
      <c r="E852">
        <v>2.57</v>
      </c>
      <c r="F852">
        <v>10844</v>
      </c>
      <c r="H852">
        <v>10844</v>
      </c>
      <c r="I852" t="s">
        <v>15</v>
      </c>
      <c r="L852">
        <v>388.71100000000001</v>
      </c>
    </row>
    <row r="853" spans="1:12">
      <c r="A853">
        <v>43</v>
      </c>
      <c r="B853">
        <v>43</v>
      </c>
      <c r="C853" t="s">
        <v>57</v>
      </c>
      <c r="E853">
        <v>2.57</v>
      </c>
      <c r="F853">
        <v>11124</v>
      </c>
      <c r="H853">
        <v>11124</v>
      </c>
      <c r="I853" t="s">
        <v>15</v>
      </c>
      <c r="L853">
        <v>378.88299999999998</v>
      </c>
    </row>
    <row r="854" spans="1:12">
      <c r="A854">
        <v>44</v>
      </c>
      <c r="B854">
        <v>44</v>
      </c>
      <c r="C854" t="s">
        <v>58</v>
      </c>
      <c r="E854">
        <v>2.57</v>
      </c>
      <c r="F854">
        <v>9992</v>
      </c>
      <c r="H854">
        <v>9992</v>
      </c>
      <c r="I854" t="s">
        <v>15</v>
      </c>
      <c r="L854">
        <v>385.334</v>
      </c>
    </row>
    <row r="855" spans="1:12">
      <c r="A855">
        <v>45</v>
      </c>
      <c r="B855">
        <v>45</v>
      </c>
      <c r="C855" t="s">
        <v>59</v>
      </c>
      <c r="E855">
        <v>2.57</v>
      </c>
      <c r="F855">
        <v>11526</v>
      </c>
      <c r="H855">
        <v>11526</v>
      </c>
      <c r="I855" t="s">
        <v>15</v>
      </c>
      <c r="L855">
        <v>374.7</v>
      </c>
    </row>
    <row r="856" spans="1:12">
      <c r="A856">
        <v>46</v>
      </c>
      <c r="B856">
        <v>46</v>
      </c>
      <c r="C856" t="s">
        <v>60</v>
      </c>
      <c r="E856">
        <v>2.57</v>
      </c>
      <c r="F856">
        <v>9331</v>
      </c>
      <c r="H856">
        <v>9331</v>
      </c>
      <c r="I856" t="s">
        <v>15</v>
      </c>
      <c r="L856">
        <v>331.02699999999999</v>
      </c>
    </row>
    <row r="857" spans="1:12">
      <c r="A857">
        <v>47</v>
      </c>
      <c r="B857">
        <v>47</v>
      </c>
      <c r="C857" t="s">
        <v>61</v>
      </c>
      <c r="E857">
        <v>2.57</v>
      </c>
      <c r="F857">
        <v>9982</v>
      </c>
      <c r="H857">
        <v>9982</v>
      </c>
      <c r="I857" t="s">
        <v>15</v>
      </c>
      <c r="L857">
        <v>321.03699999999998</v>
      </c>
    </row>
    <row r="858" spans="1:12">
      <c r="A858">
        <v>48</v>
      </c>
      <c r="B858">
        <v>48</v>
      </c>
      <c r="C858" t="s">
        <v>62</v>
      </c>
      <c r="E858">
        <v>2.58</v>
      </c>
      <c r="F858">
        <v>1558</v>
      </c>
      <c r="H858">
        <v>1558</v>
      </c>
      <c r="I858" t="s">
        <v>15</v>
      </c>
      <c r="L858">
        <v>42.99</v>
      </c>
    </row>
    <row r="859" spans="1:12">
      <c r="A859">
        <v>49</v>
      </c>
      <c r="B859">
        <v>49</v>
      </c>
      <c r="C859" t="s">
        <v>63</v>
      </c>
      <c r="E859">
        <v>2.57</v>
      </c>
      <c r="F859">
        <v>582</v>
      </c>
      <c r="H859">
        <v>582</v>
      </c>
      <c r="I859" t="s">
        <v>15</v>
      </c>
      <c r="L859">
        <v>19.001000000000001</v>
      </c>
    </row>
    <row r="860" spans="1:12">
      <c r="A860">
        <v>50</v>
      </c>
      <c r="B860">
        <v>50</v>
      </c>
      <c r="C860" t="s">
        <v>64</v>
      </c>
      <c r="E860">
        <v>2.57</v>
      </c>
      <c r="F860">
        <v>1188</v>
      </c>
      <c r="H860">
        <v>1188</v>
      </c>
      <c r="I860" t="s">
        <v>15</v>
      </c>
      <c r="L860">
        <v>38.517000000000003</v>
      </c>
    </row>
    <row r="861" spans="1:12">
      <c r="A861">
        <v>51</v>
      </c>
      <c r="B861">
        <v>51</v>
      </c>
      <c r="C861" t="s">
        <v>65</v>
      </c>
      <c r="E861">
        <v>2.57</v>
      </c>
      <c r="F861">
        <v>1222</v>
      </c>
      <c r="H861">
        <v>1222</v>
      </c>
      <c r="I861" t="s">
        <v>15</v>
      </c>
      <c r="L861">
        <v>35.091999999999999</v>
      </c>
    </row>
    <row r="862" spans="1:12">
      <c r="A862">
        <v>52</v>
      </c>
      <c r="B862">
        <v>52</v>
      </c>
      <c r="C862" t="s">
        <v>66</v>
      </c>
      <c r="E862">
        <v>2.57</v>
      </c>
      <c r="F862">
        <v>4627</v>
      </c>
      <c r="H862">
        <v>4627</v>
      </c>
      <c r="I862" t="s">
        <v>15</v>
      </c>
      <c r="L862">
        <v>156.636</v>
      </c>
    </row>
    <row r="863" spans="1:12">
      <c r="A863">
        <v>53</v>
      </c>
      <c r="B863">
        <v>53</v>
      </c>
      <c r="C863" t="s">
        <v>67</v>
      </c>
      <c r="E863">
        <v>2.58</v>
      </c>
      <c r="F863">
        <v>3955</v>
      </c>
      <c r="H863">
        <v>3955</v>
      </c>
      <c r="I863" t="s">
        <v>15</v>
      </c>
      <c r="L863">
        <v>130.12799999999999</v>
      </c>
    </row>
    <row r="864" spans="1:12">
      <c r="A864">
        <v>54</v>
      </c>
      <c r="B864">
        <v>54</v>
      </c>
      <c r="C864" t="s">
        <v>68</v>
      </c>
      <c r="E864">
        <v>2.57</v>
      </c>
      <c r="F864">
        <v>4551</v>
      </c>
      <c r="H864">
        <v>4551</v>
      </c>
      <c r="I864" t="s">
        <v>15</v>
      </c>
      <c r="L864">
        <v>143.137</v>
      </c>
    </row>
    <row r="865" spans="1:12">
      <c r="A865">
        <v>55</v>
      </c>
      <c r="B865">
        <v>55</v>
      </c>
      <c r="C865" t="s">
        <v>69</v>
      </c>
      <c r="E865">
        <v>2.57</v>
      </c>
      <c r="F865">
        <v>4172</v>
      </c>
      <c r="H865">
        <v>4172</v>
      </c>
      <c r="I865" t="s">
        <v>15</v>
      </c>
      <c r="L865">
        <v>132.32599999999999</v>
      </c>
    </row>
    <row r="866" spans="1:12">
      <c r="A866">
        <v>56</v>
      </c>
      <c r="B866">
        <v>56</v>
      </c>
      <c r="C866" t="s">
        <v>70</v>
      </c>
      <c r="E866">
        <v>2.57</v>
      </c>
      <c r="F866">
        <v>3462</v>
      </c>
      <c r="H866">
        <v>3462</v>
      </c>
      <c r="I866" t="s">
        <v>15</v>
      </c>
      <c r="L866">
        <v>110.215</v>
      </c>
    </row>
    <row r="867" spans="1:12">
      <c r="A867">
        <v>57</v>
      </c>
      <c r="B867">
        <v>57</v>
      </c>
      <c r="C867" t="s">
        <v>71</v>
      </c>
      <c r="E867">
        <v>2.57</v>
      </c>
      <c r="F867">
        <v>4014</v>
      </c>
      <c r="H867">
        <v>4014</v>
      </c>
      <c r="I867" t="s">
        <v>15</v>
      </c>
      <c r="L867">
        <v>123.398</v>
      </c>
    </row>
    <row r="868" spans="1:12">
      <c r="A868">
        <v>58</v>
      </c>
      <c r="B868">
        <v>58</v>
      </c>
      <c r="C868" t="s">
        <v>72</v>
      </c>
      <c r="E868">
        <v>2.57</v>
      </c>
      <c r="F868">
        <v>3986</v>
      </c>
      <c r="H868">
        <v>3986</v>
      </c>
      <c r="I868" t="s">
        <v>15</v>
      </c>
      <c r="L868">
        <v>125.848</v>
      </c>
    </row>
    <row r="869" spans="1:12">
      <c r="A869">
        <v>59</v>
      </c>
      <c r="B869">
        <v>59</v>
      </c>
      <c r="C869" t="s">
        <v>73</v>
      </c>
      <c r="E869">
        <v>2.57</v>
      </c>
      <c r="F869">
        <v>3786</v>
      </c>
      <c r="H869">
        <v>3786</v>
      </c>
      <c r="I869" t="s">
        <v>15</v>
      </c>
      <c r="L869">
        <v>125.566</v>
      </c>
    </row>
    <row r="870" spans="1:12">
      <c r="A870">
        <v>60</v>
      </c>
      <c r="B870">
        <v>60</v>
      </c>
      <c r="C870" t="s">
        <v>74</v>
      </c>
      <c r="E870">
        <v>2.57</v>
      </c>
      <c r="F870">
        <v>3527</v>
      </c>
      <c r="H870">
        <v>3527</v>
      </c>
      <c r="I870" t="s">
        <v>15</v>
      </c>
      <c r="L870">
        <v>114.05500000000001</v>
      </c>
    </row>
    <row r="871" spans="1:12">
      <c r="A871">
        <v>61</v>
      </c>
      <c r="B871">
        <v>61</v>
      </c>
      <c r="C871" t="s">
        <v>75</v>
      </c>
      <c r="E871">
        <v>2.57</v>
      </c>
      <c r="F871">
        <v>4438</v>
      </c>
      <c r="H871">
        <v>4438</v>
      </c>
      <c r="I871" t="s">
        <v>15</v>
      </c>
      <c r="L871">
        <v>122.139</v>
      </c>
    </row>
    <row r="872" spans="1:12">
      <c r="A872">
        <v>62</v>
      </c>
      <c r="B872">
        <v>62</v>
      </c>
      <c r="C872" t="s">
        <v>76</v>
      </c>
      <c r="E872">
        <v>2.57</v>
      </c>
      <c r="F872">
        <v>4151</v>
      </c>
      <c r="H872">
        <v>4151</v>
      </c>
      <c r="I872" t="s">
        <v>15</v>
      </c>
      <c r="L872">
        <v>113.015</v>
      </c>
    </row>
    <row r="873" spans="1:12">
      <c r="A873">
        <v>63</v>
      </c>
      <c r="B873">
        <v>63</v>
      </c>
      <c r="C873" t="s">
        <v>77</v>
      </c>
      <c r="E873">
        <v>2.57</v>
      </c>
      <c r="F873">
        <v>3766</v>
      </c>
      <c r="H873">
        <v>3766</v>
      </c>
      <c r="I873" t="s">
        <v>15</v>
      </c>
      <c r="L873">
        <v>115.54300000000001</v>
      </c>
    </row>
    <row r="874" spans="1:12">
      <c r="A874">
        <v>64</v>
      </c>
      <c r="B874">
        <v>64</v>
      </c>
      <c r="C874" t="s">
        <v>78</v>
      </c>
      <c r="E874">
        <v>2.58</v>
      </c>
      <c r="F874">
        <v>2928</v>
      </c>
      <c r="H874">
        <v>2928</v>
      </c>
      <c r="I874" t="s">
        <v>15</v>
      </c>
      <c r="L874">
        <v>85.516000000000005</v>
      </c>
    </row>
    <row r="875" spans="1:12">
      <c r="A875">
        <v>65</v>
      </c>
      <c r="B875">
        <v>65</v>
      </c>
      <c r="C875" t="s">
        <v>79</v>
      </c>
      <c r="E875">
        <v>2.57</v>
      </c>
      <c r="F875">
        <v>2607</v>
      </c>
      <c r="H875">
        <v>2607</v>
      </c>
      <c r="I875" t="s">
        <v>15</v>
      </c>
      <c r="L875">
        <v>80.804000000000002</v>
      </c>
    </row>
    <row r="876" spans="1:12">
      <c r="A876">
        <v>66</v>
      </c>
      <c r="B876">
        <v>66</v>
      </c>
      <c r="C876" t="s">
        <v>80</v>
      </c>
      <c r="E876">
        <v>2.57</v>
      </c>
      <c r="F876">
        <v>2555</v>
      </c>
      <c r="H876">
        <v>2555</v>
      </c>
      <c r="I876" t="s">
        <v>15</v>
      </c>
      <c r="L876">
        <v>87.352999999999994</v>
      </c>
    </row>
    <row r="877" spans="1:12">
      <c r="A877">
        <v>67</v>
      </c>
      <c r="B877">
        <v>67</v>
      </c>
      <c r="C877" t="s">
        <v>81</v>
      </c>
      <c r="E877">
        <v>2.56</v>
      </c>
      <c r="F877">
        <v>39</v>
      </c>
      <c r="H877">
        <v>39</v>
      </c>
      <c r="I877" t="s">
        <v>15</v>
      </c>
      <c r="L877">
        <v>0.40300000000000002</v>
      </c>
    </row>
    <row r="878" spans="1:12">
      <c r="A878">
        <v>68</v>
      </c>
      <c r="B878">
        <v>68</v>
      </c>
      <c r="C878" t="s">
        <v>82</v>
      </c>
    </row>
    <row r="879" spans="1:12">
      <c r="A879">
        <v>69</v>
      </c>
      <c r="B879">
        <v>69</v>
      </c>
      <c r="C879" t="s">
        <v>83</v>
      </c>
    </row>
    <row r="881" spans="1:12">
      <c r="A881" t="s">
        <v>95</v>
      </c>
    </row>
    <row r="883" spans="1:12">
      <c r="B883" t="s">
        <v>3</v>
      </c>
      <c r="C883" t="s">
        <v>4</v>
      </c>
      <c r="D883" t="s">
        <v>5</v>
      </c>
      <c r="E883" t="s">
        <v>6</v>
      </c>
      <c r="F883" t="s">
        <v>7</v>
      </c>
      <c r="G883" t="s">
        <v>8</v>
      </c>
      <c r="H883" t="s">
        <v>9</v>
      </c>
      <c r="I883" t="s">
        <v>10</v>
      </c>
      <c r="J883" t="s">
        <v>11</v>
      </c>
      <c r="K883" t="s">
        <v>12</v>
      </c>
      <c r="L883" t="s">
        <v>13</v>
      </c>
    </row>
    <row r="884" spans="1:12">
      <c r="A884">
        <v>1</v>
      </c>
      <c r="B884">
        <v>1</v>
      </c>
      <c r="C884" t="s">
        <v>14</v>
      </c>
      <c r="E884">
        <v>2.66</v>
      </c>
      <c r="F884">
        <v>27</v>
      </c>
      <c r="H884">
        <v>27</v>
      </c>
      <c r="I884" t="s">
        <v>15</v>
      </c>
      <c r="L884">
        <v>0.193</v>
      </c>
    </row>
    <row r="885" spans="1:12">
      <c r="A885">
        <v>2</v>
      </c>
      <c r="B885">
        <v>2</v>
      </c>
      <c r="C885" t="s">
        <v>16</v>
      </c>
      <c r="E885">
        <v>2.61</v>
      </c>
      <c r="F885">
        <v>22</v>
      </c>
      <c r="H885">
        <v>22</v>
      </c>
      <c r="I885" t="s">
        <v>15</v>
      </c>
      <c r="L885">
        <v>0.155</v>
      </c>
    </row>
    <row r="886" spans="1:12">
      <c r="A886">
        <v>3</v>
      </c>
      <c r="B886">
        <v>3</v>
      </c>
      <c r="C886" t="s">
        <v>17</v>
      </c>
    </row>
    <row r="887" spans="1:12">
      <c r="A887">
        <v>4</v>
      </c>
      <c r="B887">
        <v>4</v>
      </c>
      <c r="C887" t="s">
        <v>18</v>
      </c>
    </row>
    <row r="888" spans="1:12">
      <c r="A888">
        <v>5</v>
      </c>
      <c r="B888">
        <v>5</v>
      </c>
      <c r="C888" t="s">
        <v>19</v>
      </c>
      <c r="E888">
        <v>2.66</v>
      </c>
      <c r="F888">
        <v>16</v>
      </c>
      <c r="H888">
        <v>16</v>
      </c>
      <c r="I888" t="s">
        <v>15</v>
      </c>
      <c r="L888">
        <v>0.113</v>
      </c>
    </row>
    <row r="889" spans="1:12">
      <c r="A889">
        <v>6</v>
      </c>
      <c r="B889">
        <v>6</v>
      </c>
      <c r="C889" t="s">
        <v>20</v>
      </c>
    </row>
    <row r="890" spans="1:12">
      <c r="A890">
        <v>7</v>
      </c>
      <c r="B890">
        <v>7</v>
      </c>
      <c r="C890" t="s">
        <v>21</v>
      </c>
      <c r="E890">
        <v>2.5299999999999998</v>
      </c>
      <c r="F890">
        <v>53</v>
      </c>
      <c r="H890">
        <v>53</v>
      </c>
      <c r="I890" t="s">
        <v>15</v>
      </c>
      <c r="L890">
        <v>0.67400000000000004</v>
      </c>
    </row>
    <row r="891" spans="1:12">
      <c r="A891">
        <v>8</v>
      </c>
      <c r="B891">
        <v>8</v>
      </c>
      <c r="C891" t="s">
        <v>22</v>
      </c>
      <c r="E891">
        <v>2.6</v>
      </c>
      <c r="F891">
        <v>17165</v>
      </c>
      <c r="H891">
        <v>17165</v>
      </c>
      <c r="I891" t="s">
        <v>15</v>
      </c>
      <c r="L891">
        <v>637.27200000000005</v>
      </c>
    </row>
    <row r="892" spans="1:12">
      <c r="A892">
        <v>9</v>
      </c>
      <c r="B892">
        <v>9</v>
      </c>
      <c r="C892" t="s">
        <v>23</v>
      </c>
      <c r="E892">
        <v>2.6</v>
      </c>
      <c r="F892">
        <v>17347</v>
      </c>
      <c r="H892">
        <v>17347</v>
      </c>
      <c r="I892" t="s">
        <v>15</v>
      </c>
      <c r="L892">
        <v>612.505</v>
      </c>
    </row>
    <row r="893" spans="1:12">
      <c r="A893">
        <v>10</v>
      </c>
      <c r="B893">
        <v>10</v>
      </c>
      <c r="C893" t="s">
        <v>24</v>
      </c>
      <c r="E893">
        <v>2.61</v>
      </c>
      <c r="F893">
        <v>20242</v>
      </c>
      <c r="H893">
        <v>20242</v>
      </c>
      <c r="I893" t="s">
        <v>15</v>
      </c>
      <c r="L893">
        <v>701.48800000000006</v>
      </c>
    </row>
    <row r="894" spans="1:12">
      <c r="A894">
        <v>11</v>
      </c>
      <c r="B894">
        <v>11</v>
      </c>
      <c r="C894" t="s">
        <v>25</v>
      </c>
      <c r="E894">
        <v>2.61</v>
      </c>
      <c r="F894">
        <v>17654</v>
      </c>
      <c r="H894">
        <v>17654</v>
      </c>
      <c r="I894" t="s">
        <v>15</v>
      </c>
      <c r="L894">
        <v>619.30999999999995</v>
      </c>
    </row>
    <row r="895" spans="1:12">
      <c r="A895">
        <v>12</v>
      </c>
      <c r="B895">
        <v>12</v>
      </c>
      <c r="C895" t="s">
        <v>26</v>
      </c>
      <c r="E895">
        <v>2.61</v>
      </c>
      <c r="F895">
        <v>16255</v>
      </c>
      <c r="H895">
        <v>16255</v>
      </c>
      <c r="I895" t="s">
        <v>15</v>
      </c>
      <c r="L895">
        <v>584.07299999999998</v>
      </c>
    </row>
    <row r="896" spans="1:12">
      <c r="A896">
        <v>13</v>
      </c>
      <c r="B896">
        <v>13</v>
      </c>
      <c r="C896" t="s">
        <v>27</v>
      </c>
      <c r="E896">
        <v>2.61</v>
      </c>
      <c r="F896">
        <v>15682</v>
      </c>
      <c r="H896">
        <v>15682</v>
      </c>
      <c r="I896" t="s">
        <v>15</v>
      </c>
      <c r="L896">
        <v>551.13900000000001</v>
      </c>
    </row>
    <row r="897" spans="1:12">
      <c r="A897">
        <v>14</v>
      </c>
      <c r="B897">
        <v>14</v>
      </c>
      <c r="C897" t="s">
        <v>28</v>
      </c>
      <c r="E897">
        <v>2.61</v>
      </c>
      <c r="F897">
        <v>16524</v>
      </c>
      <c r="H897">
        <v>16524</v>
      </c>
      <c r="I897" t="s">
        <v>15</v>
      </c>
      <c r="L897">
        <v>597.54200000000003</v>
      </c>
    </row>
    <row r="898" spans="1:12">
      <c r="A898">
        <v>15</v>
      </c>
      <c r="B898">
        <v>15</v>
      </c>
      <c r="C898" t="s">
        <v>29</v>
      </c>
      <c r="E898">
        <v>2.61</v>
      </c>
      <c r="F898">
        <v>15941</v>
      </c>
      <c r="H898">
        <v>15941</v>
      </c>
      <c r="I898" t="s">
        <v>15</v>
      </c>
      <c r="L898">
        <v>557.66999999999996</v>
      </c>
    </row>
    <row r="899" spans="1:12">
      <c r="A899">
        <v>16</v>
      </c>
      <c r="B899">
        <v>16</v>
      </c>
      <c r="C899" t="s">
        <v>30</v>
      </c>
      <c r="E899">
        <v>2.61</v>
      </c>
      <c r="F899">
        <v>13367</v>
      </c>
      <c r="H899">
        <v>13367</v>
      </c>
      <c r="I899" t="s">
        <v>15</v>
      </c>
      <c r="L899">
        <v>489.70299999999997</v>
      </c>
    </row>
    <row r="900" spans="1:12">
      <c r="A900">
        <v>17</v>
      </c>
      <c r="B900">
        <v>17</v>
      </c>
      <c r="C900" t="s">
        <v>31</v>
      </c>
      <c r="E900">
        <v>2.61</v>
      </c>
      <c r="F900">
        <v>14989</v>
      </c>
      <c r="H900">
        <v>14989</v>
      </c>
      <c r="I900" t="s">
        <v>15</v>
      </c>
      <c r="L900">
        <v>521.99</v>
      </c>
    </row>
    <row r="901" spans="1:12">
      <c r="A901">
        <v>18</v>
      </c>
      <c r="B901">
        <v>18</v>
      </c>
      <c r="C901" t="s">
        <v>32</v>
      </c>
      <c r="E901">
        <v>2.61</v>
      </c>
      <c r="F901">
        <v>13584</v>
      </c>
      <c r="H901">
        <v>13584</v>
      </c>
      <c r="I901" t="s">
        <v>15</v>
      </c>
      <c r="L901">
        <v>486.14400000000001</v>
      </c>
    </row>
    <row r="902" spans="1:12">
      <c r="A902">
        <v>19</v>
      </c>
      <c r="B902">
        <v>19</v>
      </c>
      <c r="C902" t="s">
        <v>33</v>
      </c>
      <c r="E902">
        <v>2.61</v>
      </c>
      <c r="F902">
        <v>13118</v>
      </c>
      <c r="H902">
        <v>13118</v>
      </c>
      <c r="I902" t="s">
        <v>15</v>
      </c>
      <c r="L902">
        <v>473.59399999999999</v>
      </c>
    </row>
    <row r="903" spans="1:12">
      <c r="A903">
        <v>20</v>
      </c>
      <c r="B903">
        <v>20</v>
      </c>
      <c r="C903" t="s">
        <v>34</v>
      </c>
      <c r="E903">
        <v>2.6</v>
      </c>
      <c r="F903">
        <v>11506</v>
      </c>
      <c r="H903">
        <v>11506</v>
      </c>
      <c r="I903" t="s">
        <v>15</v>
      </c>
      <c r="L903">
        <v>415.50200000000001</v>
      </c>
    </row>
    <row r="904" spans="1:12">
      <c r="A904">
        <v>21</v>
      </c>
      <c r="B904">
        <v>21</v>
      </c>
      <c r="C904" t="s">
        <v>35</v>
      </c>
      <c r="E904">
        <v>2.61</v>
      </c>
      <c r="F904">
        <v>11493</v>
      </c>
      <c r="H904">
        <v>11493</v>
      </c>
      <c r="I904" t="s">
        <v>15</v>
      </c>
      <c r="L904">
        <v>410.69900000000001</v>
      </c>
    </row>
    <row r="905" spans="1:12">
      <c r="A905">
        <v>22</v>
      </c>
      <c r="B905">
        <v>22</v>
      </c>
      <c r="C905" t="s">
        <v>36</v>
      </c>
      <c r="E905">
        <v>2.61</v>
      </c>
      <c r="F905">
        <v>10322</v>
      </c>
      <c r="H905">
        <v>10322</v>
      </c>
      <c r="I905" t="s">
        <v>15</v>
      </c>
      <c r="L905">
        <v>381.04300000000001</v>
      </c>
    </row>
    <row r="906" spans="1:12">
      <c r="A906">
        <v>23</v>
      </c>
      <c r="B906">
        <v>23</v>
      </c>
      <c r="C906" t="s">
        <v>37</v>
      </c>
      <c r="E906">
        <v>2.61</v>
      </c>
      <c r="F906">
        <v>10607</v>
      </c>
      <c r="H906">
        <v>10607</v>
      </c>
      <c r="I906" t="s">
        <v>15</v>
      </c>
      <c r="L906">
        <v>434.61500000000001</v>
      </c>
    </row>
    <row r="907" spans="1:12">
      <c r="A907">
        <v>24</v>
      </c>
      <c r="B907">
        <v>24</v>
      </c>
      <c r="C907" t="s">
        <v>38</v>
      </c>
      <c r="E907">
        <v>2.6</v>
      </c>
      <c r="F907">
        <v>8820</v>
      </c>
      <c r="H907">
        <v>8820</v>
      </c>
      <c r="I907" t="s">
        <v>15</v>
      </c>
      <c r="L907">
        <v>339.67399999999998</v>
      </c>
    </row>
    <row r="908" spans="1:12">
      <c r="A908">
        <v>25</v>
      </c>
      <c r="B908">
        <v>25</v>
      </c>
      <c r="C908" t="s">
        <v>39</v>
      </c>
      <c r="E908">
        <v>2.6</v>
      </c>
      <c r="F908">
        <v>9085</v>
      </c>
      <c r="H908">
        <v>9085</v>
      </c>
      <c r="I908" t="s">
        <v>15</v>
      </c>
      <c r="L908">
        <v>358.98200000000003</v>
      </c>
    </row>
    <row r="909" spans="1:12">
      <c r="A909">
        <v>26</v>
      </c>
      <c r="B909">
        <v>26</v>
      </c>
      <c r="C909" t="s">
        <v>40</v>
      </c>
      <c r="E909">
        <v>2.6</v>
      </c>
      <c r="F909">
        <v>8051</v>
      </c>
      <c r="H909">
        <v>8051</v>
      </c>
      <c r="I909" t="s">
        <v>15</v>
      </c>
      <c r="L909">
        <v>360.63499999999999</v>
      </c>
    </row>
    <row r="910" spans="1:12">
      <c r="A910">
        <v>27</v>
      </c>
      <c r="B910">
        <v>27</v>
      </c>
      <c r="C910" t="s">
        <v>41</v>
      </c>
      <c r="E910">
        <v>2.61</v>
      </c>
      <c r="F910">
        <v>9115</v>
      </c>
      <c r="H910">
        <v>9115</v>
      </c>
      <c r="I910" t="s">
        <v>15</v>
      </c>
      <c r="L910">
        <v>349.40800000000002</v>
      </c>
    </row>
    <row r="911" spans="1:12">
      <c r="A911">
        <v>28</v>
      </c>
      <c r="B911">
        <v>28</v>
      </c>
      <c r="C911" t="s">
        <v>42</v>
      </c>
      <c r="E911">
        <v>2.61</v>
      </c>
      <c r="F911">
        <v>4999</v>
      </c>
      <c r="H911">
        <v>4999</v>
      </c>
      <c r="I911" t="s">
        <v>15</v>
      </c>
      <c r="L911">
        <v>185.37799999999999</v>
      </c>
    </row>
    <row r="912" spans="1:12">
      <c r="A912">
        <v>29</v>
      </c>
      <c r="B912">
        <v>29</v>
      </c>
      <c r="C912" t="s">
        <v>43</v>
      </c>
      <c r="E912">
        <v>2.61</v>
      </c>
      <c r="F912">
        <v>5378</v>
      </c>
      <c r="H912">
        <v>5378</v>
      </c>
      <c r="I912" t="s">
        <v>15</v>
      </c>
      <c r="L912">
        <v>181.059</v>
      </c>
    </row>
    <row r="913" spans="1:12">
      <c r="A913">
        <v>30</v>
      </c>
      <c r="B913">
        <v>30</v>
      </c>
      <c r="C913" t="s">
        <v>44</v>
      </c>
      <c r="E913">
        <v>2.61</v>
      </c>
      <c r="F913">
        <v>4827</v>
      </c>
      <c r="H913">
        <v>4827</v>
      </c>
      <c r="I913" t="s">
        <v>15</v>
      </c>
      <c r="L913">
        <v>176.82300000000001</v>
      </c>
    </row>
    <row r="914" spans="1:12">
      <c r="A914">
        <v>31</v>
      </c>
      <c r="B914">
        <v>31</v>
      </c>
      <c r="C914" t="s">
        <v>45</v>
      </c>
      <c r="E914">
        <v>2.61</v>
      </c>
      <c r="F914">
        <v>5275</v>
      </c>
      <c r="H914">
        <v>5275</v>
      </c>
      <c r="I914" t="s">
        <v>15</v>
      </c>
      <c r="L914">
        <v>191.684</v>
      </c>
    </row>
    <row r="915" spans="1:12">
      <c r="A915">
        <v>32</v>
      </c>
      <c r="B915">
        <v>32</v>
      </c>
      <c r="C915" t="s">
        <v>46</v>
      </c>
      <c r="E915">
        <v>2.61</v>
      </c>
      <c r="F915">
        <v>16</v>
      </c>
      <c r="H915">
        <v>16</v>
      </c>
      <c r="I915" t="s">
        <v>15</v>
      </c>
      <c r="L915">
        <v>0.31</v>
      </c>
    </row>
    <row r="916" spans="1:12">
      <c r="A916">
        <v>33</v>
      </c>
      <c r="B916">
        <v>33</v>
      </c>
      <c r="C916" t="s">
        <v>47</v>
      </c>
      <c r="E916">
        <v>2.61</v>
      </c>
      <c r="F916">
        <v>6800</v>
      </c>
      <c r="H916">
        <v>6800</v>
      </c>
      <c r="I916" t="s">
        <v>15</v>
      </c>
      <c r="L916">
        <v>272.78399999999999</v>
      </c>
    </row>
    <row r="917" spans="1:12">
      <c r="A917">
        <v>34</v>
      </c>
      <c r="B917">
        <v>34</v>
      </c>
      <c r="C917" t="s">
        <v>48</v>
      </c>
      <c r="E917">
        <v>2.61</v>
      </c>
      <c r="F917">
        <v>7426</v>
      </c>
      <c r="H917">
        <v>7426</v>
      </c>
      <c r="I917" t="s">
        <v>15</v>
      </c>
      <c r="L917">
        <v>297.89600000000002</v>
      </c>
    </row>
    <row r="918" spans="1:12">
      <c r="A918">
        <v>35</v>
      </c>
      <c r="B918">
        <v>35</v>
      </c>
      <c r="C918" t="s">
        <v>49</v>
      </c>
      <c r="E918">
        <v>2.6</v>
      </c>
      <c r="F918">
        <v>7017</v>
      </c>
      <c r="H918">
        <v>7017</v>
      </c>
      <c r="I918" t="s">
        <v>15</v>
      </c>
      <c r="L918">
        <v>284.93299999999999</v>
      </c>
    </row>
    <row r="919" spans="1:12">
      <c r="A919">
        <v>36</v>
      </c>
      <c r="B919">
        <v>36</v>
      </c>
      <c r="C919" t="s">
        <v>50</v>
      </c>
      <c r="E919">
        <v>2.6</v>
      </c>
      <c r="F919">
        <v>7716</v>
      </c>
      <c r="H919">
        <v>7716</v>
      </c>
      <c r="I919" t="s">
        <v>15</v>
      </c>
      <c r="L919">
        <v>327.19600000000003</v>
      </c>
    </row>
    <row r="920" spans="1:12">
      <c r="A920">
        <v>37</v>
      </c>
      <c r="B920">
        <v>37</v>
      </c>
      <c r="C920" t="s">
        <v>51</v>
      </c>
      <c r="E920">
        <v>2.6</v>
      </c>
      <c r="F920">
        <v>6739</v>
      </c>
      <c r="H920">
        <v>6739</v>
      </c>
      <c r="I920" t="s">
        <v>15</v>
      </c>
      <c r="L920">
        <v>276.37900000000002</v>
      </c>
    </row>
    <row r="921" spans="1:12">
      <c r="A921">
        <v>38</v>
      </c>
      <c r="B921">
        <v>38</v>
      </c>
      <c r="C921" t="s">
        <v>52</v>
      </c>
      <c r="E921">
        <v>2.6</v>
      </c>
      <c r="F921">
        <v>5937</v>
      </c>
      <c r="H921">
        <v>5937</v>
      </c>
      <c r="I921" t="s">
        <v>15</v>
      </c>
      <c r="L921">
        <v>285.52300000000002</v>
      </c>
    </row>
    <row r="922" spans="1:12">
      <c r="A922">
        <v>39</v>
      </c>
      <c r="B922">
        <v>39</v>
      </c>
      <c r="C922" t="s">
        <v>53</v>
      </c>
      <c r="E922">
        <v>2.6</v>
      </c>
      <c r="F922">
        <v>6573</v>
      </c>
      <c r="H922">
        <v>6573</v>
      </c>
      <c r="I922" t="s">
        <v>15</v>
      </c>
      <c r="L922">
        <v>316.53800000000001</v>
      </c>
    </row>
    <row r="923" spans="1:12">
      <c r="A923">
        <v>40</v>
      </c>
      <c r="B923">
        <v>40</v>
      </c>
      <c r="C923" t="s">
        <v>54</v>
      </c>
      <c r="E923">
        <v>2.6</v>
      </c>
      <c r="F923">
        <v>6862</v>
      </c>
      <c r="H923">
        <v>6862</v>
      </c>
      <c r="I923" t="s">
        <v>15</v>
      </c>
      <c r="L923">
        <v>287.96699999999998</v>
      </c>
    </row>
    <row r="924" spans="1:12">
      <c r="A924">
        <v>41</v>
      </c>
      <c r="B924">
        <v>41</v>
      </c>
      <c r="C924" t="s">
        <v>55</v>
      </c>
      <c r="E924">
        <v>2.6</v>
      </c>
      <c r="F924">
        <v>7119</v>
      </c>
      <c r="H924">
        <v>7119</v>
      </c>
      <c r="I924" t="s">
        <v>15</v>
      </c>
      <c r="L924">
        <v>269.17500000000001</v>
      </c>
    </row>
    <row r="925" spans="1:12">
      <c r="A925">
        <v>42</v>
      </c>
      <c r="B925">
        <v>42</v>
      </c>
      <c r="C925" t="s">
        <v>56</v>
      </c>
      <c r="E925">
        <v>2.6</v>
      </c>
      <c r="F925">
        <v>7519</v>
      </c>
      <c r="H925">
        <v>7519</v>
      </c>
      <c r="I925" t="s">
        <v>15</v>
      </c>
      <c r="L925">
        <v>277.81200000000001</v>
      </c>
    </row>
    <row r="926" spans="1:12">
      <c r="A926">
        <v>43</v>
      </c>
      <c r="B926">
        <v>43</v>
      </c>
      <c r="C926" t="s">
        <v>57</v>
      </c>
      <c r="E926">
        <v>2.6</v>
      </c>
      <c r="F926">
        <v>7534</v>
      </c>
      <c r="H926">
        <v>7534</v>
      </c>
      <c r="I926" t="s">
        <v>15</v>
      </c>
      <c r="L926">
        <v>293.67899999999997</v>
      </c>
    </row>
    <row r="927" spans="1:12">
      <c r="A927">
        <v>44</v>
      </c>
      <c r="B927">
        <v>44</v>
      </c>
      <c r="C927" t="s">
        <v>58</v>
      </c>
      <c r="E927">
        <v>2.6</v>
      </c>
      <c r="F927">
        <v>7236</v>
      </c>
      <c r="H927">
        <v>7236</v>
      </c>
      <c r="I927" t="s">
        <v>15</v>
      </c>
      <c r="L927">
        <v>297.02699999999999</v>
      </c>
    </row>
    <row r="928" spans="1:12">
      <c r="A928">
        <v>45</v>
      </c>
      <c r="B928">
        <v>45</v>
      </c>
      <c r="C928" t="s">
        <v>59</v>
      </c>
      <c r="E928">
        <v>2.6</v>
      </c>
      <c r="F928">
        <v>6580</v>
      </c>
      <c r="H928">
        <v>6580</v>
      </c>
      <c r="I928" t="s">
        <v>15</v>
      </c>
      <c r="L928">
        <v>276.44299999999998</v>
      </c>
    </row>
    <row r="929" spans="1:12">
      <c r="A929">
        <v>46</v>
      </c>
      <c r="B929">
        <v>46</v>
      </c>
      <c r="C929" t="s">
        <v>60</v>
      </c>
      <c r="E929">
        <v>2.6</v>
      </c>
      <c r="F929">
        <v>5447</v>
      </c>
      <c r="H929">
        <v>5447</v>
      </c>
      <c r="I929" t="s">
        <v>15</v>
      </c>
      <c r="L929">
        <v>256.22199999999998</v>
      </c>
    </row>
    <row r="930" spans="1:12">
      <c r="A930">
        <v>47</v>
      </c>
      <c r="B930">
        <v>47</v>
      </c>
      <c r="C930" t="s">
        <v>61</v>
      </c>
      <c r="E930">
        <v>2.6</v>
      </c>
      <c r="F930">
        <v>4816</v>
      </c>
      <c r="H930">
        <v>4816</v>
      </c>
      <c r="I930" t="s">
        <v>15</v>
      </c>
      <c r="L930">
        <v>225.34899999999999</v>
      </c>
    </row>
    <row r="931" spans="1:12">
      <c r="A931">
        <v>48</v>
      </c>
      <c r="B931">
        <v>48</v>
      </c>
      <c r="C931" t="s">
        <v>62</v>
      </c>
      <c r="E931">
        <v>2.61</v>
      </c>
      <c r="F931">
        <v>779</v>
      </c>
      <c r="H931">
        <v>779</v>
      </c>
      <c r="I931" t="s">
        <v>15</v>
      </c>
      <c r="L931">
        <v>30.69</v>
      </c>
    </row>
    <row r="932" spans="1:12">
      <c r="A932">
        <v>49</v>
      </c>
      <c r="B932">
        <v>49</v>
      </c>
      <c r="C932" t="s">
        <v>63</v>
      </c>
      <c r="E932">
        <v>2.61</v>
      </c>
      <c r="F932">
        <v>578</v>
      </c>
      <c r="H932">
        <v>578</v>
      </c>
      <c r="I932" t="s">
        <v>15</v>
      </c>
      <c r="L932">
        <v>18.364000000000001</v>
      </c>
    </row>
    <row r="933" spans="1:12">
      <c r="A933">
        <v>50</v>
      </c>
      <c r="B933">
        <v>50</v>
      </c>
      <c r="C933" t="s">
        <v>64</v>
      </c>
      <c r="E933">
        <v>2.61</v>
      </c>
      <c r="F933">
        <v>700</v>
      </c>
      <c r="H933">
        <v>700</v>
      </c>
      <c r="I933" t="s">
        <v>15</v>
      </c>
      <c r="L933">
        <v>31.693000000000001</v>
      </c>
    </row>
    <row r="934" spans="1:12">
      <c r="A934">
        <v>51</v>
      </c>
      <c r="B934">
        <v>51</v>
      </c>
      <c r="C934" t="s">
        <v>65</v>
      </c>
      <c r="E934">
        <v>2.6</v>
      </c>
      <c r="F934">
        <v>560</v>
      </c>
      <c r="H934">
        <v>560</v>
      </c>
      <c r="I934" t="s">
        <v>15</v>
      </c>
      <c r="L934">
        <v>15.53</v>
      </c>
    </row>
    <row r="935" spans="1:12">
      <c r="A935">
        <v>52</v>
      </c>
      <c r="B935">
        <v>52</v>
      </c>
      <c r="C935" t="s">
        <v>66</v>
      </c>
      <c r="E935">
        <v>2.6</v>
      </c>
      <c r="F935">
        <v>3104</v>
      </c>
      <c r="H935">
        <v>3104</v>
      </c>
      <c r="I935" t="s">
        <v>15</v>
      </c>
      <c r="L935">
        <v>150.398</v>
      </c>
    </row>
    <row r="936" spans="1:12">
      <c r="A936">
        <v>53</v>
      </c>
      <c r="B936">
        <v>53</v>
      </c>
      <c r="C936" t="s">
        <v>67</v>
      </c>
      <c r="E936">
        <v>2.61</v>
      </c>
      <c r="F936">
        <v>2970</v>
      </c>
      <c r="H936">
        <v>2970</v>
      </c>
      <c r="I936" t="s">
        <v>15</v>
      </c>
      <c r="L936">
        <v>140.07400000000001</v>
      </c>
    </row>
    <row r="937" spans="1:12">
      <c r="A937">
        <v>54</v>
      </c>
      <c r="B937">
        <v>54</v>
      </c>
      <c r="C937" t="s">
        <v>68</v>
      </c>
      <c r="E937">
        <v>2.61</v>
      </c>
      <c r="F937">
        <v>3120</v>
      </c>
      <c r="H937">
        <v>3120</v>
      </c>
      <c r="I937" t="s">
        <v>15</v>
      </c>
      <c r="L937">
        <v>121.72499999999999</v>
      </c>
    </row>
    <row r="938" spans="1:12">
      <c r="A938">
        <v>55</v>
      </c>
      <c r="B938">
        <v>55</v>
      </c>
      <c r="C938" t="s">
        <v>69</v>
      </c>
      <c r="E938">
        <v>2.6</v>
      </c>
      <c r="F938">
        <v>3226</v>
      </c>
      <c r="H938">
        <v>3226</v>
      </c>
      <c r="I938" t="s">
        <v>15</v>
      </c>
      <c r="L938">
        <v>128.99799999999999</v>
      </c>
    </row>
    <row r="939" spans="1:12">
      <c r="A939">
        <v>56</v>
      </c>
      <c r="B939">
        <v>56</v>
      </c>
      <c r="C939" t="s">
        <v>70</v>
      </c>
      <c r="E939">
        <v>2.61</v>
      </c>
      <c r="F939">
        <v>2018</v>
      </c>
      <c r="H939">
        <v>2018</v>
      </c>
      <c r="I939" t="s">
        <v>15</v>
      </c>
      <c r="L939">
        <v>89.412999999999997</v>
      </c>
    </row>
    <row r="940" spans="1:12">
      <c r="A940">
        <v>57</v>
      </c>
      <c r="B940">
        <v>57</v>
      </c>
      <c r="C940" t="s">
        <v>71</v>
      </c>
      <c r="E940">
        <v>2.61</v>
      </c>
      <c r="F940">
        <v>2202</v>
      </c>
      <c r="H940">
        <v>2202</v>
      </c>
      <c r="I940" t="s">
        <v>15</v>
      </c>
      <c r="L940">
        <v>101.614</v>
      </c>
    </row>
    <row r="941" spans="1:12">
      <c r="A941">
        <v>58</v>
      </c>
      <c r="B941">
        <v>58</v>
      </c>
      <c r="C941" t="s">
        <v>72</v>
      </c>
      <c r="E941">
        <v>2.6</v>
      </c>
      <c r="F941">
        <v>2845</v>
      </c>
      <c r="H941">
        <v>2845</v>
      </c>
      <c r="I941" t="s">
        <v>15</v>
      </c>
      <c r="L941">
        <v>110.054</v>
      </c>
    </row>
    <row r="942" spans="1:12">
      <c r="A942">
        <v>59</v>
      </c>
      <c r="B942">
        <v>59</v>
      </c>
      <c r="C942" t="s">
        <v>73</v>
      </c>
      <c r="E942">
        <v>2.61</v>
      </c>
      <c r="F942">
        <v>2718</v>
      </c>
      <c r="H942">
        <v>2718</v>
      </c>
      <c r="I942" t="s">
        <v>15</v>
      </c>
      <c r="L942">
        <v>125.947</v>
      </c>
    </row>
    <row r="943" spans="1:12">
      <c r="A943">
        <v>60</v>
      </c>
      <c r="B943">
        <v>60</v>
      </c>
      <c r="C943" t="s">
        <v>74</v>
      </c>
      <c r="E943">
        <v>2.6</v>
      </c>
      <c r="F943">
        <v>2460</v>
      </c>
      <c r="H943">
        <v>2460</v>
      </c>
      <c r="I943" t="s">
        <v>15</v>
      </c>
      <c r="L943">
        <v>96.203999999999994</v>
      </c>
    </row>
    <row r="944" spans="1:12">
      <c r="A944">
        <v>61</v>
      </c>
      <c r="B944">
        <v>61</v>
      </c>
      <c r="C944" t="s">
        <v>75</v>
      </c>
      <c r="E944">
        <v>2.6</v>
      </c>
      <c r="F944">
        <v>2382</v>
      </c>
      <c r="H944">
        <v>2382</v>
      </c>
      <c r="I944" t="s">
        <v>15</v>
      </c>
      <c r="L944">
        <v>92.067999999999998</v>
      </c>
    </row>
    <row r="945" spans="1:12">
      <c r="A945">
        <v>62</v>
      </c>
      <c r="B945">
        <v>62</v>
      </c>
      <c r="C945" t="s">
        <v>76</v>
      </c>
      <c r="E945">
        <v>2.61</v>
      </c>
      <c r="F945">
        <v>2111</v>
      </c>
      <c r="H945">
        <v>2111</v>
      </c>
      <c r="I945" t="s">
        <v>15</v>
      </c>
      <c r="L945">
        <v>95.677000000000007</v>
      </c>
    </row>
    <row r="946" spans="1:12">
      <c r="A946">
        <v>63</v>
      </c>
      <c r="B946">
        <v>63</v>
      </c>
      <c r="C946" t="s">
        <v>77</v>
      </c>
      <c r="E946">
        <v>2.6</v>
      </c>
      <c r="F946">
        <v>2719</v>
      </c>
      <c r="H946">
        <v>2719</v>
      </c>
      <c r="I946" t="s">
        <v>15</v>
      </c>
      <c r="L946">
        <v>93.314999999999998</v>
      </c>
    </row>
    <row r="947" spans="1:12">
      <c r="A947">
        <v>64</v>
      </c>
      <c r="B947">
        <v>64</v>
      </c>
      <c r="C947" t="s">
        <v>78</v>
      </c>
      <c r="E947">
        <v>2.61</v>
      </c>
      <c r="F947">
        <v>2141</v>
      </c>
      <c r="H947">
        <v>2141</v>
      </c>
      <c r="I947" t="s">
        <v>15</v>
      </c>
      <c r="L947">
        <v>81.412999999999997</v>
      </c>
    </row>
    <row r="948" spans="1:12">
      <c r="A948">
        <v>65</v>
      </c>
      <c r="B948">
        <v>65</v>
      </c>
      <c r="C948" t="s">
        <v>79</v>
      </c>
      <c r="E948">
        <v>2.61</v>
      </c>
      <c r="F948">
        <v>1591</v>
      </c>
      <c r="H948">
        <v>1591</v>
      </c>
      <c r="I948" t="s">
        <v>15</v>
      </c>
      <c r="L948">
        <v>71.575000000000003</v>
      </c>
    </row>
    <row r="949" spans="1:12">
      <c r="A949">
        <v>66</v>
      </c>
      <c r="B949">
        <v>66</v>
      </c>
      <c r="C949" t="s">
        <v>80</v>
      </c>
      <c r="E949">
        <v>2.6</v>
      </c>
      <c r="F949">
        <v>1715</v>
      </c>
      <c r="H949">
        <v>1715</v>
      </c>
      <c r="I949" t="s">
        <v>15</v>
      </c>
      <c r="L949">
        <v>70.001999999999995</v>
      </c>
    </row>
    <row r="950" spans="1:12">
      <c r="A950">
        <v>67</v>
      </c>
      <c r="B950">
        <v>67</v>
      </c>
      <c r="C950" t="s">
        <v>81</v>
      </c>
    </row>
    <row r="951" spans="1:12">
      <c r="A951">
        <v>68</v>
      </c>
      <c r="B951">
        <v>68</v>
      </c>
      <c r="C951" t="s">
        <v>82</v>
      </c>
    </row>
    <row r="952" spans="1:12">
      <c r="A952">
        <v>69</v>
      </c>
      <c r="B952">
        <v>69</v>
      </c>
      <c r="C952" t="s">
        <v>83</v>
      </c>
    </row>
    <row r="954" spans="1:12">
      <c r="A954" t="s">
        <v>96</v>
      </c>
    </row>
    <row r="956" spans="1:12">
      <c r="B956" t="s">
        <v>3</v>
      </c>
      <c r="C956" t="s">
        <v>4</v>
      </c>
      <c r="D956" t="s">
        <v>5</v>
      </c>
      <c r="E956" t="s">
        <v>6</v>
      </c>
      <c r="F956" t="s">
        <v>7</v>
      </c>
      <c r="G956" t="s">
        <v>8</v>
      </c>
      <c r="H956" t="s">
        <v>9</v>
      </c>
      <c r="I956" t="s">
        <v>10</v>
      </c>
      <c r="J956" t="s">
        <v>11</v>
      </c>
      <c r="K956" t="s">
        <v>12</v>
      </c>
      <c r="L956" t="s">
        <v>13</v>
      </c>
    </row>
    <row r="957" spans="1:12">
      <c r="A957">
        <v>1</v>
      </c>
      <c r="B957">
        <v>1</v>
      </c>
      <c r="C957" t="s">
        <v>14</v>
      </c>
      <c r="E957">
        <v>3.44</v>
      </c>
      <c r="F957">
        <v>403</v>
      </c>
      <c r="H957">
        <v>403</v>
      </c>
      <c r="I957" t="s">
        <v>15</v>
      </c>
      <c r="L957">
        <v>8.8070000000000004</v>
      </c>
    </row>
    <row r="958" spans="1:12">
      <c r="A958">
        <v>2</v>
      </c>
      <c r="B958">
        <v>2</v>
      </c>
      <c r="C958" t="s">
        <v>16</v>
      </c>
      <c r="E958">
        <v>3.43</v>
      </c>
      <c r="F958">
        <v>154</v>
      </c>
      <c r="H958">
        <v>154</v>
      </c>
      <c r="I958" t="s">
        <v>15</v>
      </c>
      <c r="L958">
        <v>4.141</v>
      </c>
    </row>
    <row r="959" spans="1:12">
      <c r="A959">
        <v>3</v>
      </c>
      <c r="B959">
        <v>3</v>
      </c>
      <c r="C959" t="s">
        <v>17</v>
      </c>
      <c r="E959">
        <v>3.45</v>
      </c>
      <c r="F959">
        <v>105</v>
      </c>
      <c r="H959">
        <v>105</v>
      </c>
      <c r="I959" t="s">
        <v>15</v>
      </c>
      <c r="L959">
        <v>2.1589999999999998</v>
      </c>
    </row>
    <row r="960" spans="1:12">
      <c r="A960">
        <v>4</v>
      </c>
      <c r="B960">
        <v>4</v>
      </c>
      <c r="C960" t="s">
        <v>18</v>
      </c>
      <c r="E960">
        <v>3.44</v>
      </c>
      <c r="F960">
        <v>162</v>
      </c>
      <c r="H960">
        <v>162</v>
      </c>
      <c r="I960" t="s">
        <v>15</v>
      </c>
      <c r="L960">
        <v>3.278</v>
      </c>
    </row>
    <row r="961" spans="1:12">
      <c r="A961">
        <v>5</v>
      </c>
      <c r="B961">
        <v>5</v>
      </c>
      <c r="C961" t="s">
        <v>19</v>
      </c>
      <c r="E961">
        <v>3.43</v>
      </c>
      <c r="F961">
        <v>33</v>
      </c>
      <c r="H961">
        <v>33</v>
      </c>
      <c r="I961" t="s">
        <v>15</v>
      </c>
      <c r="L961">
        <v>0.34699999999999998</v>
      </c>
    </row>
    <row r="962" spans="1:12">
      <c r="A962">
        <v>6</v>
      </c>
      <c r="B962">
        <v>6</v>
      </c>
      <c r="C962" t="s">
        <v>20</v>
      </c>
      <c r="E962">
        <v>3.43</v>
      </c>
      <c r="F962">
        <v>18</v>
      </c>
      <c r="H962">
        <v>18</v>
      </c>
      <c r="I962" t="s">
        <v>15</v>
      </c>
      <c r="L962">
        <v>0.127</v>
      </c>
    </row>
    <row r="963" spans="1:12">
      <c r="A963">
        <v>7</v>
      </c>
      <c r="B963">
        <v>7</v>
      </c>
      <c r="C963" t="s">
        <v>21</v>
      </c>
      <c r="E963">
        <v>3.45</v>
      </c>
      <c r="F963">
        <v>101</v>
      </c>
      <c r="H963">
        <v>101</v>
      </c>
      <c r="I963" t="s">
        <v>15</v>
      </c>
      <c r="L963">
        <v>2.6379999999999999</v>
      </c>
    </row>
    <row r="964" spans="1:12">
      <c r="A964">
        <v>8</v>
      </c>
      <c r="B964">
        <v>8</v>
      </c>
      <c r="C964" t="s">
        <v>22</v>
      </c>
      <c r="E964">
        <v>3.44</v>
      </c>
      <c r="F964">
        <v>62593</v>
      </c>
      <c r="H964">
        <v>62593</v>
      </c>
      <c r="I964" t="s">
        <v>15</v>
      </c>
      <c r="L964">
        <v>1824.223</v>
      </c>
    </row>
    <row r="965" spans="1:12">
      <c r="A965">
        <v>9</v>
      </c>
      <c r="B965">
        <v>9</v>
      </c>
      <c r="C965" t="s">
        <v>23</v>
      </c>
      <c r="E965">
        <v>3.44</v>
      </c>
      <c r="F965">
        <v>73301</v>
      </c>
      <c r="H965">
        <v>73301</v>
      </c>
      <c r="I965" t="s">
        <v>15</v>
      </c>
      <c r="L965">
        <v>2097.3009999999999</v>
      </c>
    </row>
    <row r="966" spans="1:12">
      <c r="A966">
        <v>10</v>
      </c>
      <c r="B966">
        <v>10</v>
      </c>
      <c r="C966" t="s">
        <v>24</v>
      </c>
      <c r="E966">
        <v>3.44</v>
      </c>
      <c r="F966">
        <v>112416</v>
      </c>
      <c r="H966">
        <v>112416</v>
      </c>
      <c r="I966" t="s">
        <v>15</v>
      </c>
      <c r="L966">
        <v>3129.4490000000001</v>
      </c>
    </row>
    <row r="967" spans="1:12">
      <c r="A967">
        <v>11</v>
      </c>
      <c r="B967">
        <v>11</v>
      </c>
      <c r="C967" t="s">
        <v>25</v>
      </c>
      <c r="E967">
        <v>3.44</v>
      </c>
      <c r="F967">
        <v>63586</v>
      </c>
      <c r="H967">
        <v>63586</v>
      </c>
      <c r="I967" t="s">
        <v>15</v>
      </c>
      <c r="L967">
        <v>1882.376</v>
      </c>
    </row>
    <row r="968" spans="1:12">
      <c r="A968">
        <v>12</v>
      </c>
      <c r="B968">
        <v>12</v>
      </c>
      <c r="C968" t="s">
        <v>26</v>
      </c>
      <c r="E968">
        <v>3.44</v>
      </c>
      <c r="F968">
        <v>61479</v>
      </c>
      <c r="H968">
        <v>61479</v>
      </c>
      <c r="I968" t="s">
        <v>15</v>
      </c>
      <c r="L968">
        <v>1689.0609999999999</v>
      </c>
    </row>
    <row r="969" spans="1:12">
      <c r="A969">
        <v>13</v>
      </c>
      <c r="B969">
        <v>13</v>
      </c>
      <c r="C969" t="s">
        <v>27</v>
      </c>
      <c r="E969">
        <v>3.44</v>
      </c>
      <c r="F969">
        <v>59171</v>
      </c>
      <c r="H969">
        <v>59171</v>
      </c>
      <c r="I969" t="s">
        <v>15</v>
      </c>
      <c r="L969">
        <v>1648.67</v>
      </c>
    </row>
    <row r="970" spans="1:12">
      <c r="A970">
        <v>14</v>
      </c>
      <c r="B970">
        <v>14</v>
      </c>
      <c r="C970" t="s">
        <v>28</v>
      </c>
      <c r="E970">
        <v>3.44</v>
      </c>
      <c r="F970">
        <v>67412</v>
      </c>
      <c r="H970">
        <v>67412</v>
      </c>
      <c r="I970" t="s">
        <v>15</v>
      </c>
      <c r="L970">
        <v>1935.3630000000001</v>
      </c>
    </row>
    <row r="971" spans="1:12">
      <c r="A971">
        <v>15</v>
      </c>
      <c r="B971">
        <v>15</v>
      </c>
      <c r="C971" t="s">
        <v>29</v>
      </c>
      <c r="E971">
        <v>3.44</v>
      </c>
      <c r="F971">
        <v>64580</v>
      </c>
      <c r="H971">
        <v>64580</v>
      </c>
      <c r="I971" t="s">
        <v>15</v>
      </c>
      <c r="L971">
        <v>1863.4770000000001</v>
      </c>
    </row>
    <row r="972" spans="1:12">
      <c r="A972">
        <v>16</v>
      </c>
      <c r="B972">
        <v>16</v>
      </c>
      <c r="C972" t="s">
        <v>30</v>
      </c>
      <c r="E972">
        <v>3.44</v>
      </c>
      <c r="F972">
        <v>76382</v>
      </c>
      <c r="H972">
        <v>76382</v>
      </c>
      <c r="I972" t="s">
        <v>15</v>
      </c>
      <c r="L972">
        <v>2152.433</v>
      </c>
    </row>
    <row r="973" spans="1:12">
      <c r="A973">
        <v>17</v>
      </c>
      <c r="B973">
        <v>17</v>
      </c>
      <c r="C973" t="s">
        <v>31</v>
      </c>
      <c r="E973">
        <v>3.44</v>
      </c>
      <c r="F973">
        <v>67626</v>
      </c>
      <c r="H973">
        <v>67626</v>
      </c>
      <c r="I973" t="s">
        <v>15</v>
      </c>
      <c r="L973">
        <v>2020.693</v>
      </c>
    </row>
    <row r="974" spans="1:12">
      <c r="A974">
        <v>18</v>
      </c>
      <c r="B974">
        <v>18</v>
      </c>
      <c r="C974" t="s">
        <v>32</v>
      </c>
      <c r="E974">
        <v>3.44</v>
      </c>
      <c r="F974">
        <v>69495</v>
      </c>
      <c r="H974">
        <v>69495</v>
      </c>
      <c r="I974" t="s">
        <v>15</v>
      </c>
      <c r="L974">
        <v>2000.441</v>
      </c>
    </row>
    <row r="975" spans="1:12">
      <c r="A975">
        <v>19</v>
      </c>
      <c r="B975">
        <v>19</v>
      </c>
      <c r="C975" t="s">
        <v>33</v>
      </c>
      <c r="E975">
        <v>3.44</v>
      </c>
      <c r="F975">
        <v>67700</v>
      </c>
      <c r="H975">
        <v>67700</v>
      </c>
      <c r="I975" t="s">
        <v>15</v>
      </c>
      <c r="L975">
        <v>1952.546</v>
      </c>
    </row>
    <row r="976" spans="1:12">
      <c r="A976">
        <v>20</v>
      </c>
      <c r="B976">
        <v>20</v>
      </c>
      <c r="C976" t="s">
        <v>34</v>
      </c>
      <c r="E976">
        <v>3.44</v>
      </c>
      <c r="F976">
        <v>108163</v>
      </c>
      <c r="H976">
        <v>108163</v>
      </c>
      <c r="I976" t="s">
        <v>15</v>
      </c>
      <c r="L976">
        <v>3126.6579999999999</v>
      </c>
    </row>
    <row r="977" spans="1:12">
      <c r="A977">
        <v>21</v>
      </c>
      <c r="B977">
        <v>21</v>
      </c>
      <c r="C977" t="s">
        <v>35</v>
      </c>
      <c r="E977">
        <v>3.44</v>
      </c>
      <c r="F977">
        <v>84278</v>
      </c>
      <c r="H977">
        <v>84278</v>
      </c>
      <c r="I977" t="s">
        <v>15</v>
      </c>
      <c r="L977">
        <v>2424.105</v>
      </c>
    </row>
    <row r="978" spans="1:12">
      <c r="A978">
        <v>22</v>
      </c>
      <c r="B978">
        <v>22</v>
      </c>
      <c r="C978" t="s">
        <v>36</v>
      </c>
      <c r="E978">
        <v>3.44</v>
      </c>
      <c r="F978">
        <v>69602</v>
      </c>
      <c r="H978">
        <v>69602</v>
      </c>
      <c r="I978" t="s">
        <v>15</v>
      </c>
      <c r="L978">
        <v>2005.4069999999999</v>
      </c>
    </row>
    <row r="979" spans="1:12">
      <c r="A979">
        <v>23</v>
      </c>
      <c r="B979">
        <v>23</v>
      </c>
      <c r="C979" t="s">
        <v>37</v>
      </c>
      <c r="E979">
        <v>3.44</v>
      </c>
      <c r="F979">
        <v>68955</v>
      </c>
      <c r="H979">
        <v>68955</v>
      </c>
      <c r="I979" t="s">
        <v>15</v>
      </c>
      <c r="L979">
        <v>1985.2149999999999</v>
      </c>
    </row>
    <row r="980" spans="1:12">
      <c r="A980">
        <v>24</v>
      </c>
      <c r="B980">
        <v>24</v>
      </c>
      <c r="C980" t="s">
        <v>38</v>
      </c>
      <c r="E980">
        <v>3.44</v>
      </c>
      <c r="F980">
        <v>68746</v>
      </c>
      <c r="H980">
        <v>68746</v>
      </c>
      <c r="I980" t="s">
        <v>15</v>
      </c>
      <c r="L980">
        <v>2034.2059999999999</v>
      </c>
    </row>
    <row r="981" spans="1:12">
      <c r="A981">
        <v>25</v>
      </c>
      <c r="B981">
        <v>25</v>
      </c>
      <c r="C981" t="s">
        <v>39</v>
      </c>
      <c r="E981">
        <v>3.44</v>
      </c>
      <c r="F981">
        <v>58112</v>
      </c>
      <c r="H981">
        <v>58112</v>
      </c>
      <c r="I981" t="s">
        <v>15</v>
      </c>
      <c r="L981">
        <v>1767.9380000000001</v>
      </c>
    </row>
    <row r="982" spans="1:12">
      <c r="A982">
        <v>26</v>
      </c>
      <c r="B982">
        <v>26</v>
      </c>
      <c r="C982" t="s">
        <v>40</v>
      </c>
      <c r="E982">
        <v>3.44</v>
      </c>
      <c r="F982">
        <v>60515</v>
      </c>
      <c r="H982">
        <v>60515</v>
      </c>
      <c r="I982" t="s">
        <v>15</v>
      </c>
      <c r="L982">
        <v>1821.117</v>
      </c>
    </row>
    <row r="983" spans="1:12">
      <c r="A983">
        <v>27</v>
      </c>
      <c r="B983">
        <v>27</v>
      </c>
      <c r="C983" t="s">
        <v>41</v>
      </c>
      <c r="E983">
        <v>3.44</v>
      </c>
      <c r="F983">
        <v>59297</v>
      </c>
      <c r="H983">
        <v>59297</v>
      </c>
      <c r="I983" t="s">
        <v>15</v>
      </c>
      <c r="L983">
        <v>1733.9749999999999</v>
      </c>
    </row>
    <row r="984" spans="1:12">
      <c r="A984">
        <v>28</v>
      </c>
      <c r="B984">
        <v>28</v>
      </c>
      <c r="C984" t="s">
        <v>42</v>
      </c>
      <c r="E984">
        <v>3.44</v>
      </c>
      <c r="F984">
        <v>166151</v>
      </c>
      <c r="H984">
        <v>166151</v>
      </c>
      <c r="I984" t="s">
        <v>15</v>
      </c>
      <c r="L984">
        <v>4777.1459999999997</v>
      </c>
    </row>
    <row r="985" spans="1:12">
      <c r="A985">
        <v>29</v>
      </c>
      <c r="B985">
        <v>29</v>
      </c>
      <c r="C985" t="s">
        <v>43</v>
      </c>
      <c r="E985">
        <v>3.44</v>
      </c>
      <c r="F985">
        <v>162256</v>
      </c>
      <c r="H985">
        <v>162256</v>
      </c>
      <c r="I985" t="s">
        <v>15</v>
      </c>
      <c r="L985">
        <v>4718.509</v>
      </c>
    </row>
    <row r="986" spans="1:12">
      <c r="A986">
        <v>30</v>
      </c>
      <c r="B986">
        <v>30</v>
      </c>
      <c r="C986" t="s">
        <v>44</v>
      </c>
      <c r="E986">
        <v>3.44</v>
      </c>
      <c r="F986">
        <v>153691</v>
      </c>
      <c r="H986">
        <v>153691</v>
      </c>
      <c r="I986" t="s">
        <v>15</v>
      </c>
      <c r="L986">
        <v>4454.8090000000002</v>
      </c>
    </row>
    <row r="987" spans="1:12">
      <c r="A987">
        <v>31</v>
      </c>
      <c r="B987">
        <v>31</v>
      </c>
      <c r="C987" t="s">
        <v>45</v>
      </c>
      <c r="E987">
        <v>3.44</v>
      </c>
      <c r="F987">
        <v>166763</v>
      </c>
      <c r="H987">
        <v>166763</v>
      </c>
      <c r="I987" t="s">
        <v>15</v>
      </c>
      <c r="L987">
        <v>4901.0720000000001</v>
      </c>
    </row>
    <row r="988" spans="1:12">
      <c r="A988">
        <v>32</v>
      </c>
      <c r="B988">
        <v>32</v>
      </c>
      <c r="C988" t="s">
        <v>46</v>
      </c>
      <c r="E988">
        <v>3.45</v>
      </c>
      <c r="F988">
        <v>448</v>
      </c>
      <c r="H988">
        <v>448</v>
      </c>
      <c r="I988" t="s">
        <v>15</v>
      </c>
      <c r="L988">
        <v>16.369</v>
      </c>
    </row>
    <row r="989" spans="1:12">
      <c r="A989">
        <v>33</v>
      </c>
      <c r="B989">
        <v>33</v>
      </c>
      <c r="C989" t="s">
        <v>47</v>
      </c>
      <c r="E989">
        <v>3.44</v>
      </c>
      <c r="F989">
        <v>70293</v>
      </c>
      <c r="H989">
        <v>70293</v>
      </c>
      <c r="I989" t="s">
        <v>15</v>
      </c>
      <c r="L989">
        <v>2117.42</v>
      </c>
    </row>
    <row r="990" spans="1:12">
      <c r="A990">
        <v>34</v>
      </c>
      <c r="B990">
        <v>34</v>
      </c>
      <c r="C990" t="s">
        <v>48</v>
      </c>
      <c r="E990">
        <v>3.44</v>
      </c>
      <c r="F990">
        <v>73687</v>
      </c>
      <c r="H990">
        <v>73687</v>
      </c>
      <c r="I990" t="s">
        <v>15</v>
      </c>
      <c r="L990">
        <v>2190.627</v>
      </c>
    </row>
    <row r="991" spans="1:12">
      <c r="A991">
        <v>35</v>
      </c>
      <c r="B991">
        <v>35</v>
      </c>
      <c r="C991" t="s">
        <v>49</v>
      </c>
      <c r="E991">
        <v>3.44</v>
      </c>
      <c r="F991">
        <v>58973</v>
      </c>
      <c r="H991">
        <v>58973</v>
      </c>
      <c r="I991" t="s">
        <v>15</v>
      </c>
      <c r="L991">
        <v>1641.575</v>
      </c>
    </row>
    <row r="992" spans="1:12">
      <c r="A992">
        <v>36</v>
      </c>
      <c r="B992">
        <v>36</v>
      </c>
      <c r="C992" t="s">
        <v>50</v>
      </c>
      <c r="E992">
        <v>3.44</v>
      </c>
      <c r="F992">
        <v>60760</v>
      </c>
      <c r="H992">
        <v>60760</v>
      </c>
      <c r="I992" t="s">
        <v>15</v>
      </c>
      <c r="L992">
        <v>1715.6949999999999</v>
      </c>
    </row>
    <row r="993" spans="1:12">
      <c r="A993">
        <v>37</v>
      </c>
      <c r="B993">
        <v>37</v>
      </c>
      <c r="C993" t="s">
        <v>51</v>
      </c>
      <c r="E993">
        <v>3.44</v>
      </c>
      <c r="F993">
        <v>54715</v>
      </c>
      <c r="H993">
        <v>54715</v>
      </c>
      <c r="I993" t="s">
        <v>15</v>
      </c>
      <c r="L993">
        <v>1613.4649999999999</v>
      </c>
    </row>
    <row r="994" spans="1:12">
      <c r="A994">
        <v>38</v>
      </c>
      <c r="B994">
        <v>38</v>
      </c>
      <c r="C994" t="s">
        <v>52</v>
      </c>
      <c r="E994">
        <v>3.44</v>
      </c>
      <c r="F994">
        <v>50298</v>
      </c>
      <c r="H994">
        <v>50298</v>
      </c>
      <c r="I994" t="s">
        <v>15</v>
      </c>
      <c r="L994">
        <v>1417.163</v>
      </c>
    </row>
    <row r="995" spans="1:12">
      <c r="A995">
        <v>39</v>
      </c>
      <c r="B995">
        <v>39</v>
      </c>
      <c r="C995" t="s">
        <v>53</v>
      </c>
      <c r="E995">
        <v>3.44</v>
      </c>
      <c r="F995">
        <v>54414</v>
      </c>
      <c r="H995">
        <v>54414</v>
      </c>
      <c r="I995" t="s">
        <v>15</v>
      </c>
      <c r="L995">
        <v>1600.0809999999999</v>
      </c>
    </row>
    <row r="996" spans="1:12">
      <c r="A996">
        <v>40</v>
      </c>
      <c r="B996">
        <v>40</v>
      </c>
      <c r="C996" t="s">
        <v>54</v>
      </c>
      <c r="E996">
        <v>3.44</v>
      </c>
      <c r="F996">
        <v>72644</v>
      </c>
      <c r="H996">
        <v>72644</v>
      </c>
      <c r="I996" t="s">
        <v>15</v>
      </c>
      <c r="L996">
        <v>2105.085</v>
      </c>
    </row>
    <row r="997" spans="1:12">
      <c r="A997">
        <v>41</v>
      </c>
      <c r="B997">
        <v>41</v>
      </c>
      <c r="C997" t="s">
        <v>55</v>
      </c>
      <c r="E997">
        <v>3.44</v>
      </c>
      <c r="F997">
        <v>50441</v>
      </c>
      <c r="H997">
        <v>50441</v>
      </c>
      <c r="I997" t="s">
        <v>15</v>
      </c>
      <c r="L997">
        <v>1450.3889999999999</v>
      </c>
    </row>
    <row r="998" spans="1:12">
      <c r="A998">
        <v>42</v>
      </c>
      <c r="B998">
        <v>42</v>
      </c>
      <c r="C998" t="s">
        <v>56</v>
      </c>
      <c r="E998">
        <v>3.44</v>
      </c>
      <c r="F998">
        <v>41211</v>
      </c>
      <c r="H998">
        <v>41211</v>
      </c>
      <c r="I998" t="s">
        <v>15</v>
      </c>
      <c r="L998">
        <v>1196.616</v>
      </c>
    </row>
    <row r="999" spans="1:12">
      <c r="A999">
        <v>43</v>
      </c>
      <c r="B999">
        <v>43</v>
      </c>
      <c r="C999" t="s">
        <v>57</v>
      </c>
      <c r="E999">
        <v>3.44</v>
      </c>
      <c r="F999">
        <v>41406</v>
      </c>
      <c r="H999">
        <v>41406</v>
      </c>
      <c r="I999" t="s">
        <v>15</v>
      </c>
      <c r="L999">
        <v>1203.0550000000001</v>
      </c>
    </row>
    <row r="1000" spans="1:12">
      <c r="A1000">
        <v>44</v>
      </c>
      <c r="B1000">
        <v>44</v>
      </c>
      <c r="C1000" t="s">
        <v>58</v>
      </c>
      <c r="E1000">
        <v>3.44</v>
      </c>
      <c r="F1000">
        <v>59688</v>
      </c>
      <c r="H1000">
        <v>59688</v>
      </c>
      <c r="I1000" t="s">
        <v>15</v>
      </c>
      <c r="L1000">
        <v>1685.17</v>
      </c>
    </row>
    <row r="1001" spans="1:12">
      <c r="A1001">
        <v>45</v>
      </c>
      <c r="B1001">
        <v>45</v>
      </c>
      <c r="C1001" t="s">
        <v>59</v>
      </c>
      <c r="E1001">
        <v>3.44</v>
      </c>
      <c r="F1001">
        <v>53664</v>
      </c>
      <c r="H1001">
        <v>53664</v>
      </c>
      <c r="I1001" t="s">
        <v>15</v>
      </c>
      <c r="L1001">
        <v>1604.3589999999999</v>
      </c>
    </row>
    <row r="1002" spans="1:12">
      <c r="A1002">
        <v>46</v>
      </c>
      <c r="B1002">
        <v>46</v>
      </c>
      <c r="C1002" t="s">
        <v>60</v>
      </c>
      <c r="E1002">
        <v>3.44</v>
      </c>
      <c r="F1002">
        <v>57707</v>
      </c>
      <c r="H1002">
        <v>57707</v>
      </c>
      <c r="I1002" t="s">
        <v>15</v>
      </c>
      <c r="L1002">
        <v>1740.9549999999999</v>
      </c>
    </row>
    <row r="1003" spans="1:12">
      <c r="A1003">
        <v>47</v>
      </c>
      <c r="B1003">
        <v>47</v>
      </c>
      <c r="C1003" t="s">
        <v>61</v>
      </c>
      <c r="E1003">
        <v>3.44</v>
      </c>
      <c r="F1003">
        <v>39796</v>
      </c>
      <c r="H1003">
        <v>39796</v>
      </c>
      <c r="I1003" t="s">
        <v>15</v>
      </c>
      <c r="L1003">
        <v>1121.7339999999999</v>
      </c>
    </row>
    <row r="1004" spans="1:12">
      <c r="A1004">
        <v>48</v>
      </c>
      <c r="B1004">
        <v>48</v>
      </c>
      <c r="C1004" t="s">
        <v>62</v>
      </c>
      <c r="E1004">
        <v>3.44</v>
      </c>
      <c r="F1004">
        <v>148400</v>
      </c>
      <c r="H1004">
        <v>148400</v>
      </c>
      <c r="I1004" t="s">
        <v>15</v>
      </c>
      <c r="L1004">
        <v>4280.3890000000001</v>
      </c>
    </row>
    <row r="1005" spans="1:12">
      <c r="A1005">
        <v>49</v>
      </c>
      <c r="B1005">
        <v>49</v>
      </c>
      <c r="C1005" t="s">
        <v>63</v>
      </c>
      <c r="E1005">
        <v>3.44</v>
      </c>
      <c r="F1005">
        <v>122718</v>
      </c>
      <c r="H1005">
        <v>122718</v>
      </c>
      <c r="I1005" t="s">
        <v>15</v>
      </c>
      <c r="L1005">
        <v>3624.2620000000002</v>
      </c>
    </row>
    <row r="1006" spans="1:12">
      <c r="A1006">
        <v>50</v>
      </c>
      <c r="B1006">
        <v>50</v>
      </c>
      <c r="C1006" t="s">
        <v>64</v>
      </c>
      <c r="E1006">
        <v>3.44</v>
      </c>
      <c r="F1006">
        <v>122582</v>
      </c>
      <c r="H1006">
        <v>122582</v>
      </c>
      <c r="I1006" t="s">
        <v>15</v>
      </c>
      <c r="L1006">
        <v>3532.5889999999999</v>
      </c>
    </row>
    <row r="1007" spans="1:12">
      <c r="A1007">
        <v>51</v>
      </c>
      <c r="B1007">
        <v>51</v>
      </c>
      <c r="C1007" t="s">
        <v>65</v>
      </c>
      <c r="E1007">
        <v>3.44</v>
      </c>
      <c r="F1007">
        <v>119475</v>
      </c>
      <c r="H1007">
        <v>119475</v>
      </c>
      <c r="I1007" t="s">
        <v>15</v>
      </c>
      <c r="L1007">
        <v>3651.9490000000001</v>
      </c>
    </row>
    <row r="1008" spans="1:12">
      <c r="A1008">
        <v>52</v>
      </c>
      <c r="B1008">
        <v>52</v>
      </c>
      <c r="C1008" t="s">
        <v>66</v>
      </c>
      <c r="E1008">
        <v>3.44</v>
      </c>
      <c r="F1008">
        <v>27668</v>
      </c>
      <c r="H1008">
        <v>27668</v>
      </c>
      <c r="I1008" t="s">
        <v>15</v>
      </c>
      <c r="L1008">
        <v>804.327</v>
      </c>
    </row>
    <row r="1009" spans="1:12">
      <c r="A1009">
        <v>53</v>
      </c>
      <c r="B1009">
        <v>53</v>
      </c>
      <c r="C1009" t="s">
        <v>67</v>
      </c>
      <c r="E1009">
        <v>3.44</v>
      </c>
      <c r="F1009">
        <v>168116</v>
      </c>
      <c r="H1009">
        <v>168116</v>
      </c>
      <c r="I1009" t="s">
        <v>15</v>
      </c>
      <c r="L1009">
        <v>4925.5020000000004</v>
      </c>
    </row>
    <row r="1010" spans="1:12">
      <c r="A1010">
        <v>54</v>
      </c>
      <c r="B1010">
        <v>54</v>
      </c>
      <c r="C1010" t="s">
        <v>68</v>
      </c>
      <c r="E1010">
        <v>3.44</v>
      </c>
      <c r="F1010">
        <v>18997</v>
      </c>
      <c r="H1010">
        <v>18997</v>
      </c>
      <c r="I1010" t="s">
        <v>15</v>
      </c>
      <c r="L1010">
        <v>556.27700000000004</v>
      </c>
    </row>
    <row r="1011" spans="1:12">
      <c r="A1011">
        <v>55</v>
      </c>
      <c r="B1011">
        <v>55</v>
      </c>
      <c r="C1011" t="s">
        <v>69</v>
      </c>
      <c r="E1011">
        <v>3.44</v>
      </c>
      <c r="F1011">
        <v>196014</v>
      </c>
      <c r="H1011">
        <v>196014</v>
      </c>
      <c r="I1011" t="s">
        <v>15</v>
      </c>
      <c r="L1011">
        <v>5663.7049999999999</v>
      </c>
    </row>
    <row r="1012" spans="1:12">
      <c r="A1012">
        <v>56</v>
      </c>
      <c r="B1012">
        <v>56</v>
      </c>
      <c r="C1012" t="s">
        <v>70</v>
      </c>
      <c r="E1012">
        <v>3.44</v>
      </c>
      <c r="F1012">
        <v>144932</v>
      </c>
      <c r="H1012">
        <v>144932</v>
      </c>
      <c r="I1012" t="s">
        <v>15</v>
      </c>
      <c r="L1012">
        <v>4188.1809999999996</v>
      </c>
    </row>
    <row r="1013" spans="1:12">
      <c r="A1013">
        <v>57</v>
      </c>
      <c r="B1013">
        <v>57</v>
      </c>
      <c r="C1013" t="s">
        <v>71</v>
      </c>
      <c r="E1013">
        <v>3.44</v>
      </c>
      <c r="F1013">
        <v>95332</v>
      </c>
      <c r="H1013">
        <v>95332</v>
      </c>
      <c r="I1013" t="s">
        <v>15</v>
      </c>
      <c r="L1013">
        <v>2817.2179999999998</v>
      </c>
    </row>
    <row r="1014" spans="1:12">
      <c r="A1014">
        <v>58</v>
      </c>
      <c r="B1014">
        <v>58</v>
      </c>
      <c r="C1014" t="s">
        <v>72</v>
      </c>
      <c r="E1014">
        <v>3.44</v>
      </c>
      <c r="F1014">
        <v>150371</v>
      </c>
      <c r="H1014">
        <v>150371</v>
      </c>
      <c r="I1014" t="s">
        <v>15</v>
      </c>
      <c r="L1014">
        <v>4474.7049999999999</v>
      </c>
    </row>
    <row r="1015" spans="1:12">
      <c r="A1015">
        <v>59</v>
      </c>
      <c r="B1015">
        <v>59</v>
      </c>
      <c r="C1015" t="s">
        <v>73</v>
      </c>
      <c r="E1015">
        <v>3.44</v>
      </c>
      <c r="F1015">
        <v>21887</v>
      </c>
      <c r="H1015">
        <v>21887</v>
      </c>
      <c r="I1015" t="s">
        <v>15</v>
      </c>
      <c r="L1015">
        <v>656.54300000000001</v>
      </c>
    </row>
    <row r="1016" spans="1:12">
      <c r="A1016">
        <v>60</v>
      </c>
      <c r="B1016">
        <v>60</v>
      </c>
      <c r="C1016" t="s">
        <v>74</v>
      </c>
      <c r="E1016">
        <v>3.44</v>
      </c>
      <c r="F1016">
        <v>10937</v>
      </c>
      <c r="H1016">
        <v>10937</v>
      </c>
      <c r="I1016" t="s">
        <v>15</v>
      </c>
      <c r="L1016">
        <v>339.61200000000002</v>
      </c>
    </row>
    <row r="1017" spans="1:12">
      <c r="A1017">
        <v>61</v>
      </c>
      <c r="B1017">
        <v>61</v>
      </c>
      <c r="C1017" t="s">
        <v>75</v>
      </c>
      <c r="E1017">
        <v>3.44</v>
      </c>
      <c r="F1017">
        <v>124076</v>
      </c>
      <c r="H1017">
        <v>124076</v>
      </c>
      <c r="I1017" t="s">
        <v>15</v>
      </c>
      <c r="L1017">
        <v>3683.0410000000002</v>
      </c>
    </row>
    <row r="1018" spans="1:12">
      <c r="A1018">
        <v>62</v>
      </c>
      <c r="B1018">
        <v>62</v>
      </c>
      <c r="C1018" t="s">
        <v>76</v>
      </c>
      <c r="E1018">
        <v>3.44</v>
      </c>
      <c r="F1018">
        <v>122743</v>
      </c>
      <c r="H1018">
        <v>122743</v>
      </c>
      <c r="I1018" t="s">
        <v>15</v>
      </c>
      <c r="L1018">
        <v>3653.2069999999999</v>
      </c>
    </row>
    <row r="1019" spans="1:12">
      <c r="A1019">
        <v>63</v>
      </c>
      <c r="B1019">
        <v>63</v>
      </c>
      <c r="C1019" t="s">
        <v>77</v>
      </c>
      <c r="E1019">
        <v>3.44</v>
      </c>
      <c r="F1019">
        <v>117832</v>
      </c>
      <c r="H1019">
        <v>117832</v>
      </c>
      <c r="I1019" t="s">
        <v>15</v>
      </c>
      <c r="L1019">
        <v>3496.1010000000001</v>
      </c>
    </row>
    <row r="1020" spans="1:12">
      <c r="A1020">
        <v>64</v>
      </c>
      <c r="B1020">
        <v>64</v>
      </c>
      <c r="C1020" t="s">
        <v>78</v>
      </c>
      <c r="E1020">
        <v>3.44</v>
      </c>
      <c r="F1020">
        <v>125441</v>
      </c>
      <c r="H1020">
        <v>125441</v>
      </c>
      <c r="I1020" t="s">
        <v>15</v>
      </c>
      <c r="L1020">
        <v>3671.634</v>
      </c>
    </row>
    <row r="1021" spans="1:12">
      <c r="A1021">
        <v>65</v>
      </c>
      <c r="B1021">
        <v>65</v>
      </c>
      <c r="C1021" t="s">
        <v>79</v>
      </c>
      <c r="E1021">
        <v>3.44</v>
      </c>
      <c r="F1021">
        <v>129321</v>
      </c>
      <c r="H1021">
        <v>129321</v>
      </c>
      <c r="I1021" t="s">
        <v>15</v>
      </c>
      <c r="L1021">
        <v>3873.9720000000002</v>
      </c>
    </row>
    <row r="1022" spans="1:12">
      <c r="A1022">
        <v>66</v>
      </c>
      <c r="B1022">
        <v>66</v>
      </c>
      <c r="C1022" t="s">
        <v>80</v>
      </c>
      <c r="E1022">
        <v>3.44</v>
      </c>
      <c r="F1022">
        <v>9954</v>
      </c>
      <c r="H1022">
        <v>9954</v>
      </c>
      <c r="I1022" t="s">
        <v>15</v>
      </c>
      <c r="L1022">
        <v>298.68400000000003</v>
      </c>
    </row>
    <row r="1023" spans="1:12">
      <c r="A1023">
        <v>67</v>
      </c>
      <c r="B1023">
        <v>67</v>
      </c>
      <c r="C1023" t="s">
        <v>81</v>
      </c>
      <c r="E1023">
        <v>3.45</v>
      </c>
      <c r="F1023">
        <v>180</v>
      </c>
      <c r="H1023">
        <v>180</v>
      </c>
      <c r="I1023" t="s">
        <v>15</v>
      </c>
      <c r="L1023">
        <v>6.048</v>
      </c>
    </row>
    <row r="1024" spans="1:12">
      <c r="A1024">
        <v>68</v>
      </c>
      <c r="B1024">
        <v>68</v>
      </c>
      <c r="C1024" t="s">
        <v>82</v>
      </c>
    </row>
    <row r="1025" spans="1:12">
      <c r="A1025">
        <v>69</v>
      </c>
      <c r="B1025">
        <v>69</v>
      </c>
      <c r="C1025" t="s">
        <v>83</v>
      </c>
    </row>
    <row r="1027" spans="1:12">
      <c r="A1027" t="s">
        <v>97</v>
      </c>
    </row>
    <row r="1029" spans="1:12">
      <c r="B1029" t="s">
        <v>3</v>
      </c>
      <c r="C1029" t="s">
        <v>4</v>
      </c>
      <c r="D1029" t="s">
        <v>5</v>
      </c>
      <c r="E1029" t="s">
        <v>6</v>
      </c>
      <c r="F1029" t="s">
        <v>7</v>
      </c>
      <c r="G1029" t="s">
        <v>8</v>
      </c>
      <c r="H1029" t="s">
        <v>9</v>
      </c>
      <c r="I1029" t="s">
        <v>10</v>
      </c>
      <c r="J1029" t="s">
        <v>11</v>
      </c>
      <c r="K1029" t="s">
        <v>12</v>
      </c>
      <c r="L1029" t="s">
        <v>13</v>
      </c>
    </row>
    <row r="1030" spans="1:12">
      <c r="A1030">
        <v>1</v>
      </c>
      <c r="B1030">
        <v>1</v>
      </c>
      <c r="C1030" t="s">
        <v>14</v>
      </c>
      <c r="E1030">
        <v>3.25</v>
      </c>
      <c r="F1030">
        <v>124</v>
      </c>
      <c r="H1030">
        <v>124</v>
      </c>
      <c r="I1030" t="s">
        <v>15</v>
      </c>
      <c r="L1030">
        <v>3.08</v>
      </c>
    </row>
    <row r="1031" spans="1:12">
      <c r="A1031">
        <v>2</v>
      </c>
      <c r="B1031">
        <v>2</v>
      </c>
      <c r="C1031" t="s">
        <v>16</v>
      </c>
    </row>
    <row r="1032" spans="1:12">
      <c r="A1032">
        <v>3</v>
      </c>
      <c r="B1032">
        <v>3</v>
      </c>
      <c r="C1032" t="s">
        <v>17</v>
      </c>
    </row>
    <row r="1033" spans="1:12">
      <c r="A1033">
        <v>4</v>
      </c>
      <c r="B1033">
        <v>4</v>
      </c>
      <c r="C1033" t="s">
        <v>18</v>
      </c>
    </row>
    <row r="1034" spans="1:12">
      <c r="A1034">
        <v>5</v>
      </c>
      <c r="B1034">
        <v>5</v>
      </c>
      <c r="C1034" t="s">
        <v>19</v>
      </c>
      <c r="E1034">
        <v>3.25</v>
      </c>
      <c r="F1034">
        <v>100</v>
      </c>
      <c r="H1034">
        <v>100</v>
      </c>
      <c r="I1034" t="s">
        <v>15</v>
      </c>
      <c r="L1034">
        <v>0.86299999999999999</v>
      </c>
    </row>
    <row r="1035" spans="1:12">
      <c r="A1035">
        <v>6</v>
      </c>
      <c r="B1035">
        <v>6</v>
      </c>
      <c r="C1035" t="s">
        <v>20</v>
      </c>
      <c r="E1035">
        <v>3.25</v>
      </c>
      <c r="F1035">
        <v>31</v>
      </c>
      <c r="H1035">
        <v>31</v>
      </c>
      <c r="I1035" t="s">
        <v>15</v>
      </c>
      <c r="L1035">
        <v>0.33200000000000002</v>
      </c>
    </row>
    <row r="1036" spans="1:12">
      <c r="A1036">
        <v>7</v>
      </c>
      <c r="B1036">
        <v>7</v>
      </c>
      <c r="C1036" t="s">
        <v>21</v>
      </c>
    </row>
    <row r="1037" spans="1:12">
      <c r="A1037">
        <v>8</v>
      </c>
      <c r="B1037">
        <v>8</v>
      </c>
      <c r="C1037" t="s">
        <v>22</v>
      </c>
      <c r="E1037">
        <v>3.25</v>
      </c>
      <c r="F1037">
        <v>20329</v>
      </c>
      <c r="H1037">
        <v>20329</v>
      </c>
      <c r="I1037" t="s">
        <v>15</v>
      </c>
      <c r="L1037">
        <v>517.93799999999999</v>
      </c>
    </row>
    <row r="1038" spans="1:12">
      <c r="A1038">
        <v>9</v>
      </c>
      <c r="B1038">
        <v>9</v>
      </c>
      <c r="C1038" t="s">
        <v>23</v>
      </c>
      <c r="E1038">
        <v>3.25</v>
      </c>
      <c r="F1038">
        <v>21315</v>
      </c>
      <c r="H1038">
        <v>21315</v>
      </c>
      <c r="I1038" t="s">
        <v>15</v>
      </c>
      <c r="L1038">
        <v>532.43399999999997</v>
      </c>
    </row>
    <row r="1039" spans="1:12">
      <c r="A1039">
        <v>10</v>
      </c>
      <c r="B1039">
        <v>10</v>
      </c>
      <c r="C1039" t="s">
        <v>24</v>
      </c>
      <c r="E1039">
        <v>3.25</v>
      </c>
      <c r="F1039">
        <v>30917</v>
      </c>
      <c r="H1039">
        <v>30917</v>
      </c>
      <c r="I1039" t="s">
        <v>15</v>
      </c>
      <c r="L1039">
        <v>800.84299999999996</v>
      </c>
    </row>
    <row r="1040" spans="1:12">
      <c r="A1040">
        <v>11</v>
      </c>
      <c r="B1040">
        <v>11</v>
      </c>
      <c r="C1040" t="s">
        <v>25</v>
      </c>
      <c r="E1040">
        <v>3.25</v>
      </c>
      <c r="F1040">
        <v>16797</v>
      </c>
      <c r="H1040">
        <v>16797</v>
      </c>
      <c r="I1040" t="s">
        <v>15</v>
      </c>
      <c r="L1040">
        <v>465.428</v>
      </c>
    </row>
    <row r="1041" spans="1:12">
      <c r="A1041">
        <v>12</v>
      </c>
      <c r="B1041">
        <v>12</v>
      </c>
      <c r="C1041" t="s">
        <v>26</v>
      </c>
      <c r="E1041">
        <v>3.25</v>
      </c>
      <c r="F1041">
        <v>17362</v>
      </c>
      <c r="H1041">
        <v>17362</v>
      </c>
      <c r="I1041" t="s">
        <v>15</v>
      </c>
      <c r="L1041">
        <v>436.74400000000003</v>
      </c>
    </row>
    <row r="1042" spans="1:12">
      <c r="A1042">
        <v>13</v>
      </c>
      <c r="B1042">
        <v>13</v>
      </c>
      <c r="C1042" t="s">
        <v>27</v>
      </c>
      <c r="E1042">
        <v>3.25</v>
      </c>
      <c r="F1042">
        <v>16862</v>
      </c>
      <c r="H1042">
        <v>16862</v>
      </c>
      <c r="I1042" t="s">
        <v>15</v>
      </c>
      <c r="L1042">
        <v>431.60599999999999</v>
      </c>
    </row>
    <row r="1043" spans="1:12">
      <c r="A1043">
        <v>14</v>
      </c>
      <c r="B1043">
        <v>14</v>
      </c>
      <c r="C1043" t="s">
        <v>28</v>
      </c>
      <c r="E1043">
        <v>3.25</v>
      </c>
      <c r="F1043">
        <v>18094</v>
      </c>
      <c r="H1043">
        <v>18094</v>
      </c>
      <c r="I1043" t="s">
        <v>15</v>
      </c>
      <c r="L1043">
        <v>473.60500000000002</v>
      </c>
    </row>
    <row r="1044" spans="1:12">
      <c r="A1044">
        <v>15</v>
      </c>
      <c r="B1044">
        <v>15</v>
      </c>
      <c r="C1044" t="s">
        <v>29</v>
      </c>
      <c r="E1044">
        <v>3.25</v>
      </c>
      <c r="F1044">
        <v>18235</v>
      </c>
      <c r="H1044">
        <v>18235</v>
      </c>
      <c r="I1044" t="s">
        <v>15</v>
      </c>
      <c r="L1044">
        <v>469.589</v>
      </c>
    </row>
    <row r="1045" spans="1:12">
      <c r="A1045">
        <v>16</v>
      </c>
      <c r="B1045">
        <v>16</v>
      </c>
      <c r="C1045" t="s">
        <v>30</v>
      </c>
      <c r="E1045">
        <v>3.25</v>
      </c>
      <c r="F1045">
        <v>20734</v>
      </c>
      <c r="H1045">
        <v>20734</v>
      </c>
      <c r="I1045" t="s">
        <v>15</v>
      </c>
      <c r="L1045">
        <v>545.31600000000003</v>
      </c>
    </row>
    <row r="1046" spans="1:12">
      <c r="A1046">
        <v>17</v>
      </c>
      <c r="B1046">
        <v>17</v>
      </c>
      <c r="C1046" t="s">
        <v>31</v>
      </c>
      <c r="E1046">
        <v>3.25</v>
      </c>
      <c r="F1046">
        <v>19258</v>
      </c>
      <c r="H1046">
        <v>19258</v>
      </c>
      <c r="I1046" t="s">
        <v>15</v>
      </c>
      <c r="L1046">
        <v>492.91300000000001</v>
      </c>
    </row>
    <row r="1047" spans="1:12">
      <c r="A1047">
        <v>18</v>
      </c>
      <c r="B1047">
        <v>18</v>
      </c>
      <c r="C1047" t="s">
        <v>32</v>
      </c>
      <c r="E1047">
        <v>3.25</v>
      </c>
      <c r="F1047">
        <v>20506</v>
      </c>
      <c r="H1047">
        <v>20506</v>
      </c>
      <c r="I1047" t="s">
        <v>15</v>
      </c>
      <c r="L1047">
        <v>515.54300000000001</v>
      </c>
    </row>
    <row r="1048" spans="1:12">
      <c r="A1048">
        <v>19</v>
      </c>
      <c r="B1048">
        <v>19</v>
      </c>
      <c r="C1048" t="s">
        <v>33</v>
      </c>
      <c r="E1048">
        <v>3.25</v>
      </c>
      <c r="F1048">
        <v>18372</v>
      </c>
      <c r="H1048">
        <v>18372</v>
      </c>
      <c r="I1048" t="s">
        <v>15</v>
      </c>
      <c r="L1048">
        <v>474.69900000000001</v>
      </c>
    </row>
    <row r="1049" spans="1:12">
      <c r="A1049">
        <v>20</v>
      </c>
      <c r="B1049">
        <v>20</v>
      </c>
      <c r="C1049" t="s">
        <v>34</v>
      </c>
      <c r="E1049">
        <v>3.25</v>
      </c>
      <c r="F1049">
        <v>31643</v>
      </c>
      <c r="H1049">
        <v>31643</v>
      </c>
      <c r="I1049" t="s">
        <v>15</v>
      </c>
      <c r="L1049">
        <v>821.58299999999997</v>
      </c>
    </row>
    <row r="1050" spans="1:12">
      <c r="A1050">
        <v>21</v>
      </c>
      <c r="B1050">
        <v>21</v>
      </c>
      <c r="C1050" t="s">
        <v>35</v>
      </c>
      <c r="E1050">
        <v>3.26</v>
      </c>
      <c r="F1050">
        <v>23012</v>
      </c>
      <c r="H1050">
        <v>23012</v>
      </c>
      <c r="I1050" t="s">
        <v>15</v>
      </c>
      <c r="L1050">
        <v>612.86199999999997</v>
      </c>
    </row>
    <row r="1051" spans="1:12">
      <c r="A1051">
        <v>22</v>
      </c>
      <c r="B1051">
        <v>22</v>
      </c>
      <c r="C1051" t="s">
        <v>36</v>
      </c>
      <c r="E1051">
        <v>3.25</v>
      </c>
      <c r="F1051">
        <v>19455</v>
      </c>
      <c r="H1051">
        <v>19455</v>
      </c>
      <c r="I1051" t="s">
        <v>15</v>
      </c>
      <c r="L1051">
        <v>505.17700000000002</v>
      </c>
    </row>
    <row r="1052" spans="1:12">
      <c r="A1052">
        <v>23</v>
      </c>
      <c r="B1052">
        <v>23</v>
      </c>
      <c r="C1052" t="s">
        <v>37</v>
      </c>
      <c r="E1052">
        <v>3.25</v>
      </c>
      <c r="F1052">
        <v>20153</v>
      </c>
      <c r="H1052">
        <v>20153</v>
      </c>
      <c r="I1052" t="s">
        <v>15</v>
      </c>
      <c r="L1052">
        <v>516.86199999999997</v>
      </c>
    </row>
    <row r="1053" spans="1:12">
      <c r="A1053">
        <v>24</v>
      </c>
      <c r="B1053">
        <v>24</v>
      </c>
      <c r="C1053" t="s">
        <v>38</v>
      </c>
      <c r="E1053">
        <v>3.25</v>
      </c>
      <c r="F1053">
        <v>20996</v>
      </c>
      <c r="H1053">
        <v>20996</v>
      </c>
      <c r="I1053" t="s">
        <v>15</v>
      </c>
      <c r="L1053">
        <v>532.56600000000003</v>
      </c>
    </row>
    <row r="1054" spans="1:12">
      <c r="A1054">
        <v>25</v>
      </c>
      <c r="B1054">
        <v>25</v>
      </c>
      <c r="C1054" t="s">
        <v>39</v>
      </c>
      <c r="E1054">
        <v>3.26</v>
      </c>
      <c r="F1054">
        <v>16635</v>
      </c>
      <c r="H1054">
        <v>16635</v>
      </c>
      <c r="I1054" t="s">
        <v>15</v>
      </c>
      <c r="L1054">
        <v>457.61200000000002</v>
      </c>
    </row>
    <row r="1055" spans="1:12">
      <c r="A1055">
        <v>26</v>
      </c>
      <c r="B1055">
        <v>26</v>
      </c>
      <c r="C1055" t="s">
        <v>40</v>
      </c>
      <c r="E1055">
        <v>3.25</v>
      </c>
      <c r="F1055">
        <v>17763</v>
      </c>
      <c r="H1055">
        <v>17763</v>
      </c>
      <c r="I1055" t="s">
        <v>15</v>
      </c>
      <c r="L1055">
        <v>459.63799999999998</v>
      </c>
    </row>
    <row r="1056" spans="1:12">
      <c r="A1056">
        <v>27</v>
      </c>
      <c r="B1056">
        <v>27</v>
      </c>
      <c r="C1056" t="s">
        <v>41</v>
      </c>
      <c r="E1056">
        <v>3.26</v>
      </c>
      <c r="F1056">
        <v>16876</v>
      </c>
      <c r="H1056">
        <v>16876</v>
      </c>
      <c r="I1056" t="s">
        <v>15</v>
      </c>
      <c r="L1056">
        <v>446.39100000000002</v>
      </c>
    </row>
    <row r="1057" spans="1:12">
      <c r="A1057">
        <v>28</v>
      </c>
      <c r="B1057">
        <v>28</v>
      </c>
      <c r="C1057" t="s">
        <v>42</v>
      </c>
      <c r="E1057">
        <v>3.25</v>
      </c>
      <c r="F1057">
        <v>45770</v>
      </c>
      <c r="H1057">
        <v>45770</v>
      </c>
      <c r="I1057" t="s">
        <v>15</v>
      </c>
      <c r="L1057">
        <v>1250.4480000000001</v>
      </c>
    </row>
    <row r="1058" spans="1:12">
      <c r="A1058">
        <v>29</v>
      </c>
      <c r="B1058">
        <v>29</v>
      </c>
      <c r="C1058" t="s">
        <v>43</v>
      </c>
      <c r="E1058">
        <v>3.25</v>
      </c>
      <c r="F1058">
        <v>46496</v>
      </c>
      <c r="H1058">
        <v>46496</v>
      </c>
      <c r="I1058" t="s">
        <v>15</v>
      </c>
      <c r="L1058">
        <v>1247.886</v>
      </c>
    </row>
    <row r="1059" spans="1:12">
      <c r="A1059">
        <v>30</v>
      </c>
      <c r="B1059">
        <v>30</v>
      </c>
      <c r="C1059" t="s">
        <v>44</v>
      </c>
      <c r="E1059">
        <v>3.26</v>
      </c>
      <c r="F1059">
        <v>42976</v>
      </c>
      <c r="H1059">
        <v>42976</v>
      </c>
      <c r="I1059" t="s">
        <v>15</v>
      </c>
      <c r="L1059">
        <v>1150.259</v>
      </c>
    </row>
    <row r="1060" spans="1:12">
      <c r="A1060">
        <v>31</v>
      </c>
      <c r="B1060">
        <v>31</v>
      </c>
      <c r="C1060" t="s">
        <v>45</v>
      </c>
      <c r="E1060">
        <v>3.25</v>
      </c>
      <c r="F1060">
        <v>47537</v>
      </c>
      <c r="H1060">
        <v>47537</v>
      </c>
      <c r="I1060" t="s">
        <v>15</v>
      </c>
      <c r="L1060">
        <v>1270.8309999999999</v>
      </c>
    </row>
    <row r="1061" spans="1:12">
      <c r="A1061">
        <v>32</v>
      </c>
      <c r="B1061">
        <v>32</v>
      </c>
      <c r="C1061" t="s">
        <v>46</v>
      </c>
      <c r="E1061">
        <v>3.25</v>
      </c>
      <c r="F1061">
        <v>73</v>
      </c>
      <c r="H1061">
        <v>73</v>
      </c>
      <c r="I1061" t="s">
        <v>15</v>
      </c>
      <c r="L1061">
        <v>2.8940000000000001</v>
      </c>
    </row>
    <row r="1062" spans="1:12">
      <c r="A1062">
        <v>33</v>
      </c>
      <c r="B1062">
        <v>33</v>
      </c>
      <c r="C1062" t="s">
        <v>47</v>
      </c>
      <c r="E1062">
        <v>3.26</v>
      </c>
      <c r="F1062">
        <v>19778</v>
      </c>
      <c r="H1062">
        <v>19778</v>
      </c>
      <c r="I1062" t="s">
        <v>15</v>
      </c>
      <c r="L1062">
        <v>544.89200000000005</v>
      </c>
    </row>
    <row r="1063" spans="1:12">
      <c r="A1063">
        <v>34</v>
      </c>
      <c r="B1063">
        <v>34</v>
      </c>
      <c r="C1063" t="s">
        <v>48</v>
      </c>
      <c r="E1063">
        <v>3.26</v>
      </c>
      <c r="F1063">
        <v>20454</v>
      </c>
      <c r="H1063">
        <v>20454</v>
      </c>
      <c r="I1063" t="s">
        <v>15</v>
      </c>
      <c r="L1063">
        <v>562.43600000000004</v>
      </c>
    </row>
    <row r="1064" spans="1:12">
      <c r="A1064">
        <v>35</v>
      </c>
      <c r="B1064">
        <v>35</v>
      </c>
      <c r="C1064" t="s">
        <v>49</v>
      </c>
      <c r="E1064">
        <v>3.26</v>
      </c>
      <c r="F1064">
        <v>16062</v>
      </c>
      <c r="H1064">
        <v>16062</v>
      </c>
      <c r="I1064" t="s">
        <v>15</v>
      </c>
      <c r="L1064">
        <v>429.73</v>
      </c>
    </row>
    <row r="1065" spans="1:12">
      <c r="A1065">
        <v>36</v>
      </c>
      <c r="B1065">
        <v>36</v>
      </c>
      <c r="C1065" t="s">
        <v>50</v>
      </c>
      <c r="E1065">
        <v>3.25</v>
      </c>
      <c r="F1065">
        <v>17880</v>
      </c>
      <c r="H1065">
        <v>17880</v>
      </c>
      <c r="I1065" t="s">
        <v>15</v>
      </c>
      <c r="L1065">
        <v>452.42099999999999</v>
      </c>
    </row>
    <row r="1066" spans="1:12">
      <c r="A1066">
        <v>37</v>
      </c>
      <c r="B1066">
        <v>37</v>
      </c>
      <c r="C1066" t="s">
        <v>51</v>
      </c>
      <c r="E1066">
        <v>3.25</v>
      </c>
      <c r="F1066">
        <v>15074</v>
      </c>
      <c r="H1066">
        <v>15074</v>
      </c>
      <c r="I1066" t="s">
        <v>15</v>
      </c>
      <c r="L1066">
        <v>417.57299999999998</v>
      </c>
    </row>
    <row r="1067" spans="1:12">
      <c r="A1067">
        <v>38</v>
      </c>
      <c r="B1067">
        <v>38</v>
      </c>
      <c r="C1067" t="s">
        <v>52</v>
      </c>
      <c r="E1067">
        <v>3.25</v>
      </c>
      <c r="F1067">
        <v>15069</v>
      </c>
      <c r="H1067">
        <v>15069</v>
      </c>
      <c r="I1067" t="s">
        <v>15</v>
      </c>
      <c r="L1067">
        <v>376.39699999999999</v>
      </c>
    </row>
    <row r="1068" spans="1:12">
      <c r="A1068">
        <v>39</v>
      </c>
      <c r="B1068">
        <v>39</v>
      </c>
      <c r="C1068" t="s">
        <v>53</v>
      </c>
      <c r="E1068">
        <v>3.25</v>
      </c>
      <c r="F1068">
        <v>14487</v>
      </c>
      <c r="H1068">
        <v>14487</v>
      </c>
      <c r="I1068" t="s">
        <v>15</v>
      </c>
      <c r="L1068">
        <v>403.13099999999997</v>
      </c>
    </row>
    <row r="1069" spans="1:12">
      <c r="A1069">
        <v>40</v>
      </c>
      <c r="B1069">
        <v>40</v>
      </c>
      <c r="C1069" t="s">
        <v>54</v>
      </c>
      <c r="E1069">
        <v>3.25</v>
      </c>
      <c r="F1069">
        <v>21096</v>
      </c>
      <c r="H1069">
        <v>21096</v>
      </c>
      <c r="I1069" t="s">
        <v>15</v>
      </c>
      <c r="L1069">
        <v>559.63499999999999</v>
      </c>
    </row>
    <row r="1070" spans="1:12">
      <c r="A1070">
        <v>41</v>
      </c>
      <c r="B1070">
        <v>41</v>
      </c>
      <c r="C1070" t="s">
        <v>55</v>
      </c>
      <c r="E1070">
        <v>3.25</v>
      </c>
      <c r="F1070">
        <v>13360</v>
      </c>
      <c r="H1070">
        <v>13360</v>
      </c>
      <c r="I1070" t="s">
        <v>15</v>
      </c>
      <c r="L1070">
        <v>362.863</v>
      </c>
    </row>
    <row r="1071" spans="1:12">
      <c r="A1071">
        <v>42</v>
      </c>
      <c r="B1071">
        <v>42</v>
      </c>
      <c r="C1071" t="s">
        <v>56</v>
      </c>
      <c r="E1071">
        <v>3.25</v>
      </c>
      <c r="F1071">
        <v>12076</v>
      </c>
      <c r="H1071">
        <v>12076</v>
      </c>
      <c r="I1071" t="s">
        <v>15</v>
      </c>
      <c r="L1071">
        <v>296.32</v>
      </c>
    </row>
    <row r="1072" spans="1:12">
      <c r="A1072">
        <v>43</v>
      </c>
      <c r="B1072">
        <v>43</v>
      </c>
      <c r="C1072" t="s">
        <v>57</v>
      </c>
      <c r="E1072">
        <v>3.25</v>
      </c>
      <c r="F1072">
        <v>11412</v>
      </c>
      <c r="H1072">
        <v>11412</v>
      </c>
      <c r="I1072" t="s">
        <v>15</v>
      </c>
      <c r="L1072">
        <v>314.66699999999997</v>
      </c>
    </row>
    <row r="1073" spans="1:12">
      <c r="A1073">
        <v>44</v>
      </c>
      <c r="B1073">
        <v>44</v>
      </c>
      <c r="C1073" t="s">
        <v>58</v>
      </c>
      <c r="E1073">
        <v>3.25</v>
      </c>
      <c r="F1073">
        <v>18591</v>
      </c>
      <c r="H1073">
        <v>18591</v>
      </c>
      <c r="I1073" t="s">
        <v>15</v>
      </c>
      <c r="L1073">
        <v>466.25400000000002</v>
      </c>
    </row>
    <row r="1074" spans="1:12">
      <c r="A1074">
        <v>45</v>
      </c>
      <c r="B1074">
        <v>45</v>
      </c>
      <c r="C1074" t="s">
        <v>59</v>
      </c>
      <c r="E1074">
        <v>3.25</v>
      </c>
      <c r="F1074">
        <v>15433</v>
      </c>
      <c r="H1074">
        <v>15433</v>
      </c>
      <c r="I1074" t="s">
        <v>15</v>
      </c>
      <c r="L1074">
        <v>422.46100000000001</v>
      </c>
    </row>
    <row r="1075" spans="1:12">
      <c r="A1075">
        <v>46</v>
      </c>
      <c r="B1075">
        <v>46</v>
      </c>
      <c r="C1075" t="s">
        <v>60</v>
      </c>
      <c r="E1075">
        <v>3.25</v>
      </c>
      <c r="F1075">
        <v>16263</v>
      </c>
      <c r="H1075">
        <v>16263</v>
      </c>
      <c r="I1075" t="s">
        <v>15</v>
      </c>
      <c r="L1075">
        <v>432.74799999999999</v>
      </c>
    </row>
    <row r="1076" spans="1:12">
      <c r="A1076">
        <v>47</v>
      </c>
      <c r="B1076">
        <v>47</v>
      </c>
      <c r="C1076" t="s">
        <v>61</v>
      </c>
      <c r="E1076">
        <v>3.25</v>
      </c>
      <c r="F1076">
        <v>10895</v>
      </c>
      <c r="H1076">
        <v>10895</v>
      </c>
      <c r="I1076" t="s">
        <v>15</v>
      </c>
      <c r="L1076">
        <v>280.58</v>
      </c>
    </row>
    <row r="1077" spans="1:12">
      <c r="A1077">
        <v>48</v>
      </c>
      <c r="B1077">
        <v>48</v>
      </c>
      <c r="C1077" t="s">
        <v>62</v>
      </c>
      <c r="E1077">
        <v>3.25</v>
      </c>
      <c r="F1077">
        <v>42164</v>
      </c>
      <c r="H1077">
        <v>42164</v>
      </c>
      <c r="I1077" t="s">
        <v>15</v>
      </c>
      <c r="L1077">
        <v>1175.606</v>
      </c>
    </row>
    <row r="1078" spans="1:12">
      <c r="A1078">
        <v>49</v>
      </c>
      <c r="B1078">
        <v>49</v>
      </c>
      <c r="C1078" t="s">
        <v>63</v>
      </c>
      <c r="E1078">
        <v>3.25</v>
      </c>
      <c r="F1078">
        <v>35819</v>
      </c>
      <c r="H1078">
        <v>35819</v>
      </c>
      <c r="I1078" t="s">
        <v>15</v>
      </c>
      <c r="L1078">
        <v>981.64499999999998</v>
      </c>
    </row>
    <row r="1079" spans="1:12">
      <c r="A1079">
        <v>50</v>
      </c>
      <c r="B1079">
        <v>50</v>
      </c>
      <c r="C1079" t="s">
        <v>64</v>
      </c>
      <c r="E1079">
        <v>3.25</v>
      </c>
      <c r="F1079">
        <v>34766</v>
      </c>
      <c r="H1079">
        <v>34766</v>
      </c>
      <c r="I1079" t="s">
        <v>15</v>
      </c>
      <c r="L1079">
        <v>942.54499999999996</v>
      </c>
    </row>
    <row r="1080" spans="1:12">
      <c r="A1080">
        <v>51</v>
      </c>
      <c r="B1080">
        <v>51</v>
      </c>
      <c r="C1080" t="s">
        <v>65</v>
      </c>
      <c r="E1080">
        <v>3.25</v>
      </c>
      <c r="F1080">
        <v>34985</v>
      </c>
      <c r="H1080">
        <v>34985</v>
      </c>
      <c r="I1080" t="s">
        <v>15</v>
      </c>
      <c r="L1080">
        <v>958.21400000000006</v>
      </c>
    </row>
    <row r="1081" spans="1:12">
      <c r="A1081">
        <v>52</v>
      </c>
      <c r="B1081">
        <v>52</v>
      </c>
      <c r="C1081" t="s">
        <v>66</v>
      </c>
      <c r="E1081">
        <v>3.25</v>
      </c>
      <c r="F1081">
        <v>8208</v>
      </c>
      <c r="H1081">
        <v>8208</v>
      </c>
      <c r="I1081" t="s">
        <v>15</v>
      </c>
      <c r="L1081">
        <v>216.64400000000001</v>
      </c>
    </row>
    <row r="1082" spans="1:12">
      <c r="A1082">
        <v>53</v>
      </c>
      <c r="B1082">
        <v>53</v>
      </c>
      <c r="C1082" t="s">
        <v>67</v>
      </c>
      <c r="E1082">
        <v>3.25</v>
      </c>
      <c r="F1082">
        <v>51124</v>
      </c>
      <c r="H1082">
        <v>51124</v>
      </c>
      <c r="I1082" t="s">
        <v>15</v>
      </c>
      <c r="L1082">
        <v>1327.249</v>
      </c>
    </row>
    <row r="1083" spans="1:12">
      <c r="A1083">
        <v>54</v>
      </c>
      <c r="B1083">
        <v>54</v>
      </c>
      <c r="C1083" t="s">
        <v>68</v>
      </c>
      <c r="E1083">
        <v>3.25</v>
      </c>
      <c r="F1083">
        <v>5379</v>
      </c>
      <c r="H1083">
        <v>5379</v>
      </c>
      <c r="I1083" t="s">
        <v>15</v>
      </c>
      <c r="L1083">
        <v>140.68700000000001</v>
      </c>
    </row>
    <row r="1084" spans="1:12">
      <c r="A1084">
        <v>55</v>
      </c>
      <c r="B1084">
        <v>55</v>
      </c>
      <c r="C1084" t="s">
        <v>69</v>
      </c>
      <c r="E1084">
        <v>3.25</v>
      </c>
      <c r="F1084">
        <v>57642</v>
      </c>
      <c r="H1084">
        <v>57642</v>
      </c>
      <c r="I1084" t="s">
        <v>15</v>
      </c>
      <c r="L1084">
        <v>1524.807</v>
      </c>
    </row>
    <row r="1085" spans="1:12">
      <c r="A1085">
        <v>56</v>
      </c>
      <c r="B1085">
        <v>56</v>
      </c>
      <c r="C1085" t="s">
        <v>70</v>
      </c>
      <c r="E1085">
        <v>3.25</v>
      </c>
      <c r="F1085">
        <v>42417</v>
      </c>
      <c r="H1085">
        <v>42417</v>
      </c>
      <c r="I1085" t="s">
        <v>15</v>
      </c>
      <c r="L1085">
        <v>1134.2059999999999</v>
      </c>
    </row>
    <row r="1086" spans="1:12">
      <c r="A1086">
        <v>57</v>
      </c>
      <c r="B1086">
        <v>57</v>
      </c>
      <c r="C1086" t="s">
        <v>71</v>
      </c>
      <c r="E1086">
        <v>3.25</v>
      </c>
      <c r="F1086">
        <v>29597</v>
      </c>
      <c r="H1086">
        <v>29597</v>
      </c>
      <c r="I1086" t="s">
        <v>15</v>
      </c>
      <c r="L1086">
        <v>743.61199999999997</v>
      </c>
    </row>
    <row r="1087" spans="1:12">
      <c r="A1087">
        <v>58</v>
      </c>
      <c r="B1087">
        <v>58</v>
      </c>
      <c r="C1087" t="s">
        <v>72</v>
      </c>
      <c r="E1087">
        <v>3.25</v>
      </c>
      <c r="F1087">
        <v>45063</v>
      </c>
      <c r="H1087">
        <v>45063</v>
      </c>
      <c r="I1087" t="s">
        <v>15</v>
      </c>
      <c r="L1087">
        <v>1202.925</v>
      </c>
    </row>
    <row r="1088" spans="1:12">
      <c r="A1088">
        <v>59</v>
      </c>
      <c r="B1088">
        <v>59</v>
      </c>
      <c r="C1088" t="s">
        <v>73</v>
      </c>
      <c r="E1088">
        <v>3.25</v>
      </c>
      <c r="F1088">
        <v>6257</v>
      </c>
      <c r="H1088">
        <v>6257</v>
      </c>
      <c r="I1088" t="s">
        <v>15</v>
      </c>
      <c r="L1088">
        <v>159.59800000000001</v>
      </c>
    </row>
    <row r="1089" spans="1:12">
      <c r="A1089">
        <v>60</v>
      </c>
      <c r="B1089">
        <v>60</v>
      </c>
      <c r="C1089" t="s">
        <v>74</v>
      </c>
      <c r="E1089">
        <v>3.25</v>
      </c>
      <c r="F1089">
        <v>3432</v>
      </c>
      <c r="H1089">
        <v>3432</v>
      </c>
      <c r="I1089" t="s">
        <v>15</v>
      </c>
      <c r="L1089">
        <v>82.807000000000002</v>
      </c>
    </row>
    <row r="1090" spans="1:12">
      <c r="A1090">
        <v>61</v>
      </c>
      <c r="B1090">
        <v>61</v>
      </c>
      <c r="C1090" t="s">
        <v>75</v>
      </c>
      <c r="E1090">
        <v>3.25</v>
      </c>
      <c r="F1090">
        <v>36891</v>
      </c>
      <c r="H1090">
        <v>36891</v>
      </c>
      <c r="I1090" t="s">
        <v>15</v>
      </c>
      <c r="L1090">
        <v>980.38699999999994</v>
      </c>
    </row>
    <row r="1091" spans="1:12">
      <c r="A1091">
        <v>62</v>
      </c>
      <c r="B1091">
        <v>62</v>
      </c>
      <c r="C1091" t="s">
        <v>76</v>
      </c>
      <c r="E1091">
        <v>3.25</v>
      </c>
      <c r="F1091">
        <v>38449</v>
      </c>
      <c r="H1091">
        <v>38449</v>
      </c>
      <c r="I1091" t="s">
        <v>15</v>
      </c>
      <c r="L1091">
        <v>998.96600000000001</v>
      </c>
    </row>
    <row r="1092" spans="1:12">
      <c r="A1092">
        <v>63</v>
      </c>
      <c r="B1092">
        <v>63</v>
      </c>
      <c r="C1092" t="s">
        <v>77</v>
      </c>
      <c r="E1092">
        <v>3.25</v>
      </c>
      <c r="F1092">
        <v>33531</v>
      </c>
      <c r="H1092">
        <v>33531</v>
      </c>
      <c r="I1092" t="s">
        <v>15</v>
      </c>
      <c r="L1092">
        <v>898.904</v>
      </c>
    </row>
    <row r="1093" spans="1:12">
      <c r="A1093">
        <v>64</v>
      </c>
      <c r="B1093">
        <v>64</v>
      </c>
      <c r="C1093" t="s">
        <v>78</v>
      </c>
      <c r="E1093">
        <v>3.25</v>
      </c>
      <c r="F1093">
        <v>38337</v>
      </c>
      <c r="H1093">
        <v>38337</v>
      </c>
      <c r="I1093" t="s">
        <v>15</v>
      </c>
      <c r="L1093">
        <v>1025.799</v>
      </c>
    </row>
    <row r="1094" spans="1:12">
      <c r="A1094">
        <v>65</v>
      </c>
      <c r="B1094">
        <v>65</v>
      </c>
      <c r="C1094" t="s">
        <v>79</v>
      </c>
      <c r="E1094">
        <v>3.25</v>
      </c>
      <c r="F1094">
        <v>36724</v>
      </c>
      <c r="H1094">
        <v>36724</v>
      </c>
      <c r="I1094" t="s">
        <v>15</v>
      </c>
      <c r="L1094">
        <v>1038.0409999999999</v>
      </c>
    </row>
    <row r="1095" spans="1:12">
      <c r="A1095">
        <v>66</v>
      </c>
      <c r="B1095">
        <v>66</v>
      </c>
      <c r="C1095" t="s">
        <v>80</v>
      </c>
      <c r="E1095">
        <v>3.25</v>
      </c>
      <c r="F1095">
        <v>2829</v>
      </c>
      <c r="H1095">
        <v>2829</v>
      </c>
      <c r="I1095" t="s">
        <v>15</v>
      </c>
      <c r="L1095">
        <v>76.102999999999994</v>
      </c>
    </row>
    <row r="1096" spans="1:12">
      <c r="A1096">
        <v>67</v>
      </c>
      <c r="B1096">
        <v>67</v>
      </c>
      <c r="C1096" t="s">
        <v>81</v>
      </c>
      <c r="E1096">
        <v>3.27</v>
      </c>
      <c r="F1096">
        <v>97</v>
      </c>
      <c r="H1096">
        <v>97</v>
      </c>
      <c r="I1096" t="s">
        <v>15</v>
      </c>
      <c r="L1096">
        <v>2.5059999999999998</v>
      </c>
    </row>
    <row r="1097" spans="1:12">
      <c r="A1097">
        <v>68</v>
      </c>
      <c r="B1097">
        <v>68</v>
      </c>
      <c r="C1097" t="s">
        <v>82</v>
      </c>
    </row>
    <row r="1098" spans="1:12">
      <c r="A1098">
        <v>69</v>
      </c>
      <c r="B1098">
        <v>69</v>
      </c>
      <c r="C1098" t="s">
        <v>83</v>
      </c>
    </row>
    <row r="1100" spans="1:12">
      <c r="A1100" t="s">
        <v>98</v>
      </c>
    </row>
    <row r="1102" spans="1:12">
      <c r="B1102" t="s">
        <v>3</v>
      </c>
      <c r="C1102" t="s">
        <v>4</v>
      </c>
      <c r="D1102" t="s">
        <v>5</v>
      </c>
      <c r="E1102" t="s">
        <v>6</v>
      </c>
      <c r="F1102" t="s">
        <v>7</v>
      </c>
      <c r="G1102" t="s">
        <v>8</v>
      </c>
      <c r="H1102" t="s">
        <v>9</v>
      </c>
      <c r="I1102" t="s">
        <v>10</v>
      </c>
      <c r="J1102" t="s">
        <v>11</v>
      </c>
      <c r="K1102" t="s">
        <v>12</v>
      </c>
      <c r="L1102" t="s">
        <v>13</v>
      </c>
    </row>
    <row r="1103" spans="1:12">
      <c r="A1103">
        <v>1</v>
      </c>
      <c r="B1103">
        <v>1</v>
      </c>
      <c r="C1103" t="s">
        <v>14</v>
      </c>
      <c r="E1103">
        <v>3.27</v>
      </c>
      <c r="F1103">
        <v>50</v>
      </c>
      <c r="H1103">
        <v>0</v>
      </c>
      <c r="I1103" t="s">
        <v>15</v>
      </c>
      <c r="L1103">
        <v>0.50900000000000001</v>
      </c>
    </row>
    <row r="1104" spans="1:12">
      <c r="A1104">
        <v>2</v>
      </c>
      <c r="B1104">
        <v>2</v>
      </c>
      <c r="C1104" t="s">
        <v>16</v>
      </c>
      <c r="E1104">
        <v>3.27</v>
      </c>
      <c r="F1104">
        <v>21</v>
      </c>
      <c r="H1104">
        <v>0</v>
      </c>
      <c r="I1104" t="s">
        <v>15</v>
      </c>
      <c r="L1104">
        <v>0.28999999999999998</v>
      </c>
    </row>
    <row r="1105" spans="1:12">
      <c r="A1105">
        <v>3</v>
      </c>
      <c r="B1105">
        <v>3</v>
      </c>
      <c r="C1105" t="s">
        <v>17</v>
      </c>
      <c r="E1105">
        <v>3.26</v>
      </c>
      <c r="F1105">
        <v>320</v>
      </c>
      <c r="H1105">
        <v>0</v>
      </c>
      <c r="I1105" t="s">
        <v>15</v>
      </c>
      <c r="L1105">
        <v>7.5910000000000002</v>
      </c>
    </row>
    <row r="1106" spans="1:12">
      <c r="A1106">
        <v>4</v>
      </c>
      <c r="B1106">
        <v>4</v>
      </c>
      <c r="C1106" t="s">
        <v>18</v>
      </c>
      <c r="E1106">
        <v>3.26</v>
      </c>
      <c r="F1106">
        <v>1325</v>
      </c>
      <c r="H1106">
        <v>0</v>
      </c>
      <c r="I1106" t="s">
        <v>15</v>
      </c>
      <c r="L1106">
        <v>27.062999999999999</v>
      </c>
    </row>
    <row r="1107" spans="1:12">
      <c r="A1107">
        <v>5</v>
      </c>
      <c r="B1107">
        <v>5</v>
      </c>
      <c r="C1107" t="s">
        <v>19</v>
      </c>
      <c r="E1107">
        <v>3.27</v>
      </c>
      <c r="F1107">
        <v>4194</v>
      </c>
      <c r="H1107">
        <v>0</v>
      </c>
      <c r="I1107" t="s">
        <v>15</v>
      </c>
      <c r="L1107">
        <v>99.209000000000003</v>
      </c>
    </row>
    <row r="1108" spans="1:12">
      <c r="A1108">
        <v>6</v>
      </c>
      <c r="B1108">
        <v>6</v>
      </c>
      <c r="C1108" t="s">
        <v>20</v>
      </c>
      <c r="E1108">
        <v>3.27</v>
      </c>
      <c r="F1108">
        <v>20</v>
      </c>
      <c r="H1108">
        <v>0</v>
      </c>
      <c r="I1108" t="s">
        <v>15</v>
      </c>
      <c r="L1108">
        <v>0.27600000000000002</v>
      </c>
    </row>
    <row r="1109" spans="1:12">
      <c r="A1109">
        <v>7</v>
      </c>
      <c r="B1109">
        <v>7</v>
      </c>
      <c r="C1109" t="s">
        <v>21</v>
      </c>
      <c r="E1109">
        <v>3.26</v>
      </c>
      <c r="F1109">
        <v>443177</v>
      </c>
      <c r="H1109">
        <v>0</v>
      </c>
      <c r="I1109" t="s">
        <v>15</v>
      </c>
      <c r="L1109">
        <v>11105.276</v>
      </c>
    </row>
    <row r="1110" spans="1:12">
      <c r="A1110">
        <v>8</v>
      </c>
      <c r="B1110">
        <v>8</v>
      </c>
      <c r="C1110" t="s">
        <v>22</v>
      </c>
      <c r="E1110">
        <v>3.26</v>
      </c>
      <c r="F1110">
        <v>5016</v>
      </c>
      <c r="H1110">
        <v>0</v>
      </c>
      <c r="I1110" t="s">
        <v>15</v>
      </c>
      <c r="L1110">
        <v>116.874</v>
      </c>
    </row>
    <row r="1111" spans="1:12">
      <c r="A1111">
        <v>9</v>
      </c>
      <c r="B1111">
        <v>9</v>
      </c>
      <c r="C1111" t="s">
        <v>23</v>
      </c>
      <c r="E1111">
        <v>3.26</v>
      </c>
      <c r="F1111">
        <v>3408</v>
      </c>
      <c r="H1111">
        <v>0</v>
      </c>
      <c r="I1111" t="s">
        <v>15</v>
      </c>
      <c r="L1111">
        <v>90.251999999999995</v>
      </c>
    </row>
    <row r="1112" spans="1:12">
      <c r="A1112">
        <v>10</v>
      </c>
      <c r="B1112">
        <v>10</v>
      </c>
      <c r="C1112" t="s">
        <v>24</v>
      </c>
      <c r="E1112">
        <v>3.27</v>
      </c>
      <c r="F1112">
        <v>3279</v>
      </c>
      <c r="H1112">
        <v>0</v>
      </c>
      <c r="I1112" t="s">
        <v>15</v>
      </c>
      <c r="L1112">
        <v>80.421999999999997</v>
      </c>
    </row>
    <row r="1113" spans="1:12">
      <c r="A1113">
        <v>11</v>
      </c>
      <c r="B1113">
        <v>11</v>
      </c>
      <c r="C1113" t="s">
        <v>25</v>
      </c>
      <c r="E1113">
        <v>3.27</v>
      </c>
      <c r="F1113">
        <v>3272</v>
      </c>
      <c r="H1113">
        <v>0</v>
      </c>
      <c r="I1113" t="s">
        <v>15</v>
      </c>
      <c r="L1113">
        <v>77.248999999999995</v>
      </c>
    </row>
    <row r="1114" spans="1:12">
      <c r="A1114">
        <v>12</v>
      </c>
      <c r="B1114">
        <v>12</v>
      </c>
      <c r="C1114" t="s">
        <v>26</v>
      </c>
      <c r="E1114">
        <v>3.26</v>
      </c>
      <c r="F1114">
        <v>3151</v>
      </c>
      <c r="H1114">
        <v>0</v>
      </c>
      <c r="I1114" t="s">
        <v>15</v>
      </c>
      <c r="L1114">
        <v>79.41</v>
      </c>
    </row>
    <row r="1115" spans="1:12">
      <c r="A1115">
        <v>13</v>
      </c>
      <c r="B1115">
        <v>13</v>
      </c>
      <c r="C1115" t="s">
        <v>27</v>
      </c>
      <c r="E1115">
        <v>3.26</v>
      </c>
      <c r="F1115">
        <v>3265</v>
      </c>
      <c r="H1115">
        <v>0</v>
      </c>
      <c r="I1115" t="s">
        <v>15</v>
      </c>
      <c r="L1115">
        <v>75.853999999999999</v>
      </c>
    </row>
    <row r="1116" spans="1:12">
      <c r="A1116">
        <v>14</v>
      </c>
      <c r="B1116">
        <v>14</v>
      </c>
      <c r="C1116" t="s">
        <v>28</v>
      </c>
      <c r="E1116">
        <v>3.27</v>
      </c>
      <c r="F1116">
        <v>3315</v>
      </c>
      <c r="H1116">
        <v>0</v>
      </c>
      <c r="I1116" t="s">
        <v>15</v>
      </c>
      <c r="L1116">
        <v>84.921999999999997</v>
      </c>
    </row>
    <row r="1117" spans="1:12">
      <c r="A1117">
        <v>15</v>
      </c>
      <c r="B1117">
        <v>15</v>
      </c>
      <c r="C1117" t="s">
        <v>29</v>
      </c>
      <c r="E1117">
        <v>3.26</v>
      </c>
      <c r="F1117">
        <v>3269</v>
      </c>
      <c r="H1117">
        <v>0</v>
      </c>
      <c r="I1117" t="s">
        <v>15</v>
      </c>
      <c r="L1117">
        <v>72.671999999999997</v>
      </c>
    </row>
    <row r="1118" spans="1:12">
      <c r="A1118">
        <v>16</v>
      </c>
      <c r="B1118">
        <v>16</v>
      </c>
      <c r="C1118" t="s">
        <v>30</v>
      </c>
      <c r="E1118">
        <v>3.26</v>
      </c>
      <c r="F1118">
        <v>2923</v>
      </c>
      <c r="H1118">
        <v>0</v>
      </c>
      <c r="I1118" t="s">
        <v>15</v>
      </c>
      <c r="L1118">
        <v>74.930999999999997</v>
      </c>
    </row>
    <row r="1119" spans="1:12">
      <c r="A1119">
        <v>17</v>
      </c>
      <c r="B1119">
        <v>17</v>
      </c>
      <c r="C1119" t="s">
        <v>31</v>
      </c>
      <c r="E1119">
        <v>3.27</v>
      </c>
      <c r="F1119">
        <v>2796</v>
      </c>
      <c r="H1119">
        <v>0</v>
      </c>
      <c r="I1119" t="s">
        <v>15</v>
      </c>
      <c r="L1119">
        <v>65.486999999999995</v>
      </c>
    </row>
    <row r="1120" spans="1:12">
      <c r="A1120">
        <v>18</v>
      </c>
      <c r="B1120">
        <v>18</v>
      </c>
      <c r="C1120" t="s">
        <v>32</v>
      </c>
      <c r="E1120">
        <v>3.26</v>
      </c>
      <c r="F1120">
        <v>3681</v>
      </c>
      <c r="H1120">
        <v>0</v>
      </c>
      <c r="I1120" t="s">
        <v>15</v>
      </c>
      <c r="L1120">
        <v>78.516999999999996</v>
      </c>
    </row>
    <row r="1121" spans="1:12">
      <c r="A1121">
        <v>19</v>
      </c>
      <c r="B1121">
        <v>19</v>
      </c>
      <c r="C1121" t="s">
        <v>33</v>
      </c>
      <c r="E1121">
        <v>3.26</v>
      </c>
      <c r="F1121">
        <v>3012</v>
      </c>
      <c r="H1121">
        <v>0</v>
      </c>
      <c r="I1121" t="s">
        <v>15</v>
      </c>
      <c r="L1121">
        <v>72.134</v>
      </c>
    </row>
    <row r="1122" spans="1:12">
      <c r="A1122">
        <v>20</v>
      </c>
      <c r="B1122">
        <v>20</v>
      </c>
      <c r="C1122" t="s">
        <v>34</v>
      </c>
      <c r="E1122">
        <v>3.27</v>
      </c>
      <c r="F1122">
        <v>2801</v>
      </c>
      <c r="H1122">
        <v>0</v>
      </c>
      <c r="I1122" t="s">
        <v>15</v>
      </c>
      <c r="L1122">
        <v>72.150999999999996</v>
      </c>
    </row>
    <row r="1123" spans="1:12">
      <c r="A1123">
        <v>21</v>
      </c>
      <c r="B1123">
        <v>21</v>
      </c>
      <c r="C1123" t="s">
        <v>35</v>
      </c>
      <c r="E1123">
        <v>3.26</v>
      </c>
      <c r="F1123">
        <v>3397</v>
      </c>
      <c r="H1123">
        <v>0</v>
      </c>
      <c r="I1123" t="s">
        <v>15</v>
      </c>
      <c r="L1123">
        <v>75.613</v>
      </c>
    </row>
    <row r="1124" spans="1:12">
      <c r="A1124">
        <v>22</v>
      </c>
      <c r="B1124">
        <v>22</v>
      </c>
      <c r="C1124" t="s">
        <v>36</v>
      </c>
      <c r="E1124">
        <v>3.26</v>
      </c>
      <c r="F1124">
        <v>3199</v>
      </c>
      <c r="H1124">
        <v>0</v>
      </c>
      <c r="I1124" t="s">
        <v>15</v>
      </c>
      <c r="L1124">
        <v>73.340999999999994</v>
      </c>
    </row>
    <row r="1125" spans="1:12">
      <c r="A1125">
        <v>23</v>
      </c>
      <c r="B1125">
        <v>23</v>
      </c>
      <c r="C1125" t="s">
        <v>37</v>
      </c>
      <c r="E1125">
        <v>3.26</v>
      </c>
      <c r="F1125">
        <v>3281</v>
      </c>
      <c r="H1125">
        <v>0</v>
      </c>
      <c r="I1125" t="s">
        <v>15</v>
      </c>
      <c r="L1125">
        <v>71.628</v>
      </c>
    </row>
    <row r="1126" spans="1:12">
      <c r="A1126">
        <v>24</v>
      </c>
      <c r="B1126">
        <v>24</v>
      </c>
      <c r="C1126" t="s">
        <v>38</v>
      </c>
      <c r="E1126">
        <v>3.26</v>
      </c>
      <c r="F1126">
        <v>3007</v>
      </c>
      <c r="H1126">
        <v>0</v>
      </c>
      <c r="I1126" t="s">
        <v>15</v>
      </c>
      <c r="L1126">
        <v>75.481999999999999</v>
      </c>
    </row>
    <row r="1127" spans="1:12">
      <c r="A1127">
        <v>25</v>
      </c>
      <c r="B1127">
        <v>25</v>
      </c>
      <c r="C1127" t="s">
        <v>39</v>
      </c>
      <c r="E1127">
        <v>3.26</v>
      </c>
      <c r="F1127">
        <v>2960</v>
      </c>
      <c r="H1127">
        <v>0</v>
      </c>
      <c r="I1127" t="s">
        <v>15</v>
      </c>
      <c r="L1127">
        <v>71.826999999999998</v>
      </c>
    </row>
    <row r="1128" spans="1:12">
      <c r="A1128">
        <v>26</v>
      </c>
      <c r="B1128">
        <v>26</v>
      </c>
      <c r="C1128" t="s">
        <v>40</v>
      </c>
      <c r="E1128">
        <v>3.26</v>
      </c>
      <c r="F1128">
        <v>2962</v>
      </c>
      <c r="H1128">
        <v>0</v>
      </c>
      <c r="I1128" t="s">
        <v>15</v>
      </c>
      <c r="L1128">
        <v>76.569999999999993</v>
      </c>
    </row>
    <row r="1129" spans="1:12">
      <c r="A1129">
        <v>27</v>
      </c>
      <c r="B1129">
        <v>27</v>
      </c>
      <c r="C1129" t="s">
        <v>41</v>
      </c>
      <c r="E1129">
        <v>3.26</v>
      </c>
      <c r="F1129">
        <v>3234</v>
      </c>
      <c r="H1129">
        <v>0</v>
      </c>
      <c r="I1129" t="s">
        <v>15</v>
      </c>
      <c r="L1129">
        <v>73.177999999999997</v>
      </c>
    </row>
    <row r="1130" spans="1:12">
      <c r="A1130">
        <v>28</v>
      </c>
      <c r="B1130">
        <v>28</v>
      </c>
      <c r="C1130" t="s">
        <v>42</v>
      </c>
      <c r="E1130">
        <v>3.26</v>
      </c>
      <c r="F1130">
        <v>1699</v>
      </c>
      <c r="H1130">
        <v>0</v>
      </c>
      <c r="I1130" t="s">
        <v>15</v>
      </c>
      <c r="L1130">
        <v>36.427</v>
      </c>
    </row>
    <row r="1131" spans="1:12">
      <c r="A1131">
        <v>29</v>
      </c>
      <c r="B1131">
        <v>29</v>
      </c>
      <c r="C1131" t="s">
        <v>43</v>
      </c>
      <c r="E1131">
        <v>3.26</v>
      </c>
      <c r="F1131">
        <v>1535</v>
      </c>
      <c r="H1131">
        <v>0</v>
      </c>
      <c r="I1131" t="s">
        <v>15</v>
      </c>
      <c r="L1131">
        <v>36.942</v>
      </c>
    </row>
    <row r="1132" spans="1:12">
      <c r="A1132">
        <v>30</v>
      </c>
      <c r="B1132">
        <v>30</v>
      </c>
      <c r="C1132" t="s">
        <v>44</v>
      </c>
      <c r="E1132">
        <v>3.27</v>
      </c>
      <c r="F1132">
        <v>1449</v>
      </c>
      <c r="H1132">
        <v>0</v>
      </c>
      <c r="I1132" t="s">
        <v>15</v>
      </c>
      <c r="L1132">
        <v>37.741999999999997</v>
      </c>
    </row>
    <row r="1133" spans="1:12">
      <c r="A1133">
        <v>31</v>
      </c>
      <c r="B1133">
        <v>31</v>
      </c>
      <c r="C1133" t="s">
        <v>45</v>
      </c>
      <c r="E1133">
        <v>3.26</v>
      </c>
      <c r="F1133">
        <v>1618</v>
      </c>
      <c r="H1133">
        <v>0</v>
      </c>
      <c r="I1133" t="s">
        <v>15</v>
      </c>
      <c r="L1133">
        <v>38.831000000000003</v>
      </c>
    </row>
    <row r="1134" spans="1:12">
      <c r="A1134">
        <v>32</v>
      </c>
      <c r="B1134">
        <v>32</v>
      </c>
      <c r="C1134" t="s">
        <v>46</v>
      </c>
      <c r="E1134">
        <v>3.26</v>
      </c>
      <c r="F1134">
        <v>47</v>
      </c>
      <c r="H1134">
        <v>0</v>
      </c>
      <c r="I1134" t="s">
        <v>15</v>
      </c>
      <c r="L1134">
        <v>1.0629999999999999</v>
      </c>
    </row>
    <row r="1135" spans="1:12">
      <c r="A1135">
        <v>33</v>
      </c>
      <c r="B1135">
        <v>33</v>
      </c>
      <c r="C1135" t="s">
        <v>47</v>
      </c>
      <c r="E1135">
        <v>3.27</v>
      </c>
      <c r="F1135">
        <v>3437</v>
      </c>
      <c r="H1135">
        <v>0</v>
      </c>
      <c r="I1135" t="s">
        <v>15</v>
      </c>
      <c r="L1135">
        <v>73.242000000000004</v>
      </c>
    </row>
    <row r="1136" spans="1:12">
      <c r="A1136">
        <v>34</v>
      </c>
      <c r="B1136">
        <v>34</v>
      </c>
      <c r="C1136" t="s">
        <v>48</v>
      </c>
      <c r="E1136">
        <v>3.27</v>
      </c>
      <c r="F1136">
        <v>3345</v>
      </c>
      <c r="H1136">
        <v>0</v>
      </c>
      <c r="I1136" t="s">
        <v>15</v>
      </c>
      <c r="L1136">
        <v>75.599000000000004</v>
      </c>
    </row>
    <row r="1137" spans="1:12">
      <c r="A1137">
        <v>35</v>
      </c>
      <c r="B1137">
        <v>35</v>
      </c>
      <c r="C1137" t="s">
        <v>49</v>
      </c>
      <c r="E1137">
        <v>3.27</v>
      </c>
      <c r="F1137">
        <v>3079</v>
      </c>
      <c r="H1137">
        <v>0</v>
      </c>
      <c r="I1137" t="s">
        <v>15</v>
      </c>
      <c r="L1137">
        <v>76.531000000000006</v>
      </c>
    </row>
    <row r="1138" spans="1:12">
      <c r="A1138">
        <v>36</v>
      </c>
      <c r="B1138">
        <v>36</v>
      </c>
      <c r="C1138" t="s">
        <v>50</v>
      </c>
      <c r="E1138">
        <v>3.26</v>
      </c>
      <c r="F1138">
        <v>3041</v>
      </c>
      <c r="H1138">
        <v>0</v>
      </c>
      <c r="I1138" t="s">
        <v>15</v>
      </c>
      <c r="L1138">
        <v>72.287000000000006</v>
      </c>
    </row>
    <row r="1139" spans="1:12">
      <c r="A1139">
        <v>37</v>
      </c>
      <c r="B1139">
        <v>37</v>
      </c>
      <c r="C1139" t="s">
        <v>51</v>
      </c>
      <c r="E1139">
        <v>3.26</v>
      </c>
      <c r="F1139">
        <v>2936</v>
      </c>
      <c r="H1139">
        <v>0</v>
      </c>
      <c r="I1139" t="s">
        <v>15</v>
      </c>
      <c r="L1139">
        <v>68.337000000000003</v>
      </c>
    </row>
    <row r="1140" spans="1:12">
      <c r="A1140">
        <v>38</v>
      </c>
      <c r="B1140">
        <v>38</v>
      </c>
      <c r="C1140" t="s">
        <v>52</v>
      </c>
      <c r="E1140">
        <v>3.26</v>
      </c>
      <c r="F1140">
        <v>3130</v>
      </c>
      <c r="H1140">
        <v>0</v>
      </c>
      <c r="I1140" t="s">
        <v>15</v>
      </c>
      <c r="L1140">
        <v>70.614000000000004</v>
      </c>
    </row>
    <row r="1141" spans="1:12">
      <c r="A1141">
        <v>39</v>
      </c>
      <c r="B1141">
        <v>39</v>
      </c>
      <c r="C1141" t="s">
        <v>53</v>
      </c>
      <c r="E1141">
        <v>3.26</v>
      </c>
      <c r="F1141">
        <v>3010</v>
      </c>
      <c r="H1141">
        <v>0</v>
      </c>
      <c r="I1141" t="s">
        <v>15</v>
      </c>
      <c r="L1141">
        <v>74.576999999999998</v>
      </c>
    </row>
    <row r="1142" spans="1:12">
      <c r="A1142">
        <v>40</v>
      </c>
      <c r="B1142">
        <v>40</v>
      </c>
      <c r="C1142" t="s">
        <v>54</v>
      </c>
      <c r="E1142">
        <v>3.27</v>
      </c>
      <c r="F1142">
        <v>2916</v>
      </c>
      <c r="H1142">
        <v>0</v>
      </c>
      <c r="I1142" t="s">
        <v>15</v>
      </c>
      <c r="L1142">
        <v>70.468999999999994</v>
      </c>
    </row>
    <row r="1143" spans="1:12">
      <c r="A1143">
        <v>41</v>
      </c>
      <c r="B1143">
        <v>41</v>
      </c>
      <c r="C1143" t="s">
        <v>55</v>
      </c>
      <c r="E1143">
        <v>3.27</v>
      </c>
      <c r="F1143">
        <v>2891</v>
      </c>
      <c r="H1143">
        <v>0</v>
      </c>
      <c r="I1143" t="s">
        <v>15</v>
      </c>
      <c r="L1143">
        <v>71.277000000000001</v>
      </c>
    </row>
    <row r="1144" spans="1:12">
      <c r="A1144">
        <v>42</v>
      </c>
      <c r="B1144">
        <v>42</v>
      </c>
      <c r="C1144" t="s">
        <v>56</v>
      </c>
      <c r="E1144">
        <v>3.26</v>
      </c>
      <c r="F1144">
        <v>3197</v>
      </c>
      <c r="H1144">
        <v>0</v>
      </c>
      <c r="I1144" t="s">
        <v>15</v>
      </c>
      <c r="L1144">
        <v>66.625</v>
      </c>
    </row>
    <row r="1145" spans="1:12">
      <c r="A1145">
        <v>43</v>
      </c>
      <c r="B1145">
        <v>43</v>
      </c>
      <c r="C1145" t="s">
        <v>57</v>
      </c>
      <c r="E1145">
        <v>3.27</v>
      </c>
      <c r="F1145">
        <v>2995</v>
      </c>
      <c r="H1145">
        <v>0</v>
      </c>
      <c r="I1145" t="s">
        <v>15</v>
      </c>
      <c r="L1145">
        <v>75.084999999999994</v>
      </c>
    </row>
    <row r="1146" spans="1:12">
      <c r="A1146">
        <v>44</v>
      </c>
      <c r="B1146">
        <v>44</v>
      </c>
      <c r="C1146" t="s">
        <v>58</v>
      </c>
      <c r="E1146">
        <v>3.27</v>
      </c>
      <c r="F1146">
        <v>2906</v>
      </c>
      <c r="H1146">
        <v>0</v>
      </c>
      <c r="I1146" t="s">
        <v>15</v>
      </c>
      <c r="L1146">
        <v>69.763000000000005</v>
      </c>
    </row>
    <row r="1147" spans="1:12">
      <c r="A1147">
        <v>45</v>
      </c>
      <c r="B1147">
        <v>45</v>
      </c>
      <c r="C1147" t="s">
        <v>59</v>
      </c>
      <c r="E1147">
        <v>3.26</v>
      </c>
      <c r="F1147">
        <v>2990</v>
      </c>
      <c r="H1147">
        <v>0</v>
      </c>
      <c r="I1147" t="s">
        <v>15</v>
      </c>
      <c r="L1147">
        <v>69.454999999999998</v>
      </c>
    </row>
    <row r="1148" spans="1:12">
      <c r="A1148">
        <v>46</v>
      </c>
      <c r="B1148">
        <v>46</v>
      </c>
      <c r="C1148" t="s">
        <v>60</v>
      </c>
      <c r="E1148">
        <v>3.26</v>
      </c>
      <c r="F1148">
        <v>2920</v>
      </c>
      <c r="H1148">
        <v>0</v>
      </c>
      <c r="I1148" t="s">
        <v>15</v>
      </c>
      <c r="L1148">
        <v>62.247999999999998</v>
      </c>
    </row>
    <row r="1149" spans="1:12">
      <c r="A1149">
        <v>47</v>
      </c>
      <c r="B1149">
        <v>47</v>
      </c>
      <c r="C1149" t="s">
        <v>61</v>
      </c>
      <c r="E1149">
        <v>3.26</v>
      </c>
      <c r="F1149">
        <v>3397</v>
      </c>
      <c r="H1149">
        <v>0</v>
      </c>
      <c r="I1149" t="s">
        <v>15</v>
      </c>
      <c r="L1149">
        <v>74.141999999999996</v>
      </c>
    </row>
    <row r="1150" spans="1:12">
      <c r="A1150">
        <v>48</v>
      </c>
      <c r="B1150">
        <v>48</v>
      </c>
      <c r="C1150" t="s">
        <v>62</v>
      </c>
      <c r="E1150">
        <v>3.26</v>
      </c>
      <c r="F1150">
        <v>3039</v>
      </c>
      <c r="H1150">
        <v>0</v>
      </c>
      <c r="I1150" t="s">
        <v>15</v>
      </c>
      <c r="L1150">
        <v>79.528000000000006</v>
      </c>
    </row>
    <row r="1151" spans="1:12">
      <c r="A1151">
        <v>49</v>
      </c>
      <c r="B1151">
        <v>49</v>
      </c>
      <c r="C1151" t="s">
        <v>63</v>
      </c>
      <c r="E1151">
        <v>3.26</v>
      </c>
      <c r="F1151">
        <v>3162</v>
      </c>
      <c r="H1151">
        <v>0</v>
      </c>
      <c r="I1151" t="s">
        <v>15</v>
      </c>
      <c r="L1151">
        <v>78.668000000000006</v>
      </c>
    </row>
    <row r="1152" spans="1:12">
      <c r="A1152">
        <v>50</v>
      </c>
      <c r="B1152">
        <v>50</v>
      </c>
      <c r="C1152" t="s">
        <v>64</v>
      </c>
      <c r="E1152">
        <v>3.26</v>
      </c>
      <c r="F1152">
        <v>3321</v>
      </c>
      <c r="H1152">
        <v>0</v>
      </c>
      <c r="I1152" t="s">
        <v>15</v>
      </c>
      <c r="L1152">
        <v>78.222999999999999</v>
      </c>
    </row>
    <row r="1153" spans="1:12">
      <c r="A1153">
        <v>51</v>
      </c>
      <c r="B1153">
        <v>51</v>
      </c>
      <c r="C1153" t="s">
        <v>65</v>
      </c>
      <c r="E1153">
        <v>3.26</v>
      </c>
      <c r="F1153">
        <v>3533</v>
      </c>
      <c r="H1153">
        <v>0</v>
      </c>
      <c r="I1153" t="s">
        <v>15</v>
      </c>
      <c r="L1153">
        <v>76.704999999999998</v>
      </c>
    </row>
    <row r="1154" spans="1:12">
      <c r="A1154">
        <v>52</v>
      </c>
      <c r="B1154">
        <v>52</v>
      </c>
      <c r="C1154" t="s">
        <v>66</v>
      </c>
      <c r="E1154">
        <v>3.27</v>
      </c>
      <c r="F1154">
        <v>1112</v>
      </c>
      <c r="H1154">
        <v>0</v>
      </c>
      <c r="I1154" t="s">
        <v>15</v>
      </c>
      <c r="L1154">
        <v>26.52</v>
      </c>
    </row>
    <row r="1155" spans="1:12">
      <c r="A1155">
        <v>53</v>
      </c>
      <c r="B1155">
        <v>53</v>
      </c>
      <c r="C1155" t="s">
        <v>67</v>
      </c>
      <c r="E1155">
        <v>3.26</v>
      </c>
      <c r="F1155">
        <v>866</v>
      </c>
      <c r="H1155">
        <v>0</v>
      </c>
      <c r="I1155" t="s">
        <v>15</v>
      </c>
      <c r="L1155">
        <v>19.86</v>
      </c>
    </row>
    <row r="1156" spans="1:12">
      <c r="A1156">
        <v>54</v>
      </c>
      <c r="B1156">
        <v>54</v>
      </c>
      <c r="C1156" t="s">
        <v>68</v>
      </c>
      <c r="E1156">
        <v>3.26</v>
      </c>
      <c r="F1156">
        <v>935</v>
      </c>
      <c r="H1156">
        <v>0</v>
      </c>
      <c r="I1156" t="s">
        <v>15</v>
      </c>
      <c r="L1156">
        <v>20.248999999999999</v>
      </c>
    </row>
    <row r="1157" spans="1:12">
      <c r="A1157">
        <v>55</v>
      </c>
      <c r="B1157">
        <v>55</v>
      </c>
      <c r="C1157" t="s">
        <v>69</v>
      </c>
      <c r="E1157">
        <v>3.26</v>
      </c>
      <c r="F1157">
        <v>1056</v>
      </c>
      <c r="H1157">
        <v>0</v>
      </c>
      <c r="I1157" t="s">
        <v>15</v>
      </c>
      <c r="L1157">
        <v>21.55</v>
      </c>
    </row>
    <row r="1158" spans="1:12">
      <c r="A1158">
        <v>56</v>
      </c>
      <c r="B1158">
        <v>56</v>
      </c>
      <c r="C1158" t="s">
        <v>70</v>
      </c>
      <c r="E1158">
        <v>3.26</v>
      </c>
      <c r="F1158">
        <v>741</v>
      </c>
      <c r="H1158">
        <v>0</v>
      </c>
      <c r="I1158" t="s">
        <v>15</v>
      </c>
      <c r="L1158">
        <v>15.169</v>
      </c>
    </row>
    <row r="1159" spans="1:12">
      <c r="A1159">
        <v>57</v>
      </c>
      <c r="B1159">
        <v>57</v>
      </c>
      <c r="C1159" t="s">
        <v>71</v>
      </c>
      <c r="E1159">
        <v>3.26</v>
      </c>
      <c r="F1159">
        <v>658</v>
      </c>
      <c r="H1159">
        <v>0</v>
      </c>
      <c r="I1159" t="s">
        <v>15</v>
      </c>
      <c r="L1159">
        <v>17.564</v>
      </c>
    </row>
    <row r="1160" spans="1:12">
      <c r="A1160">
        <v>58</v>
      </c>
      <c r="B1160">
        <v>58</v>
      </c>
      <c r="C1160" t="s">
        <v>72</v>
      </c>
      <c r="E1160">
        <v>3.26</v>
      </c>
      <c r="F1160">
        <v>939</v>
      </c>
      <c r="H1160">
        <v>0</v>
      </c>
      <c r="I1160" t="s">
        <v>15</v>
      </c>
      <c r="L1160">
        <v>18.399999999999999</v>
      </c>
    </row>
    <row r="1161" spans="1:12">
      <c r="A1161">
        <v>59</v>
      </c>
      <c r="B1161">
        <v>59</v>
      </c>
      <c r="C1161" t="s">
        <v>73</v>
      </c>
      <c r="E1161">
        <v>3.26</v>
      </c>
      <c r="F1161">
        <v>754</v>
      </c>
      <c r="H1161">
        <v>0</v>
      </c>
      <c r="I1161" t="s">
        <v>15</v>
      </c>
      <c r="L1161">
        <v>17.29</v>
      </c>
    </row>
    <row r="1162" spans="1:12">
      <c r="A1162">
        <v>60</v>
      </c>
      <c r="B1162">
        <v>60</v>
      </c>
      <c r="C1162" t="s">
        <v>74</v>
      </c>
      <c r="E1162">
        <v>3.27</v>
      </c>
      <c r="F1162">
        <v>610</v>
      </c>
      <c r="H1162">
        <v>0</v>
      </c>
      <c r="I1162" t="s">
        <v>15</v>
      </c>
      <c r="L1162">
        <v>14.393000000000001</v>
      </c>
    </row>
    <row r="1163" spans="1:12">
      <c r="A1163">
        <v>61</v>
      </c>
      <c r="B1163">
        <v>61</v>
      </c>
      <c r="C1163" t="s">
        <v>75</v>
      </c>
      <c r="E1163">
        <v>3.26</v>
      </c>
      <c r="F1163">
        <v>822</v>
      </c>
      <c r="H1163">
        <v>0</v>
      </c>
      <c r="I1163" t="s">
        <v>15</v>
      </c>
      <c r="L1163">
        <v>13.78</v>
      </c>
    </row>
    <row r="1164" spans="1:12">
      <c r="A1164">
        <v>62</v>
      </c>
      <c r="B1164">
        <v>62</v>
      </c>
      <c r="C1164" t="s">
        <v>76</v>
      </c>
      <c r="E1164">
        <v>3.26</v>
      </c>
      <c r="F1164">
        <v>578</v>
      </c>
      <c r="H1164">
        <v>0</v>
      </c>
      <c r="I1164" t="s">
        <v>15</v>
      </c>
      <c r="L1164">
        <v>13.209</v>
      </c>
    </row>
    <row r="1165" spans="1:12">
      <c r="A1165">
        <v>63</v>
      </c>
      <c r="B1165">
        <v>63</v>
      </c>
      <c r="C1165" t="s">
        <v>77</v>
      </c>
      <c r="E1165">
        <v>3.26</v>
      </c>
      <c r="F1165">
        <v>628</v>
      </c>
      <c r="H1165">
        <v>0</v>
      </c>
      <c r="I1165" t="s">
        <v>15</v>
      </c>
      <c r="L1165">
        <v>12.162000000000001</v>
      </c>
    </row>
    <row r="1166" spans="1:12">
      <c r="A1166">
        <v>64</v>
      </c>
      <c r="B1166">
        <v>64</v>
      </c>
      <c r="C1166" t="s">
        <v>78</v>
      </c>
      <c r="E1166">
        <v>3.26</v>
      </c>
      <c r="F1166">
        <v>625</v>
      </c>
      <c r="H1166">
        <v>0</v>
      </c>
      <c r="I1166" t="s">
        <v>15</v>
      </c>
      <c r="L1166">
        <v>13.195</v>
      </c>
    </row>
    <row r="1167" spans="1:12">
      <c r="A1167">
        <v>65</v>
      </c>
      <c r="B1167">
        <v>65</v>
      </c>
      <c r="C1167" t="s">
        <v>79</v>
      </c>
      <c r="E1167">
        <v>3.27</v>
      </c>
      <c r="F1167">
        <v>703</v>
      </c>
      <c r="H1167">
        <v>0</v>
      </c>
      <c r="I1167" t="s">
        <v>15</v>
      </c>
      <c r="L1167">
        <v>13.93</v>
      </c>
    </row>
    <row r="1168" spans="1:12">
      <c r="A1168">
        <v>66</v>
      </c>
      <c r="B1168">
        <v>66</v>
      </c>
      <c r="C1168" t="s">
        <v>80</v>
      </c>
      <c r="E1168">
        <v>3.27</v>
      </c>
      <c r="F1168">
        <v>491</v>
      </c>
      <c r="H1168">
        <v>0</v>
      </c>
      <c r="I1168" t="s">
        <v>15</v>
      </c>
      <c r="L1168">
        <v>12.298</v>
      </c>
    </row>
    <row r="1169" spans="1:12">
      <c r="A1169">
        <v>67</v>
      </c>
      <c r="B1169">
        <v>67</v>
      </c>
      <c r="C1169" t="s">
        <v>81</v>
      </c>
      <c r="E1169">
        <v>3.26</v>
      </c>
      <c r="F1169">
        <v>16</v>
      </c>
      <c r="H1169">
        <v>0</v>
      </c>
      <c r="I1169" t="s">
        <v>15</v>
      </c>
      <c r="L1169">
        <v>0.113</v>
      </c>
    </row>
    <row r="1170" spans="1:12">
      <c r="A1170">
        <v>68</v>
      </c>
      <c r="B1170">
        <v>68</v>
      </c>
      <c r="C1170" t="s">
        <v>82</v>
      </c>
    </row>
    <row r="1171" spans="1:12">
      <c r="A1171">
        <v>69</v>
      </c>
      <c r="B1171">
        <v>69</v>
      </c>
      <c r="C1171" t="s">
        <v>83</v>
      </c>
    </row>
    <row r="1173" spans="1:12">
      <c r="A1173" t="s">
        <v>99</v>
      </c>
    </row>
    <row r="1175" spans="1:12">
      <c r="B1175" t="s">
        <v>3</v>
      </c>
      <c r="C1175" t="s">
        <v>4</v>
      </c>
      <c r="D1175" t="s">
        <v>5</v>
      </c>
      <c r="E1175" t="s">
        <v>6</v>
      </c>
      <c r="F1175" t="s">
        <v>7</v>
      </c>
      <c r="G1175" t="s">
        <v>8</v>
      </c>
      <c r="H1175" t="s">
        <v>9</v>
      </c>
      <c r="I1175" t="s">
        <v>10</v>
      </c>
      <c r="J1175" t="s">
        <v>11</v>
      </c>
      <c r="K1175" t="s">
        <v>12</v>
      </c>
      <c r="L1175" t="s">
        <v>13</v>
      </c>
    </row>
    <row r="1176" spans="1:12">
      <c r="A1176">
        <v>1</v>
      </c>
      <c r="B1176">
        <v>1</v>
      </c>
      <c r="C1176" t="s">
        <v>14</v>
      </c>
      <c r="E1176">
        <v>3.09</v>
      </c>
      <c r="F1176">
        <v>19</v>
      </c>
      <c r="H1176">
        <v>0</v>
      </c>
      <c r="I1176" t="s">
        <v>15</v>
      </c>
      <c r="L1176">
        <v>0.13400000000000001</v>
      </c>
    </row>
    <row r="1177" spans="1:12">
      <c r="A1177">
        <v>2</v>
      </c>
      <c r="B1177">
        <v>2</v>
      </c>
      <c r="C1177" t="s">
        <v>16</v>
      </c>
      <c r="E1177">
        <v>3.08</v>
      </c>
      <c r="F1177">
        <v>76</v>
      </c>
      <c r="H1177">
        <v>0</v>
      </c>
      <c r="I1177" t="s">
        <v>15</v>
      </c>
      <c r="L1177">
        <v>0.72099999999999997</v>
      </c>
    </row>
    <row r="1178" spans="1:12">
      <c r="A1178">
        <v>3</v>
      </c>
      <c r="B1178">
        <v>3</v>
      </c>
      <c r="C1178" t="s">
        <v>17</v>
      </c>
      <c r="E1178">
        <v>3.08</v>
      </c>
      <c r="F1178">
        <v>583</v>
      </c>
      <c r="H1178">
        <v>0</v>
      </c>
      <c r="I1178" t="s">
        <v>15</v>
      </c>
      <c r="L1178">
        <v>13.301</v>
      </c>
    </row>
    <row r="1179" spans="1:12">
      <c r="A1179">
        <v>4</v>
      </c>
      <c r="B1179">
        <v>4</v>
      </c>
      <c r="C1179" t="s">
        <v>18</v>
      </c>
      <c r="E1179">
        <v>3.08</v>
      </c>
      <c r="F1179">
        <v>1981</v>
      </c>
      <c r="H1179">
        <v>0</v>
      </c>
      <c r="I1179" t="s">
        <v>15</v>
      </c>
      <c r="L1179">
        <v>38.710999999999999</v>
      </c>
    </row>
    <row r="1180" spans="1:12">
      <c r="A1180">
        <v>5</v>
      </c>
      <c r="B1180">
        <v>5</v>
      </c>
      <c r="C1180" t="s">
        <v>19</v>
      </c>
      <c r="E1180">
        <v>3.08</v>
      </c>
      <c r="F1180">
        <v>6283</v>
      </c>
      <c r="H1180">
        <v>0</v>
      </c>
      <c r="I1180" t="s">
        <v>15</v>
      </c>
      <c r="L1180">
        <v>138.637</v>
      </c>
    </row>
    <row r="1181" spans="1:12">
      <c r="A1181">
        <v>6</v>
      </c>
      <c r="B1181">
        <v>6</v>
      </c>
      <c r="C1181" t="s">
        <v>20</v>
      </c>
      <c r="E1181">
        <v>3.12</v>
      </c>
      <c r="F1181">
        <v>19</v>
      </c>
      <c r="H1181">
        <v>0</v>
      </c>
      <c r="I1181" t="s">
        <v>15</v>
      </c>
      <c r="L1181">
        <v>0.13400000000000001</v>
      </c>
    </row>
    <row r="1182" spans="1:12">
      <c r="A1182">
        <v>7</v>
      </c>
      <c r="B1182">
        <v>7</v>
      </c>
      <c r="C1182" t="s">
        <v>21</v>
      </c>
      <c r="E1182">
        <v>3.08</v>
      </c>
      <c r="F1182">
        <v>641477</v>
      </c>
      <c r="H1182">
        <v>0</v>
      </c>
      <c r="I1182" t="s">
        <v>15</v>
      </c>
      <c r="L1182">
        <v>16771.305</v>
      </c>
    </row>
    <row r="1183" spans="1:12">
      <c r="A1183">
        <v>8</v>
      </c>
      <c r="B1183">
        <v>8</v>
      </c>
      <c r="C1183" t="s">
        <v>22</v>
      </c>
      <c r="E1183">
        <v>3.08</v>
      </c>
      <c r="F1183">
        <v>7028</v>
      </c>
      <c r="H1183">
        <v>0</v>
      </c>
      <c r="I1183" t="s">
        <v>15</v>
      </c>
      <c r="L1183">
        <v>178.86500000000001</v>
      </c>
    </row>
    <row r="1184" spans="1:12">
      <c r="A1184">
        <v>9</v>
      </c>
      <c r="B1184">
        <v>9</v>
      </c>
      <c r="C1184" t="s">
        <v>23</v>
      </c>
      <c r="E1184">
        <v>3.08</v>
      </c>
      <c r="F1184">
        <v>5890</v>
      </c>
      <c r="H1184">
        <v>0</v>
      </c>
      <c r="I1184" t="s">
        <v>15</v>
      </c>
      <c r="L1184">
        <v>140.83000000000001</v>
      </c>
    </row>
    <row r="1185" spans="1:12">
      <c r="A1185">
        <v>10</v>
      </c>
      <c r="B1185">
        <v>10</v>
      </c>
      <c r="C1185" t="s">
        <v>24</v>
      </c>
      <c r="E1185">
        <v>3.08</v>
      </c>
      <c r="F1185">
        <v>5153</v>
      </c>
      <c r="H1185">
        <v>0</v>
      </c>
      <c r="I1185" t="s">
        <v>15</v>
      </c>
      <c r="L1185">
        <v>130.53299999999999</v>
      </c>
    </row>
    <row r="1186" spans="1:12">
      <c r="A1186">
        <v>11</v>
      </c>
      <c r="B1186">
        <v>11</v>
      </c>
      <c r="C1186" t="s">
        <v>25</v>
      </c>
      <c r="E1186">
        <v>3.08</v>
      </c>
      <c r="F1186">
        <v>4949</v>
      </c>
      <c r="H1186">
        <v>0</v>
      </c>
      <c r="I1186" t="s">
        <v>15</v>
      </c>
      <c r="L1186">
        <v>116.584</v>
      </c>
    </row>
    <row r="1187" spans="1:12">
      <c r="A1187">
        <v>12</v>
      </c>
      <c r="B1187">
        <v>12</v>
      </c>
      <c r="C1187" t="s">
        <v>26</v>
      </c>
      <c r="E1187">
        <v>3.08</v>
      </c>
      <c r="F1187">
        <v>5370</v>
      </c>
      <c r="H1187">
        <v>0</v>
      </c>
      <c r="I1187" t="s">
        <v>15</v>
      </c>
      <c r="L1187">
        <v>126.99</v>
      </c>
    </row>
    <row r="1188" spans="1:12">
      <c r="A1188">
        <v>13</v>
      </c>
      <c r="B1188">
        <v>13</v>
      </c>
      <c r="C1188" t="s">
        <v>27</v>
      </c>
      <c r="E1188">
        <v>3.08</v>
      </c>
      <c r="F1188">
        <v>5433</v>
      </c>
      <c r="H1188">
        <v>0</v>
      </c>
      <c r="I1188" t="s">
        <v>15</v>
      </c>
      <c r="L1188">
        <v>134.18799999999999</v>
      </c>
    </row>
    <row r="1189" spans="1:12">
      <c r="A1189">
        <v>14</v>
      </c>
      <c r="B1189">
        <v>14</v>
      </c>
      <c r="C1189" t="s">
        <v>28</v>
      </c>
      <c r="E1189">
        <v>3.08</v>
      </c>
      <c r="F1189">
        <v>5320</v>
      </c>
      <c r="H1189">
        <v>0</v>
      </c>
      <c r="I1189" t="s">
        <v>15</v>
      </c>
      <c r="L1189">
        <v>126.25700000000001</v>
      </c>
    </row>
    <row r="1190" spans="1:12">
      <c r="A1190">
        <v>15</v>
      </c>
      <c r="B1190">
        <v>15</v>
      </c>
      <c r="C1190" t="s">
        <v>29</v>
      </c>
      <c r="E1190">
        <v>3.08</v>
      </c>
      <c r="F1190">
        <v>5449</v>
      </c>
      <c r="H1190">
        <v>0</v>
      </c>
      <c r="I1190" t="s">
        <v>15</v>
      </c>
      <c r="L1190">
        <v>125.64700000000001</v>
      </c>
    </row>
    <row r="1191" spans="1:12">
      <c r="A1191">
        <v>16</v>
      </c>
      <c r="B1191">
        <v>16</v>
      </c>
      <c r="C1191" t="s">
        <v>30</v>
      </c>
      <c r="E1191">
        <v>3.08</v>
      </c>
      <c r="F1191">
        <v>4883</v>
      </c>
      <c r="H1191">
        <v>0</v>
      </c>
      <c r="I1191" t="s">
        <v>15</v>
      </c>
      <c r="L1191">
        <v>122.875</v>
      </c>
    </row>
    <row r="1192" spans="1:12">
      <c r="A1192">
        <v>17</v>
      </c>
      <c r="B1192">
        <v>17</v>
      </c>
      <c r="C1192" t="s">
        <v>31</v>
      </c>
      <c r="E1192">
        <v>3.08</v>
      </c>
      <c r="F1192">
        <v>5005</v>
      </c>
      <c r="H1192">
        <v>0</v>
      </c>
      <c r="I1192" t="s">
        <v>15</v>
      </c>
      <c r="L1192">
        <v>115.313</v>
      </c>
    </row>
    <row r="1193" spans="1:12">
      <c r="A1193">
        <v>18</v>
      </c>
      <c r="B1193">
        <v>18</v>
      </c>
      <c r="C1193" t="s">
        <v>32</v>
      </c>
      <c r="E1193">
        <v>3.08</v>
      </c>
      <c r="F1193">
        <v>5015</v>
      </c>
      <c r="H1193">
        <v>0</v>
      </c>
      <c r="I1193" t="s">
        <v>15</v>
      </c>
      <c r="L1193">
        <v>115.955</v>
      </c>
    </row>
    <row r="1194" spans="1:12">
      <c r="A1194">
        <v>19</v>
      </c>
      <c r="B1194">
        <v>19</v>
      </c>
      <c r="C1194" t="s">
        <v>33</v>
      </c>
      <c r="E1194">
        <v>3.08</v>
      </c>
      <c r="F1194">
        <v>4815</v>
      </c>
      <c r="H1194">
        <v>0</v>
      </c>
      <c r="I1194" t="s">
        <v>15</v>
      </c>
      <c r="L1194">
        <v>122.886</v>
      </c>
    </row>
    <row r="1195" spans="1:12">
      <c r="A1195">
        <v>20</v>
      </c>
      <c r="B1195">
        <v>20</v>
      </c>
      <c r="C1195" t="s">
        <v>34</v>
      </c>
      <c r="E1195">
        <v>3.08</v>
      </c>
      <c r="F1195">
        <v>4619</v>
      </c>
      <c r="H1195">
        <v>0</v>
      </c>
      <c r="I1195" t="s">
        <v>15</v>
      </c>
      <c r="L1195">
        <v>110.102</v>
      </c>
    </row>
    <row r="1196" spans="1:12">
      <c r="A1196">
        <v>21</v>
      </c>
      <c r="B1196">
        <v>21</v>
      </c>
      <c r="C1196" t="s">
        <v>35</v>
      </c>
      <c r="E1196">
        <v>3.08</v>
      </c>
      <c r="F1196">
        <v>4402</v>
      </c>
      <c r="H1196">
        <v>0</v>
      </c>
      <c r="I1196" t="s">
        <v>15</v>
      </c>
      <c r="L1196">
        <v>113.996</v>
      </c>
    </row>
    <row r="1197" spans="1:12">
      <c r="A1197">
        <v>22</v>
      </c>
      <c r="B1197">
        <v>22</v>
      </c>
      <c r="C1197" t="s">
        <v>36</v>
      </c>
      <c r="E1197">
        <v>3.08</v>
      </c>
      <c r="F1197">
        <v>4642</v>
      </c>
      <c r="H1197">
        <v>0</v>
      </c>
      <c r="I1197" t="s">
        <v>15</v>
      </c>
      <c r="L1197">
        <v>107.38200000000001</v>
      </c>
    </row>
    <row r="1198" spans="1:12">
      <c r="A1198">
        <v>23</v>
      </c>
      <c r="B1198">
        <v>23</v>
      </c>
      <c r="C1198" t="s">
        <v>37</v>
      </c>
      <c r="E1198">
        <v>3.08</v>
      </c>
      <c r="F1198">
        <v>5134</v>
      </c>
      <c r="H1198">
        <v>0</v>
      </c>
      <c r="I1198" t="s">
        <v>15</v>
      </c>
      <c r="L1198">
        <v>117.38500000000001</v>
      </c>
    </row>
    <row r="1199" spans="1:12">
      <c r="A1199">
        <v>24</v>
      </c>
      <c r="B1199">
        <v>24</v>
      </c>
      <c r="C1199" t="s">
        <v>38</v>
      </c>
      <c r="E1199">
        <v>3.08</v>
      </c>
      <c r="F1199">
        <v>5012</v>
      </c>
      <c r="H1199">
        <v>0</v>
      </c>
      <c r="I1199" t="s">
        <v>15</v>
      </c>
      <c r="L1199">
        <v>119.04600000000001</v>
      </c>
    </row>
    <row r="1200" spans="1:12">
      <c r="A1200">
        <v>25</v>
      </c>
      <c r="B1200">
        <v>25</v>
      </c>
      <c r="C1200" t="s">
        <v>39</v>
      </c>
      <c r="E1200">
        <v>3.08</v>
      </c>
      <c r="F1200">
        <v>4094</v>
      </c>
      <c r="H1200">
        <v>0</v>
      </c>
      <c r="I1200" t="s">
        <v>15</v>
      </c>
      <c r="L1200">
        <v>105.685</v>
      </c>
    </row>
    <row r="1201" spans="1:12">
      <c r="A1201">
        <v>26</v>
      </c>
      <c r="B1201">
        <v>26</v>
      </c>
      <c r="C1201" t="s">
        <v>40</v>
      </c>
      <c r="E1201">
        <v>3.08</v>
      </c>
      <c r="F1201">
        <v>4891</v>
      </c>
      <c r="H1201">
        <v>0</v>
      </c>
      <c r="I1201" t="s">
        <v>15</v>
      </c>
      <c r="L1201">
        <v>117.614</v>
      </c>
    </row>
    <row r="1202" spans="1:12">
      <c r="A1202">
        <v>27</v>
      </c>
      <c r="B1202">
        <v>27</v>
      </c>
      <c r="C1202" t="s">
        <v>41</v>
      </c>
      <c r="E1202">
        <v>3.08</v>
      </c>
      <c r="F1202">
        <v>4975</v>
      </c>
      <c r="H1202">
        <v>0</v>
      </c>
      <c r="I1202" t="s">
        <v>15</v>
      </c>
      <c r="L1202">
        <v>125.61199999999999</v>
      </c>
    </row>
    <row r="1203" spans="1:12">
      <c r="A1203">
        <v>28</v>
      </c>
      <c r="B1203">
        <v>28</v>
      </c>
      <c r="C1203" t="s">
        <v>42</v>
      </c>
      <c r="E1203">
        <v>3.08</v>
      </c>
      <c r="F1203">
        <v>2177</v>
      </c>
      <c r="H1203">
        <v>0</v>
      </c>
      <c r="I1203" t="s">
        <v>15</v>
      </c>
      <c r="L1203">
        <v>56.878999999999998</v>
      </c>
    </row>
    <row r="1204" spans="1:12">
      <c r="A1204">
        <v>29</v>
      </c>
      <c r="B1204">
        <v>29</v>
      </c>
      <c r="C1204" t="s">
        <v>43</v>
      </c>
      <c r="E1204">
        <v>3.08</v>
      </c>
      <c r="F1204">
        <v>2611</v>
      </c>
      <c r="H1204">
        <v>0</v>
      </c>
      <c r="I1204" t="s">
        <v>15</v>
      </c>
      <c r="L1204">
        <v>64.019000000000005</v>
      </c>
    </row>
    <row r="1205" spans="1:12">
      <c r="A1205">
        <v>30</v>
      </c>
      <c r="B1205">
        <v>30</v>
      </c>
      <c r="C1205" t="s">
        <v>44</v>
      </c>
      <c r="E1205">
        <v>3.08</v>
      </c>
      <c r="F1205">
        <v>2897</v>
      </c>
      <c r="H1205">
        <v>0</v>
      </c>
      <c r="I1205" t="s">
        <v>15</v>
      </c>
      <c r="L1205">
        <v>63.75</v>
      </c>
    </row>
    <row r="1206" spans="1:12">
      <c r="A1206">
        <v>31</v>
      </c>
      <c r="B1206">
        <v>31</v>
      </c>
      <c r="C1206" t="s">
        <v>45</v>
      </c>
      <c r="E1206">
        <v>3.08</v>
      </c>
      <c r="F1206">
        <v>2220</v>
      </c>
      <c r="H1206">
        <v>0</v>
      </c>
      <c r="I1206" t="s">
        <v>15</v>
      </c>
      <c r="L1206">
        <v>54.713000000000001</v>
      </c>
    </row>
    <row r="1207" spans="1:12">
      <c r="A1207">
        <v>32</v>
      </c>
      <c r="B1207">
        <v>32</v>
      </c>
      <c r="C1207" t="s">
        <v>46</v>
      </c>
      <c r="E1207">
        <v>3.07</v>
      </c>
      <c r="F1207">
        <v>18</v>
      </c>
      <c r="H1207">
        <v>0</v>
      </c>
      <c r="I1207" t="s">
        <v>15</v>
      </c>
      <c r="L1207">
        <v>0.127</v>
      </c>
    </row>
    <row r="1208" spans="1:12">
      <c r="A1208">
        <v>33</v>
      </c>
      <c r="B1208">
        <v>33</v>
      </c>
      <c r="C1208" t="s">
        <v>47</v>
      </c>
      <c r="E1208">
        <v>3.08</v>
      </c>
      <c r="F1208">
        <v>5204</v>
      </c>
      <c r="H1208">
        <v>0</v>
      </c>
      <c r="I1208" t="s">
        <v>15</v>
      </c>
      <c r="L1208">
        <v>118.101</v>
      </c>
    </row>
    <row r="1209" spans="1:12">
      <c r="A1209">
        <v>34</v>
      </c>
      <c r="B1209">
        <v>34</v>
      </c>
      <c r="C1209" t="s">
        <v>48</v>
      </c>
      <c r="E1209">
        <v>3.08</v>
      </c>
      <c r="F1209">
        <v>4841</v>
      </c>
      <c r="H1209">
        <v>0</v>
      </c>
      <c r="I1209" t="s">
        <v>15</v>
      </c>
      <c r="L1209">
        <v>115.205</v>
      </c>
    </row>
    <row r="1210" spans="1:12">
      <c r="A1210">
        <v>35</v>
      </c>
      <c r="B1210">
        <v>35</v>
      </c>
      <c r="C1210" t="s">
        <v>49</v>
      </c>
      <c r="E1210">
        <v>3.08</v>
      </c>
      <c r="F1210">
        <v>4930</v>
      </c>
      <c r="H1210">
        <v>0</v>
      </c>
      <c r="I1210" t="s">
        <v>15</v>
      </c>
      <c r="L1210">
        <v>112.744</v>
      </c>
    </row>
    <row r="1211" spans="1:12">
      <c r="A1211">
        <v>36</v>
      </c>
      <c r="B1211">
        <v>36</v>
      </c>
      <c r="C1211" t="s">
        <v>50</v>
      </c>
      <c r="E1211">
        <v>3.08</v>
      </c>
      <c r="F1211">
        <v>4406</v>
      </c>
      <c r="H1211">
        <v>0</v>
      </c>
      <c r="I1211" t="s">
        <v>15</v>
      </c>
      <c r="L1211">
        <v>110.52</v>
      </c>
    </row>
    <row r="1212" spans="1:12">
      <c r="A1212">
        <v>37</v>
      </c>
      <c r="B1212">
        <v>37</v>
      </c>
      <c r="C1212" t="s">
        <v>51</v>
      </c>
      <c r="E1212">
        <v>3.08</v>
      </c>
      <c r="F1212">
        <v>4719</v>
      </c>
      <c r="H1212">
        <v>0</v>
      </c>
      <c r="I1212" t="s">
        <v>15</v>
      </c>
      <c r="L1212">
        <v>115.12</v>
      </c>
    </row>
    <row r="1213" spans="1:12">
      <c r="A1213">
        <v>38</v>
      </c>
      <c r="B1213">
        <v>38</v>
      </c>
      <c r="C1213" t="s">
        <v>52</v>
      </c>
      <c r="E1213">
        <v>3.08</v>
      </c>
      <c r="F1213">
        <v>4984</v>
      </c>
      <c r="H1213">
        <v>0</v>
      </c>
      <c r="I1213" t="s">
        <v>15</v>
      </c>
      <c r="L1213">
        <v>114.842</v>
      </c>
    </row>
    <row r="1214" spans="1:12">
      <c r="A1214">
        <v>39</v>
      </c>
      <c r="B1214">
        <v>39</v>
      </c>
      <c r="C1214" t="s">
        <v>53</v>
      </c>
      <c r="E1214">
        <v>3.08</v>
      </c>
      <c r="F1214">
        <v>3763</v>
      </c>
      <c r="H1214">
        <v>0</v>
      </c>
      <c r="I1214" t="s">
        <v>15</v>
      </c>
      <c r="L1214">
        <v>99.316000000000003</v>
      </c>
    </row>
    <row r="1215" spans="1:12">
      <c r="A1215">
        <v>40</v>
      </c>
      <c r="B1215">
        <v>40</v>
      </c>
      <c r="C1215" t="s">
        <v>54</v>
      </c>
      <c r="E1215">
        <v>3.08</v>
      </c>
      <c r="F1215">
        <v>4514</v>
      </c>
      <c r="H1215">
        <v>0</v>
      </c>
      <c r="I1215" t="s">
        <v>15</v>
      </c>
      <c r="L1215">
        <v>114.649</v>
      </c>
    </row>
    <row r="1216" spans="1:12">
      <c r="A1216">
        <v>41</v>
      </c>
      <c r="B1216">
        <v>41</v>
      </c>
      <c r="C1216" t="s">
        <v>55</v>
      </c>
      <c r="E1216">
        <v>3.08</v>
      </c>
      <c r="F1216">
        <v>4191</v>
      </c>
      <c r="H1216">
        <v>0</v>
      </c>
      <c r="I1216" t="s">
        <v>15</v>
      </c>
      <c r="L1216">
        <v>106.90900000000001</v>
      </c>
    </row>
    <row r="1217" spans="1:12">
      <c r="A1217">
        <v>42</v>
      </c>
      <c r="B1217">
        <v>42</v>
      </c>
      <c r="C1217" t="s">
        <v>56</v>
      </c>
      <c r="E1217">
        <v>3.08</v>
      </c>
      <c r="F1217">
        <v>4699</v>
      </c>
      <c r="H1217">
        <v>0</v>
      </c>
      <c r="I1217" t="s">
        <v>15</v>
      </c>
      <c r="L1217">
        <v>106.899</v>
      </c>
    </row>
    <row r="1218" spans="1:12">
      <c r="A1218">
        <v>43</v>
      </c>
      <c r="B1218">
        <v>43</v>
      </c>
      <c r="C1218" t="s">
        <v>57</v>
      </c>
      <c r="E1218">
        <v>3.08</v>
      </c>
      <c r="F1218">
        <v>4569</v>
      </c>
      <c r="H1218">
        <v>0</v>
      </c>
      <c r="I1218" t="s">
        <v>15</v>
      </c>
      <c r="L1218">
        <v>111.015</v>
      </c>
    </row>
    <row r="1219" spans="1:12">
      <c r="A1219">
        <v>44</v>
      </c>
      <c r="B1219">
        <v>44</v>
      </c>
      <c r="C1219" t="s">
        <v>58</v>
      </c>
      <c r="E1219">
        <v>3.08</v>
      </c>
      <c r="F1219">
        <v>4763</v>
      </c>
      <c r="H1219">
        <v>0</v>
      </c>
      <c r="I1219" t="s">
        <v>15</v>
      </c>
      <c r="L1219">
        <v>111.604</v>
      </c>
    </row>
    <row r="1220" spans="1:12">
      <c r="A1220">
        <v>45</v>
      </c>
      <c r="B1220">
        <v>45</v>
      </c>
      <c r="C1220" t="s">
        <v>59</v>
      </c>
      <c r="E1220">
        <v>3.08</v>
      </c>
      <c r="F1220">
        <v>5031</v>
      </c>
      <c r="H1220">
        <v>0</v>
      </c>
      <c r="I1220" t="s">
        <v>15</v>
      </c>
      <c r="L1220">
        <v>115.99</v>
      </c>
    </row>
    <row r="1221" spans="1:12">
      <c r="A1221">
        <v>46</v>
      </c>
      <c r="B1221">
        <v>46</v>
      </c>
      <c r="C1221" t="s">
        <v>60</v>
      </c>
      <c r="E1221">
        <v>3.08</v>
      </c>
      <c r="F1221">
        <v>4391</v>
      </c>
      <c r="H1221">
        <v>0</v>
      </c>
      <c r="I1221" t="s">
        <v>15</v>
      </c>
      <c r="L1221">
        <v>117.345</v>
      </c>
    </row>
    <row r="1222" spans="1:12">
      <c r="A1222">
        <v>47</v>
      </c>
      <c r="B1222">
        <v>47</v>
      </c>
      <c r="C1222" t="s">
        <v>61</v>
      </c>
      <c r="E1222">
        <v>3.08</v>
      </c>
      <c r="F1222">
        <v>4264</v>
      </c>
      <c r="H1222">
        <v>0</v>
      </c>
      <c r="I1222" t="s">
        <v>15</v>
      </c>
      <c r="L1222">
        <v>104.988</v>
      </c>
    </row>
    <row r="1223" spans="1:12">
      <c r="A1223">
        <v>48</v>
      </c>
      <c r="B1223">
        <v>48</v>
      </c>
      <c r="C1223" t="s">
        <v>62</v>
      </c>
      <c r="E1223">
        <v>3.08</v>
      </c>
      <c r="F1223">
        <v>5595</v>
      </c>
      <c r="H1223">
        <v>0</v>
      </c>
      <c r="I1223" t="s">
        <v>15</v>
      </c>
      <c r="L1223">
        <v>130.911</v>
      </c>
    </row>
    <row r="1224" spans="1:12">
      <c r="A1224">
        <v>49</v>
      </c>
      <c r="B1224">
        <v>49</v>
      </c>
      <c r="C1224" t="s">
        <v>63</v>
      </c>
      <c r="E1224">
        <v>3.08</v>
      </c>
      <c r="F1224">
        <v>5743</v>
      </c>
      <c r="H1224">
        <v>0</v>
      </c>
      <c r="I1224" t="s">
        <v>15</v>
      </c>
      <c r="L1224">
        <v>139.53100000000001</v>
      </c>
    </row>
    <row r="1225" spans="1:12">
      <c r="A1225">
        <v>50</v>
      </c>
      <c r="B1225">
        <v>50</v>
      </c>
      <c r="C1225" t="s">
        <v>64</v>
      </c>
      <c r="E1225">
        <v>3.08</v>
      </c>
      <c r="F1225">
        <v>5188</v>
      </c>
      <c r="H1225">
        <v>0</v>
      </c>
      <c r="I1225" t="s">
        <v>15</v>
      </c>
      <c r="L1225">
        <v>124.67700000000001</v>
      </c>
    </row>
    <row r="1226" spans="1:12">
      <c r="A1226">
        <v>51</v>
      </c>
      <c r="B1226">
        <v>51</v>
      </c>
      <c r="C1226" t="s">
        <v>65</v>
      </c>
      <c r="E1226">
        <v>3.08</v>
      </c>
      <c r="F1226">
        <v>5111</v>
      </c>
      <c r="H1226">
        <v>0</v>
      </c>
      <c r="I1226" t="s">
        <v>15</v>
      </c>
      <c r="L1226">
        <v>128.44399999999999</v>
      </c>
    </row>
    <row r="1227" spans="1:12">
      <c r="A1227">
        <v>52</v>
      </c>
      <c r="B1227">
        <v>52</v>
      </c>
      <c r="C1227" t="s">
        <v>66</v>
      </c>
      <c r="E1227">
        <v>3.08</v>
      </c>
      <c r="F1227">
        <v>1836</v>
      </c>
      <c r="H1227">
        <v>0</v>
      </c>
      <c r="I1227" t="s">
        <v>15</v>
      </c>
      <c r="L1227">
        <v>38.860999999999997</v>
      </c>
    </row>
    <row r="1228" spans="1:12">
      <c r="A1228">
        <v>53</v>
      </c>
      <c r="B1228">
        <v>53</v>
      </c>
      <c r="C1228" t="s">
        <v>67</v>
      </c>
      <c r="E1228">
        <v>3.08</v>
      </c>
      <c r="F1228">
        <v>1299</v>
      </c>
      <c r="H1228">
        <v>0</v>
      </c>
      <c r="I1228" t="s">
        <v>15</v>
      </c>
      <c r="L1228">
        <v>32.972999999999999</v>
      </c>
    </row>
    <row r="1229" spans="1:12">
      <c r="A1229">
        <v>54</v>
      </c>
      <c r="B1229">
        <v>54</v>
      </c>
      <c r="C1229" t="s">
        <v>68</v>
      </c>
      <c r="E1229">
        <v>3.08</v>
      </c>
      <c r="F1229">
        <v>1324</v>
      </c>
      <c r="H1229">
        <v>0</v>
      </c>
      <c r="I1229" t="s">
        <v>15</v>
      </c>
      <c r="L1229">
        <v>33.048000000000002</v>
      </c>
    </row>
    <row r="1230" spans="1:12">
      <c r="A1230">
        <v>55</v>
      </c>
      <c r="B1230">
        <v>55</v>
      </c>
      <c r="C1230" t="s">
        <v>69</v>
      </c>
      <c r="E1230">
        <v>3.08</v>
      </c>
      <c r="F1230">
        <v>1524</v>
      </c>
      <c r="H1230">
        <v>0</v>
      </c>
      <c r="I1230" t="s">
        <v>15</v>
      </c>
      <c r="L1230">
        <v>35.259</v>
      </c>
    </row>
    <row r="1231" spans="1:12">
      <c r="A1231">
        <v>56</v>
      </c>
      <c r="B1231">
        <v>56</v>
      </c>
      <c r="C1231" t="s">
        <v>70</v>
      </c>
      <c r="E1231">
        <v>3.08</v>
      </c>
      <c r="F1231">
        <v>1194</v>
      </c>
      <c r="H1231">
        <v>0</v>
      </c>
      <c r="I1231" t="s">
        <v>15</v>
      </c>
      <c r="L1231">
        <v>28.827999999999999</v>
      </c>
    </row>
    <row r="1232" spans="1:12">
      <c r="A1232">
        <v>57</v>
      </c>
      <c r="B1232">
        <v>57</v>
      </c>
      <c r="C1232" t="s">
        <v>71</v>
      </c>
      <c r="E1232">
        <v>3.08</v>
      </c>
      <c r="F1232">
        <v>935</v>
      </c>
      <c r="H1232">
        <v>0</v>
      </c>
      <c r="I1232" t="s">
        <v>15</v>
      </c>
      <c r="L1232">
        <v>26.401</v>
      </c>
    </row>
    <row r="1233" spans="1:12">
      <c r="A1233">
        <v>58</v>
      </c>
      <c r="B1233">
        <v>58</v>
      </c>
      <c r="C1233" t="s">
        <v>72</v>
      </c>
      <c r="E1233">
        <v>3.08</v>
      </c>
      <c r="F1233">
        <v>1661</v>
      </c>
      <c r="H1233">
        <v>0</v>
      </c>
      <c r="I1233" t="s">
        <v>15</v>
      </c>
      <c r="L1233">
        <v>29.686</v>
      </c>
    </row>
    <row r="1234" spans="1:12">
      <c r="A1234">
        <v>59</v>
      </c>
      <c r="B1234">
        <v>59</v>
      </c>
      <c r="C1234" t="s">
        <v>73</v>
      </c>
      <c r="E1234">
        <v>3.08</v>
      </c>
      <c r="F1234">
        <v>1150</v>
      </c>
      <c r="H1234">
        <v>0</v>
      </c>
      <c r="I1234" t="s">
        <v>15</v>
      </c>
      <c r="L1234">
        <v>30.29</v>
      </c>
    </row>
    <row r="1235" spans="1:12">
      <c r="A1235">
        <v>60</v>
      </c>
      <c r="B1235">
        <v>60</v>
      </c>
      <c r="C1235" t="s">
        <v>74</v>
      </c>
      <c r="E1235">
        <v>3.08</v>
      </c>
      <c r="F1235">
        <v>784</v>
      </c>
      <c r="H1235">
        <v>0</v>
      </c>
      <c r="I1235" t="s">
        <v>15</v>
      </c>
      <c r="L1235">
        <v>18.995000000000001</v>
      </c>
    </row>
    <row r="1236" spans="1:12">
      <c r="A1236">
        <v>61</v>
      </c>
      <c r="B1236">
        <v>61</v>
      </c>
      <c r="C1236" t="s">
        <v>75</v>
      </c>
      <c r="E1236">
        <v>3.08</v>
      </c>
      <c r="F1236">
        <v>852</v>
      </c>
      <c r="H1236">
        <v>0</v>
      </c>
      <c r="I1236" t="s">
        <v>15</v>
      </c>
      <c r="L1236">
        <v>21.181999999999999</v>
      </c>
    </row>
    <row r="1237" spans="1:12">
      <c r="A1237">
        <v>62</v>
      </c>
      <c r="B1237">
        <v>62</v>
      </c>
      <c r="C1237" t="s">
        <v>76</v>
      </c>
      <c r="E1237">
        <v>3.08</v>
      </c>
      <c r="F1237">
        <v>1018</v>
      </c>
      <c r="H1237">
        <v>0</v>
      </c>
      <c r="I1237" t="s">
        <v>15</v>
      </c>
      <c r="L1237">
        <v>25.85</v>
      </c>
    </row>
    <row r="1238" spans="1:12">
      <c r="A1238">
        <v>63</v>
      </c>
      <c r="B1238">
        <v>63</v>
      </c>
      <c r="C1238" t="s">
        <v>77</v>
      </c>
      <c r="E1238">
        <v>3.08</v>
      </c>
      <c r="F1238">
        <v>922</v>
      </c>
      <c r="H1238">
        <v>0</v>
      </c>
      <c r="I1238" t="s">
        <v>15</v>
      </c>
      <c r="L1238">
        <v>21.338000000000001</v>
      </c>
    </row>
    <row r="1239" spans="1:12">
      <c r="A1239">
        <v>64</v>
      </c>
      <c r="B1239">
        <v>64</v>
      </c>
      <c r="C1239" t="s">
        <v>78</v>
      </c>
      <c r="E1239">
        <v>3.08</v>
      </c>
      <c r="F1239">
        <v>862</v>
      </c>
      <c r="H1239">
        <v>0</v>
      </c>
      <c r="I1239" t="s">
        <v>15</v>
      </c>
      <c r="L1239">
        <v>19.93</v>
      </c>
    </row>
    <row r="1240" spans="1:12">
      <c r="A1240">
        <v>65</v>
      </c>
      <c r="B1240">
        <v>65</v>
      </c>
      <c r="C1240" t="s">
        <v>79</v>
      </c>
      <c r="E1240">
        <v>3.08</v>
      </c>
      <c r="F1240">
        <v>1011</v>
      </c>
      <c r="H1240">
        <v>0</v>
      </c>
      <c r="I1240" t="s">
        <v>15</v>
      </c>
      <c r="L1240">
        <v>21.446000000000002</v>
      </c>
    </row>
    <row r="1241" spans="1:12">
      <c r="A1241">
        <v>66</v>
      </c>
      <c r="B1241">
        <v>66</v>
      </c>
      <c r="C1241" t="s">
        <v>80</v>
      </c>
      <c r="E1241">
        <v>3.08</v>
      </c>
      <c r="F1241">
        <v>993</v>
      </c>
      <c r="H1241">
        <v>0</v>
      </c>
      <c r="I1241" t="s">
        <v>15</v>
      </c>
      <c r="L1241">
        <v>26.492999999999999</v>
      </c>
    </row>
    <row r="1242" spans="1:12">
      <c r="A1242">
        <v>67</v>
      </c>
      <c r="B1242">
        <v>67</v>
      </c>
      <c r="C1242" t="s">
        <v>81</v>
      </c>
    </row>
    <row r="1243" spans="1:12">
      <c r="A1243">
        <v>68</v>
      </c>
      <c r="B1243">
        <v>68</v>
      </c>
      <c r="C1243" t="s">
        <v>82</v>
      </c>
    </row>
    <row r="1244" spans="1:12">
      <c r="A1244">
        <v>69</v>
      </c>
      <c r="B1244">
        <v>69</v>
      </c>
      <c r="C1244" t="s">
        <v>83</v>
      </c>
    </row>
    <row r="1246" spans="1:12">
      <c r="A1246" s="2" t="s">
        <v>112</v>
      </c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</row>
    <row r="1248" spans="1:12">
      <c r="A1248" s="2"/>
      <c r="B1248" s="2" t="s">
        <v>3</v>
      </c>
      <c r="C1248" s="2" t="s">
        <v>4</v>
      </c>
      <c r="D1248" s="2" t="s">
        <v>5</v>
      </c>
      <c r="E1248" s="2" t="s">
        <v>6</v>
      </c>
      <c r="F1248" s="2" t="s">
        <v>7</v>
      </c>
      <c r="G1248" s="2" t="s">
        <v>8</v>
      </c>
      <c r="H1248" s="2" t="s">
        <v>9</v>
      </c>
      <c r="I1248" s="2" t="s">
        <v>10</v>
      </c>
      <c r="J1248" s="2" t="s">
        <v>11</v>
      </c>
      <c r="K1248" s="2" t="s">
        <v>12</v>
      </c>
      <c r="L1248" s="2" t="s">
        <v>13</v>
      </c>
    </row>
    <row r="1249" spans="1:12">
      <c r="A1249" s="2">
        <v>1</v>
      </c>
      <c r="B1249" s="2">
        <v>1</v>
      </c>
      <c r="C1249" s="2" t="s">
        <v>14</v>
      </c>
      <c r="D1249" s="2"/>
      <c r="E1249" s="2"/>
      <c r="F1249" s="2"/>
      <c r="G1249" s="2"/>
      <c r="H1249" s="2"/>
      <c r="I1249" s="2"/>
      <c r="J1249" s="2"/>
      <c r="K1249" s="2"/>
      <c r="L1249" s="2"/>
    </row>
    <row r="1250" spans="1:12">
      <c r="A1250" s="2">
        <v>2</v>
      </c>
      <c r="B1250" s="2">
        <v>2</v>
      </c>
      <c r="C1250" s="2" t="s">
        <v>16</v>
      </c>
      <c r="D1250" s="2"/>
      <c r="E1250" s="2">
        <v>2.4</v>
      </c>
      <c r="F1250" s="2">
        <v>17</v>
      </c>
      <c r="G1250" s="2"/>
      <c r="H1250" s="2">
        <v>17</v>
      </c>
      <c r="I1250" s="2" t="s">
        <v>15</v>
      </c>
      <c r="J1250" s="2"/>
      <c r="K1250" s="2"/>
      <c r="L1250" s="2">
        <v>0.12</v>
      </c>
    </row>
    <row r="1251" spans="1:12">
      <c r="A1251" s="2">
        <v>3</v>
      </c>
      <c r="B1251" s="2">
        <v>3</v>
      </c>
      <c r="C1251" s="2" t="s">
        <v>17</v>
      </c>
      <c r="D1251" s="2"/>
      <c r="E1251" s="2">
        <v>2.46</v>
      </c>
      <c r="F1251" s="2">
        <v>36</v>
      </c>
      <c r="G1251" s="2"/>
      <c r="H1251" s="2">
        <v>36</v>
      </c>
      <c r="I1251" s="2" t="s">
        <v>15</v>
      </c>
      <c r="J1251" s="2"/>
      <c r="K1251" s="2"/>
      <c r="L1251" s="2">
        <v>0.255</v>
      </c>
    </row>
    <row r="1252" spans="1:12">
      <c r="A1252" s="2">
        <v>4</v>
      </c>
      <c r="B1252" s="2">
        <v>4</v>
      </c>
      <c r="C1252" s="2" t="s">
        <v>18</v>
      </c>
      <c r="D1252" s="2"/>
      <c r="E1252" s="2">
        <v>2.41</v>
      </c>
      <c r="F1252" s="2">
        <v>114</v>
      </c>
      <c r="G1252" s="2"/>
      <c r="H1252" s="2">
        <v>114</v>
      </c>
      <c r="I1252" s="2" t="s">
        <v>15</v>
      </c>
      <c r="J1252" s="2"/>
      <c r="K1252" s="2"/>
      <c r="L1252" s="2">
        <v>1.5860000000000001</v>
      </c>
    </row>
    <row r="1253" spans="1:12">
      <c r="A1253" s="2">
        <v>5</v>
      </c>
      <c r="B1253" s="2">
        <v>5</v>
      </c>
      <c r="C1253" s="2" t="s">
        <v>19</v>
      </c>
      <c r="D1253" s="2"/>
      <c r="E1253" s="2">
        <v>2.4300000000000002</v>
      </c>
      <c r="F1253" s="2">
        <v>234</v>
      </c>
      <c r="G1253" s="2"/>
      <c r="H1253" s="2">
        <v>234</v>
      </c>
      <c r="I1253" s="2" t="s">
        <v>15</v>
      </c>
      <c r="J1253" s="2"/>
      <c r="K1253" s="2"/>
      <c r="L1253" s="2">
        <v>7.2530000000000001</v>
      </c>
    </row>
    <row r="1254" spans="1:12">
      <c r="A1254" s="2">
        <v>6</v>
      </c>
      <c r="B1254" s="2">
        <v>6</v>
      </c>
      <c r="C1254" s="2" t="s">
        <v>20</v>
      </c>
      <c r="D1254" s="2"/>
      <c r="E1254" s="2"/>
      <c r="F1254" s="2"/>
      <c r="G1254" s="2"/>
      <c r="H1254" s="2"/>
      <c r="I1254" s="2"/>
      <c r="J1254" s="2"/>
      <c r="K1254" s="2"/>
      <c r="L1254" s="2"/>
    </row>
    <row r="1255" spans="1:12">
      <c r="A1255" s="2">
        <v>7</v>
      </c>
      <c r="B1255" s="2">
        <v>7</v>
      </c>
      <c r="C1255" s="2" t="s">
        <v>21</v>
      </c>
      <c r="D1255" s="2"/>
      <c r="E1255" s="2"/>
      <c r="F1255" s="2"/>
      <c r="G1255" s="2"/>
      <c r="H1255" s="2"/>
      <c r="I1255" s="2"/>
      <c r="J1255" s="2"/>
      <c r="K1255" s="2"/>
      <c r="L1255" s="2"/>
    </row>
    <row r="1256" spans="1:12">
      <c r="A1256" s="2">
        <v>8</v>
      </c>
      <c r="B1256" s="2">
        <v>8</v>
      </c>
      <c r="C1256" s="2" t="s">
        <v>22</v>
      </c>
      <c r="D1256" s="2"/>
      <c r="E1256" s="2">
        <v>2.46</v>
      </c>
      <c r="F1256" s="2">
        <v>52</v>
      </c>
      <c r="G1256" s="2"/>
      <c r="H1256" s="2">
        <v>52</v>
      </c>
      <c r="I1256" s="2" t="s">
        <v>15</v>
      </c>
      <c r="J1256" s="2"/>
      <c r="K1256" s="2"/>
      <c r="L1256" s="2">
        <v>0.46200000000000002</v>
      </c>
    </row>
    <row r="1257" spans="1:12">
      <c r="A1257" s="2">
        <v>9</v>
      </c>
      <c r="B1257" s="2">
        <v>9</v>
      </c>
      <c r="C1257" s="2" t="s">
        <v>23</v>
      </c>
      <c r="D1257" s="2"/>
      <c r="E1257" s="2">
        <v>2.42</v>
      </c>
      <c r="F1257" s="2">
        <v>477</v>
      </c>
      <c r="G1257" s="2"/>
      <c r="H1257" s="2">
        <v>477</v>
      </c>
      <c r="I1257" s="2" t="s">
        <v>15</v>
      </c>
      <c r="J1257" s="2"/>
      <c r="K1257" s="2"/>
      <c r="L1257" s="2">
        <v>12.875999999999999</v>
      </c>
    </row>
    <row r="1258" spans="1:12">
      <c r="A1258" s="2">
        <v>10</v>
      </c>
      <c r="B1258" s="2">
        <v>10</v>
      </c>
      <c r="C1258" s="2" t="s">
        <v>24</v>
      </c>
      <c r="D1258" s="2"/>
      <c r="E1258" s="2">
        <v>2.42</v>
      </c>
      <c r="F1258" s="2">
        <v>854</v>
      </c>
      <c r="G1258" s="2"/>
      <c r="H1258" s="2">
        <v>854</v>
      </c>
      <c r="I1258" s="2" t="s">
        <v>15</v>
      </c>
      <c r="J1258" s="2"/>
      <c r="K1258" s="2"/>
      <c r="L1258" s="2">
        <v>18.13</v>
      </c>
    </row>
    <row r="1259" spans="1:12">
      <c r="A1259" s="2">
        <v>11</v>
      </c>
      <c r="B1259" s="2">
        <v>11</v>
      </c>
      <c r="C1259" s="2" t="s">
        <v>25</v>
      </c>
      <c r="D1259" s="2"/>
      <c r="E1259" s="2">
        <v>2.4300000000000002</v>
      </c>
      <c r="F1259" s="2">
        <v>411</v>
      </c>
      <c r="G1259" s="2"/>
      <c r="H1259" s="2">
        <v>411</v>
      </c>
      <c r="I1259" s="2" t="s">
        <v>15</v>
      </c>
      <c r="J1259" s="2"/>
      <c r="K1259" s="2"/>
      <c r="L1259" s="2">
        <v>10.409000000000001</v>
      </c>
    </row>
    <row r="1260" spans="1:12">
      <c r="A1260" s="2">
        <v>12</v>
      </c>
      <c r="B1260" s="2">
        <v>12</v>
      </c>
      <c r="C1260" s="2" t="s">
        <v>26</v>
      </c>
      <c r="D1260" s="2"/>
      <c r="E1260" s="2">
        <v>2.42</v>
      </c>
      <c r="F1260" s="2">
        <v>754</v>
      </c>
      <c r="G1260" s="2"/>
      <c r="H1260" s="2">
        <v>754</v>
      </c>
      <c r="I1260" s="2" t="s">
        <v>15</v>
      </c>
      <c r="J1260" s="2"/>
      <c r="K1260" s="2"/>
      <c r="L1260" s="2">
        <v>18.363</v>
      </c>
    </row>
    <row r="1261" spans="1:12">
      <c r="A1261" s="2">
        <v>13</v>
      </c>
      <c r="B1261" s="2">
        <v>13</v>
      </c>
      <c r="C1261" s="2" t="s">
        <v>27</v>
      </c>
      <c r="D1261" s="2"/>
      <c r="E1261" s="2">
        <v>2.42</v>
      </c>
      <c r="F1261" s="2">
        <v>508</v>
      </c>
      <c r="G1261" s="2"/>
      <c r="H1261" s="2">
        <v>508</v>
      </c>
      <c r="I1261" s="2" t="s">
        <v>15</v>
      </c>
      <c r="J1261" s="2"/>
      <c r="K1261" s="2"/>
      <c r="L1261" s="2">
        <v>15.138</v>
      </c>
    </row>
    <row r="1262" spans="1:12">
      <c r="A1262" s="2">
        <v>14</v>
      </c>
      <c r="B1262" s="2">
        <v>14</v>
      </c>
      <c r="C1262" s="2" t="s">
        <v>28</v>
      </c>
      <c r="D1262" s="2"/>
      <c r="E1262" s="2">
        <v>2.42</v>
      </c>
      <c r="F1262" s="2">
        <v>482</v>
      </c>
      <c r="G1262" s="2"/>
      <c r="H1262" s="2">
        <v>482</v>
      </c>
      <c r="I1262" s="2" t="s">
        <v>15</v>
      </c>
      <c r="J1262" s="2"/>
      <c r="K1262" s="2"/>
      <c r="L1262" s="2">
        <v>13.194000000000001</v>
      </c>
    </row>
    <row r="1263" spans="1:12">
      <c r="A1263" s="2">
        <v>15</v>
      </c>
      <c r="B1263" s="2">
        <v>15</v>
      </c>
      <c r="C1263" s="2" t="s">
        <v>29</v>
      </c>
      <c r="D1263" s="2"/>
      <c r="E1263" s="2">
        <v>2.42</v>
      </c>
      <c r="F1263" s="2">
        <v>519</v>
      </c>
      <c r="G1263" s="2"/>
      <c r="H1263" s="2">
        <v>519</v>
      </c>
      <c r="I1263" s="2" t="s">
        <v>15</v>
      </c>
      <c r="J1263" s="2"/>
      <c r="K1263" s="2"/>
      <c r="L1263" s="2">
        <v>13.36</v>
      </c>
    </row>
    <row r="1264" spans="1:12">
      <c r="A1264" s="2">
        <v>16</v>
      </c>
      <c r="B1264" s="2">
        <v>16</v>
      </c>
      <c r="C1264" s="2" t="s">
        <v>30</v>
      </c>
      <c r="D1264" s="2"/>
      <c r="E1264" s="2">
        <v>2.42</v>
      </c>
      <c r="F1264" s="2">
        <v>587</v>
      </c>
      <c r="G1264" s="2"/>
      <c r="H1264" s="2">
        <v>587</v>
      </c>
      <c r="I1264" s="2" t="s">
        <v>15</v>
      </c>
      <c r="J1264" s="2"/>
      <c r="K1264" s="2"/>
      <c r="L1264" s="2">
        <v>13.997999999999999</v>
      </c>
    </row>
    <row r="1265" spans="1:12">
      <c r="A1265" s="2">
        <v>17</v>
      </c>
      <c r="B1265" s="2">
        <v>17</v>
      </c>
      <c r="C1265" s="2" t="s">
        <v>31</v>
      </c>
      <c r="D1265" s="2"/>
      <c r="E1265" s="2">
        <v>2.41</v>
      </c>
      <c r="F1265" s="2">
        <v>473</v>
      </c>
      <c r="G1265" s="2"/>
      <c r="H1265" s="2">
        <v>473</v>
      </c>
      <c r="I1265" s="2" t="s">
        <v>15</v>
      </c>
      <c r="J1265" s="2"/>
      <c r="K1265" s="2"/>
      <c r="L1265" s="2">
        <v>12.696999999999999</v>
      </c>
    </row>
    <row r="1266" spans="1:12">
      <c r="A1266" s="2">
        <v>18</v>
      </c>
      <c r="B1266" s="2">
        <v>18</v>
      </c>
      <c r="C1266" s="2" t="s">
        <v>32</v>
      </c>
      <c r="D1266" s="2"/>
      <c r="E1266" s="2">
        <v>2.41</v>
      </c>
      <c r="F1266" s="2">
        <v>413</v>
      </c>
      <c r="G1266" s="2"/>
      <c r="H1266" s="2">
        <v>413</v>
      </c>
      <c r="I1266" s="2" t="s">
        <v>15</v>
      </c>
      <c r="J1266" s="2"/>
      <c r="K1266" s="2"/>
      <c r="L1266" s="2">
        <v>13.147</v>
      </c>
    </row>
    <row r="1267" spans="1:12">
      <c r="A1267" s="2">
        <v>19</v>
      </c>
      <c r="B1267" s="2">
        <v>19</v>
      </c>
      <c r="C1267" s="2" t="s">
        <v>33</v>
      </c>
      <c r="D1267" s="2"/>
      <c r="E1267" s="2">
        <v>2.42</v>
      </c>
      <c r="F1267" s="2">
        <v>536</v>
      </c>
      <c r="G1267" s="2"/>
      <c r="H1267" s="2">
        <v>536</v>
      </c>
      <c r="I1267" s="2" t="s">
        <v>15</v>
      </c>
      <c r="J1267" s="2"/>
      <c r="K1267" s="2"/>
      <c r="L1267" s="2">
        <v>12.848000000000001</v>
      </c>
    </row>
    <row r="1268" spans="1:12">
      <c r="A1268" s="2">
        <v>20</v>
      </c>
      <c r="B1268" s="2">
        <v>20</v>
      </c>
      <c r="C1268" s="2" t="s">
        <v>34</v>
      </c>
      <c r="D1268" s="2"/>
      <c r="E1268" s="2">
        <v>2.41</v>
      </c>
      <c r="F1268" s="2">
        <v>951</v>
      </c>
      <c r="G1268" s="2"/>
      <c r="H1268" s="2">
        <v>951</v>
      </c>
      <c r="I1268" s="2" t="s">
        <v>15</v>
      </c>
      <c r="J1268" s="2"/>
      <c r="K1268" s="2"/>
      <c r="L1268" s="2">
        <v>26.01</v>
      </c>
    </row>
    <row r="1269" spans="1:12">
      <c r="A1269" s="2">
        <v>21</v>
      </c>
      <c r="B1269" s="2">
        <v>21</v>
      </c>
      <c r="C1269" s="2" t="s">
        <v>35</v>
      </c>
      <c r="D1269" s="2"/>
      <c r="E1269" s="2">
        <v>2.42</v>
      </c>
      <c r="F1269" s="2">
        <v>1041</v>
      </c>
      <c r="G1269" s="2"/>
      <c r="H1269" s="2">
        <v>1041</v>
      </c>
      <c r="I1269" s="2" t="s">
        <v>15</v>
      </c>
      <c r="J1269" s="2"/>
      <c r="K1269" s="2"/>
      <c r="L1269" s="2">
        <v>24.716999999999999</v>
      </c>
    </row>
    <row r="1270" spans="1:12">
      <c r="A1270" s="2">
        <v>22</v>
      </c>
      <c r="B1270" s="2">
        <v>22</v>
      </c>
      <c r="C1270" s="2" t="s">
        <v>36</v>
      </c>
      <c r="D1270" s="2"/>
      <c r="E1270" s="2">
        <v>2.4300000000000002</v>
      </c>
      <c r="F1270" s="2">
        <v>965</v>
      </c>
      <c r="G1270" s="2"/>
      <c r="H1270" s="2">
        <v>965</v>
      </c>
      <c r="I1270" s="2" t="s">
        <v>15</v>
      </c>
      <c r="J1270" s="2"/>
      <c r="K1270" s="2"/>
      <c r="L1270" s="2">
        <v>24.023</v>
      </c>
    </row>
    <row r="1271" spans="1:12">
      <c r="A1271" s="2">
        <v>23</v>
      </c>
      <c r="B1271" s="2">
        <v>23</v>
      </c>
      <c r="C1271" s="2" t="s">
        <v>37</v>
      </c>
      <c r="D1271" s="2"/>
      <c r="E1271" s="2">
        <v>2.41</v>
      </c>
      <c r="F1271" s="2">
        <v>938</v>
      </c>
      <c r="G1271" s="2"/>
      <c r="H1271" s="2">
        <v>938</v>
      </c>
      <c r="I1271" s="2" t="s">
        <v>15</v>
      </c>
      <c r="J1271" s="2"/>
      <c r="K1271" s="2"/>
      <c r="L1271" s="2">
        <v>28.757000000000001</v>
      </c>
    </row>
    <row r="1272" spans="1:12">
      <c r="A1272" s="2">
        <v>24</v>
      </c>
      <c r="B1272" s="2">
        <v>24</v>
      </c>
      <c r="C1272" s="2" t="s">
        <v>38</v>
      </c>
      <c r="D1272" s="2"/>
      <c r="E1272" s="2">
        <v>2.41</v>
      </c>
      <c r="F1272" s="2">
        <v>1560</v>
      </c>
      <c r="G1272" s="2"/>
      <c r="H1272" s="2">
        <v>1560</v>
      </c>
      <c r="I1272" s="2" t="s">
        <v>15</v>
      </c>
      <c r="J1272" s="2"/>
      <c r="K1272" s="2"/>
      <c r="L1272" s="2">
        <v>46.731000000000002</v>
      </c>
    </row>
    <row r="1273" spans="1:12">
      <c r="A1273" s="2">
        <v>25</v>
      </c>
      <c r="B1273" s="2">
        <v>25</v>
      </c>
      <c r="C1273" s="2" t="s">
        <v>39</v>
      </c>
      <c r="D1273" s="2"/>
      <c r="E1273" s="2">
        <v>2.42</v>
      </c>
      <c r="F1273" s="2">
        <v>1384</v>
      </c>
      <c r="G1273" s="2"/>
      <c r="H1273" s="2">
        <v>1384</v>
      </c>
      <c r="I1273" s="2" t="s">
        <v>15</v>
      </c>
      <c r="J1273" s="2"/>
      <c r="K1273" s="2"/>
      <c r="L1273" s="2">
        <v>41.4</v>
      </c>
    </row>
    <row r="1274" spans="1:12">
      <c r="A1274" s="2">
        <v>26</v>
      </c>
      <c r="B1274" s="2">
        <v>26</v>
      </c>
      <c r="C1274" s="2" t="s">
        <v>40</v>
      </c>
      <c r="D1274" s="2"/>
      <c r="E1274" s="2">
        <v>2.42</v>
      </c>
      <c r="F1274" s="2">
        <v>1387</v>
      </c>
      <c r="G1274" s="2"/>
      <c r="H1274" s="2">
        <v>1387</v>
      </c>
      <c r="I1274" s="2" t="s">
        <v>15</v>
      </c>
      <c r="J1274" s="2"/>
      <c r="K1274" s="2"/>
      <c r="L1274" s="2">
        <v>38.896999999999998</v>
      </c>
    </row>
    <row r="1275" spans="1:12">
      <c r="A1275" s="2">
        <v>27</v>
      </c>
      <c r="B1275" s="2">
        <v>27</v>
      </c>
      <c r="C1275" s="2" t="s">
        <v>41</v>
      </c>
      <c r="D1275" s="2"/>
      <c r="E1275" s="2">
        <v>2.42</v>
      </c>
      <c r="F1275" s="2">
        <v>1427</v>
      </c>
      <c r="G1275" s="2"/>
      <c r="H1275" s="2">
        <v>1427</v>
      </c>
      <c r="I1275" s="2" t="s">
        <v>15</v>
      </c>
      <c r="J1275" s="2"/>
      <c r="K1275" s="2"/>
      <c r="L1275" s="2">
        <v>37.116999999999997</v>
      </c>
    </row>
    <row r="1276" spans="1:12">
      <c r="A1276" s="2">
        <v>28</v>
      </c>
      <c r="B1276" s="2">
        <v>28</v>
      </c>
      <c r="C1276" s="2" t="s">
        <v>42</v>
      </c>
      <c r="D1276" s="2"/>
      <c r="E1276" s="2">
        <v>2.42</v>
      </c>
      <c r="F1276" s="2">
        <v>1014</v>
      </c>
      <c r="G1276" s="2"/>
      <c r="H1276" s="2">
        <v>1014</v>
      </c>
      <c r="I1276" s="2" t="s">
        <v>15</v>
      </c>
      <c r="J1276" s="2"/>
      <c r="K1276" s="2"/>
      <c r="L1276" s="2">
        <v>27.341000000000001</v>
      </c>
    </row>
    <row r="1277" spans="1:12">
      <c r="A1277" s="2">
        <v>29</v>
      </c>
      <c r="B1277" s="2">
        <v>29</v>
      </c>
      <c r="C1277" s="2" t="s">
        <v>43</v>
      </c>
      <c r="D1277" s="2"/>
      <c r="E1277" s="2">
        <v>2.42</v>
      </c>
      <c r="F1277" s="2">
        <v>739</v>
      </c>
      <c r="G1277" s="2"/>
      <c r="H1277" s="2">
        <v>739</v>
      </c>
      <c r="I1277" s="2" t="s">
        <v>15</v>
      </c>
      <c r="J1277" s="2"/>
      <c r="K1277" s="2"/>
      <c r="L1277" s="2">
        <v>23.047999999999998</v>
      </c>
    </row>
    <row r="1278" spans="1:12">
      <c r="A1278" s="2">
        <v>30</v>
      </c>
      <c r="B1278" s="2">
        <v>30</v>
      </c>
      <c r="C1278" s="2" t="s">
        <v>44</v>
      </c>
      <c r="D1278" s="2"/>
      <c r="E1278" s="2">
        <v>2.42</v>
      </c>
      <c r="F1278" s="2">
        <v>1002</v>
      </c>
      <c r="G1278" s="2"/>
      <c r="H1278" s="2">
        <v>1002</v>
      </c>
      <c r="I1278" s="2" t="s">
        <v>15</v>
      </c>
      <c r="J1278" s="2"/>
      <c r="K1278" s="2"/>
      <c r="L1278" s="2">
        <v>23.198</v>
      </c>
    </row>
    <row r="1279" spans="1:12">
      <c r="A1279" s="2">
        <v>31</v>
      </c>
      <c r="B1279" s="2">
        <v>31</v>
      </c>
      <c r="C1279" s="2" t="s">
        <v>45</v>
      </c>
      <c r="D1279" s="2"/>
      <c r="E1279" s="2">
        <v>2.41</v>
      </c>
      <c r="F1279" s="2">
        <v>884</v>
      </c>
      <c r="G1279" s="2"/>
      <c r="H1279" s="2">
        <v>884</v>
      </c>
      <c r="I1279" s="2" t="s">
        <v>15</v>
      </c>
      <c r="J1279" s="2"/>
      <c r="K1279" s="2"/>
      <c r="L1279" s="2">
        <v>24.858000000000001</v>
      </c>
    </row>
    <row r="1280" spans="1:12">
      <c r="A1280" s="2">
        <v>32</v>
      </c>
      <c r="B1280" s="2">
        <v>32</v>
      </c>
      <c r="C1280" s="2" t="s">
        <v>46</v>
      </c>
      <c r="D1280" s="2"/>
      <c r="E1280" s="2">
        <v>2.4900000000000002</v>
      </c>
      <c r="F1280" s="2">
        <v>13</v>
      </c>
      <c r="G1280" s="2"/>
      <c r="H1280" s="2">
        <v>13</v>
      </c>
      <c r="I1280" s="2" t="s">
        <v>15</v>
      </c>
      <c r="J1280" s="2"/>
      <c r="K1280" s="2"/>
      <c r="L1280" s="2">
        <v>9.1999999999999998E-2</v>
      </c>
    </row>
    <row r="1281" spans="1:12">
      <c r="A1281" s="2">
        <v>33</v>
      </c>
      <c r="B1281" s="2">
        <v>33</v>
      </c>
      <c r="C1281" s="2" t="s">
        <v>47</v>
      </c>
      <c r="D1281" s="2"/>
      <c r="E1281" s="2">
        <v>2.42</v>
      </c>
      <c r="F1281" s="2">
        <v>2869</v>
      </c>
      <c r="G1281" s="2"/>
      <c r="H1281" s="2">
        <v>2869</v>
      </c>
      <c r="I1281" s="2" t="s">
        <v>15</v>
      </c>
      <c r="J1281" s="2"/>
      <c r="K1281" s="2"/>
      <c r="L1281" s="2">
        <v>75.650000000000006</v>
      </c>
    </row>
    <row r="1282" spans="1:12">
      <c r="A1282" s="2">
        <v>34</v>
      </c>
      <c r="B1282" s="2">
        <v>34</v>
      </c>
      <c r="C1282" s="2" t="s">
        <v>48</v>
      </c>
      <c r="D1282" s="2"/>
      <c r="E1282" s="2">
        <v>2.42</v>
      </c>
      <c r="F1282" s="2">
        <v>3045</v>
      </c>
      <c r="G1282" s="2"/>
      <c r="H1282" s="2">
        <v>3045</v>
      </c>
      <c r="I1282" s="2" t="s">
        <v>15</v>
      </c>
      <c r="J1282" s="2"/>
      <c r="K1282" s="2"/>
      <c r="L1282" s="2">
        <v>86.906000000000006</v>
      </c>
    </row>
    <row r="1283" spans="1:12">
      <c r="A1283" s="2">
        <v>35</v>
      </c>
      <c r="B1283" s="2">
        <v>35</v>
      </c>
      <c r="C1283" s="2" t="s">
        <v>49</v>
      </c>
      <c r="D1283" s="2"/>
      <c r="E1283" s="2">
        <v>2.4300000000000002</v>
      </c>
      <c r="F1283" s="2">
        <v>2859</v>
      </c>
      <c r="G1283" s="2"/>
      <c r="H1283" s="2">
        <v>2859</v>
      </c>
      <c r="I1283" s="2" t="s">
        <v>15</v>
      </c>
      <c r="J1283" s="2"/>
      <c r="K1283" s="2"/>
      <c r="L1283" s="2">
        <v>82.813999999999993</v>
      </c>
    </row>
    <row r="1284" spans="1:12">
      <c r="A1284" s="2">
        <v>36</v>
      </c>
      <c r="B1284" s="2">
        <v>36</v>
      </c>
      <c r="C1284" s="2" t="s">
        <v>50</v>
      </c>
      <c r="D1284" s="2"/>
      <c r="E1284" s="2">
        <v>2.42</v>
      </c>
      <c r="F1284" s="2">
        <v>3317</v>
      </c>
      <c r="G1284" s="2"/>
      <c r="H1284" s="2">
        <v>3317</v>
      </c>
      <c r="I1284" s="2" t="s">
        <v>15</v>
      </c>
      <c r="J1284" s="2"/>
      <c r="K1284" s="2"/>
      <c r="L1284" s="2">
        <v>84.39</v>
      </c>
    </row>
    <row r="1285" spans="1:12">
      <c r="A1285" s="2">
        <v>37</v>
      </c>
      <c r="B1285" s="2">
        <v>37</v>
      </c>
      <c r="C1285" s="2" t="s">
        <v>51</v>
      </c>
      <c r="D1285" s="2"/>
      <c r="E1285" s="2">
        <v>2.42</v>
      </c>
      <c r="F1285" s="2">
        <v>4530</v>
      </c>
      <c r="G1285" s="2"/>
      <c r="H1285" s="2">
        <v>4530</v>
      </c>
      <c r="I1285" s="2" t="s">
        <v>15</v>
      </c>
      <c r="J1285" s="2"/>
      <c r="K1285" s="2"/>
      <c r="L1285" s="2">
        <v>116.458</v>
      </c>
    </row>
    <row r="1286" spans="1:12">
      <c r="A1286" s="2">
        <v>38</v>
      </c>
      <c r="B1286" s="2">
        <v>38</v>
      </c>
      <c r="C1286" s="2" t="s">
        <v>52</v>
      </c>
      <c r="D1286" s="2"/>
      <c r="E1286" s="2">
        <v>2.42</v>
      </c>
      <c r="F1286" s="2">
        <v>3871</v>
      </c>
      <c r="G1286" s="2"/>
      <c r="H1286" s="2">
        <v>3871</v>
      </c>
      <c r="I1286" s="2" t="s">
        <v>15</v>
      </c>
      <c r="J1286" s="2"/>
      <c r="K1286" s="2"/>
      <c r="L1286" s="2">
        <v>112.202</v>
      </c>
    </row>
    <row r="1287" spans="1:12">
      <c r="A1287" s="2">
        <v>39</v>
      </c>
      <c r="B1287" s="2">
        <v>39</v>
      </c>
      <c r="C1287" s="2" t="s">
        <v>53</v>
      </c>
      <c r="D1287" s="2"/>
      <c r="E1287" s="2">
        <v>2.42</v>
      </c>
      <c r="F1287" s="2">
        <v>4063</v>
      </c>
      <c r="G1287" s="2"/>
      <c r="H1287" s="2">
        <v>4063</v>
      </c>
      <c r="I1287" s="2" t="s">
        <v>15</v>
      </c>
      <c r="J1287" s="2"/>
      <c r="K1287" s="2"/>
      <c r="L1287" s="2">
        <v>114.224</v>
      </c>
    </row>
    <row r="1288" spans="1:12">
      <c r="A1288" s="2">
        <v>40</v>
      </c>
      <c r="B1288" s="2">
        <v>40</v>
      </c>
      <c r="C1288" s="2" t="s">
        <v>54</v>
      </c>
      <c r="D1288" s="2"/>
      <c r="E1288" s="2">
        <v>2.42</v>
      </c>
      <c r="F1288" s="2">
        <v>4851</v>
      </c>
      <c r="G1288" s="2"/>
      <c r="H1288" s="2">
        <v>4851</v>
      </c>
      <c r="I1288" s="2" t="s">
        <v>15</v>
      </c>
      <c r="J1288" s="2"/>
      <c r="K1288" s="2"/>
      <c r="L1288" s="2">
        <v>126.566</v>
      </c>
    </row>
    <row r="1289" spans="1:12">
      <c r="A1289" s="2">
        <v>41</v>
      </c>
      <c r="B1289" s="2">
        <v>41</v>
      </c>
      <c r="C1289" s="2" t="s">
        <v>55</v>
      </c>
      <c r="D1289" s="2"/>
      <c r="E1289" s="2">
        <v>2.42</v>
      </c>
      <c r="F1289" s="2">
        <v>4008</v>
      </c>
      <c r="G1289" s="2"/>
      <c r="H1289" s="2">
        <v>4008</v>
      </c>
      <c r="I1289" s="2" t="s">
        <v>15</v>
      </c>
      <c r="J1289" s="2"/>
      <c r="K1289" s="2"/>
      <c r="L1289" s="2">
        <v>109.057</v>
      </c>
    </row>
    <row r="1290" spans="1:12">
      <c r="A1290" s="2">
        <v>42</v>
      </c>
      <c r="B1290" s="2">
        <v>42</v>
      </c>
      <c r="C1290" s="2" t="s">
        <v>56</v>
      </c>
      <c r="D1290" s="2"/>
      <c r="E1290" s="2">
        <v>2.41</v>
      </c>
      <c r="F1290" s="2">
        <v>4346</v>
      </c>
      <c r="G1290" s="2"/>
      <c r="H1290" s="2">
        <v>4346</v>
      </c>
      <c r="I1290" s="2" t="s">
        <v>15</v>
      </c>
      <c r="J1290" s="2"/>
      <c r="K1290" s="2"/>
      <c r="L1290" s="2">
        <v>117.179</v>
      </c>
    </row>
    <row r="1291" spans="1:12">
      <c r="A1291" s="2">
        <v>43</v>
      </c>
      <c r="B1291" s="2">
        <v>43</v>
      </c>
      <c r="C1291" s="2" t="s">
        <v>57</v>
      </c>
      <c r="D1291" s="2"/>
      <c r="E1291" s="2">
        <v>2.42</v>
      </c>
      <c r="F1291" s="2">
        <v>4228</v>
      </c>
      <c r="G1291" s="2"/>
      <c r="H1291" s="2">
        <v>4228</v>
      </c>
      <c r="I1291" s="2" t="s">
        <v>15</v>
      </c>
      <c r="J1291" s="2"/>
      <c r="K1291" s="2"/>
      <c r="L1291" s="2">
        <v>109.97199999999999</v>
      </c>
    </row>
    <row r="1292" spans="1:12">
      <c r="A1292" s="2">
        <v>44</v>
      </c>
      <c r="B1292" s="2">
        <v>44</v>
      </c>
      <c r="C1292" s="2" t="s">
        <v>58</v>
      </c>
      <c r="D1292" s="2"/>
      <c r="E1292" s="2">
        <v>2.42</v>
      </c>
      <c r="F1292" s="2">
        <v>4073</v>
      </c>
      <c r="G1292" s="2"/>
      <c r="H1292" s="2">
        <v>4073</v>
      </c>
      <c r="I1292" s="2" t="s">
        <v>15</v>
      </c>
      <c r="J1292" s="2"/>
      <c r="K1292" s="2"/>
      <c r="L1292" s="2">
        <v>107.551</v>
      </c>
    </row>
    <row r="1293" spans="1:12">
      <c r="A1293" s="2">
        <v>45</v>
      </c>
      <c r="B1293" s="2">
        <v>45</v>
      </c>
      <c r="C1293" s="2" t="s">
        <v>59</v>
      </c>
      <c r="D1293" s="2"/>
      <c r="E1293" s="2">
        <v>2.42</v>
      </c>
      <c r="F1293" s="2">
        <v>4183</v>
      </c>
      <c r="G1293" s="2"/>
      <c r="H1293" s="2">
        <v>4183</v>
      </c>
      <c r="I1293" s="2" t="s">
        <v>15</v>
      </c>
      <c r="J1293" s="2"/>
      <c r="K1293" s="2"/>
      <c r="L1293" s="2">
        <v>119.42100000000001</v>
      </c>
    </row>
    <row r="1294" spans="1:12">
      <c r="A1294" s="2">
        <v>46</v>
      </c>
      <c r="B1294" s="2">
        <v>46</v>
      </c>
      <c r="C1294" s="2" t="s">
        <v>60</v>
      </c>
      <c r="D1294" s="2"/>
      <c r="E1294" s="2">
        <v>2.42</v>
      </c>
      <c r="F1294" s="2">
        <v>3517</v>
      </c>
      <c r="G1294" s="2"/>
      <c r="H1294" s="2">
        <v>3517</v>
      </c>
      <c r="I1294" s="2" t="s">
        <v>15</v>
      </c>
      <c r="J1294" s="2"/>
      <c r="K1294" s="2"/>
      <c r="L1294" s="2">
        <v>90.733000000000004</v>
      </c>
    </row>
    <row r="1295" spans="1:12">
      <c r="A1295" s="2">
        <v>47</v>
      </c>
      <c r="B1295" s="2">
        <v>47</v>
      </c>
      <c r="C1295" s="2" t="s">
        <v>61</v>
      </c>
      <c r="D1295" s="2"/>
      <c r="E1295" s="2">
        <v>2.42</v>
      </c>
      <c r="F1295" s="2">
        <v>3399</v>
      </c>
      <c r="G1295" s="2"/>
      <c r="H1295" s="2">
        <v>3399</v>
      </c>
      <c r="I1295" s="2" t="s">
        <v>15</v>
      </c>
      <c r="J1295" s="2"/>
      <c r="K1295" s="2"/>
      <c r="L1295" s="2">
        <v>97.622</v>
      </c>
    </row>
    <row r="1296" spans="1:12">
      <c r="A1296" s="2">
        <v>48</v>
      </c>
      <c r="B1296" s="2">
        <v>48</v>
      </c>
      <c r="C1296" s="2" t="s">
        <v>62</v>
      </c>
      <c r="D1296" s="2"/>
      <c r="E1296" s="2">
        <v>2.44</v>
      </c>
      <c r="F1296" s="2">
        <v>67</v>
      </c>
      <c r="G1296" s="2"/>
      <c r="H1296" s="2">
        <v>67</v>
      </c>
      <c r="I1296" s="2" t="s">
        <v>15</v>
      </c>
      <c r="J1296" s="2"/>
      <c r="K1296" s="2"/>
      <c r="L1296" s="2">
        <v>0.47399999999999998</v>
      </c>
    </row>
    <row r="1297" spans="1:12">
      <c r="A1297" s="2">
        <v>49</v>
      </c>
      <c r="B1297" s="2">
        <v>49</v>
      </c>
      <c r="C1297" s="2" t="s">
        <v>63</v>
      </c>
      <c r="D1297" s="2"/>
      <c r="E1297" s="2">
        <v>2.41</v>
      </c>
      <c r="F1297" s="2">
        <v>74</v>
      </c>
      <c r="G1297" s="2"/>
      <c r="H1297" s="2">
        <v>74</v>
      </c>
      <c r="I1297" s="2" t="s">
        <v>15</v>
      </c>
      <c r="J1297" s="2"/>
      <c r="K1297" s="2"/>
      <c r="L1297" s="2">
        <v>1.647</v>
      </c>
    </row>
    <row r="1298" spans="1:12">
      <c r="A1298" s="2">
        <v>50</v>
      </c>
      <c r="B1298" s="2">
        <v>50</v>
      </c>
      <c r="C1298" s="2" t="s">
        <v>64</v>
      </c>
      <c r="D1298" s="2"/>
      <c r="E1298" s="2"/>
      <c r="F1298" s="2"/>
      <c r="G1298" s="2"/>
      <c r="H1298" s="2"/>
      <c r="I1298" s="2"/>
      <c r="J1298" s="2"/>
      <c r="K1298" s="2"/>
      <c r="L1298" s="2"/>
    </row>
    <row r="1299" spans="1:12">
      <c r="A1299" s="2">
        <v>51</v>
      </c>
      <c r="B1299" s="2">
        <v>51</v>
      </c>
      <c r="C1299" s="2" t="s">
        <v>65</v>
      </c>
      <c r="D1299" s="2"/>
      <c r="E1299" s="2"/>
      <c r="F1299" s="2"/>
      <c r="G1299" s="2"/>
      <c r="H1299" s="2"/>
      <c r="I1299" s="2"/>
      <c r="J1299" s="2"/>
      <c r="K1299" s="2"/>
      <c r="L1299" s="2"/>
    </row>
    <row r="1300" spans="1:12">
      <c r="A1300" s="2">
        <v>52</v>
      </c>
      <c r="B1300" s="2">
        <v>52</v>
      </c>
      <c r="C1300" s="2" t="s">
        <v>66</v>
      </c>
      <c r="D1300" s="2"/>
      <c r="E1300" s="2">
        <v>2.42</v>
      </c>
      <c r="F1300" s="2">
        <v>1404</v>
      </c>
      <c r="G1300" s="2"/>
      <c r="H1300" s="2">
        <v>1404</v>
      </c>
      <c r="I1300" s="2" t="s">
        <v>15</v>
      </c>
      <c r="J1300" s="2"/>
      <c r="K1300" s="2"/>
      <c r="L1300" s="2">
        <v>39.32</v>
      </c>
    </row>
    <row r="1301" spans="1:12">
      <c r="A1301" s="2">
        <v>53</v>
      </c>
      <c r="B1301" s="2">
        <v>53</v>
      </c>
      <c r="C1301" s="2" t="s">
        <v>67</v>
      </c>
      <c r="D1301" s="2"/>
      <c r="E1301" s="2">
        <v>2.42</v>
      </c>
      <c r="F1301" s="2">
        <v>1334</v>
      </c>
      <c r="G1301" s="2"/>
      <c r="H1301" s="2">
        <v>1334</v>
      </c>
      <c r="I1301" s="2" t="s">
        <v>15</v>
      </c>
      <c r="J1301" s="2"/>
      <c r="K1301" s="2"/>
      <c r="L1301" s="2">
        <v>37.963000000000001</v>
      </c>
    </row>
    <row r="1302" spans="1:12">
      <c r="A1302" s="2">
        <v>54</v>
      </c>
      <c r="B1302" s="2">
        <v>54</v>
      </c>
      <c r="C1302" s="2" t="s">
        <v>68</v>
      </c>
      <c r="D1302" s="2"/>
      <c r="E1302" s="2">
        <v>2.42</v>
      </c>
      <c r="F1302" s="2">
        <v>1496</v>
      </c>
      <c r="G1302" s="2"/>
      <c r="H1302" s="2">
        <v>1496</v>
      </c>
      <c r="I1302" s="2" t="s">
        <v>15</v>
      </c>
      <c r="J1302" s="2"/>
      <c r="K1302" s="2"/>
      <c r="L1302" s="2">
        <v>36.667000000000002</v>
      </c>
    </row>
    <row r="1303" spans="1:12">
      <c r="A1303" s="2">
        <v>55</v>
      </c>
      <c r="B1303" s="2">
        <v>55</v>
      </c>
      <c r="C1303" s="2" t="s">
        <v>69</v>
      </c>
      <c r="D1303" s="2"/>
      <c r="E1303" s="2">
        <v>2.42</v>
      </c>
      <c r="F1303" s="2">
        <v>1615</v>
      </c>
      <c r="G1303" s="2"/>
      <c r="H1303" s="2">
        <v>1615</v>
      </c>
      <c r="I1303" s="2" t="s">
        <v>15</v>
      </c>
      <c r="J1303" s="2"/>
      <c r="K1303" s="2"/>
      <c r="L1303" s="2">
        <v>43.68</v>
      </c>
    </row>
    <row r="1304" spans="1:12">
      <c r="A1304" s="2">
        <v>56</v>
      </c>
      <c r="B1304" s="2">
        <v>56</v>
      </c>
      <c r="C1304" s="2" t="s">
        <v>70</v>
      </c>
      <c r="D1304" s="2"/>
      <c r="E1304" s="2">
        <v>2.42</v>
      </c>
      <c r="F1304" s="2">
        <v>1662</v>
      </c>
      <c r="G1304" s="2"/>
      <c r="H1304" s="2">
        <v>1662</v>
      </c>
      <c r="I1304" s="2" t="s">
        <v>15</v>
      </c>
      <c r="J1304" s="2"/>
      <c r="K1304" s="2"/>
      <c r="L1304" s="2">
        <v>39.371000000000002</v>
      </c>
    </row>
    <row r="1305" spans="1:12">
      <c r="A1305" s="2">
        <v>57</v>
      </c>
      <c r="B1305" s="2">
        <v>57</v>
      </c>
      <c r="C1305" s="2" t="s">
        <v>71</v>
      </c>
      <c r="D1305" s="2"/>
      <c r="E1305" s="2">
        <v>2.48</v>
      </c>
      <c r="F1305" s="2">
        <v>116</v>
      </c>
      <c r="G1305" s="2"/>
      <c r="H1305" s="2">
        <v>116</v>
      </c>
      <c r="I1305" s="2" t="s">
        <v>15</v>
      </c>
      <c r="J1305" s="2"/>
      <c r="K1305" s="2"/>
      <c r="L1305" s="2">
        <v>0.82099999999999995</v>
      </c>
    </row>
    <row r="1306" spans="1:12">
      <c r="A1306" s="2">
        <v>58</v>
      </c>
      <c r="B1306" s="2">
        <v>58</v>
      </c>
      <c r="C1306" s="2" t="s">
        <v>72</v>
      </c>
      <c r="D1306" s="2"/>
      <c r="E1306" s="2">
        <v>2.42</v>
      </c>
      <c r="F1306" s="2">
        <v>1848</v>
      </c>
      <c r="G1306" s="2"/>
      <c r="H1306" s="2">
        <v>1848</v>
      </c>
      <c r="I1306" s="2" t="s">
        <v>15</v>
      </c>
      <c r="J1306" s="2"/>
      <c r="K1306" s="2"/>
      <c r="L1306" s="2">
        <v>42.387999999999998</v>
      </c>
    </row>
    <row r="1307" spans="1:12">
      <c r="A1307" s="2">
        <v>59</v>
      </c>
      <c r="B1307" s="2">
        <v>59</v>
      </c>
      <c r="C1307" s="2" t="s">
        <v>73</v>
      </c>
      <c r="D1307" s="2"/>
      <c r="E1307" s="2">
        <v>2.42</v>
      </c>
      <c r="F1307" s="2">
        <v>1509</v>
      </c>
      <c r="G1307" s="2"/>
      <c r="H1307" s="2">
        <v>1509</v>
      </c>
      <c r="I1307" s="2" t="s">
        <v>15</v>
      </c>
      <c r="J1307" s="2"/>
      <c r="K1307" s="2"/>
      <c r="L1307" s="2">
        <v>51.088999999999999</v>
      </c>
    </row>
    <row r="1308" spans="1:12">
      <c r="A1308" s="2">
        <v>60</v>
      </c>
      <c r="B1308" s="2">
        <v>60</v>
      </c>
      <c r="C1308" s="2" t="s">
        <v>74</v>
      </c>
      <c r="D1308" s="2"/>
      <c r="E1308" s="2">
        <v>2.42</v>
      </c>
      <c r="F1308" s="2">
        <v>1357</v>
      </c>
      <c r="G1308" s="2"/>
      <c r="H1308" s="2">
        <v>1357</v>
      </c>
      <c r="I1308" s="2" t="s">
        <v>15</v>
      </c>
      <c r="J1308" s="2"/>
      <c r="K1308" s="2"/>
      <c r="L1308" s="2">
        <v>36.249000000000002</v>
      </c>
    </row>
    <row r="1309" spans="1:12">
      <c r="A1309" s="2">
        <v>61</v>
      </c>
      <c r="B1309" s="2">
        <v>61</v>
      </c>
      <c r="C1309" s="2" t="s">
        <v>75</v>
      </c>
      <c r="D1309" s="2"/>
      <c r="E1309" s="2">
        <v>2.4700000000000002</v>
      </c>
      <c r="F1309" s="2">
        <v>158</v>
      </c>
      <c r="G1309" s="2"/>
      <c r="H1309" s="2">
        <v>158</v>
      </c>
      <c r="I1309" s="2" t="s">
        <v>15</v>
      </c>
      <c r="J1309" s="2"/>
      <c r="K1309" s="2"/>
      <c r="L1309" s="2">
        <v>1.4890000000000001</v>
      </c>
    </row>
    <row r="1310" spans="1:12">
      <c r="A1310" s="2">
        <v>62</v>
      </c>
      <c r="B1310" s="2">
        <v>62</v>
      </c>
      <c r="C1310" s="2" t="s">
        <v>76</v>
      </c>
      <c r="D1310" s="2"/>
      <c r="E1310" s="2">
        <v>2.42</v>
      </c>
      <c r="F1310" s="2">
        <v>1293</v>
      </c>
      <c r="G1310" s="2"/>
      <c r="H1310" s="2">
        <v>1293</v>
      </c>
      <c r="I1310" s="2" t="s">
        <v>15</v>
      </c>
      <c r="J1310" s="2"/>
      <c r="K1310" s="2"/>
      <c r="L1310" s="2">
        <v>36.170999999999999</v>
      </c>
    </row>
    <row r="1311" spans="1:12">
      <c r="A1311" s="2">
        <v>63</v>
      </c>
      <c r="B1311" s="2">
        <v>63</v>
      </c>
      <c r="C1311" s="2" t="s">
        <v>77</v>
      </c>
      <c r="D1311" s="2"/>
      <c r="E1311" s="2">
        <v>2.42</v>
      </c>
      <c r="F1311" s="2">
        <v>1501</v>
      </c>
      <c r="G1311" s="2"/>
      <c r="H1311" s="2">
        <v>1501</v>
      </c>
      <c r="I1311" s="2" t="s">
        <v>15</v>
      </c>
      <c r="J1311" s="2"/>
      <c r="K1311" s="2"/>
      <c r="L1311" s="2">
        <v>39.195999999999998</v>
      </c>
    </row>
    <row r="1312" spans="1:12">
      <c r="A1312" s="2">
        <v>64</v>
      </c>
      <c r="B1312" s="2">
        <v>64</v>
      </c>
      <c r="C1312" s="2" t="s">
        <v>78</v>
      </c>
      <c r="D1312" s="2"/>
      <c r="E1312" s="2">
        <v>2.42</v>
      </c>
      <c r="F1312" s="2">
        <v>1101</v>
      </c>
      <c r="G1312" s="2"/>
      <c r="H1312" s="2">
        <v>1101</v>
      </c>
      <c r="I1312" s="2" t="s">
        <v>15</v>
      </c>
      <c r="J1312" s="2"/>
      <c r="K1312" s="2"/>
      <c r="L1312" s="2">
        <v>34.024000000000001</v>
      </c>
    </row>
    <row r="1313" spans="1:12">
      <c r="A1313" s="2">
        <v>65</v>
      </c>
      <c r="B1313" s="2">
        <v>65</v>
      </c>
      <c r="C1313" s="2" t="s">
        <v>79</v>
      </c>
      <c r="D1313" s="2"/>
      <c r="E1313" s="2">
        <v>2.4</v>
      </c>
      <c r="F1313" s="2">
        <v>783</v>
      </c>
      <c r="G1313" s="2"/>
      <c r="H1313" s="2">
        <v>783</v>
      </c>
      <c r="I1313" s="2" t="s">
        <v>15</v>
      </c>
      <c r="J1313" s="2"/>
      <c r="K1313" s="2"/>
      <c r="L1313" s="2">
        <v>23.994</v>
      </c>
    </row>
    <row r="1314" spans="1:12">
      <c r="A1314" s="2">
        <v>66</v>
      </c>
      <c r="B1314" s="2">
        <v>66</v>
      </c>
      <c r="C1314" s="2" t="s">
        <v>80</v>
      </c>
      <c r="D1314" s="2"/>
      <c r="E1314" s="2">
        <v>2.42</v>
      </c>
      <c r="F1314" s="2">
        <v>1349</v>
      </c>
      <c r="G1314" s="2"/>
      <c r="H1314" s="2">
        <v>1349</v>
      </c>
      <c r="I1314" s="2" t="s">
        <v>15</v>
      </c>
      <c r="J1314" s="2"/>
      <c r="K1314" s="2"/>
      <c r="L1314" s="2">
        <v>32.53</v>
      </c>
    </row>
    <row r="1315" spans="1:12">
      <c r="A1315" s="2">
        <v>67</v>
      </c>
      <c r="B1315" s="2">
        <v>67</v>
      </c>
      <c r="C1315" s="2" t="s">
        <v>81</v>
      </c>
      <c r="D1315" s="2"/>
      <c r="E1315" s="2">
        <v>2.4500000000000002</v>
      </c>
      <c r="F1315" s="2">
        <v>16</v>
      </c>
      <c r="G1315" s="2"/>
      <c r="H1315" s="2">
        <v>16</v>
      </c>
      <c r="I1315" s="2" t="s">
        <v>15</v>
      </c>
      <c r="J1315" s="2"/>
      <c r="K1315" s="2"/>
      <c r="L1315" s="2">
        <v>0.113</v>
      </c>
    </row>
    <row r="1316" spans="1:12">
      <c r="A1316" s="2">
        <v>68</v>
      </c>
      <c r="B1316" s="2">
        <v>68</v>
      </c>
      <c r="C1316" s="2" t="s">
        <v>82</v>
      </c>
      <c r="D1316" s="2"/>
      <c r="E1316" s="2"/>
      <c r="F1316" s="2"/>
      <c r="G1316" s="2"/>
      <c r="H1316" s="2"/>
      <c r="I1316" s="2"/>
      <c r="J1316" s="2"/>
      <c r="K1316" s="2"/>
      <c r="L1316" s="2"/>
    </row>
    <row r="1317" spans="1:12">
      <c r="A1317" s="2">
        <v>69</v>
      </c>
      <c r="B1317" s="2">
        <v>69</v>
      </c>
      <c r="C1317" s="2" t="s">
        <v>83</v>
      </c>
      <c r="D1317" s="2"/>
      <c r="E1317" s="2"/>
      <c r="F1317" s="2"/>
      <c r="G1317" s="2"/>
      <c r="H1317" s="2"/>
      <c r="I1317" s="2"/>
      <c r="J1317" s="2"/>
      <c r="K1317" s="2"/>
      <c r="L1317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9"/>
  <sheetViews>
    <sheetView workbookViewId="0">
      <selection activeCell="J45" sqref="J45"/>
    </sheetView>
  </sheetViews>
  <sheetFormatPr baseColWidth="10" defaultColWidth="11.5" defaultRowHeight="15"/>
  <sheetData>
    <row r="1" spans="1:8" s="2" customFormat="1">
      <c r="B1" s="4"/>
      <c r="C1" s="4" t="s">
        <v>153</v>
      </c>
      <c r="D1" s="4" t="s">
        <v>154</v>
      </c>
      <c r="E1" s="4" t="s">
        <v>183</v>
      </c>
    </row>
    <row r="2" spans="1:8">
      <c r="A2" s="2">
        <v>1</v>
      </c>
      <c r="B2" s="4" t="s">
        <v>117</v>
      </c>
      <c r="C2" s="4">
        <v>44.299999999999955</v>
      </c>
      <c r="D2" s="4">
        <f>C2*10</f>
        <v>442.99999999999955</v>
      </c>
      <c r="E2" s="4">
        <f>D2/1000</f>
        <v>0.44299999999999956</v>
      </c>
      <c r="G2" t="s">
        <v>171</v>
      </c>
      <c r="H2">
        <v>100</v>
      </c>
    </row>
    <row r="3" spans="1:8">
      <c r="A3" s="2">
        <v>2</v>
      </c>
      <c r="B3" s="4" t="s">
        <v>118</v>
      </c>
      <c r="C3" s="4">
        <v>42.900000000000091</v>
      </c>
      <c r="D3" s="4">
        <f t="shared" ref="D3:D21" si="0">C3*10</f>
        <v>429.00000000000091</v>
      </c>
      <c r="E3" s="4">
        <f t="shared" ref="E3:E37" si="1">D3/1000</f>
        <v>0.42900000000000094</v>
      </c>
    </row>
    <row r="4" spans="1:8">
      <c r="A4" s="2">
        <v>3</v>
      </c>
      <c r="B4" s="4" t="s">
        <v>119</v>
      </c>
      <c r="C4" s="4">
        <v>38.5</v>
      </c>
      <c r="D4" s="4">
        <f t="shared" si="0"/>
        <v>385</v>
      </c>
      <c r="E4" s="4">
        <f t="shared" si="1"/>
        <v>0.38500000000000001</v>
      </c>
    </row>
    <row r="5" spans="1:8">
      <c r="A5" s="2">
        <v>4</v>
      </c>
      <c r="B5" s="4" t="s">
        <v>120</v>
      </c>
      <c r="C5" s="4">
        <v>44.899999999999864</v>
      </c>
      <c r="D5" s="4">
        <f t="shared" si="0"/>
        <v>448.99999999999864</v>
      </c>
      <c r="E5" s="4">
        <f t="shared" si="1"/>
        <v>0.44899999999999862</v>
      </c>
    </row>
    <row r="6" spans="1:8">
      <c r="A6" s="2">
        <v>5</v>
      </c>
      <c r="B6" s="4" t="s">
        <v>121</v>
      </c>
      <c r="C6" s="4">
        <v>47.299999999999955</v>
      </c>
      <c r="D6" s="4">
        <f t="shared" si="0"/>
        <v>472.99999999999955</v>
      </c>
      <c r="E6" s="4">
        <f t="shared" si="1"/>
        <v>0.47299999999999953</v>
      </c>
    </row>
    <row r="7" spans="1:8">
      <c r="A7" s="2">
        <v>6</v>
      </c>
      <c r="B7" s="4" t="s">
        <v>122</v>
      </c>
      <c r="C7" s="4">
        <v>41.700000000000045</v>
      </c>
      <c r="D7" s="4">
        <f t="shared" si="0"/>
        <v>417.00000000000045</v>
      </c>
      <c r="E7" s="4">
        <f t="shared" si="1"/>
        <v>0.41700000000000048</v>
      </c>
    </row>
    <row r="8" spans="1:8">
      <c r="A8" s="2">
        <v>7</v>
      </c>
      <c r="B8" s="4" t="s">
        <v>123</v>
      </c>
      <c r="C8" s="4">
        <v>44</v>
      </c>
      <c r="D8" s="4">
        <f t="shared" si="0"/>
        <v>440</v>
      </c>
      <c r="E8" s="4">
        <f t="shared" si="1"/>
        <v>0.44</v>
      </c>
    </row>
    <row r="9" spans="1:8">
      <c r="A9" s="2">
        <v>8</v>
      </c>
      <c r="B9" s="4" t="s">
        <v>124</v>
      </c>
      <c r="C9" s="4">
        <v>44.5</v>
      </c>
      <c r="D9" s="4">
        <f t="shared" si="0"/>
        <v>445</v>
      </c>
      <c r="E9" s="4">
        <f t="shared" si="1"/>
        <v>0.44500000000000001</v>
      </c>
    </row>
    <row r="10" spans="1:8">
      <c r="A10" s="2">
        <v>9</v>
      </c>
      <c r="B10" s="4" t="s">
        <v>125</v>
      </c>
      <c r="C10" s="4">
        <v>43.700000000000045</v>
      </c>
      <c r="D10" s="4">
        <f t="shared" si="0"/>
        <v>437.00000000000045</v>
      </c>
      <c r="E10" s="4">
        <f t="shared" si="1"/>
        <v>0.43700000000000044</v>
      </c>
    </row>
    <row r="11" spans="1:8">
      <c r="A11" s="2">
        <v>10</v>
      </c>
      <c r="B11" s="4" t="s">
        <v>126</v>
      </c>
      <c r="C11" s="4">
        <v>41.5</v>
      </c>
      <c r="D11" s="4">
        <f t="shared" si="0"/>
        <v>415</v>
      </c>
      <c r="E11" s="4">
        <f t="shared" si="1"/>
        <v>0.41499999999999998</v>
      </c>
    </row>
    <row r="12" spans="1:8">
      <c r="A12" s="2">
        <v>11</v>
      </c>
      <c r="B12" s="4" t="s">
        <v>127</v>
      </c>
      <c r="C12" s="4">
        <v>40.600000000000023</v>
      </c>
      <c r="D12" s="4">
        <f t="shared" si="0"/>
        <v>406.00000000000023</v>
      </c>
      <c r="E12" s="4">
        <f t="shared" si="1"/>
        <v>0.40600000000000025</v>
      </c>
    </row>
    <row r="13" spans="1:8">
      <c r="A13" s="2">
        <v>12</v>
      </c>
      <c r="B13" s="4" t="s">
        <v>128</v>
      </c>
      <c r="C13" s="4">
        <v>42.699999999999932</v>
      </c>
      <c r="D13" s="4">
        <f t="shared" si="0"/>
        <v>426.99999999999932</v>
      </c>
      <c r="E13" s="4">
        <f t="shared" si="1"/>
        <v>0.42699999999999932</v>
      </c>
    </row>
    <row r="14" spans="1:8">
      <c r="A14" s="2">
        <v>13</v>
      </c>
      <c r="B14" s="4" t="s">
        <v>129</v>
      </c>
      <c r="C14" s="4">
        <v>43.099999999999909</v>
      </c>
      <c r="D14" s="4">
        <f t="shared" si="0"/>
        <v>430.99999999999909</v>
      </c>
      <c r="E14" s="4">
        <f t="shared" si="1"/>
        <v>0.43099999999999911</v>
      </c>
    </row>
    <row r="15" spans="1:8">
      <c r="A15" s="2">
        <v>14</v>
      </c>
      <c r="B15" s="4" t="s">
        <v>130</v>
      </c>
      <c r="C15" s="4">
        <v>44.199999999999818</v>
      </c>
      <c r="D15" s="4">
        <f t="shared" si="0"/>
        <v>441.99999999999818</v>
      </c>
      <c r="E15" s="4">
        <f t="shared" si="1"/>
        <v>0.44199999999999817</v>
      </c>
    </row>
    <row r="16" spans="1:8">
      <c r="A16" s="2">
        <v>15</v>
      </c>
      <c r="B16" s="4" t="s">
        <v>131</v>
      </c>
      <c r="C16" s="4">
        <v>34.200000000000045</v>
      </c>
      <c r="D16" s="4">
        <f t="shared" si="0"/>
        <v>342.00000000000045</v>
      </c>
      <c r="E16" s="4">
        <f t="shared" si="1"/>
        <v>0.34200000000000047</v>
      </c>
    </row>
    <row r="17" spans="1:5">
      <c r="A17" s="2">
        <v>16</v>
      </c>
      <c r="B17" s="4" t="s">
        <v>132</v>
      </c>
      <c r="C17" s="4">
        <v>44.099999999999909</v>
      </c>
      <c r="D17" s="4">
        <f t="shared" si="0"/>
        <v>440.99999999999909</v>
      </c>
      <c r="E17" s="4">
        <f t="shared" si="1"/>
        <v>0.44099999999999911</v>
      </c>
    </row>
    <row r="18" spans="1:5">
      <c r="A18" s="2">
        <v>17</v>
      </c>
      <c r="B18" s="4" t="s">
        <v>133</v>
      </c>
      <c r="C18" s="4">
        <v>44.100000000000023</v>
      </c>
      <c r="D18" s="4">
        <f t="shared" si="0"/>
        <v>441.00000000000023</v>
      </c>
      <c r="E18" s="4">
        <f t="shared" si="1"/>
        <v>0.44100000000000023</v>
      </c>
    </row>
    <row r="19" spans="1:5">
      <c r="A19" s="2">
        <v>18</v>
      </c>
      <c r="B19" s="4" t="s">
        <v>134</v>
      </c>
      <c r="C19" s="4">
        <v>42.799999999999955</v>
      </c>
      <c r="D19" s="4">
        <f t="shared" si="0"/>
        <v>427.99999999999955</v>
      </c>
      <c r="E19" s="4">
        <f t="shared" si="1"/>
        <v>0.42799999999999955</v>
      </c>
    </row>
    <row r="20" spans="1:5">
      <c r="A20" s="2">
        <v>19</v>
      </c>
      <c r="B20" s="4" t="s">
        <v>135</v>
      </c>
      <c r="C20" s="4">
        <v>42.200000000000045</v>
      </c>
      <c r="D20" s="4">
        <f t="shared" si="0"/>
        <v>422.00000000000045</v>
      </c>
      <c r="E20" s="4">
        <f t="shared" si="1"/>
        <v>0.42200000000000043</v>
      </c>
    </row>
    <row r="21" spans="1:5">
      <c r="A21" s="2">
        <v>20</v>
      </c>
      <c r="B21" s="4" t="s">
        <v>136</v>
      </c>
      <c r="C21" s="4">
        <v>48.5</v>
      </c>
      <c r="D21" s="4">
        <f t="shared" si="0"/>
        <v>485</v>
      </c>
      <c r="E21" s="4">
        <f t="shared" si="1"/>
        <v>0.48499999999999999</v>
      </c>
    </row>
    <row r="22" spans="1:5">
      <c r="A22" s="2">
        <v>21</v>
      </c>
      <c r="B22" s="4" t="s">
        <v>137</v>
      </c>
      <c r="C22" s="48"/>
      <c r="D22" s="48"/>
      <c r="E22" s="48"/>
    </row>
    <row r="23" spans="1:5">
      <c r="A23" s="2">
        <v>22</v>
      </c>
      <c r="B23" s="4" t="s">
        <v>138</v>
      </c>
      <c r="C23" s="48"/>
      <c r="D23" s="48"/>
      <c r="E23" s="48"/>
    </row>
    <row r="24" spans="1:5">
      <c r="A24" s="2">
        <v>23</v>
      </c>
      <c r="B24" s="4" t="s">
        <v>139</v>
      </c>
      <c r="C24" s="48"/>
      <c r="D24" s="48"/>
      <c r="E24" s="48"/>
    </row>
    <row r="25" spans="1:5">
      <c r="A25" s="2">
        <v>24</v>
      </c>
      <c r="B25" s="4" t="s">
        <v>140</v>
      </c>
      <c r="C25" s="48"/>
      <c r="D25" s="48"/>
      <c r="E25" s="48"/>
    </row>
    <row r="26" spans="1:5">
      <c r="A26" s="2">
        <v>25</v>
      </c>
      <c r="B26" s="4" t="s">
        <v>141</v>
      </c>
      <c r="C26" s="4">
        <v>49.599999999999909</v>
      </c>
      <c r="D26" s="4">
        <f>C26*10</f>
        <v>495.99999999999909</v>
      </c>
      <c r="E26" s="4">
        <f t="shared" si="1"/>
        <v>0.49599999999999911</v>
      </c>
    </row>
    <row r="27" spans="1:5">
      <c r="A27" s="2">
        <v>26</v>
      </c>
      <c r="B27" s="4" t="s">
        <v>142</v>
      </c>
      <c r="C27" s="4">
        <v>46.799999999999955</v>
      </c>
      <c r="D27" s="4">
        <f t="shared" ref="D27:D37" si="2">C27*10</f>
        <v>467.99999999999955</v>
      </c>
      <c r="E27" s="4">
        <f t="shared" si="1"/>
        <v>0.46799999999999953</v>
      </c>
    </row>
    <row r="28" spans="1:5">
      <c r="A28" s="2">
        <v>27</v>
      </c>
      <c r="B28" s="4" t="s">
        <v>143</v>
      </c>
      <c r="C28" s="4">
        <v>43.799999999999955</v>
      </c>
      <c r="D28" s="4">
        <f t="shared" si="2"/>
        <v>437.99999999999955</v>
      </c>
      <c r="E28" s="4">
        <f t="shared" si="1"/>
        <v>0.43799999999999956</v>
      </c>
    </row>
    <row r="29" spans="1:5">
      <c r="A29" s="2">
        <v>28</v>
      </c>
      <c r="B29" s="4" t="s">
        <v>144</v>
      </c>
      <c r="C29" s="4">
        <v>48.800000000000182</v>
      </c>
      <c r="D29" s="4">
        <f t="shared" si="2"/>
        <v>488.00000000000182</v>
      </c>
      <c r="E29" s="4">
        <f t="shared" si="1"/>
        <v>0.48800000000000182</v>
      </c>
    </row>
    <row r="30" spans="1:5">
      <c r="A30" s="2">
        <v>30</v>
      </c>
      <c r="B30" s="4" t="s">
        <v>145</v>
      </c>
      <c r="C30" s="4">
        <v>56.299999999999955</v>
      </c>
      <c r="D30" s="4">
        <f t="shared" si="2"/>
        <v>562.99999999999955</v>
      </c>
      <c r="E30" s="4">
        <f t="shared" si="1"/>
        <v>0.5629999999999995</v>
      </c>
    </row>
    <row r="31" spans="1:5">
      <c r="A31" s="2">
        <v>31</v>
      </c>
      <c r="B31" s="4" t="s">
        <v>146</v>
      </c>
      <c r="C31" s="4">
        <v>60.5</v>
      </c>
      <c r="D31" s="4">
        <f t="shared" si="2"/>
        <v>605</v>
      </c>
      <c r="E31" s="4">
        <f t="shared" si="1"/>
        <v>0.60499999999999998</v>
      </c>
    </row>
    <row r="32" spans="1:5">
      <c r="A32" s="2">
        <v>32</v>
      </c>
      <c r="B32" s="4" t="s">
        <v>147</v>
      </c>
      <c r="C32" s="4">
        <v>63.099999999999909</v>
      </c>
      <c r="D32" s="4">
        <f t="shared" si="2"/>
        <v>630.99999999999909</v>
      </c>
      <c r="E32" s="4">
        <f t="shared" si="1"/>
        <v>0.63099999999999912</v>
      </c>
    </row>
    <row r="33" spans="1:7">
      <c r="A33" s="2">
        <v>33</v>
      </c>
      <c r="B33" s="4" t="s">
        <v>148</v>
      </c>
      <c r="C33" s="4">
        <v>40.599999999999909</v>
      </c>
      <c r="D33" s="4">
        <f t="shared" si="2"/>
        <v>405.99999999999909</v>
      </c>
      <c r="E33" s="4">
        <f t="shared" si="1"/>
        <v>0.40599999999999908</v>
      </c>
    </row>
    <row r="34" spans="1:7">
      <c r="A34" s="2">
        <v>34</v>
      </c>
      <c r="B34" s="4" t="s">
        <v>149</v>
      </c>
      <c r="C34" s="4">
        <v>62.799999999999955</v>
      </c>
      <c r="D34" s="4">
        <f t="shared" si="2"/>
        <v>627.99999999999955</v>
      </c>
      <c r="E34" s="4">
        <f t="shared" si="1"/>
        <v>0.62799999999999956</v>
      </c>
    </row>
    <row r="35" spans="1:7">
      <c r="A35" s="2">
        <v>35</v>
      </c>
      <c r="B35" s="4" t="s">
        <v>150</v>
      </c>
      <c r="C35" s="4">
        <v>72.600000000000023</v>
      </c>
      <c r="D35" s="4">
        <f t="shared" si="2"/>
        <v>726.00000000000023</v>
      </c>
      <c r="E35" s="4">
        <f t="shared" si="1"/>
        <v>0.7260000000000002</v>
      </c>
    </row>
    <row r="36" spans="1:7">
      <c r="A36" s="2">
        <v>36</v>
      </c>
      <c r="B36" s="4" t="s">
        <v>151</v>
      </c>
      <c r="C36" s="4">
        <v>75.299999999999955</v>
      </c>
      <c r="D36" s="4">
        <f t="shared" si="2"/>
        <v>752.99999999999955</v>
      </c>
      <c r="E36" s="4">
        <f t="shared" si="1"/>
        <v>0.75299999999999956</v>
      </c>
    </row>
    <row r="37" spans="1:7">
      <c r="A37" s="2">
        <v>37</v>
      </c>
      <c r="B37" s="4" t="s">
        <v>152</v>
      </c>
      <c r="C37" s="4">
        <v>68.299999999999955</v>
      </c>
      <c r="D37" s="4">
        <f t="shared" si="2"/>
        <v>682.99999999999955</v>
      </c>
      <c r="E37" s="4">
        <f t="shared" si="1"/>
        <v>0.6829999999999995</v>
      </c>
    </row>
    <row r="38" spans="1:7">
      <c r="A38" s="21"/>
      <c r="B38" s="48"/>
      <c r="C38" s="48"/>
      <c r="D38" s="48"/>
      <c r="E38" s="48"/>
      <c r="F38" s="21"/>
      <c r="G38" s="21"/>
    </row>
    <row r="39" spans="1:7">
      <c r="A39" s="21"/>
      <c r="B39" s="48"/>
      <c r="C39" s="48"/>
      <c r="D39" s="48"/>
      <c r="E39" s="48"/>
      <c r="F39" s="21"/>
      <c r="G39" s="21"/>
    </row>
    <row r="40" spans="1:7">
      <c r="A40" s="21"/>
      <c r="B40" s="48"/>
      <c r="C40" s="48"/>
      <c r="D40" s="48"/>
      <c r="E40" s="48"/>
      <c r="F40" s="21"/>
      <c r="G40" s="21"/>
    </row>
    <row r="41" spans="1:7">
      <c r="A41" s="21"/>
      <c r="B41" s="48"/>
      <c r="C41" s="48"/>
      <c r="D41" s="48"/>
      <c r="E41" s="48"/>
      <c r="F41" s="21"/>
      <c r="G41" s="21"/>
    </row>
    <row r="42" spans="1:7">
      <c r="A42" s="21"/>
      <c r="B42" s="48"/>
      <c r="C42" s="48"/>
      <c r="D42" s="48"/>
      <c r="E42" s="48"/>
      <c r="F42" s="21"/>
      <c r="G42" s="21"/>
    </row>
    <row r="43" spans="1:7">
      <c r="A43" s="21"/>
      <c r="B43" s="48"/>
      <c r="C43" s="48"/>
      <c r="D43" s="48"/>
      <c r="E43" s="48"/>
      <c r="F43" s="21"/>
      <c r="G43" s="21"/>
    </row>
    <row r="44" spans="1:7">
      <c r="A44" s="21"/>
      <c r="B44" s="48"/>
      <c r="C44" s="48"/>
      <c r="D44" s="48"/>
      <c r="E44" s="48"/>
      <c r="F44" s="21"/>
      <c r="G44" s="21"/>
    </row>
    <row r="45" spans="1:7">
      <c r="A45" s="21"/>
      <c r="B45" s="48"/>
      <c r="C45" s="48"/>
      <c r="D45" s="48"/>
      <c r="E45" s="48"/>
      <c r="F45" s="21"/>
      <c r="G45" s="21"/>
    </row>
    <row r="46" spans="1:7">
      <c r="A46" s="21"/>
      <c r="B46" s="48"/>
      <c r="C46" s="48"/>
      <c r="D46" s="48"/>
      <c r="E46" s="48"/>
      <c r="F46" s="21"/>
      <c r="G46" s="21"/>
    </row>
    <row r="47" spans="1:7">
      <c r="A47" s="21"/>
      <c r="B47" s="48"/>
      <c r="C47" s="48"/>
      <c r="D47" s="48"/>
      <c r="E47" s="48"/>
      <c r="F47" s="21"/>
      <c r="G47" s="21"/>
    </row>
    <row r="48" spans="1:7">
      <c r="A48" s="21"/>
      <c r="B48" s="48"/>
      <c r="C48" s="48"/>
      <c r="D48" s="48"/>
      <c r="E48" s="48"/>
      <c r="F48" s="21"/>
      <c r="G48" s="21"/>
    </row>
    <row r="49" spans="1:7">
      <c r="A49" s="21"/>
      <c r="B49" s="48"/>
      <c r="C49" s="48"/>
      <c r="D49" s="48"/>
      <c r="E49" s="48"/>
      <c r="F49" s="21"/>
      <c r="G49" s="21"/>
    </row>
    <row r="50" spans="1:7">
      <c r="A50" s="21"/>
      <c r="B50" s="48"/>
      <c r="C50" s="48"/>
      <c r="D50" s="48"/>
      <c r="E50" s="48"/>
      <c r="F50" s="21"/>
      <c r="G50" s="21"/>
    </row>
    <row r="51" spans="1:7">
      <c r="A51" s="21"/>
      <c r="B51" s="48"/>
      <c r="C51" s="48"/>
      <c r="D51" s="48"/>
      <c r="E51" s="48"/>
      <c r="F51" s="21"/>
      <c r="G51" s="21"/>
    </row>
    <row r="52" spans="1:7">
      <c r="A52" s="21"/>
      <c r="B52" s="48"/>
      <c r="C52" s="48"/>
      <c r="D52" s="48"/>
      <c r="E52" s="48"/>
      <c r="F52" s="21"/>
      <c r="G52" s="21"/>
    </row>
    <row r="53" spans="1:7">
      <c r="A53" s="21"/>
      <c r="B53" s="48"/>
      <c r="C53" s="48"/>
      <c r="D53" s="48"/>
      <c r="E53" s="48"/>
      <c r="F53" s="21"/>
      <c r="G53" s="21"/>
    </row>
    <row r="54" spans="1:7">
      <c r="A54" s="21"/>
      <c r="B54" s="48"/>
      <c r="C54" s="48"/>
      <c r="D54" s="48"/>
      <c r="E54" s="48"/>
      <c r="F54" s="21"/>
      <c r="G54" s="21"/>
    </row>
    <row r="55" spans="1:7">
      <c r="A55" s="21"/>
      <c r="B55" s="48"/>
      <c r="C55" s="48"/>
      <c r="D55" s="48"/>
      <c r="E55" s="48"/>
      <c r="F55" s="21"/>
      <c r="G55" s="21"/>
    </row>
    <row r="56" spans="1:7">
      <c r="A56" s="21"/>
      <c r="B56" s="48"/>
      <c r="C56" s="48"/>
      <c r="D56" s="48"/>
      <c r="E56" s="48"/>
      <c r="F56" s="21"/>
      <c r="G56" s="21"/>
    </row>
    <row r="57" spans="1:7">
      <c r="A57" s="21"/>
      <c r="B57" s="48"/>
      <c r="C57" s="48"/>
      <c r="D57" s="48"/>
      <c r="E57" s="48"/>
      <c r="F57" s="21"/>
      <c r="G57" s="21"/>
    </row>
    <row r="58" spans="1:7">
      <c r="A58" s="21"/>
      <c r="B58" s="48"/>
      <c r="C58" s="48"/>
      <c r="D58" s="48"/>
      <c r="E58" s="48"/>
      <c r="F58" s="21"/>
      <c r="G58" s="21"/>
    </row>
    <row r="59" spans="1:7">
      <c r="A59" s="21"/>
      <c r="B59" s="48"/>
      <c r="C59" s="48"/>
      <c r="D59" s="48"/>
      <c r="E59" s="48"/>
      <c r="F59" s="21"/>
      <c r="G59" s="2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3"/>
  <sheetViews>
    <sheetView workbookViewId="0">
      <selection activeCell="E21" sqref="E21"/>
    </sheetView>
  </sheetViews>
  <sheetFormatPr baseColWidth="10" defaultColWidth="11.5" defaultRowHeight="15"/>
  <cols>
    <col min="2" max="2" width="15.1640625" customWidth="1"/>
    <col min="3" max="3" width="15.5" customWidth="1"/>
  </cols>
  <sheetData>
    <row r="1" spans="1:4">
      <c r="A1" s="90" t="s">
        <v>115</v>
      </c>
      <c r="B1" s="90"/>
    </row>
    <row r="2" spans="1:4">
      <c r="A2" s="5" t="s">
        <v>158</v>
      </c>
      <c r="B2" s="5" t="s">
        <v>159</v>
      </c>
    </row>
    <row r="3" spans="1:4">
      <c r="A3" s="5">
        <v>0.08</v>
      </c>
      <c r="B3" s="9">
        <f>'RAW DATA '!F8+'RAW DATA '!F81+'RAW DATA '!F373+'RAW DATA '!F519</f>
        <v>101</v>
      </c>
      <c r="C3" s="7"/>
      <c r="D3" s="7"/>
    </row>
    <row r="4" spans="1:4">
      <c r="A4" s="5">
        <v>0.4</v>
      </c>
      <c r="B4" s="9">
        <f>'RAW DATA '!F9+'RAW DATA '!F82+'RAW DATA '!F374+'RAW DATA '!F520</f>
        <v>604</v>
      </c>
      <c r="C4" s="7" t="s">
        <v>100</v>
      </c>
      <c r="D4" s="7">
        <v>2018.8</v>
      </c>
    </row>
    <row r="5" spans="1:4">
      <c r="A5" s="5">
        <v>2</v>
      </c>
      <c r="B5" s="9">
        <f>'RAW DATA '!F10+'RAW DATA '!F83+'RAW DATA '!F375+'RAW DATA '!F521</f>
        <v>13567</v>
      </c>
    </row>
    <row r="6" spans="1:4">
      <c r="A6" s="5">
        <v>10</v>
      </c>
      <c r="B6" s="9">
        <f>'RAW DATA '!F11+'RAW DATA '!F84+'RAW DATA '!F376+'RAW DATA '!F522</f>
        <v>34059</v>
      </c>
    </row>
    <row r="7" spans="1:4">
      <c r="A7" s="5">
        <v>50</v>
      </c>
      <c r="B7" s="9">
        <f>'RAW DATA '!F12+'RAW DATA '!F85+'RAW DATA '!F377+'RAW DATA '!F523</f>
        <v>97784</v>
      </c>
    </row>
    <row r="10" spans="1:4">
      <c r="A10" s="1"/>
      <c r="B10" s="1"/>
    </row>
    <row r="11" spans="1:4">
      <c r="A11" s="1"/>
      <c r="B11" s="1"/>
    </row>
    <row r="12" spans="1:4">
      <c r="A12" s="1"/>
      <c r="B12" s="1"/>
    </row>
    <row r="13" spans="1:4">
      <c r="A13" s="1"/>
      <c r="B13" s="1"/>
    </row>
    <row r="17" spans="2:5">
      <c r="B17" s="90" t="s">
        <v>116</v>
      </c>
      <c r="C17" s="90"/>
    </row>
    <row r="18" spans="2:5">
      <c r="B18" s="5" t="s">
        <v>158</v>
      </c>
      <c r="C18" s="5" t="s">
        <v>159</v>
      </c>
    </row>
    <row r="19" spans="2:5">
      <c r="B19" s="5">
        <v>0.08</v>
      </c>
      <c r="C19" s="9">
        <f>'RAW DATA '!F154+'RAW DATA '!F227+'RAW DATA '!F300+'RAW DATA '!F446+'RAW DATA '!F592+'RAW DATA '!F665+'RAW DATA '!F1249</f>
        <v>141</v>
      </c>
    </row>
    <row r="20" spans="2:5">
      <c r="B20" s="5">
        <v>0.4</v>
      </c>
      <c r="C20" s="9">
        <f>'RAW DATA '!F155+'RAW DATA '!F228+'RAW DATA '!F301+'RAW DATA '!F447+'RAW DATA '!F593+'RAW DATA '!F666+'RAW DATA '!F1250</f>
        <v>459</v>
      </c>
      <c r="D20" s="8"/>
      <c r="E20" s="8"/>
    </row>
    <row r="21" spans="2:5">
      <c r="B21" s="5">
        <v>2</v>
      </c>
      <c r="C21" s="9">
        <f>'RAW DATA '!F156+'RAW DATA '!F229+'RAW DATA '!F302+'RAW DATA '!F448+'RAW DATA '!F594+'RAW DATA '!F667+'RAW DATA '!F1251</f>
        <v>8594</v>
      </c>
      <c r="D21" s="8" t="s">
        <v>100</v>
      </c>
      <c r="E21" s="8">
        <v>1474.9</v>
      </c>
    </row>
    <row r="22" spans="2:5">
      <c r="B22" s="5">
        <v>10</v>
      </c>
      <c r="C22" s="9">
        <f>'RAW DATA '!F157+'RAW DATA '!F230+'RAW DATA '!F303+'RAW DATA '!F449+'RAW DATA '!F595+'RAW DATA '!F668+'RAW DATA '!F1252</f>
        <v>24009</v>
      </c>
    </row>
    <row r="23" spans="2:5">
      <c r="B23" s="5">
        <v>50</v>
      </c>
      <c r="C23" s="9">
        <f>'RAW DATA '!F158+'RAW DATA '!F231+'RAW DATA '!F304+'RAW DATA '!F450+'RAW DATA '!F596+'RAW DATA '!F669+'RAW DATA '!F1253</f>
        <v>71670</v>
      </c>
    </row>
  </sheetData>
  <mergeCells count="2">
    <mergeCell ref="A1:B1"/>
    <mergeCell ref="B17:C1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82657-DF81-4DC7-9E99-9E93DAFF625E}">
  <dimension ref="A1:AF389"/>
  <sheetViews>
    <sheetView tabSelected="1" topLeftCell="A206" zoomScale="70" zoomScaleNormal="70" workbookViewId="0">
      <selection activeCell="N231" sqref="N231"/>
    </sheetView>
  </sheetViews>
  <sheetFormatPr baseColWidth="10" defaultColWidth="11.5" defaultRowHeight="15"/>
  <cols>
    <col min="1" max="2" width="11.5" style="2"/>
    <col min="3" max="3" width="15.6640625" style="2" customWidth="1"/>
    <col min="4" max="4" width="15.33203125" style="2" customWidth="1"/>
    <col min="5" max="5" width="14.5" style="2" customWidth="1"/>
    <col min="6" max="6" width="14.6640625" style="2" customWidth="1"/>
    <col min="7" max="7" width="13.5" style="2" customWidth="1"/>
    <col min="8" max="8" width="14.5" style="2" customWidth="1"/>
    <col min="9" max="9" width="19" style="2" customWidth="1"/>
    <col min="10" max="10" width="12" style="2" customWidth="1"/>
    <col min="11" max="11" width="15.5" style="2" customWidth="1"/>
    <col min="12" max="12" width="18.1640625" style="2" customWidth="1"/>
    <col min="13" max="13" width="11.33203125" style="2" customWidth="1"/>
    <col min="14" max="14" width="11.5" style="27"/>
    <col min="15" max="15" width="18.5" style="27" customWidth="1"/>
    <col min="16" max="17" width="11.5" style="2"/>
    <col min="18" max="28" width="19" style="2" customWidth="1"/>
    <col min="29" max="16384" width="11.5" style="2"/>
  </cols>
  <sheetData>
    <row r="1" spans="1:32">
      <c r="A1" s="10" t="s">
        <v>160</v>
      </c>
      <c r="B1" s="10"/>
      <c r="C1" s="10" t="s">
        <v>101</v>
      </c>
      <c r="D1" s="10" t="s">
        <v>102</v>
      </c>
      <c r="E1" s="10" t="s">
        <v>103</v>
      </c>
      <c r="F1" s="10" t="s">
        <v>104</v>
      </c>
      <c r="G1" s="10" t="s">
        <v>105</v>
      </c>
      <c r="H1" s="10" t="s">
        <v>106</v>
      </c>
      <c r="I1" s="10" t="s">
        <v>107</v>
      </c>
      <c r="J1" s="10" t="s">
        <v>108</v>
      </c>
      <c r="K1" s="10" t="s">
        <v>109</v>
      </c>
      <c r="L1" s="10" t="s">
        <v>110</v>
      </c>
      <c r="M1" s="10" t="s">
        <v>111</v>
      </c>
    </row>
    <row r="2" spans="1:3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2">
      <c r="A3" s="11">
        <v>1</v>
      </c>
      <c r="B3" s="10" t="s">
        <v>117</v>
      </c>
      <c r="C3" s="83">
        <f>'RAW DATA '!F15</f>
        <v>12103</v>
      </c>
      <c r="D3" s="12">
        <f>'RAW DATA '!F88</f>
        <v>16746</v>
      </c>
      <c r="E3" s="12">
        <f>'RAW DATA '!F161</f>
        <v>8521</v>
      </c>
      <c r="F3" s="12">
        <f>'RAW DATA '!F234</f>
        <v>1173</v>
      </c>
      <c r="G3" s="12">
        <f>'RAW DATA '!F307</f>
        <v>20</v>
      </c>
      <c r="H3" s="12">
        <f>'RAW DATA '!F380</f>
        <v>2593</v>
      </c>
      <c r="I3" s="12">
        <f>'RAW DATA '!F453</f>
        <v>203</v>
      </c>
      <c r="J3" s="12">
        <f>'RAW DATA '!F526</f>
        <v>334</v>
      </c>
      <c r="K3" s="12">
        <f>'RAW DATA '!F599</f>
        <v>411</v>
      </c>
      <c r="L3" s="12">
        <f>'RAW DATA '!F1256</f>
        <v>52</v>
      </c>
      <c r="M3" s="12">
        <f>'RAW DATA '!F672</f>
        <v>144</v>
      </c>
      <c r="N3" s="28"/>
      <c r="O3" s="28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>
      <c r="A4" s="11">
        <v>2</v>
      </c>
      <c r="B4" s="10" t="s">
        <v>118</v>
      </c>
      <c r="C4" s="12">
        <f>'RAW DATA '!F16</f>
        <v>12091</v>
      </c>
      <c r="D4" s="12">
        <f>'RAW DATA '!F89</f>
        <v>15963</v>
      </c>
      <c r="E4" s="12">
        <f>'RAW DATA '!F162</f>
        <v>8672</v>
      </c>
      <c r="F4" s="12">
        <f>'RAW DATA '!F235</f>
        <v>1352</v>
      </c>
      <c r="G4" s="12">
        <f>'RAW DATA '!F308</f>
        <v>205</v>
      </c>
      <c r="H4" s="12">
        <f>'RAW DATA '!F381</f>
        <v>2298</v>
      </c>
      <c r="I4" s="12">
        <f>'RAW DATA '!F454</f>
        <v>224</v>
      </c>
      <c r="J4" s="12">
        <f>'RAW DATA '!F527</f>
        <v>423</v>
      </c>
      <c r="K4" s="12">
        <f>'RAW DATA '!F600</f>
        <v>664</v>
      </c>
      <c r="L4" s="12">
        <f>'RAW DATA '!F1257</f>
        <v>477</v>
      </c>
      <c r="M4" s="12">
        <f>'RAW DATA '!F673</f>
        <v>65</v>
      </c>
      <c r="N4" s="28"/>
      <c r="O4" s="28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>
      <c r="A5" s="11">
        <v>3</v>
      </c>
      <c r="B5" s="10" t="s">
        <v>119</v>
      </c>
      <c r="C5" s="12">
        <f>'RAW DATA '!F17</f>
        <v>13352</v>
      </c>
      <c r="D5" s="12">
        <f>'RAW DATA '!F90</f>
        <v>19481</v>
      </c>
      <c r="E5" s="12">
        <f>'RAW DATA '!F163</f>
        <v>11504</v>
      </c>
      <c r="F5" s="12">
        <f>'RAW DATA '!F236</f>
        <v>1612</v>
      </c>
      <c r="G5" s="12">
        <f>'RAW DATA '!F309</f>
        <v>203</v>
      </c>
      <c r="H5" s="12">
        <f>'RAW DATA '!F382</f>
        <v>2670</v>
      </c>
      <c r="I5" s="12">
        <f>'RAW DATA '!F455</f>
        <v>276</v>
      </c>
      <c r="J5" s="12">
        <f>'RAW DATA '!F528</f>
        <v>468</v>
      </c>
      <c r="K5" s="12">
        <f>'RAW DATA '!F601</f>
        <v>455</v>
      </c>
      <c r="L5" s="12">
        <f>'RAW DATA '!F1258</f>
        <v>854</v>
      </c>
      <c r="M5" s="12">
        <f>'RAW DATA '!F674</f>
        <v>117</v>
      </c>
      <c r="N5" s="28"/>
      <c r="O5" s="28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>
      <c r="A6" s="11">
        <v>4</v>
      </c>
      <c r="B6" s="10" t="s">
        <v>120</v>
      </c>
      <c r="C6" s="12">
        <f>'RAW DATA '!F18</f>
        <v>10505</v>
      </c>
      <c r="D6" s="12">
        <f>'RAW DATA '!F91</f>
        <v>14315</v>
      </c>
      <c r="E6" s="12">
        <f>'RAW DATA '!F164</f>
        <v>8921</v>
      </c>
      <c r="F6" s="12">
        <f>'RAW DATA '!F237</f>
        <v>1214</v>
      </c>
      <c r="G6" s="12">
        <f>'RAW DATA '!F310</f>
        <v>168</v>
      </c>
      <c r="H6" s="12">
        <f>'RAW DATA '!F383</f>
        <v>1702</v>
      </c>
      <c r="I6" s="12">
        <f>'RAW DATA '!F456</f>
        <v>207</v>
      </c>
      <c r="J6" s="12">
        <f>'RAW DATA '!F529</f>
        <v>260</v>
      </c>
      <c r="K6" s="12">
        <f>'RAW DATA '!F602</f>
        <v>331</v>
      </c>
      <c r="L6" s="12">
        <f>'RAW DATA '!F1259</f>
        <v>411</v>
      </c>
      <c r="M6" s="12">
        <f>'RAW DATA '!F675</f>
        <v>69</v>
      </c>
      <c r="N6" s="28"/>
      <c r="O6" s="28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>
      <c r="A7" s="11">
        <v>5</v>
      </c>
      <c r="B7" s="10" t="s">
        <v>121</v>
      </c>
      <c r="C7" s="12">
        <f>'RAW DATA '!F19</f>
        <v>12203</v>
      </c>
      <c r="D7" s="12">
        <f>'RAW DATA '!F92</f>
        <v>16799</v>
      </c>
      <c r="E7" s="12">
        <f>'RAW DATA '!F165</f>
        <v>10097</v>
      </c>
      <c r="F7" s="12">
        <f>'RAW DATA '!F238</f>
        <v>1312</v>
      </c>
      <c r="G7" s="12">
        <f>'RAW DATA '!F311</f>
        <v>224</v>
      </c>
      <c r="H7" s="12">
        <f>'RAW DATA '!F384</f>
        <v>2541</v>
      </c>
      <c r="I7" s="12">
        <f>'RAW DATA '!F457</f>
        <v>238</v>
      </c>
      <c r="J7" s="12">
        <f>'RAW DATA '!F530</f>
        <v>423</v>
      </c>
      <c r="K7" s="12">
        <f>'RAW DATA '!F603</f>
        <v>568</v>
      </c>
      <c r="L7" s="12">
        <f>'RAW DATA '!F1260</f>
        <v>754</v>
      </c>
      <c r="M7" s="12">
        <f>'RAW DATA '!F676</f>
        <v>73</v>
      </c>
      <c r="N7" s="28"/>
      <c r="O7" s="28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2">
      <c r="A8" s="11">
        <v>6</v>
      </c>
      <c r="B8" s="10" t="s">
        <v>122</v>
      </c>
      <c r="C8" s="12">
        <f>'RAW DATA '!F20</f>
        <v>11077</v>
      </c>
      <c r="D8" s="12">
        <f>'RAW DATA '!F93</f>
        <v>16644</v>
      </c>
      <c r="E8" s="12">
        <f>'RAW DATA '!F166</f>
        <v>9350</v>
      </c>
      <c r="F8" s="12">
        <f>'RAW DATA '!F239</f>
        <v>1345</v>
      </c>
      <c r="G8" s="12">
        <f>'RAW DATA '!F312</f>
        <v>294</v>
      </c>
      <c r="H8" s="12">
        <f>'RAW DATA '!F385</f>
        <v>2377</v>
      </c>
      <c r="I8" s="12">
        <f>'RAW DATA '!F458</f>
        <v>209</v>
      </c>
      <c r="J8" s="12">
        <f>'RAW DATA '!F531</f>
        <v>615</v>
      </c>
      <c r="K8" s="12">
        <f>'RAW DATA '!F604</f>
        <v>514</v>
      </c>
      <c r="L8" s="12">
        <f>'RAW DATA '!F1261</f>
        <v>508</v>
      </c>
      <c r="M8" s="12">
        <f>'RAW DATA '!F677</f>
        <v>78</v>
      </c>
      <c r="N8" s="28"/>
      <c r="O8" s="28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2">
      <c r="A9" s="11">
        <v>7</v>
      </c>
      <c r="B9" s="10" t="s">
        <v>123</v>
      </c>
      <c r="C9" s="12">
        <f>'RAW DATA '!F21</f>
        <v>11953</v>
      </c>
      <c r="D9" s="12">
        <f>'RAW DATA '!F94</f>
        <v>18579</v>
      </c>
      <c r="E9" s="12">
        <f>'RAW DATA '!F167</f>
        <v>11490</v>
      </c>
      <c r="F9" s="12">
        <f>'RAW DATA '!F240</f>
        <v>1655</v>
      </c>
      <c r="G9" s="12">
        <f>'RAW DATA '!F313</f>
        <v>318</v>
      </c>
      <c r="H9" s="12">
        <f>'RAW DATA '!F386</f>
        <v>2342</v>
      </c>
      <c r="I9" s="12">
        <f>'RAW DATA '!F459</f>
        <v>245</v>
      </c>
      <c r="J9" s="12">
        <f>'RAW DATA '!F532</f>
        <v>702</v>
      </c>
      <c r="K9" s="12">
        <f>'RAW DATA '!F605</f>
        <v>549</v>
      </c>
      <c r="L9" s="12">
        <f>'RAW DATA '!F1262</f>
        <v>482</v>
      </c>
      <c r="M9" s="12">
        <f>'RAW DATA '!F678</f>
        <v>114</v>
      </c>
      <c r="N9" s="28"/>
      <c r="O9" s="28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2">
      <c r="A10" s="11">
        <v>8</v>
      </c>
      <c r="B10" s="10" t="s">
        <v>124</v>
      </c>
      <c r="C10" s="12">
        <f>'RAW DATA '!F22</f>
        <v>11115</v>
      </c>
      <c r="D10" s="12">
        <f>'RAW DATA '!F95</f>
        <v>16897</v>
      </c>
      <c r="E10" s="12">
        <f>'RAW DATA '!F168</f>
        <v>10293</v>
      </c>
      <c r="F10" s="12">
        <f>'RAW DATA '!F241</f>
        <v>1334</v>
      </c>
      <c r="G10" s="12">
        <f>'RAW DATA '!F314</f>
        <v>313</v>
      </c>
      <c r="H10" s="12">
        <f>'RAW DATA '!F387</f>
        <v>2350</v>
      </c>
      <c r="I10" s="12">
        <f>'RAW DATA '!F460</f>
        <v>172</v>
      </c>
      <c r="J10" s="12">
        <f>'RAW DATA '!F533</f>
        <v>602</v>
      </c>
      <c r="K10" s="12">
        <f>'RAW DATA '!F606</f>
        <v>454</v>
      </c>
      <c r="L10" s="12">
        <f>'RAW DATA '!F1263</f>
        <v>519</v>
      </c>
      <c r="M10" s="12">
        <f>'RAW DATA '!F679</f>
        <v>155</v>
      </c>
      <c r="N10" s="28"/>
      <c r="O10" s="28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</row>
    <row r="11" spans="1:32">
      <c r="A11" s="11">
        <v>9</v>
      </c>
      <c r="B11" s="10" t="s">
        <v>125</v>
      </c>
      <c r="C11" s="12">
        <f>'RAW DATA '!F23</f>
        <v>12419</v>
      </c>
      <c r="D11" s="12">
        <f>'RAW DATA '!F96</f>
        <v>18663</v>
      </c>
      <c r="E11" s="12">
        <f>'RAW DATA '!F169</f>
        <v>11263</v>
      </c>
      <c r="F11" s="12">
        <f>'RAW DATA '!F242</f>
        <v>1373</v>
      </c>
      <c r="G11" s="12">
        <f>'RAW DATA '!F315</f>
        <v>185</v>
      </c>
      <c r="H11" s="12">
        <f>'RAW DATA '!F388</f>
        <v>2926</v>
      </c>
      <c r="I11" s="12">
        <f>'RAW DATA '!F461</f>
        <v>226</v>
      </c>
      <c r="J11" s="12">
        <f>'RAW DATA '!F534</f>
        <v>844</v>
      </c>
      <c r="K11" s="12">
        <f>'RAW DATA '!F607</f>
        <v>22</v>
      </c>
      <c r="L11" s="12">
        <f>'RAW DATA '!F1264</f>
        <v>587</v>
      </c>
      <c r="M11" s="12">
        <f>'RAW DATA '!F680</f>
        <v>82</v>
      </c>
      <c r="N11" s="28"/>
      <c r="O11" s="28"/>
    </row>
    <row r="12" spans="1:32">
      <c r="A12" s="11">
        <v>10</v>
      </c>
      <c r="B12" s="10" t="s">
        <v>126</v>
      </c>
      <c r="C12" s="12">
        <f>'RAW DATA '!F24</f>
        <v>11546</v>
      </c>
      <c r="D12" s="12">
        <f>'RAW DATA '!F97</f>
        <v>16903</v>
      </c>
      <c r="E12" s="12">
        <f>'RAW DATA '!F170</f>
        <v>10867</v>
      </c>
      <c r="F12" s="12">
        <f>'RAW DATA '!F243</f>
        <v>1507</v>
      </c>
      <c r="G12" s="12">
        <f>'RAW DATA '!F316</f>
        <v>298</v>
      </c>
      <c r="H12" s="12">
        <f>'RAW DATA '!F389</f>
        <v>2476</v>
      </c>
      <c r="I12" s="12">
        <f>'RAW DATA '!F462</f>
        <v>185</v>
      </c>
      <c r="J12" s="12">
        <f>'RAW DATA '!F535</f>
        <v>566</v>
      </c>
      <c r="K12" s="12">
        <f>'RAW DATA '!F608</f>
        <v>454</v>
      </c>
      <c r="L12" s="12">
        <f>'RAW DATA '!F1265</f>
        <v>473</v>
      </c>
      <c r="M12" s="12">
        <f>'RAW DATA '!F681</f>
        <v>141</v>
      </c>
      <c r="N12" s="28"/>
      <c r="O12" s="28"/>
    </row>
    <row r="13" spans="1:32">
      <c r="A13" s="11">
        <v>11</v>
      </c>
      <c r="B13" s="10" t="s">
        <v>127</v>
      </c>
      <c r="C13" s="12">
        <f>'RAW DATA '!F25</f>
        <v>10831</v>
      </c>
      <c r="D13" s="12">
        <f>'RAW DATA '!F98</f>
        <v>17432</v>
      </c>
      <c r="E13" s="12">
        <f>'RAW DATA '!F171</f>
        <v>10715</v>
      </c>
      <c r="F13" s="12">
        <f>'RAW DATA '!F244</f>
        <v>1570</v>
      </c>
      <c r="G13" s="12">
        <f>'RAW DATA '!F317</f>
        <v>362</v>
      </c>
      <c r="H13" s="12">
        <f>'RAW DATA '!F390</f>
        <v>2509</v>
      </c>
      <c r="I13" s="12">
        <f>'RAW DATA '!F463</f>
        <v>196</v>
      </c>
      <c r="J13" s="12">
        <f>'RAW DATA '!F536</f>
        <v>602</v>
      </c>
      <c r="K13" s="12">
        <f>'RAW DATA '!F609</f>
        <v>485</v>
      </c>
      <c r="L13" s="12">
        <f>'RAW DATA '!F1266</f>
        <v>413</v>
      </c>
      <c r="M13" s="12">
        <f>'RAW DATA '!F682</f>
        <v>128</v>
      </c>
      <c r="N13" s="28"/>
      <c r="O13" s="28"/>
    </row>
    <row r="14" spans="1:32">
      <c r="A14" s="11">
        <v>12</v>
      </c>
      <c r="B14" s="10" t="s">
        <v>128</v>
      </c>
      <c r="C14" s="12">
        <f>'RAW DATA '!F26</f>
        <v>9894</v>
      </c>
      <c r="D14" s="12">
        <f>'RAW DATA '!F99</f>
        <v>15596</v>
      </c>
      <c r="E14" s="12">
        <f>'RAW DATA '!F172</f>
        <v>9430</v>
      </c>
      <c r="F14" s="12">
        <f>'RAW DATA '!F245</f>
        <v>1392</v>
      </c>
      <c r="G14" s="12">
        <f>'RAW DATA '!F318</f>
        <v>44</v>
      </c>
      <c r="H14" s="12">
        <f>'RAW DATA '!F391</f>
        <v>2752</v>
      </c>
      <c r="I14" s="12">
        <f>'RAW DATA '!F464</f>
        <v>45</v>
      </c>
      <c r="J14" s="12">
        <f>'RAW DATA '!F537</f>
        <v>613</v>
      </c>
      <c r="K14" s="12">
        <f>'RAW DATA '!F610</f>
        <v>442</v>
      </c>
      <c r="L14" s="12">
        <f>'RAW DATA '!F1267</f>
        <v>536</v>
      </c>
      <c r="M14" s="12">
        <f>'RAW DATA '!F683</f>
        <v>144</v>
      </c>
      <c r="N14" s="28"/>
      <c r="O14" s="28"/>
    </row>
    <row r="15" spans="1:32">
      <c r="A15" s="11">
        <v>13</v>
      </c>
      <c r="B15" s="10" t="s">
        <v>129</v>
      </c>
      <c r="C15" s="12">
        <f>'RAW DATA '!F27</f>
        <v>18451</v>
      </c>
      <c r="D15" s="12">
        <f>'RAW DATA '!F100</f>
        <v>28869</v>
      </c>
      <c r="E15" s="12">
        <f>'RAW DATA '!F173</f>
        <v>15941</v>
      </c>
      <c r="F15" s="12">
        <f>'RAW DATA '!F246</f>
        <v>2061</v>
      </c>
      <c r="G15" s="12">
        <f>'RAW DATA '!F319</f>
        <v>453</v>
      </c>
      <c r="H15" s="12">
        <f>'RAW DATA '!F392</f>
        <v>4020</v>
      </c>
      <c r="I15" s="12">
        <f>'RAW DATA '!F465</f>
        <v>327</v>
      </c>
      <c r="J15" s="12">
        <f>'RAW DATA '!F538</f>
        <v>1614</v>
      </c>
      <c r="K15" s="12">
        <f>'RAW DATA '!F611</f>
        <v>580</v>
      </c>
      <c r="L15" s="12">
        <f>'RAW DATA '!F1268</f>
        <v>951</v>
      </c>
      <c r="M15" s="12">
        <f>'RAW DATA '!F684</f>
        <v>114</v>
      </c>
      <c r="N15" s="28"/>
      <c r="O15" s="28"/>
    </row>
    <row r="16" spans="1:32">
      <c r="A16" s="11">
        <v>14</v>
      </c>
      <c r="B16" s="10" t="s">
        <v>130</v>
      </c>
      <c r="C16" s="12">
        <f>'RAW DATA '!F28</f>
        <v>18008</v>
      </c>
      <c r="D16" s="12">
        <f>'RAW DATA '!F101</f>
        <v>28640</v>
      </c>
      <c r="E16" s="12">
        <f>'RAW DATA '!F174</f>
        <v>17255</v>
      </c>
      <c r="F16" s="12">
        <f>'RAW DATA '!F247</f>
        <v>1872</v>
      </c>
      <c r="G16" s="12">
        <f>'RAW DATA '!F320</f>
        <v>404</v>
      </c>
      <c r="H16" s="12">
        <f>'RAW DATA '!F393</f>
        <v>4137</v>
      </c>
      <c r="I16" s="12">
        <f>'RAW DATA '!F466</f>
        <v>304</v>
      </c>
      <c r="J16" s="12">
        <f>'RAW DATA '!F539</f>
        <v>1300</v>
      </c>
      <c r="K16" s="12">
        <f>'RAW DATA '!F612</f>
        <v>571</v>
      </c>
      <c r="L16" s="12">
        <f>'RAW DATA '!F1269</f>
        <v>1041</v>
      </c>
      <c r="M16" s="12">
        <f>'RAW DATA '!F685</f>
        <v>158</v>
      </c>
      <c r="N16" s="28"/>
      <c r="O16" s="28"/>
    </row>
    <row r="17" spans="1:15">
      <c r="A17" s="11">
        <v>15</v>
      </c>
      <c r="B17" s="10" t="s">
        <v>131</v>
      </c>
      <c r="C17" s="12">
        <f>'RAW DATA '!F29</f>
        <v>19077</v>
      </c>
      <c r="D17" s="12">
        <f>'RAW DATA '!F102</f>
        <v>31069</v>
      </c>
      <c r="E17" s="12">
        <f>'RAW DATA '!F175</f>
        <v>19050</v>
      </c>
      <c r="F17" s="12">
        <f>'RAW DATA '!F248</f>
        <v>2414</v>
      </c>
      <c r="G17" s="12">
        <f>'RAW DATA '!F321</f>
        <v>341</v>
      </c>
      <c r="H17" s="12">
        <f>'RAW DATA '!F394</f>
        <v>4347</v>
      </c>
      <c r="I17" s="12">
        <f>'RAW DATA '!F467</f>
        <v>423</v>
      </c>
      <c r="J17" s="12">
        <f>'RAW DATA '!F540</f>
        <v>1341</v>
      </c>
      <c r="K17" s="12">
        <f>'RAW DATA '!F613</f>
        <v>708</v>
      </c>
      <c r="L17" s="12">
        <f>'RAW DATA '!F1270</f>
        <v>965</v>
      </c>
      <c r="M17" s="12">
        <f>'RAW DATA '!F686</f>
        <v>126</v>
      </c>
      <c r="N17" s="28"/>
      <c r="O17" s="28"/>
    </row>
    <row r="18" spans="1:15">
      <c r="A18" s="11">
        <v>16</v>
      </c>
      <c r="B18" s="10" t="s">
        <v>132</v>
      </c>
      <c r="C18" s="12">
        <f>'RAW DATA '!F30</f>
        <v>16335</v>
      </c>
      <c r="D18" s="12">
        <f>'RAW DATA '!F103</f>
        <v>30847</v>
      </c>
      <c r="E18" s="12">
        <f>'RAW DATA '!F176</f>
        <v>17065</v>
      </c>
      <c r="F18" s="12">
        <f>'RAW DATA '!F249</f>
        <v>2107</v>
      </c>
      <c r="G18" s="12">
        <f>'RAW DATA '!F322</f>
        <v>338</v>
      </c>
      <c r="H18" s="12">
        <f>'RAW DATA '!F395</f>
        <v>4078</v>
      </c>
      <c r="I18" s="12">
        <f>'RAW DATA '!F468</f>
        <v>368</v>
      </c>
      <c r="J18" s="12">
        <f>'RAW DATA '!F541</f>
        <v>1291</v>
      </c>
      <c r="K18" s="12">
        <f>'RAW DATA '!F614</f>
        <v>467</v>
      </c>
      <c r="L18" s="12">
        <f>'RAW DATA '!F1271</f>
        <v>938</v>
      </c>
      <c r="M18" s="12">
        <f>'RAW DATA '!F687</f>
        <v>137</v>
      </c>
      <c r="N18" s="28"/>
      <c r="O18" s="28"/>
    </row>
    <row r="19" spans="1:15">
      <c r="A19" s="11">
        <v>17</v>
      </c>
      <c r="B19" s="10" t="s">
        <v>133</v>
      </c>
      <c r="C19" s="12">
        <f>'RAW DATA '!F31</f>
        <v>26309</v>
      </c>
      <c r="D19" s="12">
        <f>'RAW DATA '!F104</f>
        <v>39039</v>
      </c>
      <c r="E19" s="12">
        <f>'RAW DATA '!F177</f>
        <v>20276</v>
      </c>
      <c r="F19" s="12">
        <f>'RAW DATA '!F250</f>
        <v>2757</v>
      </c>
      <c r="G19" s="12">
        <f>'RAW DATA '!F323</f>
        <v>399</v>
      </c>
      <c r="H19" s="12">
        <f>'RAW DATA '!F396</f>
        <v>6227</v>
      </c>
      <c r="I19" s="12">
        <f>'RAW DATA '!F469</f>
        <v>480</v>
      </c>
      <c r="J19" s="12">
        <f>'RAW DATA '!F542</f>
        <v>3055</v>
      </c>
      <c r="K19" s="12">
        <f>'RAW DATA '!F615</f>
        <v>663</v>
      </c>
      <c r="L19" s="12">
        <f>'RAW DATA '!F1272</f>
        <v>1560</v>
      </c>
      <c r="M19" s="12">
        <f>'RAW DATA '!F688</f>
        <v>244</v>
      </c>
      <c r="N19" s="28"/>
      <c r="O19" s="28"/>
    </row>
    <row r="20" spans="1:15">
      <c r="A20" s="11">
        <v>18</v>
      </c>
      <c r="B20" s="10" t="s">
        <v>134</v>
      </c>
      <c r="C20" s="12">
        <f>'RAW DATA '!F32</f>
        <v>20987</v>
      </c>
      <c r="D20" s="12">
        <f>'RAW DATA '!F105</f>
        <v>35740</v>
      </c>
      <c r="E20" s="12">
        <f>'RAW DATA '!F178</f>
        <v>17594</v>
      </c>
      <c r="F20" s="12">
        <f>'RAW DATA '!F251</f>
        <v>3051</v>
      </c>
      <c r="G20" s="12">
        <f>'RAW DATA '!F324</f>
        <v>542</v>
      </c>
      <c r="H20" s="12">
        <f>'RAW DATA '!F397</f>
        <v>4675</v>
      </c>
      <c r="I20" s="12">
        <f>'RAW DATA '!F470</f>
        <v>343</v>
      </c>
      <c r="J20" s="12">
        <f>'RAW DATA '!F543</f>
        <v>2505</v>
      </c>
      <c r="K20" s="12">
        <f>'RAW DATA '!F616</f>
        <v>593</v>
      </c>
      <c r="L20" s="12">
        <f>'RAW DATA '!F1273</f>
        <v>1384</v>
      </c>
      <c r="M20" s="12">
        <f>'RAW DATA '!F689</f>
        <v>139</v>
      </c>
      <c r="N20" s="28"/>
      <c r="O20" s="28"/>
    </row>
    <row r="21" spans="1:15">
      <c r="A21" s="11">
        <v>19</v>
      </c>
      <c r="B21" s="10" t="s">
        <v>135</v>
      </c>
      <c r="C21" s="12">
        <f>'RAW DATA '!F33</f>
        <v>21749</v>
      </c>
      <c r="D21" s="12">
        <f>'RAW DATA '!F106</f>
        <v>37826</v>
      </c>
      <c r="E21" s="12">
        <f>'RAW DATA '!F179</f>
        <v>19155</v>
      </c>
      <c r="F21" s="12">
        <f>'RAW DATA '!F252</f>
        <v>2538</v>
      </c>
      <c r="G21" s="12">
        <f>'RAW DATA '!F325</f>
        <v>333</v>
      </c>
      <c r="H21" s="12">
        <f>'RAW DATA '!F398</f>
        <v>4858</v>
      </c>
      <c r="I21" s="12">
        <f>'RAW DATA '!F471</f>
        <v>698</v>
      </c>
      <c r="J21" s="12">
        <f>'RAW DATA '!F544</f>
        <v>2291</v>
      </c>
      <c r="K21" s="12">
        <f>'RAW DATA '!F617</f>
        <v>445</v>
      </c>
      <c r="L21" s="12">
        <f>'RAW DATA '!F1274</f>
        <v>1387</v>
      </c>
      <c r="M21" s="12">
        <f>'RAW DATA '!F690</f>
        <v>238</v>
      </c>
      <c r="N21" s="28"/>
      <c r="O21" s="28"/>
    </row>
    <row r="22" spans="1:15">
      <c r="A22" s="11">
        <v>20</v>
      </c>
      <c r="B22" s="10" t="s">
        <v>136</v>
      </c>
      <c r="C22" s="12">
        <f>'RAW DATA '!F34</f>
        <v>21515</v>
      </c>
      <c r="D22" s="12">
        <f>'RAW DATA '!F107</f>
        <v>36452</v>
      </c>
      <c r="E22" s="12">
        <f>'RAW DATA '!F180</f>
        <v>18896</v>
      </c>
      <c r="F22" s="12">
        <f>'RAW DATA '!F253</f>
        <v>2466</v>
      </c>
      <c r="G22" s="12">
        <f>'RAW DATA '!F326</f>
        <v>414</v>
      </c>
      <c r="H22" s="12">
        <f>'RAW DATA '!F399</f>
        <v>4740</v>
      </c>
      <c r="I22" s="12">
        <f>'RAW DATA '!F472</f>
        <v>385</v>
      </c>
      <c r="J22" s="12">
        <f>'RAW DATA '!F545</f>
        <v>2590</v>
      </c>
      <c r="K22" s="12">
        <f>'RAW DATA '!F618</f>
        <v>533</v>
      </c>
      <c r="L22" s="12">
        <f>'RAW DATA '!F1275</f>
        <v>1427</v>
      </c>
      <c r="M22" s="12">
        <f>'RAW DATA '!F691</f>
        <v>183</v>
      </c>
      <c r="N22" s="28"/>
      <c r="O22" s="28"/>
    </row>
    <row r="23" spans="1:15">
      <c r="A23" s="11">
        <v>21</v>
      </c>
      <c r="B23" s="10" t="s">
        <v>137</v>
      </c>
      <c r="C23" s="12">
        <f>'RAW DATA '!F35</f>
        <v>13255</v>
      </c>
      <c r="D23" s="12">
        <f>'RAW DATA '!F108</f>
        <v>20283</v>
      </c>
      <c r="E23" s="12">
        <f>'RAW DATA '!F181</f>
        <v>11293</v>
      </c>
      <c r="F23" s="12">
        <f>'RAW DATA '!F254</f>
        <v>1590</v>
      </c>
      <c r="G23" s="12">
        <f>'RAW DATA '!F327</f>
        <v>266</v>
      </c>
      <c r="H23" s="12">
        <f>'RAW DATA '!F400</f>
        <v>3108</v>
      </c>
      <c r="I23" s="12">
        <f>'RAW DATA '!F473</f>
        <v>185</v>
      </c>
      <c r="J23" s="12">
        <f>'RAW DATA '!F546</f>
        <v>1695</v>
      </c>
      <c r="K23" s="12">
        <f>'RAW DATA '!F619</f>
        <v>433</v>
      </c>
      <c r="L23" s="12">
        <f>'RAW DATA '!F1276</f>
        <v>1014</v>
      </c>
      <c r="M23" s="12">
        <f>'RAW DATA '!F692</f>
        <v>113</v>
      </c>
      <c r="N23" s="28"/>
      <c r="O23" s="28"/>
    </row>
    <row r="24" spans="1:15">
      <c r="A24" s="11">
        <v>22</v>
      </c>
      <c r="B24" s="10" t="s">
        <v>138</v>
      </c>
      <c r="C24" s="12">
        <f>'RAW DATA '!F36</f>
        <v>12189</v>
      </c>
      <c r="D24" s="12">
        <f>'RAW DATA '!F109</f>
        <v>19124</v>
      </c>
      <c r="E24" s="12">
        <f>'RAW DATA '!F182</f>
        <v>11049</v>
      </c>
      <c r="F24" s="12">
        <f>'RAW DATA '!F255</f>
        <v>1514</v>
      </c>
      <c r="G24" s="12">
        <f>'RAW DATA '!F328</f>
        <v>145</v>
      </c>
      <c r="H24" s="12">
        <f>'RAW DATA '!F401</f>
        <v>2932</v>
      </c>
      <c r="I24" s="12">
        <f>'RAW DATA '!F474</f>
        <v>307</v>
      </c>
      <c r="J24" s="12">
        <f>'RAW DATA '!F547</f>
        <v>992</v>
      </c>
      <c r="K24" s="12">
        <f>'RAW DATA '!F620</f>
        <v>270</v>
      </c>
      <c r="L24" s="12">
        <f>'RAW DATA '!F1277</f>
        <v>739</v>
      </c>
      <c r="M24" s="12">
        <f>'RAW DATA '!F693</f>
        <v>70</v>
      </c>
      <c r="N24" s="28"/>
      <c r="O24" s="28"/>
    </row>
    <row r="25" spans="1:15">
      <c r="A25" s="11">
        <v>23</v>
      </c>
      <c r="B25" s="10" t="s">
        <v>139</v>
      </c>
      <c r="C25" s="12">
        <f>'RAW DATA '!F37</f>
        <v>11018</v>
      </c>
      <c r="D25" s="12">
        <f>'RAW DATA '!F110</f>
        <v>20259</v>
      </c>
      <c r="E25" s="12">
        <f>'RAW DATA '!F183</f>
        <v>10907</v>
      </c>
      <c r="F25" s="12">
        <f>'RAW DATA '!F256</f>
        <v>1632</v>
      </c>
      <c r="G25" s="12">
        <f>'RAW DATA '!F329</f>
        <v>205</v>
      </c>
      <c r="H25" s="12">
        <f>'RAW DATA '!F402</f>
        <v>2544</v>
      </c>
      <c r="I25" s="12">
        <f>'RAW DATA '!F475</f>
        <v>197</v>
      </c>
      <c r="J25" s="12">
        <f>'RAW DATA '!F548</f>
        <v>1289</v>
      </c>
      <c r="K25" s="12">
        <f>'RAW DATA '!F621</f>
        <v>333</v>
      </c>
      <c r="L25" s="12">
        <f>'RAW DATA '!F1278</f>
        <v>1002</v>
      </c>
      <c r="M25" s="12">
        <f>'RAW DATA '!F694</f>
        <v>13</v>
      </c>
      <c r="N25" s="28"/>
      <c r="O25" s="28"/>
    </row>
    <row r="26" spans="1:15">
      <c r="A26" s="11">
        <v>24</v>
      </c>
      <c r="B26" s="10" t="s">
        <v>140</v>
      </c>
      <c r="C26" s="12">
        <f>'RAW DATA '!F38</f>
        <v>11476</v>
      </c>
      <c r="D26" s="12">
        <f>'RAW DATA '!F111</f>
        <v>19534</v>
      </c>
      <c r="E26" s="12">
        <f>'RAW DATA '!F184</f>
        <v>11150</v>
      </c>
      <c r="F26" s="12">
        <f>'RAW DATA '!F257</f>
        <v>1684</v>
      </c>
      <c r="G26" s="12">
        <f>'RAW DATA '!F330</f>
        <v>242</v>
      </c>
      <c r="H26" s="12">
        <f>'RAW DATA '!F403</f>
        <v>2913</v>
      </c>
      <c r="I26" s="12">
        <f>'RAW DATA '!F476</f>
        <v>0</v>
      </c>
      <c r="J26" s="12">
        <f>'RAW DATA '!F549</f>
        <v>1128</v>
      </c>
      <c r="K26" s="12">
        <f>'RAW DATA '!F622</f>
        <v>349</v>
      </c>
      <c r="L26" s="12">
        <f>'RAW DATA '!F1279</f>
        <v>884</v>
      </c>
      <c r="M26" s="12">
        <f>'RAW DATA '!F695</f>
        <v>92</v>
      </c>
      <c r="N26" s="28"/>
      <c r="O26" s="28"/>
    </row>
    <row r="27" spans="1:15">
      <c r="A27" s="11">
        <v>25</v>
      </c>
      <c r="B27" s="10" t="s">
        <v>141</v>
      </c>
      <c r="C27" s="12">
        <f>'RAW DATA '!F40</f>
        <v>56402</v>
      </c>
      <c r="D27" s="12">
        <f>'RAW DATA '!F113</f>
        <v>43673</v>
      </c>
      <c r="E27" s="12">
        <f>'RAW DATA '!F186</f>
        <v>26573</v>
      </c>
      <c r="F27" s="12">
        <f>'RAW DATA '!F259</f>
        <v>3822</v>
      </c>
      <c r="G27" s="12">
        <f>'RAW DATA '!F332</f>
        <v>901</v>
      </c>
      <c r="H27" s="12">
        <f>'RAW DATA '!F405</f>
        <v>6391</v>
      </c>
      <c r="I27" s="12">
        <f>'RAW DATA '!F478</f>
        <v>1028</v>
      </c>
      <c r="J27" s="12">
        <f>'RAW DATA '!F551</f>
        <v>7895</v>
      </c>
      <c r="K27" s="12">
        <f>'RAW DATA '!F624</f>
        <v>586</v>
      </c>
      <c r="L27" s="12">
        <f>'RAW DATA '!F1281</f>
        <v>2869</v>
      </c>
      <c r="M27" s="12">
        <f>'RAW DATA '!F697</f>
        <v>197</v>
      </c>
      <c r="N27" s="28"/>
      <c r="O27" s="28"/>
    </row>
    <row r="28" spans="1:15">
      <c r="A28" s="11">
        <v>26</v>
      </c>
      <c r="B28" s="10" t="s">
        <v>142</v>
      </c>
      <c r="C28" s="12">
        <f>'RAW DATA '!F41</f>
        <v>67520</v>
      </c>
      <c r="D28" s="12">
        <f>'RAW DATA '!F114</f>
        <v>54784</v>
      </c>
      <c r="E28" s="12">
        <f>'RAW DATA '!F187</f>
        <v>32819</v>
      </c>
      <c r="F28" s="12">
        <f>'RAW DATA '!F260</f>
        <v>5213</v>
      </c>
      <c r="G28" s="12">
        <f>'RAW DATA '!F333</f>
        <v>950</v>
      </c>
      <c r="H28" s="12">
        <f>'RAW DATA '!F406</f>
        <v>7986</v>
      </c>
      <c r="I28" s="12">
        <f>'RAW DATA '!F479</f>
        <v>985</v>
      </c>
      <c r="J28" s="12">
        <f>'RAW DATA '!F552</f>
        <v>8882</v>
      </c>
      <c r="K28" s="12">
        <f>'RAW DATA '!F625</f>
        <v>638</v>
      </c>
      <c r="L28" s="12">
        <f>'RAW DATA '!F1282</f>
        <v>3045</v>
      </c>
      <c r="M28" s="12">
        <f>'RAW DATA '!F698</f>
        <v>217</v>
      </c>
      <c r="N28" s="28"/>
      <c r="O28" s="28"/>
    </row>
    <row r="29" spans="1:15">
      <c r="A29" s="11">
        <v>27</v>
      </c>
      <c r="B29" s="10" t="s">
        <v>143</v>
      </c>
      <c r="C29" s="12">
        <f>'RAW DATA '!F42</f>
        <v>66916</v>
      </c>
      <c r="D29" s="12">
        <f>'RAW DATA '!F115</f>
        <v>55455</v>
      </c>
      <c r="E29" s="12">
        <f>'RAW DATA '!F188</f>
        <v>29810</v>
      </c>
      <c r="F29" s="12">
        <f>'RAW DATA '!F261</f>
        <v>5475</v>
      </c>
      <c r="G29" s="12">
        <f>'RAW DATA '!F334</f>
        <v>869</v>
      </c>
      <c r="H29" s="12">
        <f>'RAW DATA '!F407</f>
        <v>7621</v>
      </c>
      <c r="I29" s="12">
        <f>'RAW DATA '!F480</f>
        <v>1180</v>
      </c>
      <c r="J29" s="12">
        <f>'RAW DATA '!F553</f>
        <v>8657</v>
      </c>
      <c r="K29" s="12">
        <f>'RAW DATA '!F626</f>
        <v>945</v>
      </c>
      <c r="L29" s="12">
        <f>'RAW DATA '!F1283</f>
        <v>2859</v>
      </c>
      <c r="M29" s="12">
        <f>'RAW DATA '!F699</f>
        <v>166</v>
      </c>
      <c r="N29" s="28"/>
      <c r="O29" s="28"/>
    </row>
    <row r="30" spans="1:15">
      <c r="A30" s="11">
        <v>28</v>
      </c>
      <c r="B30" s="10" t="s">
        <v>144</v>
      </c>
      <c r="C30" s="12">
        <f>'RAW DATA '!F43</f>
        <v>68908</v>
      </c>
      <c r="D30" s="12">
        <f>'RAW DATA '!F116</f>
        <v>56840</v>
      </c>
      <c r="E30" s="12">
        <f>'RAW DATA '!F189</f>
        <v>31993</v>
      </c>
      <c r="F30" s="12">
        <f>'RAW DATA '!F262</f>
        <v>5265</v>
      </c>
      <c r="G30" s="12">
        <f>'RAW DATA '!F335</f>
        <v>907</v>
      </c>
      <c r="H30" s="12">
        <f>'RAW DATA '!F408</f>
        <v>8050</v>
      </c>
      <c r="I30" s="12">
        <f>'RAW DATA '!F481</f>
        <v>1212</v>
      </c>
      <c r="J30" s="12">
        <f>'RAW DATA '!F554</f>
        <v>9306</v>
      </c>
      <c r="K30" s="12">
        <f>'RAW DATA '!F627</f>
        <v>687</v>
      </c>
      <c r="L30" s="12">
        <f>'RAW DATA '!F1284</f>
        <v>3317</v>
      </c>
      <c r="M30" s="12">
        <f>'RAW DATA '!F700</f>
        <v>242</v>
      </c>
      <c r="N30" s="28"/>
      <c r="O30" s="28"/>
    </row>
    <row r="31" spans="1:15">
      <c r="A31" s="11">
        <v>30</v>
      </c>
      <c r="B31" s="10" t="s">
        <v>145</v>
      </c>
      <c r="C31" s="12">
        <f>'RAW DATA '!F44</f>
        <v>123047</v>
      </c>
      <c r="D31" s="12">
        <f>'RAW DATA '!F117</f>
        <v>55398</v>
      </c>
      <c r="E31" s="12">
        <f>'RAW DATA '!F190</f>
        <v>37703</v>
      </c>
      <c r="F31" s="12">
        <f>'RAW DATA '!F263</f>
        <v>8249</v>
      </c>
      <c r="G31" s="12">
        <f>'RAW DATA '!F336</f>
        <v>148</v>
      </c>
      <c r="H31" s="12">
        <f>'RAW DATA '!F409</f>
        <v>6469</v>
      </c>
      <c r="I31" s="12">
        <f>'RAW DATA '!F482</f>
        <v>2674</v>
      </c>
      <c r="J31" s="12">
        <f>'RAW DATA '!F555</f>
        <v>15095</v>
      </c>
      <c r="K31" s="12">
        <f>'RAW DATA '!F628</f>
        <v>908</v>
      </c>
      <c r="L31" s="12">
        <f>'RAW DATA '!F1285</f>
        <v>4530</v>
      </c>
      <c r="M31" s="12">
        <f>'RAW DATA '!F701</f>
        <v>280</v>
      </c>
      <c r="N31" s="28"/>
      <c r="O31" s="28"/>
    </row>
    <row r="32" spans="1:15">
      <c r="A32" s="11">
        <v>31</v>
      </c>
      <c r="B32" s="10" t="s">
        <v>146</v>
      </c>
      <c r="C32" s="12">
        <f>'RAW DATA '!F45</f>
        <v>123635</v>
      </c>
      <c r="D32" s="12">
        <f>'RAW DATA '!F118</f>
        <v>50961</v>
      </c>
      <c r="E32" s="12">
        <f>'RAW DATA '!F191</f>
        <v>35985</v>
      </c>
      <c r="F32" s="12">
        <f>'RAW DATA '!F264</f>
        <v>8117</v>
      </c>
      <c r="G32" s="12">
        <f>'RAW DATA '!F337</f>
        <v>2015</v>
      </c>
      <c r="H32" s="12">
        <f>'RAW DATA '!F410</f>
        <v>7228</v>
      </c>
      <c r="I32" s="12">
        <f>'RAW DATA '!F483</f>
        <v>2326</v>
      </c>
      <c r="J32" s="12">
        <f>'RAW DATA '!F556</f>
        <v>14170</v>
      </c>
      <c r="K32" s="12">
        <f>'RAW DATA '!F629</f>
        <v>785</v>
      </c>
      <c r="L32" s="12">
        <f>'RAW DATA '!F1286</f>
        <v>3871</v>
      </c>
      <c r="M32" s="12">
        <f>'RAW DATA '!F702</f>
        <v>164</v>
      </c>
      <c r="N32" s="28"/>
      <c r="O32" s="28"/>
    </row>
    <row r="33" spans="1:15">
      <c r="A33" s="11">
        <v>32</v>
      </c>
      <c r="B33" s="10" t="s">
        <v>147</v>
      </c>
      <c r="C33" s="12">
        <f>'RAW DATA '!F46</f>
        <v>120787</v>
      </c>
      <c r="D33" s="12">
        <f>'RAW DATA '!F119</f>
        <v>55143</v>
      </c>
      <c r="E33" s="12">
        <f>'RAW DATA '!F192</f>
        <v>37071</v>
      </c>
      <c r="F33" s="12">
        <f>'RAW DATA '!F265</f>
        <v>8250</v>
      </c>
      <c r="G33" s="12">
        <f>'RAW DATA '!F338</f>
        <v>1979</v>
      </c>
      <c r="H33" s="12">
        <f>'RAW DATA '!F411</f>
        <v>7477</v>
      </c>
      <c r="I33" s="12">
        <f>'RAW DATA '!F484</f>
        <v>2632</v>
      </c>
      <c r="J33" s="12">
        <f>'RAW DATA '!F557</f>
        <v>14997</v>
      </c>
      <c r="K33" s="12">
        <f>'RAW DATA '!F630</f>
        <v>888</v>
      </c>
      <c r="L33" s="12">
        <f>'RAW DATA '!F1287</f>
        <v>4063</v>
      </c>
      <c r="M33" s="12">
        <f>'RAW DATA '!F703</f>
        <v>283</v>
      </c>
      <c r="N33" s="28"/>
      <c r="O33" s="28"/>
    </row>
    <row r="34" spans="1:15">
      <c r="A34" s="11">
        <v>33</v>
      </c>
      <c r="B34" s="10" t="s">
        <v>148</v>
      </c>
      <c r="C34" s="12">
        <f>'RAW DATA '!F47</f>
        <v>114854</v>
      </c>
      <c r="D34" s="12">
        <f>'RAW DATA '!F120</f>
        <v>56657</v>
      </c>
      <c r="E34" s="12">
        <f>'RAW DATA '!F193</f>
        <v>38323</v>
      </c>
      <c r="F34" s="12">
        <f>'RAW DATA '!F266</f>
        <v>8236</v>
      </c>
      <c r="G34" s="12">
        <f>'RAW DATA '!F339</f>
        <v>1702</v>
      </c>
      <c r="H34" s="12">
        <f>'RAW DATA '!F412</f>
        <v>8083</v>
      </c>
      <c r="I34" s="12">
        <f>'RAW DATA '!F485</f>
        <v>2205</v>
      </c>
      <c r="J34" s="12">
        <f>'RAW DATA '!F558</f>
        <v>14225</v>
      </c>
      <c r="K34" s="12">
        <f>'RAW DATA '!F631</f>
        <v>836</v>
      </c>
      <c r="L34" s="12">
        <f>'RAW DATA '!F1288</f>
        <v>4851</v>
      </c>
      <c r="M34" s="12">
        <f>'RAW DATA '!F704</f>
        <v>345</v>
      </c>
      <c r="N34" s="28"/>
      <c r="O34" s="28"/>
    </row>
    <row r="35" spans="1:15">
      <c r="A35" s="11">
        <v>34</v>
      </c>
      <c r="B35" s="10" t="s">
        <v>149</v>
      </c>
      <c r="C35" s="12">
        <f>'RAW DATA '!F48</f>
        <v>167634</v>
      </c>
      <c r="D35" s="12">
        <f>'RAW DATA '!F121</f>
        <v>50231</v>
      </c>
      <c r="E35" s="12">
        <f>'RAW DATA '!F194</f>
        <v>41444</v>
      </c>
      <c r="F35" s="12">
        <f>'RAW DATA '!F267</f>
        <v>11962</v>
      </c>
      <c r="G35" s="12">
        <f>'RAW DATA '!F340</f>
        <v>3786</v>
      </c>
      <c r="H35" s="12">
        <f>'RAW DATA '!F413</f>
        <v>6764</v>
      </c>
      <c r="I35" s="12">
        <f>'RAW DATA '!F486</f>
        <v>3876</v>
      </c>
      <c r="J35" s="12">
        <f>'RAW DATA '!F559</f>
        <v>17130</v>
      </c>
      <c r="K35" s="12">
        <f>'RAW DATA '!F632</f>
        <v>816</v>
      </c>
      <c r="L35" s="12">
        <f>'RAW DATA '!F1289</f>
        <v>4008</v>
      </c>
      <c r="M35" s="12">
        <f>'RAW DATA '!F705</f>
        <v>342</v>
      </c>
      <c r="N35" s="28"/>
      <c r="O35" s="28"/>
    </row>
    <row r="36" spans="1:15">
      <c r="A36" s="11">
        <v>35</v>
      </c>
      <c r="B36" s="10" t="s">
        <v>150</v>
      </c>
      <c r="C36" s="12">
        <f>'RAW DATA '!F49</f>
        <v>169738</v>
      </c>
      <c r="D36" s="12">
        <f>'RAW DATA '!F122</f>
        <v>53021</v>
      </c>
      <c r="E36" s="12">
        <f>'RAW DATA '!F195</f>
        <v>40833</v>
      </c>
      <c r="F36" s="12">
        <f>'RAW DATA '!F268</f>
        <v>11967</v>
      </c>
      <c r="G36" s="12">
        <f>'RAW DATA '!F341</f>
        <v>3644</v>
      </c>
      <c r="H36" s="12">
        <f>'RAW DATA '!F414</f>
        <v>6814</v>
      </c>
      <c r="I36" s="12">
        <f>'RAW DATA '!F487</f>
        <v>3481</v>
      </c>
      <c r="J36" s="12">
        <f>'RAW DATA '!F560</f>
        <v>17148</v>
      </c>
      <c r="K36" s="12">
        <f>'RAW DATA '!F633</f>
        <v>1046</v>
      </c>
      <c r="L36" s="12">
        <f>'RAW DATA '!F1290</f>
        <v>4346</v>
      </c>
      <c r="M36" s="12">
        <f>'RAW DATA '!F706</f>
        <v>261</v>
      </c>
      <c r="N36" s="28"/>
      <c r="O36" s="28"/>
    </row>
    <row r="37" spans="1:15">
      <c r="A37" s="11">
        <v>36</v>
      </c>
      <c r="B37" s="10" t="s">
        <v>151</v>
      </c>
      <c r="C37" s="12">
        <f>'RAW DATA '!F50</f>
        <v>156387</v>
      </c>
      <c r="D37" s="12">
        <f>'RAW DATA '!F123</f>
        <v>44661</v>
      </c>
      <c r="E37" s="12">
        <f>'RAW DATA '!F196</f>
        <v>37323</v>
      </c>
      <c r="F37" s="12">
        <f>'RAW DATA '!F269</f>
        <v>10272</v>
      </c>
      <c r="G37" s="12">
        <f>'RAW DATA '!F342</f>
        <v>3297</v>
      </c>
      <c r="H37" s="12">
        <f>'RAW DATA '!F415</f>
        <v>5974</v>
      </c>
      <c r="I37" s="12">
        <f>'RAW DATA '!F488</f>
        <v>3852</v>
      </c>
      <c r="J37" s="12">
        <f>'RAW DATA '!F561</f>
        <v>16665</v>
      </c>
      <c r="K37" s="12">
        <f>'RAW DATA '!F634</f>
        <v>990</v>
      </c>
      <c r="L37" s="12">
        <f>'RAW DATA '!F1291</f>
        <v>4228</v>
      </c>
      <c r="M37" s="12">
        <f>'RAW DATA '!F707</f>
        <v>364</v>
      </c>
      <c r="N37" s="28"/>
      <c r="O37" s="28"/>
    </row>
    <row r="38" spans="1:15">
      <c r="A38" s="11">
        <v>37</v>
      </c>
      <c r="B38" s="10" t="s">
        <v>152</v>
      </c>
      <c r="C38" s="12">
        <f>'RAW DATA '!F51</f>
        <v>163635</v>
      </c>
      <c r="D38" s="12">
        <f>'RAW DATA '!F124</f>
        <v>56293</v>
      </c>
      <c r="E38" s="12">
        <f>'RAW DATA '!F197</f>
        <v>43106</v>
      </c>
      <c r="F38" s="12">
        <f>'RAW DATA '!F270</f>
        <v>12104</v>
      </c>
      <c r="G38" s="12">
        <f>'RAW DATA '!F343</f>
        <v>2996</v>
      </c>
      <c r="H38" s="12">
        <f>'RAW DATA '!F416</f>
        <v>6478</v>
      </c>
      <c r="I38" s="12">
        <f>'RAW DATA '!F489</f>
        <v>3341</v>
      </c>
      <c r="J38" s="12">
        <f>'RAW DATA '!F562</f>
        <v>17133</v>
      </c>
      <c r="K38" s="12">
        <f>'RAW DATA '!F635</f>
        <v>771</v>
      </c>
      <c r="L38" s="12">
        <f>'RAW DATA '!F1292</f>
        <v>4073</v>
      </c>
      <c r="M38" s="12">
        <f>'RAW DATA '!F708</f>
        <v>433</v>
      </c>
      <c r="N38" s="28"/>
      <c r="O38" s="28"/>
    </row>
    <row r="39" spans="1:15"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</row>
    <row r="40" spans="1:15">
      <c r="A40" s="14" t="s">
        <v>158</v>
      </c>
      <c r="B40" s="14"/>
      <c r="C40" s="14" t="s">
        <v>101</v>
      </c>
      <c r="D40" s="14" t="s">
        <v>102</v>
      </c>
      <c r="E40" s="14" t="s">
        <v>103</v>
      </c>
      <c r="F40" s="14" t="s">
        <v>104</v>
      </c>
      <c r="G40" s="14" t="s">
        <v>105</v>
      </c>
      <c r="H40" s="14" t="s">
        <v>106</v>
      </c>
      <c r="I40" s="14" t="s">
        <v>107</v>
      </c>
      <c r="J40" s="14" t="s">
        <v>108</v>
      </c>
      <c r="K40" s="14" t="s">
        <v>109</v>
      </c>
      <c r="L40" s="14" t="s">
        <v>110</v>
      </c>
      <c r="M40" s="14" t="s">
        <v>111</v>
      </c>
    </row>
    <row r="41" spans="1:1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</row>
    <row r="42" spans="1:15">
      <c r="A42" s="14">
        <v>1</v>
      </c>
      <c r="B42" s="14" t="s">
        <v>117</v>
      </c>
      <c r="C42" s="15">
        <f>C3/'CALIBRATION CURVE '!$D$4</f>
        <v>5.9951456310679614</v>
      </c>
      <c r="D42" s="15">
        <f>D3/'CALIBRATION CURVE '!$D$4</f>
        <v>8.2950267485635027</v>
      </c>
      <c r="E42" s="15">
        <f>E3/'CALIBRATION CURVE '!$E$21</f>
        <v>5.7773408366668919</v>
      </c>
      <c r="F42" s="15">
        <f>F3/'CALIBRATION CURVE '!$E$21</f>
        <v>0.79530815648518538</v>
      </c>
      <c r="G42" s="15">
        <f>G3/'CALIBRATION CURVE '!$E$21</f>
        <v>1.3560241372296425E-2</v>
      </c>
      <c r="H42" s="15">
        <f>H3/'CALIBRATION CURVE '!$D$4</f>
        <v>1.2844263919159897</v>
      </c>
      <c r="I42" s="15">
        <f>I3/'CALIBRATION CURVE '!$E$21</f>
        <v>0.13763644992880872</v>
      </c>
      <c r="J42" s="15">
        <f>J3/'CALIBRATION CURVE '!$D$4</f>
        <v>0.16544481870418071</v>
      </c>
      <c r="K42" s="15">
        <f>K3/'CALIBRATION CURVE '!$E$21</f>
        <v>0.27866296020069153</v>
      </c>
      <c r="L42" s="15">
        <f>L3/'CALIBRATION CURVE '!$E$21</f>
        <v>3.5256627567970711E-2</v>
      </c>
      <c r="M42" s="15">
        <f>M3/'CALIBRATION CURVE '!$E$21</f>
        <v>9.7633737880534269E-2</v>
      </c>
      <c r="N42" s="29"/>
      <c r="O42" s="29"/>
    </row>
    <row r="43" spans="1:15">
      <c r="A43" s="14">
        <v>2</v>
      </c>
      <c r="B43" s="14" t="s">
        <v>118</v>
      </c>
      <c r="C43" s="15">
        <f>C4/'CALIBRATION CURVE '!$D$4</f>
        <v>5.9892015058450569</v>
      </c>
      <c r="D43" s="15">
        <f>D4/'CALIBRATION CURVE '!$D$4</f>
        <v>7.9071725777689714</v>
      </c>
      <c r="E43" s="15">
        <f>E4/'CALIBRATION CURVE '!$E$21</f>
        <v>5.87972065902773</v>
      </c>
      <c r="F43" s="15">
        <f>F4/'CALIBRATION CURVE '!$E$21</f>
        <v>0.91667231676723837</v>
      </c>
      <c r="G43" s="15">
        <f>G4/'CALIBRATION CURVE '!$E$21</f>
        <v>0.13899247406603837</v>
      </c>
      <c r="H43" s="15">
        <f>H4/'CALIBRATION CURVE '!$D$4</f>
        <v>1.1382999801862492</v>
      </c>
      <c r="I43" s="15">
        <f>I4/'CALIBRATION CURVE '!$E$21</f>
        <v>0.15187470336971998</v>
      </c>
      <c r="J43" s="15">
        <f>J4/'CALIBRATION CURVE '!$D$4</f>
        <v>0.20953041410739054</v>
      </c>
      <c r="K43" s="15">
        <f>K4/'CALIBRATION CURVE '!$E$21</f>
        <v>0.45020001356024136</v>
      </c>
      <c r="L43" s="15">
        <f>L4/'CALIBRATION CURVE '!$E$21</f>
        <v>0.32341175672926975</v>
      </c>
      <c r="M43" s="15">
        <f>M4/'CALIBRATION CURVE '!$E$21</f>
        <v>4.4070784459963382E-2</v>
      </c>
      <c r="N43" s="29"/>
      <c r="O43" s="29"/>
    </row>
    <row r="44" spans="1:15">
      <c r="A44" s="14">
        <v>3</v>
      </c>
      <c r="B44" s="14" t="s">
        <v>119</v>
      </c>
      <c r="C44" s="15">
        <f>C5/'CALIBRATION CURVE '!$D$4</f>
        <v>6.613829998018625</v>
      </c>
      <c r="D44" s="15">
        <f>D5/'CALIBRATION CURVE '!$D$4</f>
        <v>9.6497919556171983</v>
      </c>
      <c r="E44" s="15">
        <f>E5/'CALIBRATION CURVE '!$E$21</f>
        <v>7.7998508373449047</v>
      </c>
      <c r="F44" s="15">
        <f>F5/'CALIBRATION CURVE '!$E$21</f>
        <v>1.0929554546070919</v>
      </c>
      <c r="G44" s="15">
        <f>G5/'CALIBRATION CURVE '!$E$21</f>
        <v>0.13763644992880872</v>
      </c>
      <c r="H44" s="15">
        <f>H5/'CALIBRATION CURVE '!$D$4</f>
        <v>1.3225678620962948</v>
      </c>
      <c r="I44" s="15">
        <f>I5/'CALIBRATION CURVE '!$E$21</f>
        <v>0.18713133093769069</v>
      </c>
      <c r="J44" s="15">
        <f>J5/'CALIBRATION CURVE '!$D$4</f>
        <v>0.23182088369328313</v>
      </c>
      <c r="K44" s="15">
        <f>K5/'CALIBRATION CURVE '!$E$21</f>
        <v>0.30849549121974368</v>
      </c>
      <c r="L44" s="15">
        <f>L5/'CALIBRATION CURVE '!$E$21</f>
        <v>0.57902230659705745</v>
      </c>
      <c r="M44" s="15">
        <f>M5/'CALIBRATION CURVE '!$E$21</f>
        <v>7.9327412027934086E-2</v>
      </c>
      <c r="N44" s="29"/>
      <c r="O44" s="29"/>
    </row>
    <row r="45" spans="1:15">
      <c r="A45" s="14">
        <v>4</v>
      </c>
      <c r="B45" s="14" t="s">
        <v>120</v>
      </c>
      <c r="C45" s="15">
        <f>C6/'CALIBRATION CURVE '!$D$4</f>
        <v>5.2035862888844857</v>
      </c>
      <c r="D45" s="15">
        <f>D6/'CALIBRATION CURVE '!$D$4</f>
        <v>7.0908460471567265</v>
      </c>
      <c r="E45" s="15">
        <f>E6/'CALIBRATION CURVE '!$E$21</f>
        <v>6.0485456641128206</v>
      </c>
      <c r="F45" s="15">
        <f>F6/'CALIBRATION CURVE '!$E$21</f>
        <v>0.82310665129839311</v>
      </c>
      <c r="G45" s="15">
        <f>G6/'CALIBRATION CURVE '!$E$21</f>
        <v>0.11390602752728998</v>
      </c>
      <c r="H45" s="15">
        <f>H6/'CALIBRATION CURVE '!$D$4</f>
        <v>0.843075094115316</v>
      </c>
      <c r="I45" s="15">
        <f>I6/'CALIBRATION CURVE '!$E$21</f>
        <v>0.140348498203268</v>
      </c>
      <c r="J45" s="15">
        <f>J6/'CALIBRATION CURVE '!$D$4</f>
        <v>0.12878937982960176</v>
      </c>
      <c r="K45" s="15">
        <f>K6/'CALIBRATION CURVE '!$E$21</f>
        <v>0.22442199471150584</v>
      </c>
      <c r="L45" s="15">
        <f>L6/'CALIBRATION CURVE '!$E$21</f>
        <v>0.27866296020069153</v>
      </c>
      <c r="M45" s="15">
        <f>M6/'CALIBRATION CURVE '!$E$21</f>
        <v>4.6782832734422672E-2</v>
      </c>
      <c r="N45" s="29"/>
      <c r="O45" s="29"/>
    </row>
    <row r="46" spans="1:15">
      <c r="A46" s="14">
        <v>5</v>
      </c>
      <c r="B46" s="14" t="s">
        <v>121</v>
      </c>
      <c r="C46" s="15">
        <f>C7/'CALIBRATION CURVE '!$D$4</f>
        <v>6.0446800079255008</v>
      </c>
      <c r="D46" s="15">
        <f>D7/'CALIBRATION CURVE '!$D$4</f>
        <v>8.3212799682979988</v>
      </c>
      <c r="E46" s="15">
        <f>E7/'CALIBRATION CURVE '!$E$21</f>
        <v>6.8458878568038504</v>
      </c>
      <c r="F46" s="15">
        <f>F7/'CALIBRATION CURVE '!$E$21</f>
        <v>0.88955183402264559</v>
      </c>
      <c r="G46" s="15">
        <f>G7/'CALIBRATION CURVE '!$E$21</f>
        <v>0.15187470336971998</v>
      </c>
      <c r="H46" s="15">
        <f>H7/'CALIBRATION CURVE '!$D$4</f>
        <v>1.2586685159500695</v>
      </c>
      <c r="I46" s="15">
        <f>I7/'CALIBRATION CURVE '!$E$21</f>
        <v>0.16136687233032748</v>
      </c>
      <c r="J46" s="15">
        <f>J7/'CALIBRATION CURVE '!$D$4</f>
        <v>0.20953041410739054</v>
      </c>
      <c r="K46" s="15">
        <f>K7/'CALIBRATION CURVE '!$E$21</f>
        <v>0.38511085497321851</v>
      </c>
      <c r="L46" s="15">
        <f>L7/'CALIBRATION CURVE '!$E$21</f>
        <v>0.51122109973557528</v>
      </c>
      <c r="M46" s="15">
        <f>M7/'CALIBRATION CURVE '!$E$21</f>
        <v>4.9494881008881955E-2</v>
      </c>
      <c r="N46" s="29"/>
      <c r="O46" s="29"/>
    </row>
    <row r="47" spans="1:15">
      <c r="A47" s="14">
        <v>6</v>
      </c>
      <c r="B47" s="14" t="s">
        <v>122</v>
      </c>
      <c r="C47" s="15">
        <f>C8/'CALIBRATION CURVE '!$D$4</f>
        <v>5.4869229245096101</v>
      </c>
      <c r="D47" s="15">
        <f>D8/'CALIBRATION CURVE '!$D$4</f>
        <v>8.2445016841688137</v>
      </c>
      <c r="E47" s="15">
        <f>E8/'CALIBRATION CURVE '!$E$21</f>
        <v>6.3394128415485795</v>
      </c>
      <c r="F47" s="15">
        <f>F8/'CALIBRATION CURVE '!$E$21</f>
        <v>0.9119262322869347</v>
      </c>
      <c r="G47" s="15">
        <f>G8/'CALIBRATION CURVE '!$E$21</f>
        <v>0.19933554817275748</v>
      </c>
      <c r="H47" s="15">
        <f>H8/'CALIBRATION CURVE '!$D$4</f>
        <v>1.1774321379037052</v>
      </c>
      <c r="I47" s="15">
        <f>I8/'CALIBRATION CURVE '!$E$21</f>
        <v>0.14170452234049766</v>
      </c>
      <c r="J47" s="15">
        <f>J8/'CALIBRATION CURVE '!$D$4</f>
        <v>0.30463641767386568</v>
      </c>
      <c r="K47" s="15">
        <f>K8/'CALIBRATION CURVE '!$E$21</f>
        <v>0.34849820326801817</v>
      </c>
      <c r="L47" s="15">
        <f>L8/'CALIBRATION CURVE '!$E$21</f>
        <v>0.34443013085632923</v>
      </c>
      <c r="M47" s="15">
        <f>M8/'CALIBRATION CURVE '!$E$21</f>
        <v>5.2884941351956059E-2</v>
      </c>
      <c r="N47" s="29"/>
      <c r="O47" s="29"/>
    </row>
    <row r="48" spans="1:15">
      <c r="A48" s="14">
        <v>7</v>
      </c>
      <c r="B48" s="14" t="s">
        <v>123</v>
      </c>
      <c r="C48" s="15">
        <f>C9/'CALIBRATION CURVE '!$D$4</f>
        <v>5.9208440657816528</v>
      </c>
      <c r="D48" s="15">
        <f>D9/'CALIBRATION CURVE '!$D$4</f>
        <v>9.2029918763621961</v>
      </c>
      <c r="E48" s="15">
        <f>E9/'CALIBRATION CURVE '!$E$21</f>
        <v>7.7903586683842967</v>
      </c>
      <c r="F48" s="15">
        <f>F9/'CALIBRATION CURVE '!$E$21</f>
        <v>1.1221099735575293</v>
      </c>
      <c r="G48" s="15">
        <f>G9/'CALIBRATION CURVE '!$E$21</f>
        <v>0.21560783781951318</v>
      </c>
      <c r="H48" s="15">
        <f>H9/'CALIBRATION CURVE '!$D$4</f>
        <v>1.1600951060035665</v>
      </c>
      <c r="I48" s="15">
        <f>I9/'CALIBRATION CURVE '!$E$21</f>
        <v>0.16611295681063121</v>
      </c>
      <c r="J48" s="15">
        <f>J9/'CALIBRATION CURVE '!$D$4</f>
        <v>0.3477313255399247</v>
      </c>
      <c r="K48" s="15">
        <f>K9/'CALIBRATION CURVE '!$E$21</f>
        <v>0.37222862566953691</v>
      </c>
      <c r="L48" s="15">
        <f>L9/'CALIBRATION CURVE '!$E$21</f>
        <v>0.32680181707234385</v>
      </c>
      <c r="M48" s="15">
        <f>M9/'CALIBRATION CURVE '!$E$21</f>
        <v>7.729337582208963E-2</v>
      </c>
      <c r="N48" s="29"/>
      <c r="O48" s="29"/>
    </row>
    <row r="49" spans="1:32">
      <c r="A49" s="14">
        <v>8</v>
      </c>
      <c r="B49" s="14" t="s">
        <v>124</v>
      </c>
      <c r="C49" s="15">
        <f>C10/'CALIBRATION CURVE '!$D$4</f>
        <v>5.5057459877154749</v>
      </c>
      <c r="D49" s="15">
        <f>D10/'CALIBRATION CURVE '!$D$4</f>
        <v>8.3698236576183866</v>
      </c>
      <c r="E49" s="15">
        <f>E10/'CALIBRATION CURVE '!$E$21</f>
        <v>6.9787782222523553</v>
      </c>
      <c r="F49" s="15">
        <f>F10/'CALIBRATION CURVE '!$E$21</f>
        <v>0.90446809953217167</v>
      </c>
      <c r="G49" s="15">
        <f>G10/'CALIBRATION CURVE '!$E$21</f>
        <v>0.21221777747643908</v>
      </c>
      <c r="H49" s="15">
        <f>H10/'CALIBRATION CURVE '!$D$4</f>
        <v>1.1640578561521697</v>
      </c>
      <c r="I49" s="15">
        <f>I10/'CALIBRATION CURVE '!$E$21</f>
        <v>0.11661807580174927</v>
      </c>
      <c r="J49" s="15">
        <f>J10/'CALIBRATION CURVE '!$D$4</f>
        <v>0.29819694868238561</v>
      </c>
      <c r="K49" s="15">
        <f>K10/'CALIBRATION CURVE '!$E$21</f>
        <v>0.30781747915112889</v>
      </c>
      <c r="L49" s="15">
        <f>L10/'CALIBRATION CURVE '!$E$21</f>
        <v>0.35188826361109227</v>
      </c>
      <c r="M49" s="15">
        <f>M10/'CALIBRATION CURVE '!$E$21</f>
        <v>0.1050918706352973</v>
      </c>
      <c r="N49" s="29"/>
      <c r="O49" s="29"/>
    </row>
    <row r="50" spans="1:32">
      <c r="A50" s="14">
        <v>9</v>
      </c>
      <c r="B50" s="14" t="s">
        <v>125</v>
      </c>
      <c r="C50" s="15">
        <f>C11/'CALIBRATION CURVE '!$D$4</f>
        <v>6.1516742619377851</v>
      </c>
      <c r="D50" s="15">
        <f>D11/'CALIBRATION CURVE '!$D$4</f>
        <v>9.244600752922528</v>
      </c>
      <c r="E50" s="15">
        <f>E11/'CALIBRATION CURVE '!$E$21</f>
        <v>7.636449928808732</v>
      </c>
      <c r="F50" s="15">
        <f>F11/'CALIBRATION CURVE '!$E$21</f>
        <v>0.9309105702081496</v>
      </c>
      <c r="G50" s="15">
        <f>G11/'CALIBRATION CURVE '!$E$21</f>
        <v>0.12543223269374193</v>
      </c>
      <c r="H50" s="15">
        <f>H11/'CALIBRATION CURVE '!$D$4</f>
        <v>1.449375866851595</v>
      </c>
      <c r="I50" s="15">
        <f>I11/'CALIBRATION CURVE '!$E$21</f>
        <v>0.1532307275069496</v>
      </c>
      <c r="J50" s="15">
        <f>J11/'CALIBRATION CURVE '!$D$4</f>
        <v>0.41807014067763026</v>
      </c>
      <c r="K50" s="15">
        <f>K11/'CALIBRATION CURVE '!$E$21</f>
        <v>1.4916265509526069E-2</v>
      </c>
      <c r="L50" s="15">
        <f>L11/'CALIBRATION CURVE '!$E$21</f>
        <v>0.39799308427690011</v>
      </c>
      <c r="M50" s="15">
        <f>M11/'CALIBRATION CURVE '!$E$21</f>
        <v>5.559698962641535E-2</v>
      </c>
      <c r="N50" s="29"/>
      <c r="O50" s="29"/>
    </row>
    <row r="51" spans="1:32">
      <c r="A51" s="14">
        <v>10</v>
      </c>
      <c r="B51" s="14" t="s">
        <v>126</v>
      </c>
      <c r="C51" s="15">
        <f>C12/'CALIBRATION CURVE '!$D$4</f>
        <v>5.7192391519714683</v>
      </c>
      <c r="D51" s="15">
        <f>D12/'CALIBRATION CURVE '!$D$4</f>
        <v>8.3727957202298402</v>
      </c>
      <c r="E51" s="15">
        <f>E12/'CALIBRATION CURVE '!$E$21</f>
        <v>7.3679571496372631</v>
      </c>
      <c r="F51" s="15">
        <f>F12/'CALIBRATION CURVE '!$E$21</f>
        <v>1.0217641874025356</v>
      </c>
      <c r="G51" s="15">
        <f>G12/'CALIBRATION CURVE '!$E$21</f>
        <v>0.20204759644721676</v>
      </c>
      <c r="H51" s="15">
        <f>H12/'CALIBRATION CURVE '!$D$4</f>
        <v>1.226471170992669</v>
      </c>
      <c r="I51" s="15">
        <f>I12/'CALIBRATION CURVE '!$E$21</f>
        <v>0.12543223269374193</v>
      </c>
      <c r="J51" s="15">
        <f>J12/'CALIBRATION CURVE '!$D$4</f>
        <v>0.28036457301367151</v>
      </c>
      <c r="K51" s="15">
        <f>K12/'CALIBRATION CURVE '!$E$21</f>
        <v>0.30781747915112889</v>
      </c>
      <c r="L51" s="15">
        <f>L12/'CALIBRATION CURVE '!$E$21</f>
        <v>0.32069970845481049</v>
      </c>
      <c r="M51" s="15">
        <f>M12/'CALIBRATION CURVE '!$E$21</f>
        <v>9.5599701674689799E-2</v>
      </c>
      <c r="N51" s="29"/>
      <c r="O51" s="29"/>
    </row>
    <row r="52" spans="1:32">
      <c r="A52" s="14">
        <v>11</v>
      </c>
      <c r="B52" s="14" t="s">
        <v>127</v>
      </c>
      <c r="C52" s="15">
        <f>C13/'CALIBRATION CURVE '!$D$4</f>
        <v>5.3650683574400633</v>
      </c>
      <c r="D52" s="15">
        <f>D13/'CALIBRATION CURVE '!$D$4</f>
        <v>8.6348325738062215</v>
      </c>
      <c r="E52" s="15">
        <f>E13/'CALIBRATION CURVE '!$E$21</f>
        <v>7.2648993152078098</v>
      </c>
      <c r="F52" s="15">
        <f>F13/'CALIBRATION CURVE '!$E$21</f>
        <v>1.0644789477252694</v>
      </c>
      <c r="G52" s="15">
        <f>G13/'CALIBRATION CURVE '!$E$21</f>
        <v>0.24544036883856532</v>
      </c>
      <c r="H52" s="15">
        <f>H13/'CALIBRATION CURVE '!$D$4</f>
        <v>1.2428175153556569</v>
      </c>
      <c r="I52" s="15">
        <f>I13/'CALIBRATION CURVE '!$E$21</f>
        <v>0.13289036544850497</v>
      </c>
      <c r="J52" s="15">
        <f>J13/'CALIBRATION CURVE '!$D$4</f>
        <v>0.29819694868238561</v>
      </c>
      <c r="K52" s="15">
        <f>K13/'CALIBRATION CURVE '!$E$21</f>
        <v>0.32883585327818832</v>
      </c>
      <c r="L52" s="15">
        <f>L13/'CALIBRATION CURVE '!$E$21</f>
        <v>0.28001898433792122</v>
      </c>
      <c r="M52" s="15">
        <f>M13/'CALIBRATION CURVE '!$E$21</f>
        <v>8.6785544782697122E-2</v>
      </c>
      <c r="N52" s="29"/>
      <c r="O52" s="29"/>
    </row>
    <row r="53" spans="1:32">
      <c r="A53" s="14">
        <v>12</v>
      </c>
      <c r="B53" s="14" t="s">
        <v>128</v>
      </c>
      <c r="C53" s="15">
        <f>C14/'CALIBRATION CURVE '!$D$4</f>
        <v>4.9009312462849222</v>
      </c>
      <c r="D53" s="15">
        <f>D14/'CALIBRATION CURVE '!$D$4</f>
        <v>7.7253814147018032</v>
      </c>
      <c r="E53" s="15">
        <f>E14/'CALIBRATION CURVE '!$E$21</f>
        <v>6.3936538070377651</v>
      </c>
      <c r="F53" s="15">
        <f>F14/'CALIBRATION CURVE '!$E$21</f>
        <v>0.94379279951183126</v>
      </c>
      <c r="G53" s="15">
        <f>G14/'CALIBRATION CURVE '!$E$21</f>
        <v>2.9832531019052137E-2</v>
      </c>
      <c r="H53" s="15">
        <f>H14/'CALIBRATION CURVE '!$D$4</f>
        <v>1.3631860511194769</v>
      </c>
      <c r="I53" s="15">
        <f>I14/'CALIBRATION CURVE '!$E$21</f>
        <v>3.0510543087666958E-2</v>
      </c>
      <c r="J53" s="15">
        <f>J14/'CALIBRATION CURVE '!$D$4</f>
        <v>0.30364573013671486</v>
      </c>
      <c r="K53" s="15">
        <f>K14/'CALIBRATION CURVE '!$E$21</f>
        <v>0.29968133432775101</v>
      </c>
      <c r="L53" s="15">
        <f>L14/'CALIBRATION CURVE '!$E$21</f>
        <v>0.36341446877754424</v>
      </c>
      <c r="M53" s="15">
        <f>M14/'CALIBRATION CURVE '!$E$21</f>
        <v>9.7633737880534269E-2</v>
      </c>
      <c r="N53" s="29"/>
      <c r="O53" s="29"/>
    </row>
    <row r="54" spans="1:32">
      <c r="A54" s="14">
        <v>13</v>
      </c>
      <c r="B54" s="14" t="s">
        <v>129</v>
      </c>
      <c r="C54" s="15">
        <f>C15/'CALIBRATION CURVE '!$D$4</f>
        <v>9.1395878739845458</v>
      </c>
      <c r="D54" s="15">
        <f>D15/'CALIBRATION CURVE '!$D$4</f>
        <v>14.300079255002972</v>
      </c>
      <c r="E54" s="15">
        <f>E15/'CALIBRATION CURVE '!$E$21</f>
        <v>10.808190385788867</v>
      </c>
      <c r="F54" s="15">
        <f>F15/'CALIBRATION CURVE '!$E$21</f>
        <v>1.3973828734151468</v>
      </c>
      <c r="G54" s="15">
        <f>G15/'CALIBRATION CURVE '!$E$21</f>
        <v>0.30713946708251405</v>
      </c>
      <c r="H54" s="15">
        <f>H15/'CALIBRATION CURVE '!$D$4</f>
        <v>1.9912819496730731</v>
      </c>
      <c r="I54" s="15">
        <f>I15/'CALIBRATION CURVE '!$E$21</f>
        <v>0.22170994643704656</v>
      </c>
      <c r="J54" s="15">
        <f>J15/'CALIBRATION CURVE '!$D$4</f>
        <v>0.79948484248068163</v>
      </c>
      <c r="K54" s="15">
        <f>K15/'CALIBRATION CURVE '!$E$21</f>
        <v>0.39324699979659633</v>
      </c>
      <c r="L54" s="15">
        <f>L15/'CALIBRATION CURVE '!$E$21</f>
        <v>0.64478947725269509</v>
      </c>
      <c r="M54" s="15">
        <f>M15/'CALIBRATION CURVE '!$E$21</f>
        <v>7.729337582208963E-2</v>
      </c>
      <c r="N54" s="29"/>
      <c r="O54" s="29"/>
    </row>
    <row r="55" spans="1:32">
      <c r="A55" s="14">
        <v>14</v>
      </c>
      <c r="B55" s="14" t="s">
        <v>130</v>
      </c>
      <c r="C55" s="15">
        <f>C16/'CALIBRATION CURVE '!$D$4</f>
        <v>8.920150584505647</v>
      </c>
      <c r="D55" s="15">
        <f>D16/'CALIBRATION CURVE '!$D$4</f>
        <v>14.186645531999208</v>
      </c>
      <c r="E55" s="15">
        <f>E16/'CALIBRATION CURVE '!$E$21</f>
        <v>11.699098243948741</v>
      </c>
      <c r="F55" s="15">
        <f>F16/'CALIBRATION CURVE '!$E$21</f>
        <v>1.2692385924469454</v>
      </c>
      <c r="G55" s="15">
        <f>G16/'CALIBRATION CURVE '!$E$21</f>
        <v>0.27391687572038781</v>
      </c>
      <c r="H55" s="15">
        <f>H16/'CALIBRATION CURVE '!$D$4</f>
        <v>2.0492371705963941</v>
      </c>
      <c r="I55" s="15">
        <f>I16/'CALIBRATION CURVE '!$E$21</f>
        <v>0.20611566885890567</v>
      </c>
      <c r="J55" s="15">
        <f>J16/'CALIBRATION CURVE '!$D$4</f>
        <v>0.64394689914800873</v>
      </c>
      <c r="K55" s="15">
        <f>K16/'CALIBRATION CURVE '!$E$21</f>
        <v>0.38714489117906298</v>
      </c>
      <c r="L55" s="15">
        <f>L16/'CALIBRATION CURVE '!$E$21</f>
        <v>0.70581056342802895</v>
      </c>
      <c r="M55" s="15">
        <f>M16/'CALIBRATION CURVE '!$E$21</f>
        <v>0.10712590684114176</v>
      </c>
      <c r="N55" s="29"/>
      <c r="O55" s="29"/>
    </row>
    <row r="56" spans="1:32">
      <c r="A56" s="14">
        <v>15</v>
      </c>
      <c r="B56" s="14" t="s">
        <v>131</v>
      </c>
      <c r="C56" s="15">
        <f>C17/'CALIBRATION CURVE '!$D$4</f>
        <v>9.4496730731127396</v>
      </c>
      <c r="D56" s="15">
        <f>D17/'CALIBRATION CURVE '!$D$4</f>
        <v>15.389835545868833</v>
      </c>
      <c r="E56" s="15">
        <f>E17/'CALIBRATION CURVE '!$E$21</f>
        <v>12.916129907112346</v>
      </c>
      <c r="F56" s="15">
        <f>F17/'CALIBRATION CURVE '!$E$21</f>
        <v>1.6367211336361787</v>
      </c>
      <c r="G56" s="15">
        <f>G17/'CALIBRATION CURVE '!$E$21</f>
        <v>0.23120211539765406</v>
      </c>
      <c r="H56" s="15">
        <f>H17/'CALIBRATION CURVE '!$D$4</f>
        <v>2.1532593619972262</v>
      </c>
      <c r="I56" s="15">
        <f>I17/'CALIBRATION CURVE '!$E$21</f>
        <v>0.28679910502406941</v>
      </c>
      <c r="J56" s="15">
        <f>J17/'CALIBRATION CURVE '!$D$4</f>
        <v>0.66425599365959975</v>
      </c>
      <c r="K56" s="15">
        <f>K17/'CALIBRATION CURVE '!$E$21</f>
        <v>0.48003254457929351</v>
      </c>
      <c r="L56" s="15">
        <f>L17/'CALIBRATION CURVE '!$E$21</f>
        <v>0.65428164621330254</v>
      </c>
      <c r="M56" s="15">
        <f>M17/'CALIBRATION CURVE '!$E$21</f>
        <v>8.542952064546748E-2</v>
      </c>
      <c r="N56" s="29"/>
      <c r="O56" s="29"/>
    </row>
    <row r="57" spans="1:32">
      <c r="A57" s="14">
        <v>16</v>
      </c>
      <c r="B57" s="14" t="s">
        <v>132</v>
      </c>
      <c r="C57" s="15">
        <f>C18/'CALIBRATION CURVE '!$D$4</f>
        <v>8.091440459679017</v>
      </c>
      <c r="D57" s="15">
        <f>D18/'CALIBRATION CURVE '!$D$4</f>
        <v>15.279869229245097</v>
      </c>
      <c r="E57" s="15">
        <f>E18/'CALIBRATION CURVE '!$E$21</f>
        <v>11.570275950911926</v>
      </c>
      <c r="F57" s="15">
        <f>F18/'CALIBRATION CURVE '!$E$21</f>
        <v>1.4285714285714284</v>
      </c>
      <c r="G57" s="15">
        <f>G18/'CALIBRATION CURVE '!$E$21</f>
        <v>0.22916807919180959</v>
      </c>
      <c r="H57" s="15">
        <f>H18/'CALIBRATION CURVE '!$D$4</f>
        <v>2.0200118882504459</v>
      </c>
      <c r="I57" s="15">
        <f>I18/'CALIBRATION CURVE '!$E$21</f>
        <v>0.24950844125025423</v>
      </c>
      <c r="J57" s="15">
        <f>J18/'CALIBRATION CURVE '!$D$4</f>
        <v>0.63948880523083018</v>
      </c>
      <c r="K57" s="15">
        <f>K18/'CALIBRATION CURVE '!$E$21</f>
        <v>0.31663163604312156</v>
      </c>
      <c r="L57" s="15">
        <f>L18/'CALIBRATION CURVE '!$E$21</f>
        <v>0.63597532036070237</v>
      </c>
      <c r="M57" s="15">
        <f>M18/'CALIBRATION CURVE '!$E$21</f>
        <v>9.2887653400230516E-2</v>
      </c>
      <c r="N57" s="29"/>
      <c r="O57" s="29"/>
      <c r="Q57" s="91" t="s">
        <v>161</v>
      </c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</row>
    <row r="58" spans="1:32">
      <c r="A58" s="14">
        <v>17</v>
      </c>
      <c r="B58" s="14" t="s">
        <v>133</v>
      </c>
      <c r="C58" s="15">
        <f>C19/'CALIBRATION CURVE '!$D$4</f>
        <v>13.031999207449971</v>
      </c>
      <c r="D58" s="15">
        <f>D19/'CALIBRATION CURVE '!$D$4</f>
        <v>19.337725381414703</v>
      </c>
      <c r="E58" s="15">
        <f>E19/'CALIBRATION CURVE '!$E$21</f>
        <v>13.747372703234117</v>
      </c>
      <c r="F58" s="15">
        <f>F19/'CALIBRATION CURVE '!$E$21</f>
        <v>1.8692792731710623</v>
      </c>
      <c r="G58" s="15">
        <f>G19/'CALIBRATION CURVE '!$E$21</f>
        <v>0.27052681537731371</v>
      </c>
      <c r="H58" s="15">
        <f>H19/'CALIBRATION CURVE '!$D$4</f>
        <v>3.084505646918962</v>
      </c>
      <c r="I58" s="15">
        <f>I19/'CALIBRATION CURVE '!$E$21</f>
        <v>0.32544579293511422</v>
      </c>
      <c r="J58" s="15">
        <f>J19/'CALIBRATION CURVE '!$D$4</f>
        <v>1.5132752129978204</v>
      </c>
      <c r="K58" s="15">
        <f>K19/'CALIBRATION CURVE '!$E$21</f>
        <v>0.44952200149162652</v>
      </c>
      <c r="L58" s="15">
        <f>L19/'CALIBRATION CURVE '!$E$21</f>
        <v>1.0576988270391212</v>
      </c>
      <c r="M58" s="15">
        <f>M19/'CALIBRATION CURVE '!$E$21</f>
        <v>0.16543494474201639</v>
      </c>
      <c r="N58" s="29"/>
      <c r="O58" s="29"/>
    </row>
    <row r="59" spans="1:32">
      <c r="A59" s="14">
        <v>18</v>
      </c>
      <c r="B59" s="14" t="s">
        <v>134</v>
      </c>
      <c r="C59" s="15">
        <f>C20/'CALIBRATION CURVE '!$D$4</f>
        <v>10.395779671091738</v>
      </c>
      <c r="D59" s="15">
        <f>D20/'CALIBRATION CURVE '!$D$4</f>
        <v>17.703586288884487</v>
      </c>
      <c r="E59" s="15">
        <f>E20/'CALIBRATION CURVE '!$E$21</f>
        <v>11.928944335209167</v>
      </c>
      <c r="F59" s="15">
        <f>F20/'CALIBRATION CURVE '!$E$21</f>
        <v>2.0686148213438198</v>
      </c>
      <c r="G59" s="15">
        <f>G20/'CALIBRATION CURVE '!$E$21</f>
        <v>0.36748254118923313</v>
      </c>
      <c r="H59" s="15">
        <f>H20/'CALIBRATION CURVE '!$D$4</f>
        <v>2.3157321180899544</v>
      </c>
      <c r="I59" s="15">
        <f>I20/'CALIBRATION CURVE '!$E$21</f>
        <v>0.23255813953488372</v>
      </c>
      <c r="J59" s="15">
        <f>J20/'CALIBRATION CURVE '!$D$4</f>
        <v>1.2408361402813552</v>
      </c>
      <c r="K59" s="15">
        <f>K20/'CALIBRATION CURVE '!$E$21</f>
        <v>0.40206115668858905</v>
      </c>
      <c r="L59" s="15">
        <f>L20/'CALIBRATION CURVE '!$E$21</f>
        <v>0.93836870296291264</v>
      </c>
      <c r="M59" s="15">
        <f>M20/'CALIBRATION CURVE '!$E$21</f>
        <v>9.4243677537460158E-2</v>
      </c>
      <c r="N59" s="29"/>
      <c r="O59" s="29"/>
    </row>
    <row r="60" spans="1:32">
      <c r="A60" s="14">
        <v>19</v>
      </c>
      <c r="B60" s="14" t="s">
        <v>135</v>
      </c>
      <c r="C60" s="15">
        <f>C21/'CALIBRATION CURVE '!$D$4</f>
        <v>10.773231622746186</v>
      </c>
      <c r="D60" s="15">
        <f>D21/'CALIBRATION CURVE '!$D$4</f>
        <v>18.736873390132754</v>
      </c>
      <c r="E60" s="15">
        <f>E21/'CALIBRATION CURVE '!$E$21</f>
        <v>12.987321174316902</v>
      </c>
      <c r="F60" s="15">
        <f>F21/'CALIBRATION CURVE '!$E$21</f>
        <v>1.7207946301444164</v>
      </c>
      <c r="G60" s="15">
        <f>G21/'CALIBRATION CURVE '!$E$21</f>
        <v>0.2257780188487355</v>
      </c>
      <c r="H60" s="15">
        <f>H21/'CALIBRATION CURVE '!$D$4</f>
        <v>2.4063800277392513</v>
      </c>
      <c r="I60" s="15">
        <f>I21/'CALIBRATION CURVE '!$E$21</f>
        <v>0.47325242389314526</v>
      </c>
      <c r="J60" s="15">
        <f>J21/'CALIBRATION CURVE '!$D$4</f>
        <v>1.1348325738062215</v>
      </c>
      <c r="K60" s="15">
        <f>K21/'CALIBRATION CURVE '!$E$21</f>
        <v>0.30171537053359548</v>
      </c>
      <c r="L60" s="15">
        <f>L21/'CALIBRATION CURVE '!$E$21</f>
        <v>0.94040273916875716</v>
      </c>
      <c r="M60" s="15">
        <f>M21/'CALIBRATION CURVE '!$E$21</f>
        <v>0.16136687233032748</v>
      </c>
      <c r="N60" s="29"/>
      <c r="O60" s="29"/>
    </row>
    <row r="61" spans="1:32">
      <c r="A61" s="14">
        <v>20</v>
      </c>
      <c r="B61" s="14" t="s">
        <v>136</v>
      </c>
      <c r="C61" s="15">
        <f>C22/'CALIBRATION CURVE '!$D$4</f>
        <v>10.657321180899544</v>
      </c>
      <c r="D61" s="15">
        <f>D22/'CALIBRATION CURVE '!$D$4</f>
        <v>18.056271052110166</v>
      </c>
      <c r="E61" s="15">
        <f>E22/'CALIBRATION CURVE '!$E$21</f>
        <v>12.811716048545664</v>
      </c>
      <c r="F61" s="15">
        <f>F22/'CALIBRATION CURVE '!$E$21</f>
        <v>1.6719777612041493</v>
      </c>
      <c r="G61" s="15">
        <f>G22/'CALIBRATION CURVE '!$E$21</f>
        <v>0.280696996406536</v>
      </c>
      <c r="H61" s="15">
        <f>H22/'CALIBRATION CURVE '!$D$4</f>
        <v>2.3479294630473548</v>
      </c>
      <c r="I61" s="15">
        <f>I22/'CALIBRATION CURVE '!$E$21</f>
        <v>0.26103464641670621</v>
      </c>
      <c r="J61" s="15">
        <f>J22/'CALIBRATION CURVE '!$D$4</f>
        <v>1.2829403606102636</v>
      </c>
      <c r="K61" s="15">
        <f>K22/'CALIBRATION CURVE '!$E$21</f>
        <v>0.36138043257169977</v>
      </c>
      <c r="L61" s="15">
        <f>L22/'CALIBRATION CURVE '!$E$21</f>
        <v>0.96752322191335005</v>
      </c>
      <c r="M61" s="15">
        <f>M22/'CALIBRATION CURVE '!$E$21</f>
        <v>0.1240762085565123</v>
      </c>
      <c r="N61" s="29"/>
      <c r="O61" s="29"/>
      <c r="Q61" s="16"/>
      <c r="R61" s="16" t="s">
        <v>101</v>
      </c>
      <c r="S61" s="16" t="s">
        <v>102</v>
      </c>
      <c r="T61" s="16" t="s">
        <v>103</v>
      </c>
      <c r="U61" s="16" t="s">
        <v>104</v>
      </c>
      <c r="V61" s="16" t="s">
        <v>105</v>
      </c>
      <c r="W61" s="16" t="s">
        <v>106</v>
      </c>
      <c r="X61" s="16" t="s">
        <v>107</v>
      </c>
      <c r="Y61" s="16" t="s">
        <v>108</v>
      </c>
      <c r="Z61" s="16" t="s">
        <v>109</v>
      </c>
      <c r="AA61" s="16" t="s">
        <v>110</v>
      </c>
      <c r="AB61" s="16" t="s">
        <v>111</v>
      </c>
      <c r="AC61" s="16" t="s">
        <v>113</v>
      </c>
      <c r="AD61" s="16" t="s">
        <v>114</v>
      </c>
    </row>
    <row r="62" spans="1:32">
      <c r="A62" s="14">
        <v>21</v>
      </c>
      <c r="B62" s="14" t="s">
        <v>137</v>
      </c>
      <c r="C62" s="15">
        <f>C23/'CALIBRATION CURVE '!$D$4</f>
        <v>6.5657816524668124</v>
      </c>
      <c r="D62" s="15">
        <f>D23/'CALIBRATION CURVE '!$D$4</f>
        <v>10.047057658014662</v>
      </c>
      <c r="E62" s="15">
        <f>E23/'CALIBRATION CURVE '!$E$21</f>
        <v>7.6567902908671766</v>
      </c>
      <c r="F62" s="15">
        <f>F23/'CALIBRATION CURVE '!$E$21</f>
        <v>1.0780391890975658</v>
      </c>
      <c r="G62" s="15">
        <f>G23/'CALIBRATION CURVE '!$E$21</f>
        <v>0.18035121025154247</v>
      </c>
      <c r="H62" s="15">
        <f>H23/'CALIBRATION CURVE '!$D$4</f>
        <v>1.5395284327323162</v>
      </c>
      <c r="I62" s="15">
        <f>I23/'CALIBRATION CURVE '!$E$21</f>
        <v>0.12543223269374193</v>
      </c>
      <c r="J62" s="15">
        <f>J23/'CALIBRATION CURVE '!$D$4</f>
        <v>0.83960768773528827</v>
      </c>
      <c r="K62" s="15">
        <f>K23/'CALIBRATION CURVE '!$E$21</f>
        <v>0.29357922571021761</v>
      </c>
      <c r="L62" s="15">
        <f>L23/'CALIBRATION CURVE '!$E$21</f>
        <v>0.68750423757542878</v>
      </c>
      <c r="M62" s="15">
        <f>M23/'CALIBRATION CURVE '!$E$21</f>
        <v>7.6615363753474802E-2</v>
      </c>
      <c r="N62" s="29"/>
      <c r="O62" s="29"/>
      <c r="Q62" s="16" t="s">
        <v>137</v>
      </c>
      <c r="R62" s="16">
        <f>C62*2</f>
        <v>13.131563304933625</v>
      </c>
      <c r="S62" s="16">
        <f t="shared" ref="S62:AD65" si="0">D62*2</f>
        <v>20.094115316029324</v>
      </c>
      <c r="T62" s="16">
        <f t="shared" si="0"/>
        <v>15.313580581734353</v>
      </c>
      <c r="U62" s="16">
        <f t="shared" si="0"/>
        <v>2.1560783781951316</v>
      </c>
      <c r="V62" s="16">
        <f t="shared" si="0"/>
        <v>0.36070242050308493</v>
      </c>
      <c r="W62" s="16">
        <f t="shared" si="0"/>
        <v>3.0790568654646324</v>
      </c>
      <c r="X62" s="16">
        <f t="shared" si="0"/>
        <v>0.25086446538748386</v>
      </c>
      <c r="Y62" s="16">
        <f t="shared" si="0"/>
        <v>1.6792153754705765</v>
      </c>
      <c r="Z62" s="16">
        <f t="shared" si="0"/>
        <v>0.58715845142043521</v>
      </c>
      <c r="AA62" s="16">
        <f t="shared" si="0"/>
        <v>1.3750084751508576</v>
      </c>
      <c r="AB62" s="16">
        <f t="shared" si="0"/>
        <v>0.1532307275069496</v>
      </c>
      <c r="AC62" s="16">
        <f t="shared" si="0"/>
        <v>0</v>
      </c>
      <c r="AD62" s="16">
        <f t="shared" si="0"/>
        <v>0</v>
      </c>
      <c r="AE62" s="13"/>
      <c r="AF62" s="13"/>
    </row>
    <row r="63" spans="1:32">
      <c r="A63" s="14">
        <v>22</v>
      </c>
      <c r="B63" s="14" t="s">
        <v>138</v>
      </c>
      <c r="C63" s="15">
        <f>C24/'CALIBRATION CURVE '!$D$4</f>
        <v>6.0377451951654448</v>
      </c>
      <c r="D63" s="15">
        <f>D24/'CALIBRATION CURVE '!$D$4</f>
        <v>9.4729542302357839</v>
      </c>
      <c r="E63" s="15">
        <f>E24/'CALIBRATION CURVE '!$E$21</f>
        <v>7.491355346125161</v>
      </c>
      <c r="F63" s="15">
        <f>F24/'CALIBRATION CURVE '!$E$21</f>
        <v>1.0265102718828394</v>
      </c>
      <c r="G63" s="15">
        <f>G24/'CALIBRATION CURVE '!$E$21</f>
        <v>9.8311749949149083E-2</v>
      </c>
      <c r="H63" s="15">
        <f>H24/'CALIBRATION CURVE '!$D$4</f>
        <v>1.4523479294630475</v>
      </c>
      <c r="I63" s="15">
        <f>I24/'CALIBRATION CURVE '!$E$21</f>
        <v>0.20814970506475014</v>
      </c>
      <c r="J63" s="15">
        <f>J24/'CALIBRATION CURVE '!$D$4</f>
        <v>0.49138101842678822</v>
      </c>
      <c r="K63" s="15">
        <f>K24/'CALIBRATION CURVE '!$E$21</f>
        <v>0.18306325852600175</v>
      </c>
      <c r="L63" s="15">
        <f>L24/'CALIBRATION CURVE '!$E$21</f>
        <v>0.50105091870635299</v>
      </c>
      <c r="M63" s="15">
        <f>M24/'CALIBRATION CURVE '!$E$21</f>
        <v>4.7460844803037493E-2</v>
      </c>
      <c r="N63" s="29"/>
      <c r="O63" s="29"/>
      <c r="Q63" s="16" t="s">
        <v>138</v>
      </c>
      <c r="R63" s="16">
        <f t="shared" ref="R63:R65" si="1">C63*2</f>
        <v>12.07549039033089</v>
      </c>
      <c r="S63" s="16">
        <f t="shared" si="0"/>
        <v>18.945908460471568</v>
      </c>
      <c r="T63" s="16">
        <f t="shared" si="0"/>
        <v>14.982710692250322</v>
      </c>
      <c r="U63" s="16">
        <f t="shared" si="0"/>
        <v>2.0530205437656788</v>
      </c>
      <c r="V63" s="16">
        <f t="shared" si="0"/>
        <v>0.19662349989829817</v>
      </c>
      <c r="W63" s="16">
        <f t="shared" si="0"/>
        <v>2.9046958589260949</v>
      </c>
      <c r="X63" s="16">
        <f t="shared" si="0"/>
        <v>0.41629941012950028</v>
      </c>
      <c r="Y63" s="16">
        <f t="shared" si="0"/>
        <v>0.98276203685357644</v>
      </c>
      <c r="Z63" s="16">
        <f t="shared" si="0"/>
        <v>0.3661265170520035</v>
      </c>
      <c r="AA63" s="16">
        <f t="shared" si="0"/>
        <v>1.002101837412706</v>
      </c>
      <c r="AB63" s="16">
        <f t="shared" si="0"/>
        <v>9.4921689606074985E-2</v>
      </c>
      <c r="AC63" s="16">
        <f t="shared" si="0"/>
        <v>0</v>
      </c>
      <c r="AD63" s="16">
        <f t="shared" si="0"/>
        <v>0</v>
      </c>
    </row>
    <row r="64" spans="1:32">
      <c r="A64" s="14">
        <v>23</v>
      </c>
      <c r="B64" s="14" t="s">
        <v>139</v>
      </c>
      <c r="C64" s="15">
        <f>C25/'CALIBRATION CURVE '!$D$4</f>
        <v>5.4576976421636614</v>
      </c>
      <c r="D64" s="15">
        <f>D25/'CALIBRATION CURVE '!$D$4</f>
        <v>10.035169407568853</v>
      </c>
      <c r="E64" s="15">
        <f>E25/'CALIBRATION CURVE '!$E$21</f>
        <v>7.3950776323818559</v>
      </c>
      <c r="F64" s="15">
        <f>F25/'CALIBRATION CURVE '!$E$21</f>
        <v>1.1065156959793883</v>
      </c>
      <c r="G64" s="15">
        <f>G25/'CALIBRATION CURVE '!$E$21</f>
        <v>0.13899247406603837</v>
      </c>
      <c r="H64" s="15">
        <f>H25/'CALIBRATION CURVE '!$D$4</f>
        <v>1.2601545472557956</v>
      </c>
      <c r="I64" s="15">
        <f>I25/'CALIBRATION CURVE '!$E$21</f>
        <v>0.13356837751711981</v>
      </c>
      <c r="J64" s="15">
        <f>J25/'CALIBRATION CURVE '!$D$4</f>
        <v>0.63849811769367948</v>
      </c>
      <c r="K64" s="15">
        <f>K25/'CALIBRATION CURVE '!$E$21</f>
        <v>0.2257780188487355</v>
      </c>
      <c r="L64" s="15">
        <f>L25/'CALIBRATION CURVE '!$E$21</f>
        <v>0.6793680927520509</v>
      </c>
      <c r="M64" s="15">
        <f>M25/'CALIBRATION CURVE '!$E$21</f>
        <v>8.8141568919926777E-3</v>
      </c>
      <c r="N64" s="29"/>
      <c r="O64" s="29"/>
      <c r="Q64" s="16" t="s">
        <v>139</v>
      </c>
      <c r="R64" s="16">
        <f t="shared" si="1"/>
        <v>10.915395284327323</v>
      </c>
      <c r="S64" s="16">
        <f t="shared" si="0"/>
        <v>20.070338815137706</v>
      </c>
      <c r="T64" s="16">
        <f t="shared" si="0"/>
        <v>14.790155264763712</v>
      </c>
      <c r="U64" s="16">
        <f t="shared" si="0"/>
        <v>2.2130313919587765</v>
      </c>
      <c r="V64" s="16">
        <f t="shared" si="0"/>
        <v>0.27798494813207675</v>
      </c>
      <c r="W64" s="16">
        <f t="shared" si="0"/>
        <v>2.5203090945115911</v>
      </c>
      <c r="X64" s="16">
        <f t="shared" si="0"/>
        <v>0.26713675503423961</v>
      </c>
      <c r="Y64" s="16">
        <f t="shared" si="0"/>
        <v>1.276996235387359</v>
      </c>
      <c r="Z64" s="16">
        <f t="shared" si="0"/>
        <v>0.45155603769747099</v>
      </c>
      <c r="AA64" s="16">
        <f t="shared" si="0"/>
        <v>1.3587361855041018</v>
      </c>
      <c r="AB64" s="16">
        <f t="shared" si="0"/>
        <v>1.7628313783985355E-2</v>
      </c>
      <c r="AC64" s="16">
        <f t="shared" si="0"/>
        <v>0</v>
      </c>
      <c r="AD64" s="16">
        <f t="shared" si="0"/>
        <v>0</v>
      </c>
    </row>
    <row r="65" spans="1:30">
      <c r="A65" s="14">
        <v>24</v>
      </c>
      <c r="B65" s="14" t="s">
        <v>140</v>
      </c>
      <c r="C65" s="15">
        <f>C26/'CALIBRATION CURVE '!$D$4</f>
        <v>5.6845650881711913</v>
      </c>
      <c r="D65" s="15">
        <f>D26/'CALIBRATION CURVE '!$D$4</f>
        <v>9.6760451753516943</v>
      </c>
      <c r="E65" s="15">
        <f>E26/'CALIBRATION CURVE '!$E$21</f>
        <v>7.5598345650552572</v>
      </c>
      <c r="F65" s="15">
        <f>F26/'CALIBRATION CURVE '!$E$21</f>
        <v>1.1417723235473591</v>
      </c>
      <c r="G65" s="15">
        <f>G26/'CALIBRATION CURVE '!$E$21</f>
        <v>0.16407892060478677</v>
      </c>
      <c r="H65" s="15">
        <f>H26/'CALIBRATION CURVE '!$D$4</f>
        <v>1.4429363978601148</v>
      </c>
      <c r="I65" s="15">
        <f>I26/'CALIBRATION CURVE '!$E$21</f>
        <v>0</v>
      </c>
      <c r="J65" s="15">
        <f>J26/'CALIBRATION CURVE '!$D$4</f>
        <v>0.5587477709530414</v>
      </c>
      <c r="K65" s="15">
        <f>K26/'CALIBRATION CURVE '!$E$21</f>
        <v>0.23662621194657263</v>
      </c>
      <c r="L65" s="15">
        <f>L26/'CALIBRATION CURVE '!$E$21</f>
        <v>0.59936266865550203</v>
      </c>
      <c r="M65" s="15">
        <f>M26/'CALIBRATION CURVE '!$E$21</f>
        <v>6.2377110312563558E-2</v>
      </c>
      <c r="N65" s="29"/>
      <c r="O65" s="29"/>
      <c r="Q65" s="16" t="s">
        <v>140</v>
      </c>
      <c r="R65" s="16">
        <f t="shared" si="1"/>
        <v>11.369130176342383</v>
      </c>
      <c r="S65" s="16">
        <f t="shared" si="0"/>
        <v>19.352090350703389</v>
      </c>
      <c r="T65" s="16">
        <f t="shared" si="0"/>
        <v>15.119669130110514</v>
      </c>
      <c r="U65" s="16">
        <f t="shared" si="0"/>
        <v>2.2835446470947183</v>
      </c>
      <c r="V65" s="16">
        <f t="shared" si="0"/>
        <v>0.32815784120957353</v>
      </c>
      <c r="W65" s="16">
        <f t="shared" si="0"/>
        <v>2.8858727957202297</v>
      </c>
      <c r="X65" s="16">
        <f t="shared" si="0"/>
        <v>0</v>
      </c>
      <c r="Y65" s="16">
        <f t="shared" si="0"/>
        <v>1.1174955419060828</v>
      </c>
      <c r="Z65" s="16">
        <f t="shared" si="0"/>
        <v>0.47325242389314526</v>
      </c>
      <c r="AA65" s="16">
        <f t="shared" si="0"/>
        <v>1.1987253373110041</v>
      </c>
      <c r="AB65" s="16">
        <f t="shared" si="0"/>
        <v>0.12475422062512712</v>
      </c>
      <c r="AC65" s="16">
        <f t="shared" si="0"/>
        <v>0</v>
      </c>
      <c r="AD65" s="16">
        <f t="shared" si="0"/>
        <v>0</v>
      </c>
    </row>
    <row r="66" spans="1:30">
      <c r="A66" s="14">
        <v>25</v>
      </c>
      <c r="B66" s="14" t="s">
        <v>141</v>
      </c>
      <c r="C66" s="15">
        <f>C27/'CALIBRATION CURVE '!$D$4</f>
        <v>27.93837923518922</v>
      </c>
      <c r="D66" s="15">
        <f>D27/'CALIBRATION CURVE '!$D$4</f>
        <v>21.633148404993065</v>
      </c>
      <c r="E66" s="15">
        <f>E27/'CALIBRATION CURVE '!$E$21</f>
        <v>18.016814699301648</v>
      </c>
      <c r="F66" s="15">
        <f>F27/'CALIBRATION CURVE '!$E$21</f>
        <v>2.5913621262458468</v>
      </c>
      <c r="G66" s="15">
        <f>G27/'CALIBRATION CURVE '!$E$21</f>
        <v>0.610888873821954</v>
      </c>
      <c r="H66" s="15">
        <f>H27/'CALIBRATION CURVE '!$D$4</f>
        <v>3.1657420249653261</v>
      </c>
      <c r="I66" s="15">
        <f>I27/'CALIBRATION CURVE '!$E$21</f>
        <v>0.69699640653603634</v>
      </c>
      <c r="J66" s="15">
        <f>J27/'CALIBRATION CURVE '!$D$4</f>
        <v>3.9107390529027146</v>
      </c>
      <c r="K66" s="15">
        <f>K27/'CALIBRATION CURVE '!$E$21</f>
        <v>0.39731507220828527</v>
      </c>
      <c r="L66" s="15">
        <f>L27/'CALIBRATION CURVE '!$E$21</f>
        <v>1.9452166248559224</v>
      </c>
      <c r="M66" s="15">
        <f>M27/'CALIBRATION CURVE '!$E$21</f>
        <v>0.13356837751711981</v>
      </c>
      <c r="N66" s="29"/>
      <c r="O66" s="29"/>
    </row>
    <row r="67" spans="1:30">
      <c r="A67" s="14">
        <v>26</v>
      </c>
      <c r="B67" s="14" t="s">
        <v>142</v>
      </c>
      <c r="C67" s="15">
        <f>C28/'CALIBRATION CURVE '!$D$4</f>
        <v>33.445611254210419</v>
      </c>
      <c r="D67" s="15">
        <f>D28/'CALIBRATION CURVE '!$D$4</f>
        <v>27.136913017634239</v>
      </c>
      <c r="E67" s="15">
        <f>E28/'CALIBRATION CURVE '!$E$21</f>
        <v>22.251678079869819</v>
      </c>
      <c r="F67" s="15">
        <f>F28/'CALIBRATION CURVE '!$E$21</f>
        <v>3.5344769136890632</v>
      </c>
      <c r="G67" s="15">
        <f>G28/'CALIBRATION CURVE '!$E$21</f>
        <v>0.64411146518408025</v>
      </c>
      <c r="H67" s="15">
        <f>H28/'CALIBRATION CURVE '!$D$4</f>
        <v>3.955815335843075</v>
      </c>
      <c r="I67" s="15">
        <f>I28/'CALIBRATION CURVE '!$E$21</f>
        <v>0.66784188758559904</v>
      </c>
      <c r="J67" s="15">
        <f>J28/'CALIBRATION CURVE '!$D$4</f>
        <v>4.3996433524866259</v>
      </c>
      <c r="K67" s="15">
        <f>K28/'CALIBRATION CURVE '!$E$21</f>
        <v>0.43257169977625598</v>
      </c>
      <c r="L67" s="15">
        <f>L28/'CALIBRATION CURVE '!$E$21</f>
        <v>2.064546748932131</v>
      </c>
      <c r="M67" s="15">
        <f>M28/'CALIBRATION CURVE '!$E$21</f>
        <v>0.14712861888941622</v>
      </c>
      <c r="N67" s="29"/>
      <c r="O67" s="29"/>
    </row>
    <row r="68" spans="1:30">
      <c r="A68" s="14">
        <v>27</v>
      </c>
      <c r="B68" s="14" t="s">
        <v>143</v>
      </c>
      <c r="C68" s="15">
        <f>C29/'CALIBRATION CURVE '!$D$4</f>
        <v>33.146423617990884</v>
      </c>
      <c r="D68" s="15">
        <f>D29/'CALIBRATION CURVE '!$D$4</f>
        <v>27.469288686348328</v>
      </c>
      <c r="E68" s="15">
        <f>E29/'CALIBRATION CURVE '!$E$21</f>
        <v>20.211539765407824</v>
      </c>
      <c r="F68" s="15">
        <f>F29/'CALIBRATION CURVE '!$E$21</f>
        <v>3.7121160756661467</v>
      </c>
      <c r="G68" s="15">
        <f>G29/'CALIBRATION CURVE '!$E$21</f>
        <v>0.58919248762627974</v>
      </c>
      <c r="H68" s="15">
        <f>H29/'CALIBRATION CURVE '!$D$4</f>
        <v>3.7750148603130573</v>
      </c>
      <c r="I68" s="15">
        <f>I29/'CALIBRATION CURVE '!$E$21</f>
        <v>0.80005424096548916</v>
      </c>
      <c r="J68" s="15">
        <f>J29/'CALIBRATION CURVE '!$D$4</f>
        <v>4.288191004557163</v>
      </c>
      <c r="K68" s="15">
        <f>K29/'CALIBRATION CURVE '!$E$21</f>
        <v>0.64072140484100615</v>
      </c>
      <c r="L68" s="15">
        <f>L29/'CALIBRATION CURVE '!$E$21</f>
        <v>1.9384365041697742</v>
      </c>
      <c r="M68" s="15">
        <f>M29/'CALIBRATION CURVE '!$E$21</f>
        <v>0.11255000339006034</v>
      </c>
      <c r="N68" s="29"/>
      <c r="O68" s="29"/>
    </row>
    <row r="69" spans="1:30">
      <c r="A69" s="14">
        <v>28</v>
      </c>
      <c r="B69" s="14" t="s">
        <v>144</v>
      </c>
      <c r="C69" s="15">
        <f>C30/'CALIBRATION CURVE '!$D$4</f>
        <v>34.133148404993065</v>
      </c>
      <c r="D69" s="15">
        <f>D30/'CALIBRATION CURVE '!$D$4</f>
        <v>28.155339805825243</v>
      </c>
      <c r="E69" s="15">
        <f>E30/'CALIBRATION CURVE '!$E$21</f>
        <v>21.691640111193976</v>
      </c>
      <c r="F69" s="15">
        <f>F30/'CALIBRATION CURVE '!$E$21</f>
        <v>3.5697335412570341</v>
      </c>
      <c r="G69" s="15">
        <f>G30/'CALIBRATION CURVE '!$E$21</f>
        <v>0.61495694623364294</v>
      </c>
      <c r="H69" s="15">
        <f>H30/'CALIBRATION CURVE '!$D$4</f>
        <v>3.9875173370319001</v>
      </c>
      <c r="I69" s="15">
        <f>I30/'CALIBRATION CURVE '!$E$21</f>
        <v>0.82175062716116343</v>
      </c>
      <c r="J69" s="15">
        <f>J30/'CALIBRATION CURVE '!$D$4</f>
        <v>4.6096691103625913</v>
      </c>
      <c r="K69" s="15">
        <f>K30/'CALIBRATION CURVE '!$E$21</f>
        <v>0.46579429113838222</v>
      </c>
      <c r="L69" s="15">
        <f>L30/'CALIBRATION CURVE '!$E$21</f>
        <v>2.2489660315953621</v>
      </c>
      <c r="M69" s="15">
        <f>M30/'CALIBRATION CURVE '!$E$21</f>
        <v>0.16407892060478677</v>
      </c>
      <c r="N69" s="29"/>
      <c r="O69" s="29"/>
    </row>
    <row r="70" spans="1:30">
      <c r="A70" s="14">
        <v>30</v>
      </c>
      <c r="B70" s="14" t="s">
        <v>145</v>
      </c>
      <c r="C70" s="15">
        <f>C31/'CALIBRATION CURVE '!$D$4</f>
        <v>60.950564691896176</v>
      </c>
      <c r="D70" s="15">
        <f>D31/'CALIBRATION CURVE '!$D$4</f>
        <v>27.441054091539527</v>
      </c>
      <c r="E70" s="15">
        <f>E31/'CALIBRATION CURVE '!$E$21</f>
        <v>25.563089022984606</v>
      </c>
      <c r="F70" s="15">
        <f>F31/'CALIBRATION CURVE '!$E$21</f>
        <v>5.5929215540036612</v>
      </c>
      <c r="G70" s="15">
        <f>G31/'CALIBRATION CURVE '!$E$21</f>
        <v>0.10034578615499355</v>
      </c>
      <c r="H70" s="15">
        <f>H31/'CALIBRATION CURVE '!$D$4</f>
        <v>3.2043788389142067</v>
      </c>
      <c r="I70" s="15">
        <f>I31/'CALIBRATION CURVE '!$E$21</f>
        <v>1.8130042714760322</v>
      </c>
      <c r="J70" s="15">
        <f>J31/'CALIBRATION CURVE '!$D$4</f>
        <v>7.4772141866455319</v>
      </c>
      <c r="K70" s="15">
        <f>K31/'CALIBRATION CURVE '!$E$21</f>
        <v>0.61563495830225778</v>
      </c>
      <c r="L70" s="15">
        <f>L31/'CALIBRATION CURVE '!$E$21</f>
        <v>3.0713946708251405</v>
      </c>
      <c r="M70" s="15">
        <f>M31/'CALIBRATION CURVE '!$E$21</f>
        <v>0.18984337921214997</v>
      </c>
      <c r="N70" s="29"/>
      <c r="O70" s="29"/>
    </row>
    <row r="71" spans="1:30">
      <c r="A71" s="14">
        <v>31</v>
      </c>
      <c r="B71" s="14" t="s">
        <v>146</v>
      </c>
      <c r="C71" s="15">
        <f>C32/'CALIBRATION CURVE '!$D$4</f>
        <v>61.241826827818507</v>
      </c>
      <c r="D71" s="15">
        <f>D32/'CALIBRATION CURVE '!$D$4</f>
        <v>25.243213790370518</v>
      </c>
      <c r="E71" s="15">
        <f>E32/'CALIBRATION CURVE '!$E$21</f>
        <v>24.398264289104343</v>
      </c>
      <c r="F71" s="15">
        <f>F32/'CALIBRATION CURVE '!$E$21</f>
        <v>5.5034239609465043</v>
      </c>
      <c r="G71" s="15">
        <f>G32/'CALIBRATION CURVE '!$E$21</f>
        <v>1.3661943182588649</v>
      </c>
      <c r="H71" s="15">
        <f>H32/'CALIBRATION CURVE '!$D$4</f>
        <v>3.5803447592629287</v>
      </c>
      <c r="I71" s="15">
        <f>I32/'CALIBRATION CURVE '!$E$21</f>
        <v>1.5770560715980744</v>
      </c>
      <c r="J71" s="15">
        <f>J32/'CALIBRATION CURVE '!$D$4</f>
        <v>7.0190212007132953</v>
      </c>
      <c r="K71" s="15">
        <f>K32/'CALIBRATION CURVE '!$E$21</f>
        <v>0.5322394738626347</v>
      </c>
      <c r="L71" s="15">
        <f>L32/'CALIBRATION CURVE '!$E$21</f>
        <v>2.6245847176079731</v>
      </c>
      <c r="M71" s="15">
        <f>M32/'CALIBRATION CURVE '!$E$21</f>
        <v>0.1111939792528307</v>
      </c>
      <c r="N71" s="29"/>
      <c r="O71" s="29"/>
    </row>
    <row r="72" spans="1:30">
      <c r="A72" s="14">
        <v>32</v>
      </c>
      <c r="B72" s="14" t="s">
        <v>147</v>
      </c>
      <c r="C72" s="15">
        <f>C33/'CALIBRATION CURVE '!$D$4</f>
        <v>59.831087774915794</v>
      </c>
      <c r="D72" s="15">
        <f>D33/'CALIBRATION CURVE '!$D$4</f>
        <v>27.314741430552804</v>
      </c>
      <c r="E72" s="15">
        <f>E33/'CALIBRATION CURVE '!$E$21</f>
        <v>25.134585395620039</v>
      </c>
      <c r="F72" s="15">
        <f>F33/'CALIBRATION CURVE '!$E$21</f>
        <v>5.5935995660722755</v>
      </c>
      <c r="G72" s="15">
        <f>G33/'CALIBRATION CURVE '!$E$21</f>
        <v>1.3417858837887313</v>
      </c>
      <c r="H72" s="15">
        <f>H33/'CALIBRATION CURVE '!$D$4</f>
        <v>3.7036853576382009</v>
      </c>
      <c r="I72" s="15">
        <f>I33/'CALIBRATION CURVE '!$E$21</f>
        <v>1.7845277645942097</v>
      </c>
      <c r="J72" s="15">
        <f>J33/'CALIBRATION CURVE '!$D$4</f>
        <v>7.4286704973251441</v>
      </c>
      <c r="K72" s="15">
        <f>K33/'CALIBRATION CURVE '!$E$21</f>
        <v>0.60207471692996128</v>
      </c>
      <c r="L72" s="15">
        <f>L33/'CALIBRATION CURVE '!$E$21</f>
        <v>2.7547630347820191</v>
      </c>
      <c r="M72" s="15">
        <f>M33/'CALIBRATION CURVE '!$E$21</f>
        <v>0.19187741541799444</v>
      </c>
      <c r="N72" s="29"/>
      <c r="O72" s="29"/>
    </row>
    <row r="73" spans="1:30">
      <c r="A73" s="14">
        <v>33</v>
      </c>
      <c r="B73" s="14" t="s">
        <v>148</v>
      </c>
      <c r="C73" s="15">
        <f>C34/'CALIBRATION CURVE '!$D$4</f>
        <v>56.892213195957993</v>
      </c>
      <c r="D73" s="15">
        <f>D34/'CALIBRATION CURVE '!$D$4</f>
        <v>28.064691896175948</v>
      </c>
      <c r="E73" s="15">
        <f>E34/'CALIBRATION CURVE '!$E$21</f>
        <v>25.983456505525798</v>
      </c>
      <c r="F73" s="15">
        <f>F34/'CALIBRATION CURVE '!$E$21</f>
        <v>5.5841073971116684</v>
      </c>
      <c r="G73" s="15">
        <f>G34/'CALIBRATION CURVE '!$E$21</f>
        <v>1.1539765407824258</v>
      </c>
      <c r="H73" s="15">
        <f>H34/'CALIBRATION CURVE '!$D$4</f>
        <v>4.003863681394888</v>
      </c>
      <c r="I73" s="15">
        <f>I34/'CALIBRATION CURVE '!$E$21</f>
        <v>1.4950166112956809</v>
      </c>
      <c r="J73" s="15">
        <f>J34/'CALIBRATION CURVE '!$D$4</f>
        <v>7.0462651079849419</v>
      </c>
      <c r="K73" s="15">
        <f>K34/'CALIBRATION CURVE '!$E$21</f>
        <v>0.56681808936199063</v>
      </c>
      <c r="L73" s="15">
        <f>L34/'CALIBRATION CURVE '!$E$21</f>
        <v>3.2890365448504983</v>
      </c>
      <c r="M73" s="15">
        <f>M34/'CALIBRATION CURVE '!$E$21</f>
        <v>0.23391416367211335</v>
      </c>
      <c r="N73" s="29"/>
      <c r="O73" s="29"/>
      <c r="Z73" s="2" t="s">
        <v>156</v>
      </c>
    </row>
    <row r="74" spans="1:30">
      <c r="A74" s="14">
        <v>34</v>
      </c>
      <c r="B74" s="14" t="s">
        <v>149</v>
      </c>
      <c r="C74" s="15">
        <f>C35/'CALIBRATION CURVE '!$D$4</f>
        <v>83.03645730136715</v>
      </c>
      <c r="D74" s="15">
        <f>D35/'CALIBRATION CURVE '!$D$4</f>
        <v>24.881612839310481</v>
      </c>
      <c r="E74" s="15">
        <f>E35/'CALIBRATION CURVE '!$E$21</f>
        <v>28.099532171672653</v>
      </c>
      <c r="F74" s="15">
        <f>F35/'CALIBRATION CURVE '!$E$21</f>
        <v>8.1103803647704922</v>
      </c>
      <c r="G74" s="15">
        <f>G35/'CALIBRATION CURVE '!$E$21</f>
        <v>2.5669536917757134</v>
      </c>
      <c r="H74" s="15">
        <f>H35/'CALIBRATION CURVE '!$D$4</f>
        <v>3.350505250643947</v>
      </c>
      <c r="I74" s="15">
        <f>I35/'CALIBRATION CURVE '!$E$21</f>
        <v>2.6279747779510472</v>
      </c>
      <c r="J74" s="15">
        <f>J35/'CALIBRATION CURVE '!$D$4</f>
        <v>8.4852387556964537</v>
      </c>
      <c r="K74" s="15">
        <f>K35/'CALIBRATION CURVE '!$E$21</f>
        <v>0.55325784798969413</v>
      </c>
      <c r="L74" s="15">
        <f>L35/'CALIBRATION CURVE '!$E$21</f>
        <v>2.7174723710082036</v>
      </c>
      <c r="M74" s="15">
        <f>M35/'CALIBRATION CURVE '!$E$21</f>
        <v>0.23188012746626888</v>
      </c>
      <c r="N74" s="29"/>
      <c r="O74" s="29"/>
      <c r="Z74" s="2" t="s">
        <v>101</v>
      </c>
      <c r="AA74" s="2">
        <v>745.48</v>
      </c>
    </row>
    <row r="75" spans="1:30">
      <c r="A75" s="14">
        <v>35</v>
      </c>
      <c r="B75" s="14" t="s">
        <v>150</v>
      </c>
      <c r="C75" s="15">
        <f>C36/'CALIBRATION CURVE '!$D$4</f>
        <v>84.078660590449772</v>
      </c>
      <c r="D75" s="15">
        <f>D36/'CALIBRATION CURVE '!$D$4</f>
        <v>26.263621953635823</v>
      </c>
      <c r="E75" s="15">
        <f>E36/'CALIBRATION CURVE '!$E$21</f>
        <v>27.685266797748998</v>
      </c>
      <c r="F75" s="15">
        <f>F36/'CALIBRATION CURVE '!$E$21</f>
        <v>8.1137704251135663</v>
      </c>
      <c r="G75" s="15">
        <f>G36/'CALIBRATION CURVE '!$E$21</f>
        <v>2.4706759780324088</v>
      </c>
      <c r="H75" s="15">
        <f>H36/'CALIBRATION CURVE '!$D$4</f>
        <v>3.3752724390727167</v>
      </c>
      <c r="I75" s="15">
        <f>I36/'CALIBRATION CURVE '!$E$21</f>
        <v>2.360160010848193</v>
      </c>
      <c r="J75" s="15">
        <f>J36/'CALIBRATION CURVE '!$D$4</f>
        <v>8.4941549435308108</v>
      </c>
      <c r="K75" s="15">
        <f>K36/'CALIBRATION CURVE '!$E$21</f>
        <v>0.70920062377110304</v>
      </c>
      <c r="L75" s="15">
        <f>L36/'CALIBRATION CURVE '!$E$21</f>
        <v>2.9466404502000132</v>
      </c>
      <c r="M75" s="15">
        <f>M36/'CALIBRATION CURVE '!$E$21</f>
        <v>0.17696114990846837</v>
      </c>
      <c r="N75" s="29"/>
      <c r="O75" s="29"/>
      <c r="Z75" s="2" t="s">
        <v>102</v>
      </c>
      <c r="AA75" s="2">
        <v>773.52</v>
      </c>
    </row>
    <row r="76" spans="1:30">
      <c r="A76" s="14">
        <v>36</v>
      </c>
      <c r="B76" s="14" t="s">
        <v>151</v>
      </c>
      <c r="C76" s="15">
        <f>C37/'CALIBRATION CURVE '!$D$4</f>
        <v>77.465325936199719</v>
      </c>
      <c r="D76" s="15">
        <f>D37/'CALIBRATION CURVE '!$D$4</f>
        <v>22.122548048345553</v>
      </c>
      <c r="E76" s="15">
        <f>E37/'CALIBRATION CURVE '!$E$21</f>
        <v>25.305444436910975</v>
      </c>
      <c r="F76" s="15">
        <f>F37/'CALIBRATION CURVE '!$E$21</f>
        <v>6.9645399688114447</v>
      </c>
      <c r="G76" s="15">
        <f>G37/'CALIBRATION CURVE '!$E$21</f>
        <v>2.2354057902230657</v>
      </c>
      <c r="H76" s="15">
        <f>H37/'CALIBRATION CURVE '!$D$4</f>
        <v>2.9591836734693877</v>
      </c>
      <c r="I76" s="15">
        <f>I37/'CALIBRATION CURVE '!$E$21</f>
        <v>2.6117024883042919</v>
      </c>
      <c r="J76" s="15">
        <f>J37/'CALIBRATION CURVE '!$D$4</f>
        <v>8.2549039033088967</v>
      </c>
      <c r="K76" s="15">
        <f>K37/'CALIBRATION CURVE '!$E$21</f>
        <v>0.67123194792867313</v>
      </c>
      <c r="L76" s="15">
        <f>L37/'CALIBRATION CURVE '!$E$21</f>
        <v>2.8666350261034643</v>
      </c>
      <c r="M76" s="15">
        <f>M37/'CALIBRATION CURVE '!$E$21</f>
        <v>0.24679639297579495</v>
      </c>
      <c r="N76" s="29"/>
      <c r="O76" s="29"/>
      <c r="Z76" s="2" t="s">
        <v>103</v>
      </c>
      <c r="AA76" s="2">
        <v>935.57</v>
      </c>
    </row>
    <row r="77" spans="1:30">
      <c r="A77" s="14">
        <v>37</v>
      </c>
      <c r="B77" s="14" t="s">
        <v>152</v>
      </c>
      <c r="C77" s="15">
        <f>C38/'CALIBRATION CURVE '!$D$4</f>
        <v>81.05557757083416</v>
      </c>
      <c r="D77" s="15">
        <f>D38/'CALIBRATION CURVE '!$D$4</f>
        <v>27.884386764414504</v>
      </c>
      <c r="E77" s="15">
        <f>E38/'CALIBRATION CURVE '!$E$21</f>
        <v>29.226388229710487</v>
      </c>
      <c r="F77" s="15">
        <f>F38/'CALIBRATION CURVE '!$E$21</f>
        <v>8.2066580785137972</v>
      </c>
      <c r="G77" s="15">
        <f>G38/'CALIBRATION CURVE '!$E$21</f>
        <v>2.0313241575700047</v>
      </c>
      <c r="H77" s="15">
        <f>H38/'CALIBRATION CURVE '!$D$4</f>
        <v>3.2088369328313853</v>
      </c>
      <c r="I77" s="15">
        <f>I38/'CALIBRATION CURVE '!$E$21</f>
        <v>2.2652383212421179</v>
      </c>
      <c r="J77" s="15">
        <f>J38/'CALIBRATION CURVE '!$D$4</f>
        <v>8.4867247870021796</v>
      </c>
      <c r="K77" s="15">
        <f>K38/'CALIBRATION CURVE '!$E$21</f>
        <v>0.52274730490202725</v>
      </c>
      <c r="L77" s="15">
        <f>L38/'CALIBRATION CURVE '!$E$21</f>
        <v>2.7615431554681673</v>
      </c>
      <c r="M77" s="15">
        <f>M38/'CALIBRATION CURVE '!$E$21</f>
        <v>0.29357922571021761</v>
      </c>
      <c r="N77" s="29"/>
      <c r="O77" s="29"/>
      <c r="Z77" s="2" t="s">
        <v>104</v>
      </c>
      <c r="AA77" s="2">
        <v>913.58699999999999</v>
      </c>
    </row>
    <row r="78" spans="1:30">
      <c r="A78" s="58"/>
      <c r="B78" s="58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29"/>
      <c r="O78" s="29"/>
      <c r="Z78" s="2" t="s">
        <v>105</v>
      </c>
      <c r="AA78" s="2">
        <v>915.60299999999995</v>
      </c>
    </row>
    <row r="79" spans="1:30">
      <c r="A79" s="58"/>
      <c r="B79" s="58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29"/>
      <c r="O79" s="29"/>
      <c r="Z79" s="2" t="s">
        <v>106</v>
      </c>
      <c r="AA79" s="2">
        <v>775.53700000000003</v>
      </c>
    </row>
    <row r="80" spans="1:30">
      <c r="A80" s="58"/>
      <c r="B80" s="58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29"/>
      <c r="O80" s="29"/>
      <c r="Z80" s="2" t="s">
        <v>107</v>
      </c>
      <c r="AA80" s="2">
        <v>907.55</v>
      </c>
    </row>
    <row r="81" spans="1:30">
      <c r="A81" s="58"/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29"/>
      <c r="O81" s="29"/>
      <c r="Z81" s="2" t="s">
        <v>108</v>
      </c>
      <c r="AA81" s="2">
        <v>747.50599999999997</v>
      </c>
    </row>
    <row r="82" spans="1:30">
      <c r="A82" s="58"/>
      <c r="B82" s="58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29"/>
      <c r="O82" s="29"/>
      <c r="Z82" s="2" t="s">
        <v>109</v>
      </c>
      <c r="AA82" s="2">
        <v>939.60500000000002</v>
      </c>
    </row>
    <row r="83" spans="1:30">
      <c r="A83" s="58"/>
      <c r="B83" s="58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29"/>
      <c r="O83" s="29"/>
      <c r="Z83" s="2" t="s">
        <v>110</v>
      </c>
      <c r="AA83" s="2">
        <v>963.60400000000004</v>
      </c>
    </row>
    <row r="84" spans="1:30">
      <c r="A84" s="58"/>
      <c r="B84" s="58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29"/>
      <c r="O84" s="29"/>
      <c r="Z84" s="2" t="s">
        <v>111</v>
      </c>
      <c r="AA84" s="2">
        <v>941.61</v>
      </c>
    </row>
    <row r="85" spans="1:30">
      <c r="A85" s="58"/>
      <c r="B85" s="58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29"/>
      <c r="O85" s="29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</row>
    <row r="86" spans="1:30">
      <c r="A86" s="58"/>
      <c r="B86" s="58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29"/>
      <c r="O86" s="29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</row>
    <row r="87" spans="1:30">
      <c r="A87" s="58"/>
      <c r="B87" s="58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29"/>
      <c r="O87" s="29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</row>
    <row r="88" spans="1:30">
      <c r="A88" s="58"/>
      <c r="B88" s="58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29"/>
      <c r="O88" s="29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</row>
    <row r="89" spans="1:30">
      <c r="A89" s="58"/>
      <c r="B89" s="58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29"/>
      <c r="O89" s="29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</row>
    <row r="90" spans="1:30">
      <c r="A90" s="58"/>
      <c r="B90" s="58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29"/>
      <c r="O90" s="29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</row>
    <row r="91" spans="1:30">
      <c r="A91" s="58"/>
      <c r="B91" s="58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29"/>
      <c r="O91" s="29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</row>
    <row r="92" spans="1:30">
      <c r="A92" s="58"/>
      <c r="B92" s="58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29"/>
      <c r="O92" s="29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</row>
    <row r="93" spans="1:30">
      <c r="A93" s="58"/>
      <c r="B93" s="58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29"/>
      <c r="O93" s="29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</row>
    <row r="94" spans="1:30">
      <c r="A94" s="58"/>
      <c r="B94" s="58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29"/>
      <c r="O94" s="29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</row>
    <row r="95" spans="1:30">
      <c r="A95" s="58"/>
      <c r="B95" s="58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29"/>
      <c r="O95" s="29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</row>
    <row r="96" spans="1:30">
      <c r="A96" s="58"/>
      <c r="B96" s="58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29"/>
      <c r="O96" s="29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</row>
    <row r="97" spans="1:15">
      <c r="A97" s="58"/>
      <c r="B97" s="58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29"/>
      <c r="O97" s="29"/>
    </row>
    <row r="98" spans="1:15">
      <c r="A98" s="58"/>
      <c r="B98" s="58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29"/>
      <c r="O98" s="29"/>
    </row>
    <row r="99" spans="1:15">
      <c r="A99" s="58"/>
      <c r="B99" s="58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29"/>
      <c r="O99" s="29"/>
    </row>
    <row r="101" spans="1:15">
      <c r="A101" s="2" t="s">
        <v>155</v>
      </c>
      <c r="C101" s="18" t="s">
        <v>101</v>
      </c>
      <c r="D101" s="18" t="s">
        <v>102</v>
      </c>
      <c r="E101" s="18" t="s">
        <v>103</v>
      </c>
      <c r="F101" s="18" t="s">
        <v>104</v>
      </c>
      <c r="G101" s="18" t="s">
        <v>105</v>
      </c>
      <c r="H101" s="18" t="s">
        <v>106</v>
      </c>
      <c r="I101" s="18" t="s">
        <v>107</v>
      </c>
      <c r="J101" s="18" t="s">
        <v>108</v>
      </c>
      <c r="K101" s="18" t="s">
        <v>109</v>
      </c>
      <c r="L101" s="18" t="s">
        <v>110</v>
      </c>
      <c r="M101" s="18" t="s">
        <v>111</v>
      </c>
    </row>
    <row r="102" spans="1:15">
      <c r="A102" s="17">
        <v>1</v>
      </c>
      <c r="B102" s="17" t="s">
        <v>117</v>
      </c>
      <c r="C102" s="20">
        <f>C42*'SAMPLE LIST'!E2*1000/100</f>
        <v>26.558495145631046</v>
      </c>
      <c r="D102" s="20">
        <f>D42*'SAMPLE LIST'!E2*1000/100</f>
        <v>36.746968496136276</v>
      </c>
      <c r="E102" s="20">
        <f>E42*'SAMPLE LIST'!E2*1000/100</f>
        <v>25.593619906434306</v>
      </c>
      <c r="F102" s="20">
        <f>F42*'SAMPLE LIST'!E2*1000/100</f>
        <v>3.5232151332293675</v>
      </c>
      <c r="G102" s="20">
        <f>G42*'SAMPLE LIST'!E2*1000/100</f>
        <v>6.0071869279273112E-2</v>
      </c>
      <c r="H102" s="20">
        <f>H42*'SAMPLE LIST'!E2*1000/100</f>
        <v>5.6900089161878284</v>
      </c>
      <c r="I102" s="20">
        <f>I42*'SAMPLE LIST'!E2*1000/100</f>
        <v>0.60972947318462201</v>
      </c>
      <c r="J102" s="20">
        <f>J42*'SAMPLE LIST'!E2*1000/100</f>
        <v>0.73292054685951979</v>
      </c>
      <c r="K102" s="20">
        <f>K42*'SAMPLE LIST'!E2*1000/100</f>
        <v>1.2344769136890621</v>
      </c>
      <c r="L102" s="20">
        <f>L42*'SAMPLE LIST'!E2*1000/100</f>
        <v>0.15618686012611011</v>
      </c>
      <c r="M102" s="20">
        <f>M42*'SAMPLE LIST'!E2*1000/100</f>
        <v>0.43251745881076636</v>
      </c>
      <c r="N102" s="30"/>
      <c r="O102" s="30"/>
    </row>
    <row r="103" spans="1:15">
      <c r="A103" s="17">
        <v>2</v>
      </c>
      <c r="B103" s="17" t="s">
        <v>118</v>
      </c>
      <c r="C103" s="20">
        <f>C43*'SAMPLE LIST'!E3*1000/100</f>
        <v>25.69367446007535</v>
      </c>
      <c r="D103" s="20">
        <f>D43*'SAMPLE LIST'!E3*1000/100</f>
        <v>33.921770358628962</v>
      </c>
      <c r="E103" s="20">
        <f>E43*'SAMPLE LIST'!E3*1000/100</f>
        <v>25.224001627229018</v>
      </c>
      <c r="F103" s="20">
        <f>F43*'SAMPLE LIST'!E3*1000/100</f>
        <v>3.9325242389314616</v>
      </c>
      <c r="G103" s="20">
        <f>G43*'SAMPLE LIST'!E3*1000/100</f>
        <v>0.59627771374330596</v>
      </c>
      <c r="H103" s="20">
        <f>H43*'SAMPLE LIST'!E3*1000/100</f>
        <v>4.8833069149990198</v>
      </c>
      <c r="I103" s="20">
        <f>I43*'SAMPLE LIST'!E3*1000/100</f>
        <v>0.65154247745610017</v>
      </c>
      <c r="J103" s="20">
        <f>J43*'SAMPLE LIST'!E3*1000/100</f>
        <v>0.89888547652070738</v>
      </c>
      <c r="K103" s="20">
        <f>K43*'SAMPLE LIST'!E3*1000/100</f>
        <v>1.9313580581734398</v>
      </c>
      <c r="L103" s="20">
        <f>L43*'SAMPLE LIST'!E3*1000/100</f>
        <v>1.3874364363685703</v>
      </c>
      <c r="M103" s="20">
        <f>M43*'SAMPLE LIST'!E3*1000/100</f>
        <v>0.18906366533324334</v>
      </c>
      <c r="N103" s="30"/>
      <c r="O103" s="30"/>
    </row>
    <row r="104" spans="1:15">
      <c r="A104" s="17">
        <v>3</v>
      </c>
      <c r="B104" s="17" t="s">
        <v>119</v>
      </c>
      <c r="C104" s="20">
        <f>C44*'SAMPLE LIST'!E4*1000/100</f>
        <v>25.463245492371708</v>
      </c>
      <c r="D104" s="20">
        <f>D44*'SAMPLE LIST'!E4*1000/100</f>
        <v>37.151699029126213</v>
      </c>
      <c r="E104" s="20">
        <f>E44*'SAMPLE LIST'!E4*1000/100</f>
        <v>30.02942572377788</v>
      </c>
      <c r="F104" s="20">
        <f>F44*'SAMPLE LIST'!E4*1000/100</f>
        <v>4.2078785002373031</v>
      </c>
      <c r="G104" s="20">
        <f>G44*'SAMPLE LIST'!E4*1000/100</f>
        <v>0.5299003322259136</v>
      </c>
      <c r="H104" s="20">
        <f>H44*'SAMPLE LIST'!E4*1000/100</f>
        <v>5.091886269070736</v>
      </c>
      <c r="I104" s="20">
        <f>I44*'SAMPLE LIST'!E4*1000/100</f>
        <v>0.72045562411010922</v>
      </c>
      <c r="J104" s="20">
        <f>J44*'SAMPLE LIST'!E4*1000/100</f>
        <v>0.89251040221914013</v>
      </c>
      <c r="K104" s="20">
        <f>K44*'SAMPLE LIST'!E4*1000/100</f>
        <v>1.187707641196013</v>
      </c>
      <c r="L104" s="20">
        <f>L44*'SAMPLE LIST'!E4*1000/100</f>
        <v>2.2292358803986714</v>
      </c>
      <c r="M104" s="20">
        <f>M44*'SAMPLE LIST'!E4*1000/100</f>
        <v>0.30541053630754628</v>
      </c>
      <c r="N104" s="30"/>
      <c r="O104" s="30"/>
    </row>
    <row r="105" spans="1:15">
      <c r="A105" s="17">
        <v>4</v>
      </c>
      <c r="B105" s="17" t="s">
        <v>120</v>
      </c>
      <c r="C105" s="20">
        <f>C45*'SAMPLE LIST'!E5*1000/100</f>
        <v>23.364102437091269</v>
      </c>
      <c r="D105" s="20">
        <f>D45*'SAMPLE LIST'!E5*1000/100</f>
        <v>31.837898751733604</v>
      </c>
      <c r="E105" s="20">
        <f>E45*'SAMPLE LIST'!E5*1000/100</f>
        <v>27.15797003186648</v>
      </c>
      <c r="F105" s="20">
        <f>F45*'SAMPLE LIST'!E5*1000/100</f>
        <v>3.695748864329774</v>
      </c>
      <c r="G105" s="20">
        <f>G45*'SAMPLE LIST'!E5*1000/100</f>
        <v>0.51143806359753052</v>
      </c>
      <c r="H105" s="20">
        <f>H45*'SAMPLE LIST'!E5*1000/100</f>
        <v>3.7854071725777572</v>
      </c>
      <c r="I105" s="20">
        <f>I45*'SAMPLE LIST'!E5*1000/100</f>
        <v>0.63016475693267138</v>
      </c>
      <c r="J105" s="20">
        <f>J45*'SAMPLE LIST'!E5*1000/100</f>
        <v>0.57826431543491008</v>
      </c>
      <c r="K105" s="20">
        <f>K45*'SAMPLE LIST'!E5*1000/100</f>
        <v>1.0076547562546581</v>
      </c>
      <c r="L105" s="20">
        <f>L45*'SAMPLE LIST'!E5*1000/100</f>
        <v>1.251196691301101</v>
      </c>
      <c r="M105" s="20">
        <f>M45*'SAMPLE LIST'!E5*1000/100</f>
        <v>0.21005491897755715</v>
      </c>
      <c r="N105" s="30"/>
      <c r="O105" s="30"/>
    </row>
    <row r="106" spans="1:15">
      <c r="A106" s="17">
        <v>5</v>
      </c>
      <c r="B106" s="17" t="s">
        <v>121</v>
      </c>
      <c r="C106" s="20">
        <f>C46*'SAMPLE LIST'!E6*1000/100</f>
        <v>28.591336437487588</v>
      </c>
      <c r="D106" s="20">
        <f>D46*'SAMPLE LIST'!E6*1000/100</f>
        <v>39.359654250049495</v>
      </c>
      <c r="E106" s="20">
        <f>E46*'SAMPLE LIST'!E6*1000/100</f>
        <v>32.381049562682179</v>
      </c>
      <c r="F106" s="20">
        <f>F46*'SAMPLE LIST'!E6*1000/100</f>
        <v>4.2075801749271093</v>
      </c>
      <c r="G106" s="20">
        <f>G46*'SAMPLE LIST'!E6*1000/100</f>
        <v>0.71836734693877491</v>
      </c>
      <c r="H106" s="20">
        <f>H46*'SAMPLE LIST'!E6*1000/100</f>
        <v>5.9535020804438217</v>
      </c>
      <c r="I106" s="20">
        <f>I46*'SAMPLE LIST'!E6*1000/100</f>
        <v>0.76326530612244825</v>
      </c>
      <c r="J106" s="20">
        <f>J46*'SAMPLE LIST'!E6*1000/100</f>
        <v>0.9910788587279562</v>
      </c>
      <c r="K106" s="20">
        <f>K46*'SAMPLE LIST'!E6*1000/100</f>
        <v>1.8215743440233216</v>
      </c>
      <c r="L106" s="20">
        <f>L46*'SAMPLE LIST'!E6*1000/100</f>
        <v>2.4180758017492687</v>
      </c>
      <c r="M106" s="20">
        <f>M46*'SAMPLE LIST'!E6*1000/100</f>
        <v>0.23411078717201139</v>
      </c>
      <c r="N106" s="30"/>
      <c r="O106" s="30"/>
    </row>
    <row r="107" spans="1:15">
      <c r="A107" s="17">
        <v>6</v>
      </c>
      <c r="B107" s="17" t="s">
        <v>122</v>
      </c>
      <c r="C107" s="20">
        <f>C47*'SAMPLE LIST'!E7*1000/100</f>
        <v>22.880468595205098</v>
      </c>
      <c r="D107" s="20">
        <f>D47*'SAMPLE LIST'!E7*1000/100</f>
        <v>34.379572022983993</v>
      </c>
      <c r="E107" s="20">
        <f>E47*'SAMPLE LIST'!E7*1000/100</f>
        <v>26.435351549257607</v>
      </c>
      <c r="F107" s="20">
        <f>F47*'SAMPLE LIST'!E7*1000/100</f>
        <v>3.8027323886365223</v>
      </c>
      <c r="G107" s="20">
        <f>G47*'SAMPLE LIST'!E7*1000/100</f>
        <v>0.83122923588039965</v>
      </c>
      <c r="H107" s="20">
        <f>H47*'SAMPLE LIST'!E7*1000/100</f>
        <v>4.9098920150584568</v>
      </c>
      <c r="I107" s="20">
        <f>I47*'SAMPLE LIST'!E7*1000/100</f>
        <v>0.5909078581598759</v>
      </c>
      <c r="J107" s="20">
        <f>J47*'SAMPLE LIST'!E7*1000/100</f>
        <v>1.2703338617000213</v>
      </c>
      <c r="K107" s="20">
        <f>K47*'SAMPLE LIST'!E7*1000/100</f>
        <v>1.4532375076276376</v>
      </c>
      <c r="L107" s="20">
        <f>L47*'SAMPLE LIST'!E7*1000/100</f>
        <v>1.4362736456708947</v>
      </c>
      <c r="M107" s="20">
        <f>M47*'SAMPLE LIST'!E7*1000/100</f>
        <v>0.220530205437657</v>
      </c>
      <c r="N107" s="30"/>
      <c r="O107" s="30"/>
    </row>
    <row r="108" spans="1:15">
      <c r="A108" s="17">
        <v>7</v>
      </c>
      <c r="B108" s="17" t="s">
        <v>123</v>
      </c>
      <c r="C108" s="20">
        <f>C48*'SAMPLE LIST'!E8*1000/100</f>
        <v>26.05171388943927</v>
      </c>
      <c r="D108" s="20">
        <f>D48*'SAMPLE LIST'!E8*1000/100</f>
        <v>40.493164255993662</v>
      </c>
      <c r="E108" s="20">
        <f>E48*'SAMPLE LIST'!E8*1000/100</f>
        <v>34.277578140890903</v>
      </c>
      <c r="F108" s="20">
        <f>F48*'SAMPLE LIST'!E8*1000/100</f>
        <v>4.9372838836531292</v>
      </c>
      <c r="G108" s="20">
        <f>G48*'SAMPLE LIST'!E8*1000/100</f>
        <v>0.94867448640585805</v>
      </c>
      <c r="H108" s="20">
        <f>H48*'SAMPLE LIST'!E8*1000/100</f>
        <v>5.1044184664156917</v>
      </c>
      <c r="I108" s="20">
        <f>I48*'SAMPLE LIST'!E8*1000/100</f>
        <v>0.73089700996677731</v>
      </c>
      <c r="J108" s="20">
        <f>J48*'SAMPLE LIST'!E8*1000/100</f>
        <v>1.5300178323756686</v>
      </c>
      <c r="K108" s="20">
        <f>K48*'SAMPLE LIST'!E8*1000/100</f>
        <v>1.6378059529459623</v>
      </c>
      <c r="L108" s="20">
        <f>L48*'SAMPLE LIST'!E8*1000/100</f>
        <v>1.437927995118313</v>
      </c>
      <c r="M108" s="20">
        <f>M48*'SAMPLE LIST'!E8*1000/100</f>
        <v>0.34009085361719443</v>
      </c>
      <c r="N108" s="30"/>
      <c r="O108" s="30"/>
    </row>
    <row r="109" spans="1:15">
      <c r="A109" s="17">
        <v>8</v>
      </c>
      <c r="B109" s="17" t="s">
        <v>124</v>
      </c>
      <c r="C109" s="20">
        <f>C49*'SAMPLE LIST'!E9*1000/100</f>
        <v>24.500569645333869</v>
      </c>
      <c r="D109" s="20">
        <f>D49*'SAMPLE LIST'!E9*1000/100</f>
        <v>37.245715276401825</v>
      </c>
      <c r="E109" s="20">
        <f>E49*'SAMPLE LIST'!E9*1000/100</f>
        <v>31.055563089022986</v>
      </c>
      <c r="F109" s="20">
        <f>F49*'SAMPLE LIST'!E9*1000/100</f>
        <v>4.0248830429181641</v>
      </c>
      <c r="G109" s="20">
        <f>G49*'SAMPLE LIST'!E9*1000/100</f>
        <v>0.94436910977015398</v>
      </c>
      <c r="H109" s="20">
        <f>H49*'SAMPLE LIST'!E9*1000/100</f>
        <v>5.1800574598771547</v>
      </c>
      <c r="I109" s="20">
        <f>I49*'SAMPLE LIST'!E9*1000/100</f>
        <v>0.51895043731778423</v>
      </c>
      <c r="J109" s="20">
        <f>J49*'SAMPLE LIST'!E9*1000/100</f>
        <v>1.3269764216366158</v>
      </c>
      <c r="K109" s="20">
        <f>K49*'SAMPLE LIST'!E9*1000/100</f>
        <v>1.3697877822225235</v>
      </c>
      <c r="L109" s="20">
        <f>L49*'SAMPLE LIST'!E9*1000/100</f>
        <v>1.5659027730693607</v>
      </c>
      <c r="M109" s="20">
        <f>M49*'SAMPLE LIST'!E9*1000/100</f>
        <v>0.46765882432707301</v>
      </c>
      <c r="N109" s="30"/>
      <c r="O109" s="30"/>
    </row>
    <row r="110" spans="1:15">
      <c r="A110" s="17">
        <v>9</v>
      </c>
      <c r="B110" s="17" t="s">
        <v>125</v>
      </c>
      <c r="C110" s="20">
        <f>C50*'SAMPLE LIST'!E10*1000/100</f>
        <v>26.882816524668147</v>
      </c>
      <c r="D110" s="20">
        <f>D50*'SAMPLE LIST'!E10*1000/100</f>
        <v>40.398905290271493</v>
      </c>
      <c r="E110" s="20">
        <f>E50*'SAMPLE LIST'!E10*1000/100</f>
        <v>33.371286188894189</v>
      </c>
      <c r="F110" s="20">
        <f>F50*'SAMPLE LIST'!E10*1000/100</f>
        <v>4.068079191809618</v>
      </c>
      <c r="G110" s="20">
        <f>G50*'SAMPLE LIST'!E10*1000/100</f>
        <v>0.54813885687165276</v>
      </c>
      <c r="H110" s="20">
        <f>H50*'SAMPLE LIST'!E10*1000/100</f>
        <v>6.3337725381414769</v>
      </c>
      <c r="I110" s="20">
        <f>I50*'SAMPLE LIST'!E10*1000/100</f>
        <v>0.66961827920537043</v>
      </c>
      <c r="J110" s="20">
        <f>J50*'SAMPLE LIST'!E10*1000/100</f>
        <v>1.8269665147612459</v>
      </c>
      <c r="K110" s="20">
        <f>K50*'SAMPLE LIST'!E10*1000/100</f>
        <v>6.5184080276628989E-2</v>
      </c>
      <c r="L110" s="20">
        <f>L50*'SAMPLE LIST'!E10*1000/100</f>
        <v>1.7392297782900554</v>
      </c>
      <c r="M110" s="20">
        <f>M50*'SAMPLE LIST'!E10*1000/100</f>
        <v>0.24295884466743534</v>
      </c>
      <c r="N110" s="30"/>
      <c r="O110" s="30"/>
    </row>
    <row r="111" spans="1:15">
      <c r="A111" s="17">
        <v>10</v>
      </c>
      <c r="B111" s="17" t="s">
        <v>126</v>
      </c>
      <c r="C111" s="20">
        <f>C51*'SAMPLE LIST'!E11*1000/100</f>
        <v>23.734842480681593</v>
      </c>
      <c r="D111" s="20">
        <f>D51*'SAMPLE LIST'!E11*1000/100</f>
        <v>34.747102238953836</v>
      </c>
      <c r="E111" s="20">
        <f>E51*'SAMPLE LIST'!E11*1000/100</f>
        <v>30.577022170994642</v>
      </c>
      <c r="F111" s="20">
        <f>F51*'SAMPLE LIST'!E11*1000/100</f>
        <v>4.2403213777205222</v>
      </c>
      <c r="G111" s="20">
        <f>G51*'SAMPLE LIST'!E11*1000/100</f>
        <v>0.83849752525594956</v>
      </c>
      <c r="H111" s="20">
        <f>H51*'SAMPLE LIST'!E11*1000/100</f>
        <v>5.0898553596195759</v>
      </c>
      <c r="I111" s="20">
        <f>I51*'SAMPLE LIST'!E11*1000/100</f>
        <v>0.52054376567902905</v>
      </c>
      <c r="J111" s="20">
        <f>J51*'SAMPLE LIST'!E11*1000/100</f>
        <v>1.1635129780067368</v>
      </c>
      <c r="K111" s="20">
        <f>K51*'SAMPLE LIST'!E11*1000/100</f>
        <v>1.2774425384771848</v>
      </c>
      <c r="L111" s="20">
        <f>L51*'SAMPLE LIST'!E11*1000/100</f>
        <v>1.3309037900874634</v>
      </c>
      <c r="M111" s="20">
        <f>M51*'SAMPLE LIST'!E11*1000/100</f>
        <v>0.39673876194996266</v>
      </c>
      <c r="N111" s="30"/>
      <c r="O111" s="30"/>
    </row>
    <row r="112" spans="1:15">
      <c r="A112" s="17">
        <v>11</v>
      </c>
      <c r="B112" s="17" t="s">
        <v>127</v>
      </c>
      <c r="C112" s="20">
        <f>C52*'SAMPLE LIST'!E12*1000/100</f>
        <v>21.782177531206671</v>
      </c>
      <c r="D112" s="20">
        <f>D52*'SAMPLE LIST'!E12*1000/100</f>
        <v>35.057420249653283</v>
      </c>
      <c r="E112" s="20">
        <f>E52*'SAMPLE LIST'!E12*1000/100</f>
        <v>29.495491219743727</v>
      </c>
      <c r="F112" s="20">
        <f>F52*'SAMPLE LIST'!E12*1000/100</f>
        <v>4.3217845277645965</v>
      </c>
      <c r="G112" s="20">
        <f>G52*'SAMPLE LIST'!E12*1000/100</f>
        <v>0.99648789748457578</v>
      </c>
      <c r="H112" s="20">
        <f>H52*'SAMPLE LIST'!E12*1000/100</f>
        <v>5.0458391123439705</v>
      </c>
      <c r="I112" s="20">
        <f>I52*'SAMPLE LIST'!E12*1000/100</f>
        <v>0.5395348837209305</v>
      </c>
      <c r="J112" s="20">
        <f>J52*'SAMPLE LIST'!E12*1000/100</f>
        <v>1.2106796116504863</v>
      </c>
      <c r="K112" s="20">
        <f>K52*'SAMPLE LIST'!E12*1000/100</f>
        <v>1.3350735643094456</v>
      </c>
      <c r="L112" s="20">
        <f>L52*'SAMPLE LIST'!E12*1000/100</f>
        <v>1.1368770764119609</v>
      </c>
      <c r="M112" s="20">
        <f>M52*'SAMPLE LIST'!E12*1000/100</f>
        <v>0.35234931181775053</v>
      </c>
      <c r="N112" s="30"/>
      <c r="O112" s="30"/>
    </row>
    <row r="113" spans="1:15">
      <c r="A113" s="17">
        <v>12</v>
      </c>
      <c r="B113" s="17" t="s">
        <v>128</v>
      </c>
      <c r="C113" s="20">
        <f>C53*'SAMPLE LIST'!E13*1000/100</f>
        <v>20.926976421636585</v>
      </c>
      <c r="D113" s="20">
        <f>D53*'SAMPLE LIST'!E13*1000/100</f>
        <v>32.987378640776647</v>
      </c>
      <c r="E113" s="20">
        <f>E53*'SAMPLE LIST'!E13*1000/100</f>
        <v>27.300901756051211</v>
      </c>
      <c r="F113" s="20">
        <f>F53*'SAMPLE LIST'!E13*1000/100</f>
        <v>4.0299952539155131</v>
      </c>
      <c r="G113" s="20">
        <f>G53*'SAMPLE LIST'!E13*1000/100</f>
        <v>0.12738490745135242</v>
      </c>
      <c r="H113" s="20">
        <f>H53*'SAMPLE LIST'!E13*1000/100</f>
        <v>5.8208044382801578</v>
      </c>
      <c r="I113" s="20">
        <f>I53*'SAMPLE LIST'!E13*1000/100</f>
        <v>0.13028001898433772</v>
      </c>
      <c r="J113" s="20">
        <f>J53*'SAMPLE LIST'!E13*1000/100</f>
        <v>1.2965672676837705</v>
      </c>
      <c r="K113" s="20">
        <f>K53*'SAMPLE LIST'!E13*1000/100</f>
        <v>1.2796392975794948</v>
      </c>
      <c r="L113" s="20">
        <f>L53*'SAMPLE LIST'!E13*1000/100</f>
        <v>1.5517797816801115</v>
      </c>
      <c r="M113" s="20">
        <f>M53*'SAMPLE LIST'!E13*1000/100</f>
        <v>0.41689606074988073</v>
      </c>
      <c r="N113" s="30"/>
      <c r="O113" s="30"/>
    </row>
    <row r="114" spans="1:15">
      <c r="A114" s="17">
        <v>13</v>
      </c>
      <c r="B114" s="17" t="s">
        <v>129</v>
      </c>
      <c r="C114" s="20">
        <f>C54*'SAMPLE LIST'!E14*1000/100</f>
        <v>39.391623736873306</v>
      </c>
      <c r="D114" s="20">
        <f>D54*'SAMPLE LIST'!E14*1000/100</f>
        <v>61.633341589062681</v>
      </c>
      <c r="E114" s="20">
        <f>E54*'SAMPLE LIST'!E14*1000/100</f>
        <v>46.583300562749919</v>
      </c>
      <c r="F114" s="20">
        <f>F54*'SAMPLE LIST'!E14*1000/100</f>
        <v>6.0227201844192697</v>
      </c>
      <c r="G114" s="20">
        <f>G54*'SAMPLE LIST'!E14*1000/100</f>
        <v>1.3237711031256327</v>
      </c>
      <c r="H114" s="20">
        <f>H54*'SAMPLE LIST'!E14*1000/100</f>
        <v>8.5824252030909278</v>
      </c>
      <c r="I114" s="20">
        <f>I54*'SAMPLE LIST'!E14*1000/100</f>
        <v>0.9555698691436687</v>
      </c>
      <c r="J114" s="20">
        <f>J54*'SAMPLE LIST'!E14*1000/100</f>
        <v>3.4457796710917301</v>
      </c>
      <c r="K114" s="20">
        <f>K54*'SAMPLE LIST'!E14*1000/100</f>
        <v>1.6948945691233266</v>
      </c>
      <c r="L114" s="20">
        <f>L54*'SAMPLE LIST'!E14*1000/100</f>
        <v>2.7790426469591103</v>
      </c>
      <c r="M114" s="20">
        <f>M54*'SAMPLE LIST'!E14*1000/100</f>
        <v>0.33313444979320556</v>
      </c>
      <c r="N114" s="30"/>
      <c r="O114" s="30"/>
    </row>
    <row r="115" spans="1:15">
      <c r="A115" s="17">
        <v>14</v>
      </c>
      <c r="B115" s="17" t="s">
        <v>130</v>
      </c>
      <c r="C115" s="20">
        <f>C55*'SAMPLE LIST'!E15*1000/100</f>
        <v>39.427065583514796</v>
      </c>
      <c r="D115" s="20">
        <f>D55*'SAMPLE LIST'!E15*1000/100</f>
        <v>62.704973251436243</v>
      </c>
      <c r="E115" s="20">
        <f>E55*'SAMPLE LIST'!E15*1000/100</f>
        <v>51.710014238253216</v>
      </c>
      <c r="F115" s="20">
        <f>F55*'SAMPLE LIST'!E15*1000/100</f>
        <v>5.6100345786154753</v>
      </c>
      <c r="G115" s="20">
        <f>G55*'SAMPLE LIST'!E15*1000/100</f>
        <v>1.2107125906841092</v>
      </c>
      <c r="H115" s="20">
        <f>H55*'SAMPLE LIST'!E15*1000/100</f>
        <v>9.0576282940360233</v>
      </c>
      <c r="I115" s="20">
        <f>I55*'SAMPLE LIST'!E15*1000/100</f>
        <v>0.91103125635635918</v>
      </c>
      <c r="J115" s="20">
        <f>J55*'SAMPLE LIST'!E15*1000/100</f>
        <v>2.8462452942341874</v>
      </c>
      <c r="K115" s="20">
        <f>K55*'SAMPLE LIST'!E15*1000/100</f>
        <v>1.7111804190114512</v>
      </c>
      <c r="L115" s="20">
        <f>L55*'SAMPLE LIST'!E15*1000/100</f>
        <v>3.1196826903518744</v>
      </c>
      <c r="M115" s="20">
        <f>M55*'SAMPLE LIST'!E15*1000/100</f>
        <v>0.47349650823784467</v>
      </c>
      <c r="N115" s="30"/>
      <c r="O115" s="30"/>
    </row>
    <row r="116" spans="1:15">
      <c r="A116" s="17">
        <v>15</v>
      </c>
      <c r="B116" s="17" t="s">
        <v>131</v>
      </c>
      <c r="C116" s="20">
        <f>C56*'SAMPLE LIST'!E16*1000/100</f>
        <v>32.317881910045614</v>
      </c>
      <c r="D116" s="20">
        <f>D56*'SAMPLE LIST'!E16*1000/100</f>
        <v>52.633237566871486</v>
      </c>
      <c r="E116" s="20">
        <f>E56*'SAMPLE LIST'!E16*1000/100</f>
        <v>44.173164282324286</v>
      </c>
      <c r="F116" s="20">
        <f>F56*'SAMPLE LIST'!E16*1000/100</f>
        <v>5.597586277035739</v>
      </c>
      <c r="G116" s="20">
        <f>G56*'SAMPLE LIST'!E16*1000/100</f>
        <v>0.79071123465997806</v>
      </c>
      <c r="H116" s="20">
        <f>H56*'SAMPLE LIST'!E16*1000/100</f>
        <v>7.3641470180305237</v>
      </c>
      <c r="I116" s="20">
        <f>I56*'SAMPLE LIST'!E16*1000/100</f>
        <v>0.98085293918231864</v>
      </c>
      <c r="J116" s="20">
        <f>J56*'SAMPLE LIST'!E16*1000/100</f>
        <v>2.2717554983158341</v>
      </c>
      <c r="K116" s="20">
        <f>K56*'SAMPLE LIST'!E16*1000/100</f>
        <v>1.641711302461186</v>
      </c>
      <c r="L116" s="20">
        <f>L56*'SAMPLE LIST'!E16*1000/100</f>
        <v>2.2376432300494979</v>
      </c>
      <c r="M116" s="20">
        <f>M56*'SAMPLE LIST'!E16*1000/100</f>
        <v>0.2921689606074992</v>
      </c>
      <c r="N116" s="30"/>
      <c r="O116" s="30"/>
    </row>
    <row r="117" spans="1:15">
      <c r="A117" s="17">
        <v>16</v>
      </c>
      <c r="B117" s="17" t="s">
        <v>132</v>
      </c>
      <c r="C117" s="20">
        <f>C57*'SAMPLE LIST'!E17*1000/100</f>
        <v>35.683252427184392</v>
      </c>
      <c r="D117" s="20">
        <f>D57*'SAMPLE LIST'!E17*1000/100</f>
        <v>67.384223300970746</v>
      </c>
      <c r="E117" s="20">
        <f>E57*'SAMPLE LIST'!E17*1000/100</f>
        <v>51.024916943521482</v>
      </c>
      <c r="F117" s="20">
        <f>F57*'SAMPLE LIST'!E17*1000/100</f>
        <v>6.2999999999999865</v>
      </c>
      <c r="G117" s="20">
        <f>G57*'SAMPLE LIST'!E17*1000/100</f>
        <v>1.0106312292358783</v>
      </c>
      <c r="H117" s="20">
        <f>H57*'SAMPLE LIST'!E17*1000/100</f>
        <v>8.9082524271844488</v>
      </c>
      <c r="I117" s="20">
        <f>I57*'SAMPLE LIST'!E17*1000/100</f>
        <v>1.100332225913619</v>
      </c>
      <c r="J117" s="20">
        <f>J57*'SAMPLE LIST'!E17*1000/100</f>
        <v>2.8201456310679553</v>
      </c>
      <c r="K117" s="20">
        <f>K57*'SAMPLE LIST'!E17*1000/100</f>
        <v>1.3963455149501633</v>
      </c>
      <c r="L117" s="20">
        <f>L57*'SAMPLE LIST'!E17*1000/100</f>
        <v>2.8046511627906914</v>
      </c>
      <c r="M117" s="20">
        <f>M57*'SAMPLE LIST'!E17*1000/100</f>
        <v>0.40963455149501576</v>
      </c>
      <c r="N117" s="30"/>
      <c r="O117" s="30"/>
    </row>
    <row r="118" spans="1:15">
      <c r="A118" s="17">
        <v>17</v>
      </c>
      <c r="B118" s="17" t="s">
        <v>133</v>
      </c>
      <c r="C118" s="20">
        <f>C58*'SAMPLE LIST'!E18*1000/100</f>
        <v>57.4711165048544</v>
      </c>
      <c r="D118" s="20">
        <f>D58*'SAMPLE LIST'!E18*1000/100</f>
        <v>85.279368932038892</v>
      </c>
      <c r="E118" s="20">
        <f>E58*'SAMPLE LIST'!E18*1000/100</f>
        <v>60.625913621262477</v>
      </c>
      <c r="F118" s="20">
        <f>F58*'SAMPLE LIST'!E18*1000/100</f>
        <v>8.2435215946843883</v>
      </c>
      <c r="G118" s="20">
        <f>G58*'SAMPLE LIST'!E18*1000/100</f>
        <v>1.1930232558139542</v>
      </c>
      <c r="H118" s="20">
        <f>H58*'SAMPLE LIST'!E18*1000/100</f>
        <v>13.602669902912631</v>
      </c>
      <c r="I118" s="20">
        <f>I58*'SAMPLE LIST'!E18*1000/100</f>
        <v>1.4352159468438543</v>
      </c>
      <c r="J118" s="20">
        <f>J58*'SAMPLE LIST'!E18*1000/100</f>
        <v>6.6735436893203914</v>
      </c>
      <c r="K118" s="20">
        <f>K58*'SAMPLE LIST'!E18*1000/100</f>
        <v>1.9823920265780739</v>
      </c>
      <c r="L118" s="20">
        <f>L58*'SAMPLE LIST'!E18*1000/100</f>
        <v>4.6644518272425266</v>
      </c>
      <c r="M118" s="20">
        <f>M58*'SAMPLE LIST'!E18*1000/100</f>
        <v>0.72956810631229263</v>
      </c>
      <c r="N118" s="30"/>
      <c r="O118" s="30"/>
    </row>
    <row r="119" spans="1:15">
      <c r="A119" s="17">
        <v>18</v>
      </c>
      <c r="B119" s="17" t="s">
        <v>134</v>
      </c>
      <c r="C119" s="20">
        <f>C59*'SAMPLE LIST'!E19*1000/100</f>
        <v>44.493936992272594</v>
      </c>
      <c r="D119" s="20">
        <f>D59*'SAMPLE LIST'!E19*1000/100</f>
        <v>75.771349316425528</v>
      </c>
      <c r="E119" s="20">
        <f>E59*'SAMPLE LIST'!E19*1000/100</f>
        <v>51.055881754695186</v>
      </c>
      <c r="F119" s="20">
        <f>F59*'SAMPLE LIST'!E19*1000/100</f>
        <v>8.8536714353515382</v>
      </c>
      <c r="G119" s="20">
        <f>G59*'SAMPLE LIST'!E19*1000/100</f>
        <v>1.572825276289916</v>
      </c>
      <c r="H119" s="20">
        <f>H59*'SAMPLE LIST'!E19*1000/100</f>
        <v>9.9113334654249954</v>
      </c>
      <c r="I119" s="20">
        <f>I59*'SAMPLE LIST'!E19*1000/100</f>
        <v>0.99534883720930123</v>
      </c>
      <c r="J119" s="20">
        <f>J59*'SAMPLE LIST'!E19*1000/100</f>
        <v>5.3107786804041952</v>
      </c>
      <c r="K119" s="20">
        <f>K59*'SAMPLE LIST'!E19*1000/100</f>
        <v>1.7208217506271593</v>
      </c>
      <c r="L119" s="20">
        <f>L59*'SAMPLE LIST'!E19*1000/100</f>
        <v>4.016218048681262</v>
      </c>
      <c r="M119" s="20">
        <f>M59*'SAMPLE LIST'!E19*1000/100</f>
        <v>0.40336293986032906</v>
      </c>
      <c r="N119" s="30"/>
      <c r="O119" s="30"/>
    </row>
    <row r="120" spans="1:15">
      <c r="A120" s="17">
        <v>19</v>
      </c>
      <c r="B120" s="17" t="s">
        <v>135</v>
      </c>
      <c r="C120" s="20">
        <f>C60*'SAMPLE LIST'!E20*1000/100</f>
        <v>45.463037447988953</v>
      </c>
      <c r="D120" s="20">
        <f>D60*'SAMPLE LIST'!E20*1000/100</f>
        <v>79.069605706360292</v>
      </c>
      <c r="E120" s="20">
        <f>E60*'SAMPLE LIST'!E20*1000/100</f>
        <v>54.806495355617386</v>
      </c>
      <c r="F120" s="20">
        <f>F60*'SAMPLE LIST'!E20*1000/100</f>
        <v>7.2617533392094451</v>
      </c>
      <c r="G120" s="20">
        <f>G60*'SAMPLE LIST'!E20*1000/100</f>
        <v>0.95278323954166477</v>
      </c>
      <c r="H120" s="20">
        <f>H60*'SAMPLE LIST'!E20*1000/100</f>
        <v>10.154923717059653</v>
      </c>
      <c r="I120" s="20">
        <f>I60*'SAMPLE LIST'!E20*1000/100</f>
        <v>1.9971252288290751</v>
      </c>
      <c r="J120" s="20">
        <f>J60*'SAMPLE LIST'!E20*1000/100</f>
        <v>4.78899346146226</v>
      </c>
      <c r="K120" s="20">
        <f>K60*'SAMPLE LIST'!E20*1000/100</f>
        <v>1.2732388636517742</v>
      </c>
      <c r="L120" s="20">
        <f>L60*'SAMPLE LIST'!E20*1000/100</f>
        <v>3.9684995592921593</v>
      </c>
      <c r="M120" s="20">
        <f>M60*'SAMPLE LIST'!E20*1000/100</f>
        <v>0.68096820123398261</v>
      </c>
      <c r="N120" s="30"/>
      <c r="O120" s="30"/>
    </row>
    <row r="121" spans="1:15">
      <c r="A121" s="17">
        <v>20</v>
      </c>
      <c r="B121" s="17" t="s">
        <v>136</v>
      </c>
      <c r="C121" s="20">
        <f>C61*'SAMPLE LIST'!E21*1000/100</f>
        <v>51.68800772736278</v>
      </c>
      <c r="D121" s="20">
        <f>D61*'SAMPLE LIST'!E21*1000/100</f>
        <v>87.572914602734315</v>
      </c>
      <c r="E121" s="20">
        <f>E61*'SAMPLE LIST'!E21*1000/100</f>
        <v>62.136822835446466</v>
      </c>
      <c r="F121" s="20">
        <f>F61*'SAMPLE LIST'!E21*1000/100</f>
        <v>8.1090921418401241</v>
      </c>
      <c r="G121" s="20">
        <f>G61*'SAMPLE LIST'!E21*1000/100</f>
        <v>1.3613804325716996</v>
      </c>
      <c r="H121" s="20">
        <f>H61*'SAMPLE LIST'!E21*1000/100</f>
        <v>11.38745789577967</v>
      </c>
      <c r="I121" s="20">
        <f>I61*'SAMPLE LIST'!E21*1000/100</f>
        <v>1.2660180351210251</v>
      </c>
      <c r="J121" s="20">
        <f>J61*'SAMPLE LIST'!E21*1000/100</f>
        <v>6.2222607489597781</v>
      </c>
      <c r="K121" s="20">
        <f>K61*'SAMPLE LIST'!E21*1000/100</f>
        <v>1.7526950979727436</v>
      </c>
      <c r="L121" s="20">
        <f>L61*'SAMPLE LIST'!E21*1000/100</f>
        <v>4.6924876262797479</v>
      </c>
      <c r="M121" s="20">
        <f>M61*'SAMPLE LIST'!E21*1000/100</f>
        <v>0.6017696114990847</v>
      </c>
      <c r="N121" s="30"/>
      <c r="O121" s="30"/>
    </row>
    <row r="122" spans="1:15">
      <c r="A122" s="17">
        <v>21</v>
      </c>
      <c r="B122" s="17" t="s">
        <v>137</v>
      </c>
      <c r="C122" s="20">
        <f>R62*'SAMPLE LIST'!E18*1000/100</f>
        <v>57.910194174757315</v>
      </c>
      <c r="D122" s="20">
        <f>S62*'SAMPLE LIST'!E18*1000/100</f>
        <v>88.615048543689369</v>
      </c>
      <c r="E122" s="20">
        <f>T62*'SAMPLE LIST'!E18*1000/100</f>
        <v>67.532890365448523</v>
      </c>
      <c r="F122" s="20">
        <f>U62*'SAMPLE LIST'!E18*1000/100</f>
        <v>9.508305647840535</v>
      </c>
      <c r="G122" s="20">
        <f>V62*'SAMPLE LIST'!E18*1000/100</f>
        <v>1.5906976744186057</v>
      </c>
      <c r="H122" s="20">
        <f>W62*'SAMPLE LIST'!E18*1000/100</f>
        <v>13.578640776699036</v>
      </c>
      <c r="I122" s="20">
        <f>X62*'SAMPLE LIST'!E18*1000/100</f>
        <v>1.1063122923588045</v>
      </c>
      <c r="J122" s="20">
        <f>Y62*'SAMPLE LIST'!E18*1000/100</f>
        <v>7.4053398058252462</v>
      </c>
      <c r="K122" s="20">
        <f>Z62*'SAMPLE LIST'!E18*1000/100</f>
        <v>2.5893687707641204</v>
      </c>
      <c r="L122" s="20">
        <f>AA62*'SAMPLE LIST'!E18*1000/100</f>
        <v>6.0637873754152851</v>
      </c>
      <c r="M122" s="20">
        <f>AB62*'SAMPLE LIST'!E18*1000/100</f>
        <v>0.67574750830564811</v>
      </c>
      <c r="N122" s="30"/>
      <c r="O122" s="30"/>
    </row>
    <row r="123" spans="1:15">
      <c r="A123" s="17">
        <v>22</v>
      </c>
      <c r="B123" s="17" t="s">
        <v>138</v>
      </c>
      <c r="C123" s="20">
        <f>R63*'SAMPLE LIST'!E19*1000/100</f>
        <v>51.683098870616149</v>
      </c>
      <c r="D123" s="20">
        <f>S63*'SAMPLE LIST'!E19*1000/100</f>
        <v>81.088488210818227</v>
      </c>
      <c r="E123" s="20">
        <f>T63*'SAMPLE LIST'!E19*1000/100</f>
        <v>64.126001762831308</v>
      </c>
      <c r="F123" s="20">
        <f>U63*'SAMPLE LIST'!E19*1000/100</f>
        <v>8.7869279273170964</v>
      </c>
      <c r="G123" s="20">
        <f>V63*'SAMPLE LIST'!E19*1000/100</f>
        <v>0.84154857956471529</v>
      </c>
      <c r="H123" s="20">
        <f>W63*'SAMPLE LIST'!E19*1000/100</f>
        <v>12.432098276203673</v>
      </c>
      <c r="I123" s="20">
        <f>X63*'SAMPLE LIST'!E19*1000/100</f>
        <v>1.7817614753542594</v>
      </c>
      <c r="J123" s="20">
        <f>Y63*'SAMPLE LIST'!E19*1000/100</f>
        <v>4.2062215177333027</v>
      </c>
      <c r="K123" s="20">
        <f>Z63*'SAMPLE LIST'!E19*1000/100</f>
        <v>1.5670214929825732</v>
      </c>
      <c r="L123" s="20">
        <f>AA63*'SAMPLE LIST'!E19*1000/100</f>
        <v>4.2889958641263766</v>
      </c>
      <c r="M123" s="20">
        <f>AB63*'SAMPLE LIST'!E19*1000/100</f>
        <v>0.4062648315140005</v>
      </c>
      <c r="N123" s="30"/>
      <c r="O123" s="30"/>
    </row>
    <row r="124" spans="1:15">
      <c r="A124" s="17">
        <v>23</v>
      </c>
      <c r="B124" s="17" t="s">
        <v>139</v>
      </c>
      <c r="C124" s="20">
        <f>R64*'SAMPLE LIST'!E20*1000/100</f>
        <v>46.062968099861344</v>
      </c>
      <c r="D124" s="20">
        <f>S64*'SAMPLE LIST'!E20*1000/100</f>
        <v>84.696829799881215</v>
      </c>
      <c r="E124" s="20">
        <f>T64*'SAMPLE LIST'!E20*1000/100</f>
        <v>62.414455217302923</v>
      </c>
      <c r="F124" s="20">
        <f>U64*'SAMPLE LIST'!E20*1000/100</f>
        <v>9.3389924740660462</v>
      </c>
      <c r="G124" s="20">
        <f>V64*'SAMPLE LIST'!E20*1000/100</f>
        <v>1.173096481117365</v>
      </c>
      <c r="H124" s="20">
        <f>W64*'SAMPLE LIST'!E20*1000/100</f>
        <v>10.635704378838925</v>
      </c>
      <c r="I124" s="20">
        <f>X64*'SAMPLE LIST'!E20*1000/100</f>
        <v>1.1273171062444922</v>
      </c>
      <c r="J124" s="20">
        <f>Y64*'SAMPLE LIST'!E20*1000/100</f>
        <v>5.3889241133346601</v>
      </c>
      <c r="K124" s="20">
        <f>Z64*'SAMPLE LIST'!E20*1000/100</f>
        <v>1.9055664790833295</v>
      </c>
      <c r="L124" s="20">
        <f>AA64*'SAMPLE LIST'!E20*1000/100</f>
        <v>5.7338667028273154</v>
      </c>
      <c r="M124" s="20">
        <f>AB64*'SAMPLE LIST'!E20*1000/100</f>
        <v>7.4391484168418273E-2</v>
      </c>
      <c r="N124" s="30"/>
      <c r="O124" s="30"/>
    </row>
    <row r="125" spans="1:15">
      <c r="A125" s="17">
        <v>24</v>
      </c>
      <c r="B125" s="17" t="s">
        <v>140</v>
      </c>
      <c r="C125" s="20">
        <f>R65*'SAMPLE LIST'!E21*1000/100</f>
        <v>55.140281355260555</v>
      </c>
      <c r="D125" s="20">
        <f>S65*'SAMPLE LIST'!E21*1000/100</f>
        <v>93.857638200911424</v>
      </c>
      <c r="E125" s="20">
        <f>T65*'SAMPLE LIST'!E21*1000/100</f>
        <v>73.33039528103599</v>
      </c>
      <c r="F125" s="20">
        <f>U65*'SAMPLE LIST'!E21*1000/100</f>
        <v>11.075191538409383</v>
      </c>
      <c r="G125" s="20">
        <f>V65*'SAMPLE LIST'!E21*1000/100</f>
        <v>1.5915655298664317</v>
      </c>
      <c r="H125" s="20">
        <f>W65*'SAMPLE LIST'!E21*1000/100</f>
        <v>13.996483059243115</v>
      </c>
      <c r="I125" s="20">
        <f>X65*'SAMPLE LIST'!E21*1000/100</f>
        <v>0</v>
      </c>
      <c r="J125" s="20">
        <f>Y65*'SAMPLE LIST'!E21*1000/100</f>
        <v>5.4198533782445004</v>
      </c>
      <c r="K125" s="20">
        <f>Z65*'SAMPLE LIST'!E21*1000/100</f>
        <v>2.295274255881754</v>
      </c>
      <c r="L125" s="20">
        <f>AA65*'SAMPLE LIST'!E21*1000/100</f>
        <v>5.8138178859583691</v>
      </c>
      <c r="M125" s="20">
        <f>AB65*'SAMPLE LIST'!E21*1000/100</f>
        <v>0.60505797003186645</v>
      </c>
      <c r="N125" s="30"/>
      <c r="O125" s="30"/>
    </row>
    <row r="126" spans="1:15">
      <c r="A126" s="17">
        <v>25</v>
      </c>
      <c r="B126" s="17" t="s">
        <v>141</v>
      </c>
      <c r="C126" s="20">
        <f>C66*'SAMPLE LIST'!E26*1000/100</f>
        <v>138.57436100653828</v>
      </c>
      <c r="D126" s="20">
        <f>D66*'SAMPLE LIST'!E26*1000/100</f>
        <v>107.3004160887654</v>
      </c>
      <c r="E126" s="20">
        <f>E66*'SAMPLE LIST'!E26*1000/100</f>
        <v>89.363400908536022</v>
      </c>
      <c r="F126" s="20">
        <f>F66*'SAMPLE LIST'!E26*1000/100</f>
        <v>12.853156146179376</v>
      </c>
      <c r="G126" s="20">
        <f>G66*'SAMPLE LIST'!E26*1000/100</f>
        <v>3.0300088141568864</v>
      </c>
      <c r="H126" s="20">
        <f>H66*'SAMPLE LIST'!E26*1000/100</f>
        <v>15.702080443827988</v>
      </c>
      <c r="I126" s="20">
        <f>I66*'SAMPLE LIST'!E26*1000/100</f>
        <v>3.4571021764187346</v>
      </c>
      <c r="J126" s="20">
        <f>J66*'SAMPLE LIST'!E26*1000/100</f>
        <v>19.39726570239743</v>
      </c>
      <c r="K126" s="20">
        <f>K66*'SAMPLE LIST'!E26*1000/100</f>
        <v>1.9706827581530915</v>
      </c>
      <c r="L126" s="20">
        <f>L66*'SAMPLE LIST'!E26*1000/100</f>
        <v>9.6482744592853571</v>
      </c>
      <c r="M126" s="20">
        <f>M66*'SAMPLE LIST'!E26*1000/100</f>
        <v>0.66249915248491309</v>
      </c>
      <c r="N126" s="30"/>
      <c r="O126" s="30"/>
    </row>
    <row r="127" spans="1:15">
      <c r="A127" s="17">
        <v>26</v>
      </c>
      <c r="B127" s="17" t="s">
        <v>142</v>
      </c>
      <c r="C127" s="20">
        <f>C67*'SAMPLE LIST'!E27*1000/100</f>
        <v>156.52546066970461</v>
      </c>
      <c r="D127" s="20">
        <f>D67*'SAMPLE LIST'!E27*1000/100</f>
        <v>127.00075292252809</v>
      </c>
      <c r="E127" s="20">
        <f>E67*'SAMPLE LIST'!E27*1000/100</f>
        <v>104.13785341379064</v>
      </c>
      <c r="F127" s="20">
        <f>F67*'SAMPLE LIST'!E27*1000/100</f>
        <v>16.541351956064801</v>
      </c>
      <c r="G127" s="20">
        <f>G67*'SAMPLE LIST'!E27*1000/100</f>
        <v>3.0144416570614925</v>
      </c>
      <c r="H127" s="20">
        <f>H67*'SAMPLE LIST'!E27*1000/100</f>
        <v>18.513215771745571</v>
      </c>
      <c r="I127" s="20">
        <f>I67*'SAMPLE LIST'!E27*1000/100</f>
        <v>3.1255000339006007</v>
      </c>
      <c r="J127" s="20">
        <f>J67*'SAMPLE LIST'!E27*1000/100</f>
        <v>20.590330889637389</v>
      </c>
      <c r="K127" s="20">
        <f>K67*'SAMPLE LIST'!E27*1000/100</f>
        <v>2.0244355549528761</v>
      </c>
      <c r="L127" s="20">
        <f>L67*'SAMPLE LIST'!E27*1000/100</f>
        <v>9.6620787850023628</v>
      </c>
      <c r="M127" s="20">
        <f>M67*'SAMPLE LIST'!E27*1000/100</f>
        <v>0.68856193640246732</v>
      </c>
      <c r="N127" s="30"/>
      <c r="O127" s="30"/>
    </row>
    <row r="128" spans="1:15">
      <c r="A128" s="17">
        <v>27</v>
      </c>
      <c r="B128" s="17" t="s">
        <v>143</v>
      </c>
      <c r="C128" s="20">
        <f>C68*'SAMPLE LIST'!E28*1000/100</f>
        <v>145.18133544679992</v>
      </c>
      <c r="D128" s="20">
        <f>D68*'SAMPLE LIST'!E28*1000/100</f>
        <v>120.31548444620556</v>
      </c>
      <c r="E128" s="20">
        <f>E68*'SAMPLE LIST'!E28*1000/100</f>
        <v>88.526544172486169</v>
      </c>
      <c r="F128" s="20">
        <f>F68*'SAMPLE LIST'!E28*1000/100</f>
        <v>16.259068411417704</v>
      </c>
      <c r="G128" s="20">
        <f>G68*'SAMPLE LIST'!E28*1000/100</f>
        <v>2.5806630958031023</v>
      </c>
      <c r="H128" s="20">
        <f>H68*'SAMPLE LIST'!E28*1000/100</f>
        <v>16.534565088171174</v>
      </c>
      <c r="I128" s="20">
        <f>I68*'SAMPLE LIST'!E28*1000/100</f>
        <v>3.5042375754288391</v>
      </c>
      <c r="J128" s="20">
        <f>J68*'SAMPLE LIST'!E28*1000/100</f>
        <v>18.782276599960355</v>
      </c>
      <c r="K128" s="20">
        <f>K68*'SAMPLE LIST'!E28*1000/100</f>
        <v>2.806359753203604</v>
      </c>
      <c r="L128" s="20">
        <f>L68*'SAMPLE LIST'!E28*1000/100</f>
        <v>8.4903518882636018</v>
      </c>
      <c r="M128" s="20">
        <f>M68*'SAMPLE LIST'!E28*1000/100</f>
        <v>0.49296901484846378</v>
      </c>
      <c r="N128" s="30"/>
      <c r="O128" s="30"/>
    </row>
    <row r="129" spans="1:15">
      <c r="A129" s="17">
        <v>28</v>
      </c>
      <c r="B129" s="17" t="s">
        <v>144</v>
      </c>
      <c r="C129" s="20">
        <f>C69*'SAMPLE LIST'!E29*1000/100</f>
        <v>166.56976421636679</v>
      </c>
      <c r="D129" s="20">
        <f>D69*'SAMPLE LIST'!E29*1000/100</f>
        <v>137.39805825242769</v>
      </c>
      <c r="E129" s="20">
        <f>E69*'SAMPLE LIST'!E29*1000/100</f>
        <v>105.855203742627</v>
      </c>
      <c r="F129" s="20">
        <f>F69*'SAMPLE LIST'!E29*1000/100</f>
        <v>17.420299681334392</v>
      </c>
      <c r="G129" s="20">
        <f>G69*'SAMPLE LIST'!E29*1000/100</f>
        <v>3.000989897620189</v>
      </c>
      <c r="H129" s="20">
        <f>H69*'SAMPLE LIST'!E29*1000/100</f>
        <v>19.459084604715748</v>
      </c>
      <c r="I129" s="20">
        <f>I69*'SAMPLE LIST'!E29*1000/100</f>
        <v>4.0101430605464934</v>
      </c>
      <c r="J129" s="20">
        <f>J69*'SAMPLE LIST'!E29*1000/100</f>
        <v>22.495185258569528</v>
      </c>
      <c r="K129" s="20">
        <f>K69*'SAMPLE LIST'!E29*1000/100</f>
        <v>2.2730761407553137</v>
      </c>
      <c r="L129" s="20">
        <f>L69*'SAMPLE LIST'!E29*1000/100</f>
        <v>10.974954234185409</v>
      </c>
      <c r="M129" s="20">
        <f>M69*'SAMPLE LIST'!E29*1000/100</f>
        <v>0.80070513255136244</v>
      </c>
      <c r="N129" s="30"/>
      <c r="O129" s="30"/>
    </row>
    <row r="130" spans="1:15">
      <c r="A130" s="17">
        <v>30</v>
      </c>
      <c r="B130" s="17" t="s">
        <v>145</v>
      </c>
      <c r="C130" s="20">
        <f>C70*'SAMPLE LIST'!E30*1000/100</f>
        <v>343.15167921537517</v>
      </c>
      <c r="D130" s="20">
        <f>D70*'SAMPLE LIST'!E30*1000/100</f>
        <v>154.4931345353674</v>
      </c>
      <c r="E130" s="20">
        <f>E70*'SAMPLE LIST'!E30*1000/100</f>
        <v>143.92019119940321</v>
      </c>
      <c r="F130" s="20">
        <f>F70*'SAMPLE LIST'!E30*1000/100</f>
        <v>31.488148349040586</v>
      </c>
      <c r="G130" s="20">
        <f>G70*'SAMPLE LIST'!E30*1000/100</f>
        <v>0.56494677605261323</v>
      </c>
      <c r="H130" s="20">
        <f>H70*'SAMPLE LIST'!E30*1000/100</f>
        <v>18.040652863086969</v>
      </c>
      <c r="I130" s="20">
        <f>I70*'SAMPLE LIST'!E30*1000/100</f>
        <v>10.207214048410052</v>
      </c>
      <c r="J130" s="20">
        <f>J70*'SAMPLE LIST'!E30*1000/100</f>
        <v>42.096715870814307</v>
      </c>
      <c r="K130" s="20">
        <f>K70*'SAMPLE LIST'!E30*1000/100</f>
        <v>3.4660248152417084</v>
      </c>
      <c r="L130" s="20">
        <f>L70*'SAMPLE LIST'!E30*1000/100</f>
        <v>17.291951996745524</v>
      </c>
      <c r="M130" s="20">
        <f>M70*'SAMPLE LIST'!E30*1000/100</f>
        <v>1.0688182249644034</v>
      </c>
      <c r="N130" s="30"/>
      <c r="O130" s="30"/>
    </row>
    <row r="131" spans="1:15">
      <c r="A131" s="17">
        <v>31</v>
      </c>
      <c r="B131" s="17" t="s">
        <v>146</v>
      </c>
      <c r="C131" s="20">
        <f>C71*'SAMPLE LIST'!E31*1000/100</f>
        <v>370.51305230830189</v>
      </c>
      <c r="D131" s="20">
        <f>D71*'SAMPLE LIST'!E31*1000/100</f>
        <v>152.72144343174165</v>
      </c>
      <c r="E131" s="20">
        <f>E71*'SAMPLE LIST'!E31*1000/100</f>
        <v>147.60949894908128</v>
      </c>
      <c r="F131" s="20">
        <f>F71*'SAMPLE LIST'!E31*1000/100</f>
        <v>33.295714963726347</v>
      </c>
      <c r="G131" s="20">
        <f>G71*'SAMPLE LIST'!E31*1000/100</f>
        <v>8.2654756254661326</v>
      </c>
      <c r="H131" s="20">
        <f>H71*'SAMPLE LIST'!E31*1000/100</f>
        <v>21.661085793540721</v>
      </c>
      <c r="I131" s="20">
        <f>I71*'SAMPLE LIST'!E31*1000/100</f>
        <v>9.5411892331683497</v>
      </c>
      <c r="J131" s="20">
        <f>J71*'SAMPLE LIST'!E31*1000/100</f>
        <v>42.465078264315444</v>
      </c>
      <c r="K131" s="20">
        <f>K71*'SAMPLE LIST'!E31*1000/100</f>
        <v>3.2200488168689403</v>
      </c>
      <c r="L131" s="20">
        <f>L71*'SAMPLE LIST'!E31*1000/100</f>
        <v>15.878737541528237</v>
      </c>
      <c r="M131" s="20">
        <f>M71*'SAMPLE LIST'!E31*1000/100</f>
        <v>0.67272357447962572</v>
      </c>
      <c r="N131" s="30"/>
      <c r="O131" s="30"/>
    </row>
    <row r="132" spans="1:15">
      <c r="A132" s="17">
        <v>32</v>
      </c>
      <c r="B132" s="17" t="s">
        <v>147</v>
      </c>
      <c r="C132" s="20">
        <f>C72*'SAMPLE LIST'!E32*1000/100</f>
        <v>377.53416385971809</v>
      </c>
      <c r="D132" s="20">
        <f>D72*'SAMPLE LIST'!E32*1000/100</f>
        <v>172.35601842678793</v>
      </c>
      <c r="E132" s="20">
        <f>E72*'SAMPLE LIST'!E32*1000/100</f>
        <v>158.59923384636221</v>
      </c>
      <c r="F132" s="20">
        <f>F72*'SAMPLE LIST'!E32*1000/100</f>
        <v>35.29561326191601</v>
      </c>
      <c r="G132" s="20">
        <f>G72*'SAMPLE LIST'!E32*1000/100</f>
        <v>8.4666689267068822</v>
      </c>
      <c r="H132" s="20">
        <f>H72*'SAMPLE LIST'!E32*1000/100</f>
        <v>23.370254606697017</v>
      </c>
      <c r="I132" s="20">
        <f>I72*'SAMPLE LIST'!E32*1000/100</f>
        <v>11.260370194589449</v>
      </c>
      <c r="J132" s="20">
        <f>J72*'SAMPLE LIST'!E32*1000/100</f>
        <v>46.874910838121593</v>
      </c>
      <c r="K132" s="20">
        <f>K72*'SAMPLE LIST'!E32*1000/100</f>
        <v>3.7990914638280504</v>
      </c>
      <c r="L132" s="20">
        <f>L72*'SAMPLE LIST'!E32*1000/100</f>
        <v>17.382554749474515</v>
      </c>
      <c r="M132" s="20">
        <f>M72*'SAMPLE LIST'!E32*1000/100</f>
        <v>1.2107464912875432</v>
      </c>
      <c r="N132" s="30"/>
      <c r="O132" s="30"/>
    </row>
    <row r="133" spans="1:15">
      <c r="A133" s="17">
        <v>33</v>
      </c>
      <c r="B133" s="17" t="s">
        <v>148</v>
      </c>
      <c r="C133" s="20">
        <f>C73*'SAMPLE LIST'!E33*1000/100</f>
        <v>230.98238557558892</v>
      </c>
      <c r="D133" s="20">
        <f>D73*'SAMPLE LIST'!E33*1000/100</f>
        <v>113.94264909847411</v>
      </c>
      <c r="E133" s="20">
        <f>E73*'SAMPLE LIST'!E33*1000/100</f>
        <v>105.49283341243451</v>
      </c>
      <c r="F133" s="20">
        <f>F73*'SAMPLE LIST'!E33*1000/100</f>
        <v>22.671476032273322</v>
      </c>
      <c r="G133" s="20">
        <f>G73*'SAMPLE LIST'!E33*1000/100</f>
        <v>4.6851447555766388</v>
      </c>
      <c r="H133" s="20">
        <f>H73*'SAMPLE LIST'!E33*1000/100</f>
        <v>16.255686546463206</v>
      </c>
      <c r="I133" s="20">
        <f>I73*'SAMPLE LIST'!E33*1000/100</f>
        <v>6.0697674418604501</v>
      </c>
      <c r="J133" s="20">
        <f>J73*'SAMPLE LIST'!E33*1000/100</f>
        <v>28.607836338418803</v>
      </c>
      <c r="K133" s="20">
        <f>K73*'SAMPLE LIST'!E33*1000/100</f>
        <v>2.3012814428096764</v>
      </c>
      <c r="L133" s="20">
        <f>L73*'SAMPLE LIST'!E33*1000/100</f>
        <v>13.353488372092995</v>
      </c>
      <c r="M133" s="20">
        <f>M73*'SAMPLE LIST'!E33*1000/100</f>
        <v>0.94969150450877804</v>
      </c>
      <c r="N133" s="30"/>
      <c r="O133" s="30"/>
    </row>
    <row r="134" spans="1:15">
      <c r="A134" s="17">
        <v>34</v>
      </c>
      <c r="B134" s="17" t="s">
        <v>149</v>
      </c>
      <c r="C134" s="20">
        <f>C74*'SAMPLE LIST'!E34*1000/100</f>
        <v>521.46895185258541</v>
      </c>
      <c r="D134" s="20">
        <f>D74*'SAMPLE LIST'!E34*1000/100</f>
        <v>156.2565286308697</v>
      </c>
      <c r="E134" s="20">
        <f>E74*'SAMPLE LIST'!E34*1000/100</f>
        <v>176.46506203810415</v>
      </c>
      <c r="F134" s="20">
        <f>F74*'SAMPLE LIST'!E34*1000/100</f>
        <v>50.933188690758655</v>
      </c>
      <c r="G134" s="20">
        <f>G74*'SAMPLE LIST'!E34*1000/100</f>
        <v>16.120469184351467</v>
      </c>
      <c r="H134" s="20">
        <f>H74*'SAMPLE LIST'!E34*1000/100</f>
        <v>21.04117297404397</v>
      </c>
      <c r="I134" s="20">
        <f>I74*'SAMPLE LIST'!E34*1000/100</f>
        <v>16.503681605532567</v>
      </c>
      <c r="J134" s="20">
        <f>J74*'SAMPLE LIST'!E34*1000/100</f>
        <v>53.287299385773686</v>
      </c>
      <c r="K134" s="20">
        <f>K74*'SAMPLE LIST'!E34*1000/100</f>
        <v>3.4744592853752767</v>
      </c>
      <c r="L134" s="20">
        <f>L74*'SAMPLE LIST'!E34*1000/100</f>
        <v>17.065726489931507</v>
      </c>
      <c r="M134" s="20">
        <f>M74*'SAMPLE LIST'!E34*1000/100</f>
        <v>1.4562072004881677</v>
      </c>
      <c r="N134" s="30"/>
      <c r="O134" s="30"/>
    </row>
    <row r="135" spans="1:15">
      <c r="A135" s="17">
        <v>35</v>
      </c>
      <c r="B135" s="17" t="s">
        <v>150</v>
      </c>
      <c r="C135" s="20">
        <f>C75*'SAMPLE LIST'!E35*1000/100</f>
        <v>610.41107588666546</v>
      </c>
      <c r="D135" s="20">
        <f>D75*'SAMPLE LIST'!E35*1000/100</f>
        <v>190.67389538339611</v>
      </c>
      <c r="E135" s="20">
        <f>E75*'SAMPLE LIST'!E35*1000/100</f>
        <v>200.9950369516578</v>
      </c>
      <c r="F135" s="20">
        <f>F75*'SAMPLE LIST'!E35*1000/100</f>
        <v>58.905973286324503</v>
      </c>
      <c r="G135" s="20">
        <f>G75*'SAMPLE LIST'!E35*1000/100</f>
        <v>17.93710760051529</v>
      </c>
      <c r="H135" s="20">
        <f>H75*'SAMPLE LIST'!E35*1000/100</f>
        <v>24.50447790766793</v>
      </c>
      <c r="I135" s="20">
        <f>I75*'SAMPLE LIST'!E35*1000/100</f>
        <v>17.134761678757886</v>
      </c>
      <c r="J135" s="20">
        <f>J75*'SAMPLE LIST'!E35*1000/100</f>
        <v>61.667564890033709</v>
      </c>
      <c r="K135" s="20">
        <f>K75*'SAMPLE LIST'!E35*1000/100</f>
        <v>5.1487965285782105</v>
      </c>
      <c r="L135" s="20">
        <f>L75*'SAMPLE LIST'!E35*1000/100</f>
        <v>21.392609668452099</v>
      </c>
      <c r="M135" s="20">
        <f>M75*'SAMPLE LIST'!E35*1000/100</f>
        <v>1.2847379483354806</v>
      </c>
      <c r="N135" s="30"/>
      <c r="O135" s="30"/>
    </row>
    <row r="136" spans="1:15">
      <c r="A136" s="17">
        <v>36</v>
      </c>
      <c r="B136" s="17" t="s">
        <v>151</v>
      </c>
      <c r="C136" s="20">
        <f>C76*'SAMPLE LIST'!E36*1000/100</f>
        <v>583.31390429958356</v>
      </c>
      <c r="D136" s="20">
        <f>D76*'SAMPLE LIST'!E36*1000/100</f>
        <v>166.58278680404189</v>
      </c>
      <c r="E136" s="20">
        <f>E76*'SAMPLE LIST'!E36*1000/100</f>
        <v>190.54999660993951</v>
      </c>
      <c r="F136" s="20">
        <f>F76*'SAMPLE LIST'!E36*1000/100</f>
        <v>52.442985965150143</v>
      </c>
      <c r="G136" s="20">
        <f>G76*'SAMPLE LIST'!E36*1000/100</f>
        <v>16.832605600379676</v>
      </c>
      <c r="H136" s="20">
        <f>H76*'SAMPLE LIST'!E36*1000/100</f>
        <v>22.28265306122448</v>
      </c>
      <c r="I136" s="20">
        <f>I76*'SAMPLE LIST'!E36*1000/100</f>
        <v>19.666119736931307</v>
      </c>
      <c r="J136" s="20">
        <f>J76*'SAMPLE LIST'!E36*1000/100</f>
        <v>62.159426391915957</v>
      </c>
      <c r="K136" s="20">
        <f>K76*'SAMPLE LIST'!E36*1000/100</f>
        <v>5.0543765679029065</v>
      </c>
      <c r="L136" s="20">
        <f>L76*'SAMPLE LIST'!E36*1000/100</f>
        <v>21.585761746559072</v>
      </c>
      <c r="M136" s="20">
        <f>M76*'SAMPLE LIST'!E36*1000/100</f>
        <v>1.8583768391077349</v>
      </c>
      <c r="N136" s="30"/>
      <c r="O136" s="30"/>
    </row>
    <row r="137" spans="1:15" ht="14.25" customHeight="1">
      <c r="A137" s="17">
        <v>37</v>
      </c>
      <c r="B137" s="17" t="s">
        <v>152</v>
      </c>
      <c r="C137" s="20">
        <f>C77*'SAMPLE LIST'!E37*1000/100</f>
        <v>553.60959480879694</v>
      </c>
      <c r="D137" s="20">
        <f>D77*'SAMPLE LIST'!E37*1000/100</f>
        <v>190.45036160095088</v>
      </c>
      <c r="E137" s="20">
        <f>E77*'SAMPLE LIST'!E37*1000/100</f>
        <v>199.6162316089225</v>
      </c>
      <c r="F137" s="20">
        <f>F77*'SAMPLE LIST'!E37*1000/100</f>
        <v>56.0514746762492</v>
      </c>
      <c r="G137" s="20">
        <f>G77*'SAMPLE LIST'!E37*1000/100</f>
        <v>13.873943996203122</v>
      </c>
      <c r="H137" s="20">
        <f>H77*'SAMPLE LIST'!E37*1000/100</f>
        <v>21.916356251238348</v>
      </c>
      <c r="I137" s="20">
        <f>I77*'SAMPLE LIST'!E37*1000/100</f>
        <v>15.471577734083656</v>
      </c>
      <c r="J137" s="20">
        <f>J77*'SAMPLE LIST'!E37*1000/100</f>
        <v>57.964330295224848</v>
      </c>
      <c r="K137" s="20">
        <f>K77*'SAMPLE LIST'!E37*1000/100</f>
        <v>3.5703640924808435</v>
      </c>
      <c r="L137" s="20">
        <f>L77*'SAMPLE LIST'!E37*1000/100</f>
        <v>18.861339751847567</v>
      </c>
      <c r="M137" s="20">
        <f>M77*'SAMPLE LIST'!E37*1000/100</f>
        <v>2.0051461116007849</v>
      </c>
      <c r="N137" s="30"/>
      <c r="O137" s="30"/>
    </row>
    <row r="138" spans="1:15" s="56" customFormat="1">
      <c r="A138" s="60"/>
      <c r="B138" s="60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55"/>
      <c r="O138" s="55"/>
    </row>
    <row r="139" spans="1:15" s="56" customFormat="1">
      <c r="A139" s="60"/>
      <c r="B139" s="60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55"/>
      <c r="O139" s="55"/>
    </row>
    <row r="140" spans="1:15" s="56" customFormat="1">
      <c r="A140" s="60"/>
      <c r="B140" s="60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55"/>
      <c r="O140" s="55"/>
    </row>
    <row r="141" spans="1:15" s="56" customFormat="1">
      <c r="A141" s="60"/>
      <c r="B141" s="60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55"/>
      <c r="O141" s="55"/>
    </row>
    <row r="142" spans="1:15" s="56" customFormat="1">
      <c r="A142" s="60"/>
      <c r="B142" s="60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55"/>
      <c r="O142" s="55"/>
    </row>
    <row r="143" spans="1:15" s="56" customFormat="1">
      <c r="A143" s="60"/>
      <c r="B143" s="60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55"/>
      <c r="O143" s="55"/>
    </row>
    <row r="144" spans="1:15" s="56" customFormat="1">
      <c r="A144" s="60"/>
      <c r="B144" s="60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55"/>
      <c r="O144" s="55"/>
    </row>
    <row r="145" spans="1:28">
      <c r="A145" s="21"/>
      <c r="B145" s="21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30"/>
      <c r="O145" s="30"/>
    </row>
    <row r="146" spans="1:28">
      <c r="A146" s="21"/>
      <c r="B146" s="21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30"/>
      <c r="O146" s="30"/>
    </row>
    <row r="147" spans="1:28">
      <c r="A147" s="21"/>
      <c r="B147" s="21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30"/>
      <c r="O147" s="30"/>
    </row>
    <row r="148" spans="1:28">
      <c r="A148" s="21"/>
      <c r="B148" s="21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30"/>
      <c r="O148" s="30"/>
    </row>
    <row r="149" spans="1:28">
      <c r="A149" s="21"/>
      <c r="B149" s="21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30"/>
      <c r="O149" s="30"/>
    </row>
    <row r="150" spans="1:28">
      <c r="A150" s="21"/>
      <c r="B150" s="21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30"/>
      <c r="O150" s="30"/>
    </row>
    <row r="151" spans="1:28">
      <c r="A151" s="21"/>
      <c r="B151" s="21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30"/>
      <c r="O151" s="30"/>
    </row>
    <row r="152" spans="1:28">
      <c r="A152" s="21"/>
      <c r="B152" s="21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30"/>
      <c r="O152" s="30"/>
    </row>
    <row r="153" spans="1:28">
      <c r="A153" s="21"/>
      <c r="B153" s="21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30"/>
      <c r="O153" s="30"/>
    </row>
    <row r="154" spans="1:28">
      <c r="A154" s="21"/>
      <c r="B154" s="21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30"/>
      <c r="O154" s="30"/>
    </row>
    <row r="155" spans="1:28">
      <c r="A155" s="21"/>
      <c r="B155" s="21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30"/>
      <c r="O155" s="30"/>
    </row>
    <row r="156" spans="1:28">
      <c r="A156" s="21"/>
      <c r="B156" s="21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30"/>
      <c r="O156" s="30"/>
    </row>
    <row r="157" spans="1:28">
      <c r="A157" s="21"/>
      <c r="B157" s="21"/>
    </row>
    <row r="158" spans="1:28">
      <c r="A158" s="6" t="s">
        <v>157</v>
      </c>
      <c r="B158" s="6"/>
      <c r="C158" s="22" t="s">
        <v>101</v>
      </c>
      <c r="D158" s="22" t="s">
        <v>102</v>
      </c>
      <c r="E158" s="22" t="s">
        <v>103</v>
      </c>
      <c r="F158" s="22" t="s">
        <v>104</v>
      </c>
      <c r="G158" s="22" t="s">
        <v>105</v>
      </c>
      <c r="H158" s="22" t="s">
        <v>106</v>
      </c>
      <c r="I158" s="22" t="s">
        <v>107</v>
      </c>
      <c r="J158" s="22" t="s">
        <v>108</v>
      </c>
      <c r="K158" s="22" t="s">
        <v>109</v>
      </c>
      <c r="L158" s="22" t="s">
        <v>110</v>
      </c>
      <c r="M158" s="22" t="s">
        <v>111</v>
      </c>
    </row>
    <row r="159" spans="1:28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Q159" s="6" t="s">
        <v>157</v>
      </c>
      <c r="R159" s="22" t="s">
        <v>101</v>
      </c>
      <c r="S159" s="22" t="s">
        <v>102</v>
      </c>
      <c r="T159" s="22" t="s">
        <v>103</v>
      </c>
      <c r="U159" s="22" t="s">
        <v>104</v>
      </c>
      <c r="V159" s="22" t="s">
        <v>105</v>
      </c>
      <c r="W159" s="22" t="s">
        <v>106</v>
      </c>
      <c r="X159" s="22" t="s">
        <v>107</v>
      </c>
      <c r="Y159" s="22" t="s">
        <v>108</v>
      </c>
      <c r="Z159" s="22" t="s">
        <v>109</v>
      </c>
      <c r="AA159" s="22" t="s">
        <v>110</v>
      </c>
      <c r="AB159" s="22" t="s">
        <v>111</v>
      </c>
    </row>
    <row r="160" spans="1:28">
      <c r="A160" s="6">
        <v>1</v>
      </c>
      <c r="B160" s="6" t="s">
        <v>117</v>
      </c>
      <c r="C160" s="23">
        <f>C102/$AA$74</f>
        <v>3.5626033086911847E-2</v>
      </c>
      <c r="D160" s="24">
        <f>D102/$AA$75</f>
        <v>4.7506164670772927E-2</v>
      </c>
      <c r="E160" s="24">
        <f>E102/$AA$76</f>
        <v>2.7356178486307069E-2</v>
      </c>
      <c r="F160" s="24">
        <f>F102/$AA$77</f>
        <v>3.8564637338637346E-3</v>
      </c>
      <c r="G160" s="24">
        <f>G102/$AA$78</f>
        <v>6.5609078693793183E-5</v>
      </c>
      <c r="H160" s="24">
        <f>H102/$AA$79</f>
        <v>7.336863252414557E-3</v>
      </c>
      <c r="I160" s="24">
        <f>I102/$AA$80</f>
        <v>6.7184119132237565E-4</v>
      </c>
      <c r="J160" s="24">
        <f>J102/$AA$81</f>
        <v>9.8048784472568756E-4</v>
      </c>
      <c r="K160" s="24">
        <f>K102/$AA$82</f>
        <v>1.3138253986399201E-3</v>
      </c>
      <c r="L160" s="24">
        <f>L102/$AA$83</f>
        <v>1.6208614755242829E-4</v>
      </c>
      <c r="M160" s="24">
        <f>M102/$AA$84</f>
        <v>4.5933821732008619E-4</v>
      </c>
      <c r="Q160" s="25" t="s">
        <v>162</v>
      </c>
      <c r="R160" s="26">
        <f>AVERAGE(C160:C163)</f>
        <v>3.389746121128983E-2</v>
      </c>
      <c r="S160" s="26">
        <f t="shared" ref="S160:AB160" si="2">AVERAGE(D160:D163)</f>
        <v>4.5137273966938493E-2</v>
      </c>
      <c r="T160" s="26">
        <f t="shared" si="2"/>
        <v>2.8860752613195081E-2</v>
      </c>
      <c r="U160" s="26">
        <f t="shared" si="2"/>
        <v>4.2030388831955541E-3</v>
      </c>
      <c r="V160" s="26">
        <f t="shared" si="2"/>
        <v>4.6354369165621545E-4</v>
      </c>
      <c r="W160" s="26">
        <f t="shared" si="2"/>
        <v>6.2700455532216197E-3</v>
      </c>
      <c r="X160" s="26">
        <f t="shared" si="2"/>
        <v>7.194899266386158E-4</v>
      </c>
      <c r="Y160" s="26">
        <f t="shared" si="2"/>
        <v>1.0376440928347992E-3</v>
      </c>
      <c r="Z160" s="26">
        <f t="shared" si="2"/>
        <v>1.4264497765851534E-3</v>
      </c>
      <c r="AA160" s="26">
        <f t="shared" si="2"/>
        <v>1.3034544969184572E-3</v>
      </c>
      <c r="AB160" s="26">
        <f t="shared" si="2"/>
        <v>3.0188894006783943E-4</v>
      </c>
    </row>
    <row r="161" spans="1:28">
      <c r="A161" s="6">
        <v>2</v>
      </c>
      <c r="B161" s="6" t="s">
        <v>118</v>
      </c>
      <c r="C161" s="23">
        <f t="shared" ref="C161:C195" si="3">C103/$AA$74</f>
        <v>3.4465947389702406E-2</v>
      </c>
      <c r="D161" s="24">
        <f t="shared" ref="D161:D195" si="4">D103/$AA$75</f>
        <v>4.3853772828923575E-2</v>
      </c>
      <c r="E161" s="24">
        <f t="shared" ref="E161:E195" si="5">E103/$AA$76</f>
        <v>2.6961105665240459E-2</v>
      </c>
      <c r="F161" s="24">
        <f t="shared" ref="F161:F195" si="6">F103/$AA$77</f>
        <v>4.3044879567369736E-3</v>
      </c>
      <c r="G161" s="24">
        <f t="shared" ref="G161:G195" si="7">G103/$AA$78</f>
        <v>6.5124045437084193E-4</v>
      </c>
      <c r="H161" s="24">
        <f t="shared" ref="H161:H195" si="8">H103/$AA$79</f>
        <v>6.2966781920127859E-3</v>
      </c>
      <c r="I161" s="24">
        <f t="shared" ref="I161:I195" si="9">I103/$AA$80</f>
        <v>7.1791358873461535E-4</v>
      </c>
      <c r="J161" s="24">
        <f t="shared" ref="J161:J195" si="10">J103/$AA$81</f>
        <v>1.2025127243402828E-3</v>
      </c>
      <c r="K161" s="24">
        <f t="shared" ref="K161:K195" si="11">K103/$AA$82</f>
        <v>2.055499979431186E-3</v>
      </c>
      <c r="L161" s="24">
        <f t="shared" ref="L161:L195" si="12">L103/$AA$83</f>
        <v>1.4398408852273031E-3</v>
      </c>
      <c r="M161" s="24">
        <f t="shared" ref="M161:M195" si="13">M103/$AA$84</f>
        <v>2.0078765660224863E-4</v>
      </c>
      <c r="Q161" s="25" t="s">
        <v>163</v>
      </c>
      <c r="R161" s="26">
        <f>AVERAGE(C164:C167)</f>
        <v>3.4214227265475204E-2</v>
      </c>
      <c r="S161" s="26">
        <f t="shared" ref="S161:AB161" si="14">AVERAGE(D164:D167)</f>
        <v>4.8957397935873989E-2</v>
      </c>
      <c r="T161" s="26">
        <f t="shared" si="14"/>
        <v>3.3174840562933197E-2</v>
      </c>
      <c r="U161" s="26">
        <f t="shared" si="14"/>
        <v>4.64446174533321E-3</v>
      </c>
      <c r="V161" s="26">
        <f t="shared" si="14"/>
        <v>9.399926002304456E-4</v>
      </c>
      <c r="W161" s="26">
        <f t="shared" si="14"/>
        <v>6.8171699163918431E-3</v>
      </c>
      <c r="X161" s="26">
        <f t="shared" si="14"/>
        <v>7.1732152817114369E-4</v>
      </c>
      <c r="Y161" s="26">
        <f t="shared" si="14"/>
        <v>1.7118280570457836E-3</v>
      </c>
      <c r="Z161" s="26">
        <f t="shared" si="14"/>
        <v>1.6715549584185494E-3</v>
      </c>
      <c r="AA161" s="26">
        <f t="shared" si="14"/>
        <v>1.779304625034723E-3</v>
      </c>
      <c r="AB161" s="26">
        <f t="shared" si="14"/>
        <v>3.3516813504368473E-4</v>
      </c>
    </row>
    <row r="162" spans="1:28">
      <c r="A162" s="6">
        <v>3</v>
      </c>
      <c r="B162" s="6" t="s">
        <v>119</v>
      </c>
      <c r="C162" s="23">
        <f t="shared" si="3"/>
        <v>3.4156845914540573E-2</v>
      </c>
      <c r="D162" s="24">
        <f t="shared" si="4"/>
        <v>4.8029396821189126E-2</v>
      </c>
      <c r="E162" s="24">
        <f t="shared" si="5"/>
        <v>3.2097465420842776E-2</v>
      </c>
      <c r="F162" s="24">
        <f t="shared" si="6"/>
        <v>4.6058870148516819E-3</v>
      </c>
      <c r="G162" s="24">
        <f t="shared" si="7"/>
        <v>5.7874464394056554E-4</v>
      </c>
      <c r="H162" s="24">
        <f t="shared" si="8"/>
        <v>6.5656264872865329E-3</v>
      </c>
      <c r="I162" s="24">
        <f t="shared" si="9"/>
        <v>7.9384675677385188E-4</v>
      </c>
      <c r="J162" s="24">
        <f t="shared" si="10"/>
        <v>1.1939842653024058E-3</v>
      </c>
      <c r="K162" s="24">
        <f t="shared" si="11"/>
        <v>1.2640499371501992E-3</v>
      </c>
      <c r="L162" s="24">
        <f t="shared" si="12"/>
        <v>2.3134356856122132E-3</v>
      </c>
      <c r="M162" s="24">
        <f t="shared" si="13"/>
        <v>3.2434929143440095E-4</v>
      </c>
      <c r="Q162" s="25" t="s">
        <v>164</v>
      </c>
      <c r="R162" s="26">
        <f>AVERAGE(C168:C171)</f>
        <v>3.1297557599866188E-2</v>
      </c>
      <c r="S162" s="26">
        <f t="shared" ref="S162:AB162" si="15">AVERAGE(D168:D171)</f>
        <v>4.6278960602070818E-2</v>
      </c>
      <c r="T162" s="26">
        <f t="shared" si="15"/>
        <v>3.2265009923277729E-2</v>
      </c>
      <c r="U162" s="26">
        <f t="shared" si="15"/>
        <v>4.5590021397005015E-3</v>
      </c>
      <c r="V162" s="26">
        <f t="shared" si="15"/>
        <v>6.8547972949617106E-4</v>
      </c>
      <c r="W162" s="26">
        <f t="shared" si="15"/>
        <v>7.1854313360887948E-3</v>
      </c>
      <c r="X162" s="26">
        <f t="shared" si="15"/>
        <v>5.1236211437101758E-4</v>
      </c>
      <c r="Y162" s="26">
        <f t="shared" si="15"/>
        <v>1.8386897135615767E-3</v>
      </c>
      <c r="Z162" s="26">
        <f t="shared" si="15"/>
        <v>1.0529263575233087E-3</v>
      </c>
      <c r="AA162" s="26">
        <f t="shared" si="15"/>
        <v>1.4940759965892604E-3</v>
      </c>
      <c r="AB162" s="26">
        <f t="shared" si="15"/>
        <v>3.7407816908938661E-4</v>
      </c>
    </row>
    <row r="163" spans="1:28">
      <c r="A163" s="6">
        <v>4</v>
      </c>
      <c r="B163" s="6" t="s">
        <v>120</v>
      </c>
      <c r="C163" s="23">
        <f t="shared" si="3"/>
        <v>3.1341018454004492E-2</v>
      </c>
      <c r="D163" s="24">
        <f t="shared" si="4"/>
        <v>4.1159761546868345E-2</v>
      </c>
      <c r="E163" s="24">
        <f t="shared" si="5"/>
        <v>2.9028260880390008E-2</v>
      </c>
      <c r="F163" s="24">
        <f t="shared" si="6"/>
        <v>4.0453168273298264E-3</v>
      </c>
      <c r="G163" s="24">
        <f t="shared" si="7"/>
        <v>5.5858058961966107E-4</v>
      </c>
      <c r="H163" s="24">
        <f t="shared" si="8"/>
        <v>4.8810142811726029E-3</v>
      </c>
      <c r="I163" s="24">
        <f t="shared" si="9"/>
        <v>6.943581697236201E-4</v>
      </c>
      <c r="J163" s="24">
        <f t="shared" si="10"/>
        <v>7.7359153697082047E-4</v>
      </c>
      <c r="K163" s="24">
        <f t="shared" si="11"/>
        <v>1.0724237911193086E-3</v>
      </c>
      <c r="L163" s="24">
        <f t="shared" si="12"/>
        <v>1.2984552692818843E-3</v>
      </c>
      <c r="M163" s="24">
        <f t="shared" si="13"/>
        <v>2.2308059491462192E-4</v>
      </c>
      <c r="Q163" s="25" t="s">
        <v>165</v>
      </c>
      <c r="R163" s="26">
        <f>AVERAGE(C172:C175)</f>
        <v>4.9236674242641693E-2</v>
      </c>
      <c r="S163" s="26">
        <f t="shared" ref="S163:AB163" si="16">AVERAGE(D172:D175)</f>
        <v>7.8975261049598316E-2</v>
      </c>
      <c r="T163" s="26">
        <f t="shared" si="16"/>
        <v>5.1704147211552552E-2</v>
      </c>
      <c r="U163" s="26">
        <f t="shared" si="16"/>
        <v>6.4389984314768244E-3</v>
      </c>
      <c r="V163" s="26">
        <f t="shared" si="16"/>
        <v>1.183871764756559E-3</v>
      </c>
      <c r="W163" s="26">
        <f t="shared" si="16"/>
        <v>1.0931926182226612E-2</v>
      </c>
      <c r="X163" s="26">
        <f t="shared" si="16"/>
        <v>1.0874845161687968E-3</v>
      </c>
      <c r="Y163" s="26">
        <f t="shared" si="16"/>
        <v>3.8073025817550988E-3</v>
      </c>
      <c r="Z163" s="26">
        <f t="shared" si="16"/>
        <v>1.7145853325456247E-3</v>
      </c>
      <c r="AA163" s="26">
        <f t="shared" si="16"/>
        <v>2.8385674328228125E-3</v>
      </c>
      <c r="AB163" s="26">
        <f t="shared" si="16"/>
        <v>4.0049342884356719E-4</v>
      </c>
    </row>
    <row r="164" spans="1:28">
      <c r="A164" s="6">
        <v>5</v>
      </c>
      <c r="B164" s="6" t="s">
        <v>121</v>
      </c>
      <c r="C164" s="23">
        <f t="shared" si="3"/>
        <v>3.8352922194408418E-2</v>
      </c>
      <c r="D164" s="24">
        <f t="shared" si="4"/>
        <v>5.0883822331742545E-2</v>
      </c>
      <c r="E164" s="24">
        <f t="shared" si="5"/>
        <v>3.4611038792054231E-2</v>
      </c>
      <c r="F164" s="24">
        <f t="shared" si="6"/>
        <v>4.6055604719934824E-3</v>
      </c>
      <c r="G164" s="24">
        <f t="shared" si="7"/>
        <v>7.845838719824803E-4</v>
      </c>
      <c r="H164" s="24">
        <f t="shared" si="8"/>
        <v>7.6766190142363569E-3</v>
      </c>
      <c r="I164" s="24">
        <f t="shared" si="9"/>
        <v>8.4101736116186246E-4</v>
      </c>
      <c r="J164" s="24">
        <f t="shared" si="10"/>
        <v>1.3258473627341537E-3</v>
      </c>
      <c r="K164" s="24">
        <f t="shared" si="11"/>
        <v>1.9386596963865896E-3</v>
      </c>
      <c r="L164" s="24">
        <f t="shared" si="12"/>
        <v>2.5094082234499533E-3</v>
      </c>
      <c r="M164" s="24">
        <f t="shared" si="13"/>
        <v>2.4862818701161987E-4</v>
      </c>
      <c r="Q164" s="25" t="s">
        <v>166</v>
      </c>
      <c r="R164" s="26">
        <f>AVERAGE(C176:C179)</f>
        <v>6.6774460304930616E-2</v>
      </c>
      <c r="S164" s="26">
        <f t="shared" ref="S164:AB164" si="17">AVERAGE(D176:D179)</f>
        <v>0.10590974976650863</v>
      </c>
      <c r="T164" s="26">
        <f t="shared" si="17"/>
        <v>6.1092465974491889E-2</v>
      </c>
      <c r="U164" s="26">
        <f t="shared" si="17"/>
        <v>8.884769187577508E-3</v>
      </c>
      <c r="V164" s="26">
        <f t="shared" si="17"/>
        <v>1.3870673764222142E-3</v>
      </c>
      <c r="W164" s="26">
        <f t="shared" si="17"/>
        <v>1.4524253833529847E-2</v>
      </c>
      <c r="X164" s="26">
        <f t="shared" si="17"/>
        <v>1.5684281989981974E-3</v>
      </c>
      <c r="Y164" s="26">
        <f t="shared" si="17"/>
        <v>7.6907665557689915E-3</v>
      </c>
      <c r="Z164" s="26">
        <f t="shared" si="17"/>
        <v>1.7904193088664254E-3</v>
      </c>
      <c r="AA164" s="26">
        <f t="shared" si="17"/>
        <v>4.4991659077524837E-3</v>
      </c>
      <c r="AB164" s="26">
        <f t="shared" si="17"/>
        <v>6.4136661115156185E-4</v>
      </c>
    </row>
    <row r="165" spans="1:28">
      <c r="A165" s="6">
        <v>6</v>
      </c>
      <c r="B165" s="6" t="s">
        <v>122</v>
      </c>
      <c r="C165" s="23">
        <f t="shared" si="3"/>
        <v>3.0692263501643367E-2</v>
      </c>
      <c r="D165" s="24">
        <f t="shared" si="4"/>
        <v>4.4445614881301054E-2</v>
      </c>
      <c r="E165" s="24">
        <f t="shared" si="5"/>
        <v>2.8255877752875365E-2</v>
      </c>
      <c r="F165" s="24">
        <f t="shared" si="6"/>
        <v>4.1624195491360124E-3</v>
      </c>
      <c r="G165" s="24">
        <f t="shared" si="7"/>
        <v>9.0784896497761555E-4</v>
      </c>
      <c r="H165" s="24">
        <f t="shared" si="8"/>
        <v>6.3309577944810581E-3</v>
      </c>
      <c r="I165" s="24">
        <f t="shared" si="9"/>
        <v>6.5110226231047974E-4</v>
      </c>
      <c r="J165" s="24">
        <f t="shared" si="10"/>
        <v>1.6994296523372672E-3</v>
      </c>
      <c r="K165" s="24">
        <f t="shared" si="11"/>
        <v>1.5466472694671033E-3</v>
      </c>
      <c r="L165" s="24">
        <f t="shared" si="12"/>
        <v>1.4905227102325173E-3</v>
      </c>
      <c r="M165" s="24">
        <f t="shared" si="13"/>
        <v>2.3420546238639883E-4</v>
      </c>
      <c r="Q165" s="25" t="s">
        <v>170</v>
      </c>
      <c r="R165" s="26">
        <f>AVERAGE(C180:C183)</f>
        <v>7.0691548566190698E-2</v>
      </c>
      <c r="S165" s="26">
        <f t="shared" ref="S165:AB165" si="18">AVERAGE(D180:D183)</f>
        <v>0.11255623796259316</v>
      </c>
      <c r="T165" s="26">
        <f t="shared" si="18"/>
        <v>7.1454766245876503E-2</v>
      </c>
      <c r="U165" s="26">
        <f t="shared" si="18"/>
        <v>1.0592701512727596E-2</v>
      </c>
      <c r="V165" s="26">
        <f t="shared" si="18"/>
        <v>1.4189851564944409E-3</v>
      </c>
      <c r="W165" s="26">
        <f t="shared" si="18"/>
        <v>1.6325116174658573E-2</v>
      </c>
      <c r="X165" s="26">
        <f t="shared" si="18"/>
        <v>1.1061073422834985E-3</v>
      </c>
      <c r="Y165" s="26">
        <f t="shared" si="18"/>
        <v>7.4983808876242161E-3</v>
      </c>
      <c r="Z165" s="26">
        <f t="shared" si="18"/>
        <v>2.2236022048392084E-3</v>
      </c>
      <c r="AA165" s="26">
        <f t="shared" si="18"/>
        <v>5.6819159707533762E-3</v>
      </c>
      <c r="AB165" s="26">
        <f t="shared" si="18"/>
        <v>4.6767286722208064E-4</v>
      </c>
    </row>
    <row r="166" spans="1:28">
      <c r="A166" s="6">
        <v>7</v>
      </c>
      <c r="B166" s="6" t="s">
        <v>123</v>
      </c>
      <c r="C166" s="23">
        <f t="shared" si="3"/>
        <v>3.4946227785372201E-2</v>
      </c>
      <c r="D166" s="24">
        <f t="shared" si="4"/>
        <v>5.2349214313778134E-2</v>
      </c>
      <c r="E166" s="24">
        <f t="shared" si="5"/>
        <v>3.6638175808214136E-2</v>
      </c>
      <c r="F166" s="24">
        <f t="shared" si="6"/>
        <v>5.4042843031404005E-3</v>
      </c>
      <c r="G166" s="24">
        <f t="shared" si="7"/>
        <v>1.0361198973855023E-3</v>
      </c>
      <c r="H166" s="24">
        <f t="shared" si="8"/>
        <v>6.5817858676190709E-3</v>
      </c>
      <c r="I166" s="24">
        <f t="shared" si="9"/>
        <v>8.0535178223434234E-4</v>
      </c>
      <c r="J166" s="24">
        <f t="shared" si="10"/>
        <v>2.0468301690898384E-3</v>
      </c>
      <c r="K166" s="24">
        <f t="shared" si="11"/>
        <v>1.7430792225945609E-3</v>
      </c>
      <c r="L166" s="24">
        <f t="shared" si="12"/>
        <v>1.4922395456207248E-3</v>
      </c>
      <c r="M166" s="24">
        <f t="shared" si="13"/>
        <v>3.6118016335552345E-4</v>
      </c>
      <c r="Q166" s="25" t="s">
        <v>167</v>
      </c>
      <c r="R166" s="26">
        <f>AVERAGE(C184:C187)</f>
        <v>0.20351012815213337</v>
      </c>
      <c r="S166" s="26">
        <f t="shared" ref="S166:AB166" si="19">AVERAGE(D184:D187)</f>
        <v>0.15901809640019868</v>
      </c>
      <c r="T166" s="26">
        <f t="shared" si="19"/>
        <v>0.10364884568697152</v>
      </c>
      <c r="U166" s="26">
        <f t="shared" si="19"/>
        <v>1.7259953402083292E-2</v>
      </c>
      <c r="V166" s="26">
        <f t="shared" si="19"/>
        <v>3.1744389939312324E-3</v>
      </c>
      <c r="W166" s="26">
        <f t="shared" si="19"/>
        <v>2.2632365028509429E-2</v>
      </c>
      <c r="X166" s="26">
        <f t="shared" si="19"/>
        <v>3.8832523955414765E-3</v>
      </c>
      <c r="Y166" s="26">
        <f t="shared" si="19"/>
        <v>2.7178731157530743E-2</v>
      </c>
      <c r="Z166" s="26">
        <f t="shared" si="19"/>
        <v>2.4144598546902382E-3</v>
      </c>
      <c r="AA166" s="26">
        <f t="shared" si="19"/>
        <v>1.0060060815110962E-2</v>
      </c>
      <c r="AB166" s="26">
        <f t="shared" si="19"/>
        <v>7.0218435347097169E-4</v>
      </c>
    </row>
    <row r="167" spans="1:28">
      <c r="A167" s="6">
        <v>8</v>
      </c>
      <c r="B167" s="6" t="s">
        <v>124</v>
      </c>
      <c r="C167" s="23">
        <f t="shared" si="3"/>
        <v>3.2865495580476828E-2</v>
      </c>
      <c r="D167" s="24">
        <f t="shared" si="4"/>
        <v>4.8150940216674196E-2</v>
      </c>
      <c r="E167" s="24">
        <f t="shared" si="5"/>
        <v>3.3194269898589077E-2</v>
      </c>
      <c r="F167" s="24">
        <f t="shared" si="6"/>
        <v>4.4055826570629448E-3</v>
      </c>
      <c r="G167" s="24">
        <f t="shared" si="7"/>
        <v>1.0314176665761842E-3</v>
      </c>
      <c r="H167" s="24">
        <f t="shared" si="8"/>
        <v>6.6793169892308867E-3</v>
      </c>
      <c r="I167" s="24">
        <f t="shared" si="9"/>
        <v>5.7181470697789021E-4</v>
      </c>
      <c r="J167" s="24">
        <f t="shared" si="10"/>
        <v>1.7752050440218751E-3</v>
      </c>
      <c r="K167" s="24">
        <f t="shared" si="11"/>
        <v>1.4578336452259445E-3</v>
      </c>
      <c r="L167" s="24">
        <f t="shared" si="12"/>
        <v>1.6250480208356967E-3</v>
      </c>
      <c r="M167" s="24">
        <f t="shared" si="13"/>
        <v>4.9665872742119671E-4</v>
      </c>
      <c r="Q167" s="25" t="s">
        <v>168</v>
      </c>
      <c r="R167" s="26">
        <f>AVERAGE(C188:C191)</f>
        <v>0.4433993135157831</v>
      </c>
      <c r="S167" s="26">
        <f t="shared" ref="S167:AB167" si="20">AVERAGE(D188:D191)</f>
        <v>0.19182220417454335</v>
      </c>
      <c r="T167" s="26">
        <f t="shared" si="20"/>
        <v>0.1484714552110695</v>
      </c>
      <c r="U167" s="26">
        <f t="shared" si="20"/>
        <v>3.3590384004740723E-2</v>
      </c>
      <c r="V167" s="26">
        <f t="shared" si="20"/>
        <v>6.0021199372987718E-3</v>
      </c>
      <c r="W167" s="26">
        <f t="shared" si="20"/>
        <v>2.5571855311154697E-2</v>
      </c>
      <c r="X167" s="26">
        <f t="shared" si="20"/>
        <v>1.0213911332165804E-2</v>
      </c>
      <c r="Y167" s="26">
        <f t="shared" si="20"/>
        <v>5.35261728038538E-2</v>
      </c>
      <c r="Z167" s="26">
        <f t="shared" si="20"/>
        <v>3.4020802727604618E-3</v>
      </c>
      <c r="AA167" s="26">
        <f t="shared" si="20"/>
        <v>1.6580133711524978E-2</v>
      </c>
      <c r="AB167" s="26">
        <f t="shared" si="20"/>
        <v>1.0359861819756455E-3</v>
      </c>
    </row>
    <row r="168" spans="1:28">
      <c r="A168" s="6">
        <v>9</v>
      </c>
      <c r="B168" s="6" t="s">
        <v>125</v>
      </c>
      <c r="C168" s="23">
        <f t="shared" si="3"/>
        <v>3.6061083496093986E-2</v>
      </c>
      <c r="D168" s="24">
        <f t="shared" si="4"/>
        <v>5.2227357133973903E-2</v>
      </c>
      <c r="E168" s="24">
        <f t="shared" si="5"/>
        <v>3.5669470150704048E-2</v>
      </c>
      <c r="F168" s="24">
        <f t="shared" si="6"/>
        <v>4.4528645786439799E-3</v>
      </c>
      <c r="G168" s="24">
        <f t="shared" si="7"/>
        <v>5.9866433036114214E-4</v>
      </c>
      <c r="H168" s="24">
        <f t="shared" si="8"/>
        <v>8.1669508200659362E-3</v>
      </c>
      <c r="I168" s="24">
        <f t="shared" si="9"/>
        <v>7.3783073021361958E-4</v>
      </c>
      <c r="J168" s="24">
        <f t="shared" si="10"/>
        <v>2.4440827428291491E-3</v>
      </c>
      <c r="K168" s="24">
        <f t="shared" si="11"/>
        <v>6.9373918057725301E-5</v>
      </c>
      <c r="L168" s="24">
        <f t="shared" si="12"/>
        <v>1.8049217088036739E-3</v>
      </c>
      <c r="M168" s="24">
        <f t="shared" si="13"/>
        <v>2.5802491973049921E-4</v>
      </c>
      <c r="Q168" s="25" t="s">
        <v>169</v>
      </c>
      <c r="R168" s="26">
        <f>AVERAGE(C192:C195)</f>
        <v>0.76085325120983494</v>
      </c>
      <c r="S168" s="26">
        <f t="shared" ref="S168:AB168" si="21">AVERAGE(D192:D195)</f>
        <v>0.22751951223603095</v>
      </c>
      <c r="T168" s="26">
        <f t="shared" si="21"/>
        <v>0.20512263304953768</v>
      </c>
      <c r="U168" s="26">
        <f t="shared" si="21"/>
        <v>5.974625914622321E-2</v>
      </c>
      <c r="V168" s="26">
        <f t="shared" si="21"/>
        <v>1.7683462805781973E-2</v>
      </c>
      <c r="W168" s="26">
        <f t="shared" si="21"/>
        <v>2.8929844802431968E-2</v>
      </c>
      <c r="X168" s="26">
        <f t="shared" si="21"/>
        <v>1.8945551417361418E-2</v>
      </c>
      <c r="Y168" s="26">
        <f t="shared" si="21"/>
        <v>7.8620981290768305E-2</v>
      </c>
      <c r="Z168" s="26">
        <f t="shared" si="21"/>
        <v>4.5891615291365085E-3</v>
      </c>
      <c r="AA168" s="26">
        <f t="shared" si="21"/>
        <v>2.0471437866797525E-2</v>
      </c>
      <c r="AB168" s="26">
        <f t="shared" si="21"/>
        <v>1.7535041310978452E-3</v>
      </c>
    </row>
    <row r="169" spans="1:28">
      <c r="A169" s="6">
        <v>10</v>
      </c>
      <c r="B169" s="6" t="s">
        <v>126</v>
      </c>
      <c r="C169" s="23">
        <f t="shared" si="3"/>
        <v>3.1838335677257058E-2</v>
      </c>
      <c r="D169" s="24">
        <f t="shared" si="4"/>
        <v>4.4920754781975693E-2</v>
      </c>
      <c r="E169" s="24">
        <f t="shared" si="5"/>
        <v>3.2682773251594903E-2</v>
      </c>
      <c r="F169" s="24">
        <f t="shared" si="6"/>
        <v>4.641398550680474E-3</v>
      </c>
      <c r="G169" s="24">
        <f t="shared" si="7"/>
        <v>9.1578721919429015E-4</v>
      </c>
      <c r="H169" s="24">
        <f t="shared" si="8"/>
        <v>6.5630077734777012E-3</v>
      </c>
      <c r="I169" s="24">
        <f t="shared" si="9"/>
        <v>5.7357034397997799E-4</v>
      </c>
      <c r="J169" s="24">
        <f t="shared" si="10"/>
        <v>1.556526607153303E-3</v>
      </c>
      <c r="K169" s="24">
        <f t="shared" si="11"/>
        <v>1.3595527253230718E-3</v>
      </c>
      <c r="L169" s="24">
        <f t="shared" si="12"/>
        <v>1.3811729611826677E-3</v>
      </c>
      <c r="M169" s="24">
        <f t="shared" si="13"/>
        <v>4.2134085444075857E-4</v>
      </c>
      <c r="Q169" s="21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</row>
    <row r="170" spans="1:28">
      <c r="A170" s="6">
        <v>11</v>
      </c>
      <c r="B170" s="6" t="s">
        <v>127</v>
      </c>
      <c r="C170" s="23">
        <f t="shared" si="3"/>
        <v>2.9218996527347038E-2</v>
      </c>
      <c r="D170" s="24">
        <f t="shared" si="4"/>
        <v>4.5321931235977463E-2</v>
      </c>
      <c r="E170" s="24">
        <f t="shared" si="5"/>
        <v>3.1526760391786535E-2</v>
      </c>
      <c r="F170" s="24">
        <f t="shared" si="6"/>
        <v>4.7305670152537156E-3</v>
      </c>
      <c r="G170" s="24">
        <f t="shared" si="7"/>
        <v>1.0883405771765448E-3</v>
      </c>
      <c r="H170" s="24">
        <f t="shared" si="8"/>
        <v>6.5062519420014397E-3</v>
      </c>
      <c r="I170" s="24">
        <f t="shared" si="9"/>
        <v>5.9449604288571486E-4</v>
      </c>
      <c r="J170" s="24">
        <f t="shared" si="10"/>
        <v>1.6196252761188357E-3</v>
      </c>
      <c r="K170" s="24">
        <f t="shared" si="11"/>
        <v>1.4208881011802251E-3</v>
      </c>
      <c r="L170" s="24">
        <f t="shared" si="12"/>
        <v>1.1798177222302531E-3</v>
      </c>
      <c r="M170" s="24">
        <f t="shared" si="13"/>
        <v>3.7419877849401612E-4</v>
      </c>
      <c r="Q170" s="21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</row>
    <row r="171" spans="1:28">
      <c r="A171" s="6">
        <v>12</v>
      </c>
      <c r="B171" s="6" t="s">
        <v>128</v>
      </c>
      <c r="C171" s="23">
        <f t="shared" si="3"/>
        <v>2.807181469876668E-2</v>
      </c>
      <c r="D171" s="24">
        <f t="shared" si="4"/>
        <v>4.2645799256356198E-2</v>
      </c>
      <c r="E171" s="24">
        <f t="shared" si="5"/>
        <v>2.9181035899025418E-2</v>
      </c>
      <c r="F171" s="24">
        <f t="shared" si="6"/>
        <v>4.4111784142238375E-3</v>
      </c>
      <c r="G171" s="24">
        <f t="shared" si="7"/>
        <v>1.3912679125270715E-4</v>
      </c>
      <c r="H171" s="24">
        <f t="shared" si="8"/>
        <v>7.5055148088100983E-3</v>
      </c>
      <c r="I171" s="24">
        <f t="shared" si="9"/>
        <v>1.4355134040475756E-4</v>
      </c>
      <c r="J171" s="24">
        <f t="shared" si="10"/>
        <v>1.734524228145019E-3</v>
      </c>
      <c r="K171" s="24">
        <f t="shared" si="11"/>
        <v>1.3618906855322127E-3</v>
      </c>
      <c r="L171" s="24">
        <f t="shared" si="12"/>
        <v>1.6103915941404472E-3</v>
      </c>
      <c r="M171" s="24">
        <f t="shared" si="13"/>
        <v>4.4274812369227249E-4</v>
      </c>
      <c r="Q171" s="21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</row>
    <row r="172" spans="1:28">
      <c r="A172" s="6">
        <v>13</v>
      </c>
      <c r="B172" s="6" t="s">
        <v>129</v>
      </c>
      <c r="C172" s="23">
        <f t="shared" si="3"/>
        <v>5.2840617772271968E-2</v>
      </c>
      <c r="D172" s="24">
        <f t="shared" si="4"/>
        <v>7.9679053662559063E-2</v>
      </c>
      <c r="E172" s="24">
        <f t="shared" si="5"/>
        <v>4.9791357742071586E-2</v>
      </c>
      <c r="F172" s="24">
        <f t="shared" si="6"/>
        <v>6.5923882283999988E-3</v>
      </c>
      <c r="G172" s="24">
        <f t="shared" si="7"/>
        <v>1.4457915746514951E-3</v>
      </c>
      <c r="H172" s="24">
        <f t="shared" si="8"/>
        <v>1.106642907184432E-2</v>
      </c>
      <c r="I172" s="24">
        <f t="shared" si="9"/>
        <v>1.0529115411202345E-3</v>
      </c>
      <c r="J172" s="24">
        <f t="shared" si="10"/>
        <v>4.6097016894737037E-3</v>
      </c>
      <c r="K172" s="24">
        <f t="shared" si="11"/>
        <v>1.8038373243259951E-3</v>
      </c>
      <c r="L172" s="24">
        <f t="shared" si="12"/>
        <v>2.8840090399781552E-3</v>
      </c>
      <c r="M172" s="24">
        <f t="shared" si="13"/>
        <v>3.5379238728688688E-4</v>
      </c>
    </row>
    <row r="173" spans="1:28">
      <c r="A173" s="6">
        <v>14</v>
      </c>
      <c r="B173" s="6" t="s">
        <v>130</v>
      </c>
      <c r="C173" s="23">
        <f t="shared" si="3"/>
        <v>5.2888160089492403E-2</v>
      </c>
      <c r="D173" s="24">
        <f t="shared" si="4"/>
        <v>8.106444985447854E-2</v>
      </c>
      <c r="E173" s="24">
        <f t="shared" si="5"/>
        <v>5.527113336068195E-2</v>
      </c>
      <c r="F173" s="24">
        <f t="shared" si="6"/>
        <v>6.1406681340862726E-3</v>
      </c>
      <c r="G173" s="24">
        <f t="shared" si="7"/>
        <v>1.3223117341075873E-3</v>
      </c>
      <c r="H173" s="24">
        <f t="shared" si="8"/>
        <v>1.1679169780469562E-2</v>
      </c>
      <c r="I173" s="24">
        <f t="shared" si="9"/>
        <v>1.0038358838150617E-3</v>
      </c>
      <c r="J173" s="24">
        <f t="shared" si="10"/>
        <v>3.8076554492327652E-3</v>
      </c>
      <c r="K173" s="24">
        <f t="shared" si="11"/>
        <v>1.8211699799505657E-3</v>
      </c>
      <c r="L173" s="24">
        <f t="shared" si="12"/>
        <v>3.2375152971053194E-3</v>
      </c>
      <c r="M173" s="24">
        <f t="shared" si="13"/>
        <v>5.0285841084721347E-4</v>
      </c>
      <c r="Q173" s="6" t="s">
        <v>157</v>
      </c>
      <c r="R173" s="22" t="s">
        <v>101</v>
      </c>
      <c r="S173" s="22" t="s">
        <v>102</v>
      </c>
      <c r="T173" s="22" t="s">
        <v>103</v>
      </c>
      <c r="U173" s="22" t="s">
        <v>104</v>
      </c>
      <c r="V173" s="22" t="s">
        <v>105</v>
      </c>
      <c r="W173" s="22" t="s">
        <v>106</v>
      </c>
      <c r="X173" s="22" t="s">
        <v>107</v>
      </c>
      <c r="Y173" s="22" t="s">
        <v>108</v>
      </c>
      <c r="Z173" s="22" t="s">
        <v>109</v>
      </c>
      <c r="AA173" s="22" t="s">
        <v>110</v>
      </c>
      <c r="AB173" s="22" t="s">
        <v>111</v>
      </c>
    </row>
    <row r="174" spans="1:28">
      <c r="A174" s="6">
        <v>15</v>
      </c>
      <c r="B174" s="6" t="s">
        <v>131</v>
      </c>
      <c r="C174" s="23">
        <f t="shared" si="3"/>
        <v>4.3351775916249412E-2</v>
      </c>
      <c r="D174" s="24">
        <f t="shared" si="4"/>
        <v>6.8043796626941114E-2</v>
      </c>
      <c r="E174" s="24">
        <f t="shared" si="5"/>
        <v>4.7215242346723689E-2</v>
      </c>
      <c r="F174" s="24">
        <f t="shared" si="6"/>
        <v>6.1270423911852284E-3</v>
      </c>
      <c r="G174" s="24">
        <f t="shared" si="7"/>
        <v>8.6359615975480433E-4</v>
      </c>
      <c r="H174" s="24">
        <f t="shared" si="8"/>
        <v>9.495545690315901E-3</v>
      </c>
      <c r="I174" s="24">
        <f t="shared" si="9"/>
        <v>1.0807701384852831E-3</v>
      </c>
      <c r="J174" s="24">
        <f t="shared" si="10"/>
        <v>3.0391133961678359E-3</v>
      </c>
      <c r="K174" s="24">
        <f t="shared" si="11"/>
        <v>1.7472355962997069E-3</v>
      </c>
      <c r="L174" s="24">
        <f t="shared" si="12"/>
        <v>2.3221605867654116E-3</v>
      </c>
      <c r="M174" s="24">
        <f t="shared" si="13"/>
        <v>3.1028659488270007E-4</v>
      </c>
      <c r="Q174" s="25" t="s">
        <v>162</v>
      </c>
      <c r="R174" s="24">
        <f>STDEV(C160:C163)</f>
        <v>1.8178574623069041E-3</v>
      </c>
      <c r="S174" s="24">
        <f t="shared" ref="S174:AB174" si="22">STDEV(D160:D163)</f>
        <v>3.2374886354441411E-3</v>
      </c>
      <c r="T174" s="24">
        <f t="shared" si="22"/>
        <v>2.3364339386440611E-3</v>
      </c>
      <c r="U174" s="24">
        <f t="shared" si="22"/>
        <v>3.2535576053612956E-4</v>
      </c>
      <c r="V174" s="24">
        <f t="shared" si="22"/>
        <v>2.6825690566373067E-4</v>
      </c>
      <c r="W174" s="24">
        <f t="shared" si="22"/>
        <v>1.0256031175318403E-3</v>
      </c>
      <c r="X174" s="24">
        <f t="shared" si="22"/>
        <v>5.3020216935993655E-5</v>
      </c>
      <c r="Y174" s="24">
        <f t="shared" si="22"/>
        <v>2.0380914612933173E-4</v>
      </c>
      <c r="Z174" s="24">
        <f t="shared" si="22"/>
        <v>4.3208660954402299E-4</v>
      </c>
      <c r="AA174" s="24">
        <f t="shared" si="22"/>
        <v>8.834421221643365E-4</v>
      </c>
      <c r="AB174" s="24">
        <f t="shared" si="22"/>
        <v>1.1793637702159963E-4</v>
      </c>
    </row>
    <row r="175" spans="1:28">
      <c r="A175" s="6">
        <v>16</v>
      </c>
      <c r="B175" s="6" t="s">
        <v>132</v>
      </c>
      <c r="C175" s="23">
        <f t="shared" si="3"/>
        <v>4.7866143192552973E-2</v>
      </c>
      <c r="D175" s="24">
        <f t="shared" si="4"/>
        <v>8.7113744054414549E-2</v>
      </c>
      <c r="E175" s="24">
        <f t="shared" si="5"/>
        <v>5.4538855396732984E-2</v>
      </c>
      <c r="F175" s="24">
        <f t="shared" si="6"/>
        <v>6.8958949722357984E-3</v>
      </c>
      <c r="G175" s="24">
        <f t="shared" si="7"/>
        <v>1.103787590512349E-3</v>
      </c>
      <c r="H175" s="24">
        <f t="shared" si="8"/>
        <v>1.1486560186276668E-2</v>
      </c>
      <c r="I175" s="24">
        <f t="shared" si="9"/>
        <v>1.2124205012546076E-3</v>
      </c>
      <c r="J175" s="24">
        <f t="shared" si="10"/>
        <v>3.7727397921460903E-3</v>
      </c>
      <c r="K175" s="24">
        <f t="shared" si="11"/>
        <v>1.4860984296062316E-3</v>
      </c>
      <c r="L175" s="24">
        <f t="shared" si="12"/>
        <v>2.9105848074423633E-3</v>
      </c>
      <c r="M175" s="24">
        <f t="shared" si="13"/>
        <v>4.3503632235746833E-4</v>
      </c>
      <c r="Q175" s="25" t="s">
        <v>163</v>
      </c>
      <c r="R175" s="24">
        <f>STDEV(C164:C167)</f>
        <v>3.2602620747300901E-3</v>
      </c>
      <c r="S175" s="24">
        <f t="shared" ref="S175:AB175" si="23">STDEV(D164:D167)</f>
        <v>3.4747704806123401E-3</v>
      </c>
      <c r="T175" s="24">
        <f t="shared" si="23"/>
        <v>3.5708975995936772E-3</v>
      </c>
      <c r="U175" s="24">
        <f t="shared" si="23"/>
        <v>5.3798126551878002E-4</v>
      </c>
      <c r="V175" s="24">
        <f t="shared" si="23"/>
        <v>1.1942094472575596E-4</v>
      </c>
      <c r="W175" s="24">
        <f t="shared" si="23"/>
        <v>5.9145697482917644E-4</v>
      </c>
      <c r="X175" s="24">
        <f t="shared" si="23"/>
        <v>1.272886626459584E-4</v>
      </c>
      <c r="Y175" s="24">
        <f t="shared" si="23"/>
        <v>2.9742106760884146E-4</v>
      </c>
      <c r="Z175" s="24">
        <f t="shared" si="23"/>
        <v>2.1427349492557249E-4</v>
      </c>
      <c r="AA175" s="24">
        <f t="shared" si="23"/>
        <v>4.9079789407782248E-4</v>
      </c>
      <c r="AB175" s="24">
        <f t="shared" si="23"/>
        <v>1.2170793033437382E-4</v>
      </c>
    </row>
    <row r="176" spans="1:28">
      <c r="A176" s="6">
        <v>17</v>
      </c>
      <c r="B176" s="6" t="s">
        <v>133</v>
      </c>
      <c r="C176" s="23">
        <f t="shared" si="3"/>
        <v>7.7092767753466754E-2</v>
      </c>
      <c r="D176" s="24">
        <f t="shared" si="4"/>
        <v>0.1102484343417609</v>
      </c>
      <c r="E176" s="24">
        <f t="shared" si="5"/>
        <v>6.4801044947211298E-2</v>
      </c>
      <c r="F176" s="24">
        <f t="shared" si="6"/>
        <v>9.0232474790954646E-3</v>
      </c>
      <c r="G176" s="24">
        <f t="shared" si="7"/>
        <v>1.3029918598060014E-3</v>
      </c>
      <c r="H176" s="24">
        <f t="shared" si="8"/>
        <v>1.7539678832747669E-2</v>
      </c>
      <c r="I176" s="24">
        <f t="shared" si="9"/>
        <v>1.5814180451147093E-3</v>
      </c>
      <c r="J176" s="24">
        <f t="shared" si="10"/>
        <v>8.9277459837384474E-3</v>
      </c>
      <c r="K176" s="24">
        <f t="shared" si="11"/>
        <v>2.1098142587343341E-3</v>
      </c>
      <c r="L176" s="24">
        <f t="shared" si="12"/>
        <v>4.8406314494777178E-3</v>
      </c>
      <c r="M176" s="24">
        <f t="shared" si="13"/>
        <v>7.748092164614783E-4</v>
      </c>
      <c r="Q176" s="25" t="s">
        <v>164</v>
      </c>
      <c r="R176" s="24">
        <f>STDEV(C168:C171)</f>
        <v>3.5453938798204656E-3</v>
      </c>
      <c r="S176" s="24">
        <f t="shared" ref="S176:AB176" si="24">STDEV(D168:D171)</f>
        <v>4.1369840432395853E-3</v>
      </c>
      <c r="T176" s="24">
        <f t="shared" si="24"/>
        <v>2.6969602513214931E-3</v>
      </c>
      <c r="U176" s="24">
        <f t="shared" si="24"/>
        <v>1.5203147782262869E-4</v>
      </c>
      <c r="V176" s="24">
        <f t="shared" si="24"/>
        <v>4.1688401626793E-4</v>
      </c>
      <c r="W176" s="24">
        <f t="shared" si="24"/>
        <v>7.988595344995339E-4</v>
      </c>
      <c r="X176" s="24">
        <f t="shared" si="24"/>
        <v>2.5648256166108135E-4</v>
      </c>
      <c r="Y176" s="24">
        <f t="shared" si="24"/>
        <v>4.1026674843240959E-4</v>
      </c>
      <c r="Z176" s="24">
        <f t="shared" si="24"/>
        <v>6.5631545550032765E-4</v>
      </c>
      <c r="AA176" s="24">
        <f t="shared" si="24"/>
        <v>2.718208561061856E-4</v>
      </c>
      <c r="AB176" s="24">
        <f t="shared" si="24"/>
        <v>8.2497869316263322E-5</v>
      </c>
    </row>
    <row r="177" spans="1:28">
      <c r="A177" s="6">
        <v>18</v>
      </c>
      <c r="B177" s="6" t="s">
        <v>134</v>
      </c>
      <c r="C177" s="23">
        <f t="shared" si="3"/>
        <v>5.968495062546627E-2</v>
      </c>
      <c r="D177" s="24">
        <f t="shared" si="4"/>
        <v>9.7956548397488796E-2</v>
      </c>
      <c r="E177" s="24">
        <f t="shared" si="5"/>
        <v>5.4571952664894327E-2</v>
      </c>
      <c r="F177" s="24">
        <f t="shared" si="6"/>
        <v>9.6911092598203977E-3</v>
      </c>
      <c r="G177" s="24">
        <f t="shared" si="7"/>
        <v>1.7178026680667452E-3</v>
      </c>
      <c r="H177" s="24">
        <f t="shared" si="8"/>
        <v>1.2779962097778694E-2</v>
      </c>
      <c r="I177" s="24">
        <f t="shared" si="9"/>
        <v>1.0967426998064033E-3</v>
      </c>
      <c r="J177" s="24">
        <f t="shared" si="10"/>
        <v>7.1046636152809414E-3</v>
      </c>
      <c r="K177" s="24">
        <f t="shared" si="11"/>
        <v>1.8314310275351442E-3</v>
      </c>
      <c r="L177" s="24">
        <f t="shared" si="12"/>
        <v>4.1679134257239089E-3</v>
      </c>
      <c r="M177" s="24">
        <f t="shared" si="13"/>
        <v>4.2837580299734396E-4</v>
      </c>
      <c r="Q177" s="25" t="s">
        <v>165</v>
      </c>
      <c r="R177" s="24">
        <f>STDEV(C172:C175)</f>
        <v>4.5764666693038393E-3</v>
      </c>
      <c r="S177" s="24">
        <f t="shared" ref="S177:AB177" si="25">STDEV(D172:D175)</f>
        <v>7.9706096368261526E-3</v>
      </c>
      <c r="T177" s="24">
        <f t="shared" si="25"/>
        <v>3.8543478100819869E-3</v>
      </c>
      <c r="U177" s="24">
        <f t="shared" si="25"/>
        <v>3.7354179425832948E-4</v>
      </c>
      <c r="V177" s="24">
        <f t="shared" si="25"/>
        <v>2.5609734480787452E-4</v>
      </c>
      <c r="W177" s="24">
        <f t="shared" si="25"/>
        <v>9.9117301187714568E-4</v>
      </c>
      <c r="X177" s="24">
        <f t="shared" si="25"/>
        <v>8.9156169230172815E-5</v>
      </c>
      <c r="Y177" s="24">
        <f t="shared" si="25"/>
        <v>6.4165246664682095E-4</v>
      </c>
      <c r="Z177" s="24">
        <f t="shared" si="25"/>
        <v>1.5556189511707302E-4</v>
      </c>
      <c r="AA177" s="24">
        <f t="shared" si="25"/>
        <v>3.7995037876828019E-4</v>
      </c>
      <c r="AB177" s="24">
        <f t="shared" si="25"/>
        <v>8.5615538326174124E-5</v>
      </c>
    </row>
    <row r="178" spans="1:28">
      <c r="A178" s="6">
        <v>19</v>
      </c>
      <c r="B178" s="6" t="s">
        <v>135</v>
      </c>
      <c r="C178" s="23">
        <f t="shared" si="3"/>
        <v>6.0984919042749573E-2</v>
      </c>
      <c r="D178" s="24">
        <f t="shared" si="4"/>
        <v>0.10222050587749547</v>
      </c>
      <c r="E178" s="24">
        <f t="shared" si="5"/>
        <v>5.8580860176809198E-2</v>
      </c>
      <c r="F178" s="24">
        <f t="shared" si="6"/>
        <v>7.9486171970588951E-3</v>
      </c>
      <c r="G178" s="24">
        <f t="shared" si="7"/>
        <v>1.0406073806460494E-3</v>
      </c>
      <c r="H178" s="24">
        <f t="shared" si="8"/>
        <v>1.3094054464273983E-2</v>
      </c>
      <c r="I178" s="24">
        <f t="shared" si="9"/>
        <v>2.200567713987191E-3</v>
      </c>
      <c r="J178" s="24">
        <f t="shared" si="10"/>
        <v>6.4066287915578741E-3</v>
      </c>
      <c r="K178" s="24">
        <f t="shared" si="11"/>
        <v>1.3550788508487866E-3</v>
      </c>
      <c r="L178" s="24">
        <f t="shared" si="12"/>
        <v>4.1183925754689262E-3</v>
      </c>
      <c r="M178" s="24">
        <f t="shared" si="13"/>
        <v>7.231955918416145E-4</v>
      </c>
      <c r="Q178" s="25" t="s">
        <v>166</v>
      </c>
      <c r="R178" s="24">
        <f>STDEV(C176:C179)</f>
        <v>8.0994816986795191E-3</v>
      </c>
      <c r="S178" s="24">
        <f t="shared" ref="S178:AB178" si="26">STDEV(D176:D179)</f>
        <v>7.0482394124033029E-3</v>
      </c>
      <c r="T178" s="24">
        <f t="shared" si="26"/>
        <v>5.5051156531832224E-3</v>
      </c>
      <c r="U178" s="24">
        <f t="shared" si="26"/>
        <v>7.1782453861268347E-4</v>
      </c>
      <c r="V178" s="24">
        <f t="shared" si="26"/>
        <v>2.8661771192537696E-4</v>
      </c>
      <c r="W178" s="24">
        <f t="shared" si="26"/>
        <v>2.1760908258578716E-3</v>
      </c>
      <c r="X178" s="24">
        <f t="shared" si="26"/>
        <v>4.6631144309928222E-4</v>
      </c>
      <c r="Y178" s="24">
        <f t="shared" si="26"/>
        <v>1.143629369470555E-3</v>
      </c>
      <c r="Z178" s="24">
        <f t="shared" si="26"/>
        <v>3.1561130221749987E-4</v>
      </c>
      <c r="AA178" s="24">
        <f t="shared" si="26"/>
        <v>4.1175646897723351E-4</v>
      </c>
      <c r="AB178" s="24">
        <f t="shared" si="26"/>
        <v>1.5261410736280758E-4</v>
      </c>
    </row>
    <row r="179" spans="1:28">
      <c r="A179" s="6">
        <v>20</v>
      </c>
      <c r="B179" s="6" t="s">
        <v>136</v>
      </c>
      <c r="C179" s="23">
        <f t="shared" si="3"/>
        <v>6.9335203798039896E-2</v>
      </c>
      <c r="D179" s="24">
        <f t="shared" si="4"/>
        <v>0.11321351044928937</v>
      </c>
      <c r="E179" s="24">
        <f t="shared" si="5"/>
        <v>6.6416006109052725E-2</v>
      </c>
      <c r="F179" s="24">
        <f t="shared" si="6"/>
        <v>8.8761028143352783E-3</v>
      </c>
      <c r="G179" s="24">
        <f t="shared" si="7"/>
        <v>1.4868675971700612E-3</v>
      </c>
      <c r="H179" s="24">
        <f t="shared" si="8"/>
        <v>1.4683319939319039E-2</v>
      </c>
      <c r="I179" s="24">
        <f t="shared" si="9"/>
        <v>1.3949843370844859E-3</v>
      </c>
      <c r="J179" s="24">
        <f t="shared" si="10"/>
        <v>8.3240278324987066E-3</v>
      </c>
      <c r="K179" s="24">
        <f t="shared" si="11"/>
        <v>1.8653530983474371E-3</v>
      </c>
      <c r="L179" s="24">
        <f t="shared" si="12"/>
        <v>4.8697261803393802E-3</v>
      </c>
      <c r="M179" s="24">
        <f t="shared" si="13"/>
        <v>6.3908583330581103E-4</v>
      </c>
      <c r="Q179" s="25" t="s">
        <v>170</v>
      </c>
      <c r="R179" s="24">
        <f>STDEV(C180:C183)</f>
        <v>6.8480375728854209E-3</v>
      </c>
      <c r="S179" s="24">
        <f t="shared" ref="S179:AB179" si="27">STDEV(D180:D183)</f>
        <v>7.0757748260243704E-3</v>
      </c>
      <c r="T179" s="24">
        <f t="shared" si="27"/>
        <v>5.1467211984075195E-3</v>
      </c>
      <c r="U179" s="24">
        <f t="shared" si="27"/>
        <v>1.0743083062838144E-3</v>
      </c>
      <c r="V179" s="24">
        <f t="shared" si="27"/>
        <v>3.9670488172199907E-4</v>
      </c>
      <c r="W179" s="24">
        <f t="shared" si="27"/>
        <v>1.9384081034475691E-3</v>
      </c>
      <c r="X179" s="24">
        <f t="shared" si="27"/>
        <v>8.143400260746523E-4</v>
      </c>
      <c r="Y179" s="24">
        <f t="shared" si="27"/>
        <v>1.7745619709120743E-3</v>
      </c>
      <c r="Z179" s="24">
        <f t="shared" si="27"/>
        <v>4.7557307406008025E-4</v>
      </c>
      <c r="AA179" s="24">
        <f t="shared" si="27"/>
        <v>8.3347177656057161E-4</v>
      </c>
      <c r="AB179" s="24">
        <f t="shared" si="27"/>
        <v>2.8603938199912193E-4</v>
      </c>
    </row>
    <row r="180" spans="1:28">
      <c r="A180" s="6">
        <v>21</v>
      </c>
      <c r="B180" s="6" t="s">
        <v>137</v>
      </c>
      <c r="C180" s="23">
        <f t="shared" si="3"/>
        <v>7.7681754272089551E-2</v>
      </c>
      <c r="D180" s="24">
        <f t="shared" si="4"/>
        <v>0.11456077224078158</v>
      </c>
      <c r="E180" s="24">
        <f t="shared" si="5"/>
        <v>7.2183685203083173E-2</v>
      </c>
      <c r="F180" s="24">
        <f t="shared" si="6"/>
        <v>1.0407663033559514E-2</v>
      </c>
      <c r="G180" s="24">
        <f t="shared" si="7"/>
        <v>1.7373224797413351E-3</v>
      </c>
      <c r="H180" s="24">
        <f t="shared" si="8"/>
        <v>1.7508694977414405E-2</v>
      </c>
      <c r="I180" s="24">
        <f t="shared" si="9"/>
        <v>1.2190097431092552E-3</v>
      </c>
      <c r="J180" s="24">
        <f t="shared" si="10"/>
        <v>9.9067295858832529E-3</v>
      </c>
      <c r="K180" s="24">
        <f t="shared" si="11"/>
        <v>2.7558056531884361E-3</v>
      </c>
      <c r="L180" s="24">
        <f t="shared" si="12"/>
        <v>6.2928208843210333E-3</v>
      </c>
      <c r="M180" s="24">
        <f t="shared" si="13"/>
        <v>7.1765115950940214E-4</v>
      </c>
      <c r="Q180" s="25" t="s">
        <v>167</v>
      </c>
      <c r="R180" s="24">
        <f>STDEV(C184:C187)</f>
        <v>1.6595486390952114E-2</v>
      </c>
      <c r="S180" s="24">
        <f t="shared" ref="S180:AB180" si="28">STDEV(D184:D187)</f>
        <v>1.6301370039494011E-2</v>
      </c>
      <c r="T180" s="24">
        <f t="shared" si="28"/>
        <v>9.9406032052844588E-3</v>
      </c>
      <c r="U180" s="24">
        <f t="shared" si="28"/>
        <v>2.1951512729786438E-3</v>
      </c>
      <c r="V180" s="24">
        <f t="shared" si="28"/>
        <v>2.3761958465415896E-4</v>
      </c>
      <c r="W180" s="24">
        <f t="shared" si="28"/>
        <v>2.2356241352409515E-3</v>
      </c>
      <c r="X180" s="24">
        <f t="shared" si="28"/>
        <v>4.0234665702099207E-4</v>
      </c>
      <c r="Y180" s="24">
        <f t="shared" si="28"/>
        <v>2.1873839683904843E-3</v>
      </c>
      <c r="Z180" s="24">
        <f t="shared" si="28"/>
        <v>4.0646304755894395E-4</v>
      </c>
      <c r="AA180" s="24">
        <f t="shared" si="28"/>
        <v>1.0536860746410256E-3</v>
      </c>
      <c r="AB180" s="24">
        <f t="shared" si="28"/>
        <v>1.3505185336423761E-4</v>
      </c>
    </row>
    <row r="181" spans="1:28">
      <c r="A181" s="6">
        <v>22</v>
      </c>
      <c r="B181" s="6" t="s">
        <v>138</v>
      </c>
      <c r="C181" s="23">
        <f t="shared" si="3"/>
        <v>6.932861897115436E-2</v>
      </c>
      <c r="D181" s="24">
        <f t="shared" si="4"/>
        <v>0.10483049980713909</v>
      </c>
      <c r="E181" s="24">
        <f t="shared" si="5"/>
        <v>6.8542174035968767E-2</v>
      </c>
      <c r="F181" s="24">
        <f t="shared" si="6"/>
        <v>9.6180527167276861E-3</v>
      </c>
      <c r="G181" s="24">
        <f t="shared" si="7"/>
        <v>9.1911950874419958E-4</v>
      </c>
      <c r="H181" s="24">
        <f t="shared" si="8"/>
        <v>1.6030309677299306E-2</v>
      </c>
      <c r="I181" s="24">
        <f t="shared" si="9"/>
        <v>1.9632653576709376E-3</v>
      </c>
      <c r="J181" s="24">
        <f t="shared" si="10"/>
        <v>5.6270070310249056E-3</v>
      </c>
      <c r="K181" s="24">
        <f t="shared" si="11"/>
        <v>1.6677449491888327E-3</v>
      </c>
      <c r="L181" s="24">
        <f t="shared" si="12"/>
        <v>4.4509942508814578E-3</v>
      </c>
      <c r="M181" s="24">
        <f t="shared" si="13"/>
        <v>4.314576433066774E-4</v>
      </c>
      <c r="Q181" s="25" t="s">
        <v>168</v>
      </c>
      <c r="R181" s="24">
        <f>STDEV(C188:C191)</f>
        <v>9.1233062675939378E-2</v>
      </c>
      <c r="S181" s="24">
        <f t="shared" ref="S181:AB181" si="29">STDEV(D188:D191)</f>
        <v>3.1815971219987298E-2</v>
      </c>
      <c r="T181" s="24">
        <f t="shared" si="29"/>
        <v>2.4724170575297955E-2</v>
      </c>
      <c r="U181" s="24">
        <f t="shared" si="29"/>
        <v>6.0922751935093807E-3</v>
      </c>
      <c r="V181" s="24">
        <f t="shared" si="29"/>
        <v>4.0605683747086041E-3</v>
      </c>
      <c r="W181" s="24">
        <f t="shared" si="29"/>
        <v>4.2022825062227216E-3</v>
      </c>
      <c r="X181" s="24">
        <f t="shared" si="29"/>
        <v>2.4765461546744209E-3</v>
      </c>
      <c r="Y181" s="24">
        <f t="shared" si="29"/>
        <v>1.0576605717677124E-2</v>
      </c>
      <c r="Z181" s="24">
        <f t="shared" si="29"/>
        <v>6.8360804202333147E-4</v>
      </c>
      <c r="AA181" s="24">
        <f t="shared" si="29"/>
        <v>1.9504523531721537E-3</v>
      </c>
      <c r="AB181" s="24">
        <f t="shared" si="29"/>
        <v>2.4247736090483965E-4</v>
      </c>
    </row>
    <row r="182" spans="1:28">
      <c r="A182" s="6">
        <v>23</v>
      </c>
      <c r="B182" s="6" t="s">
        <v>139</v>
      </c>
      <c r="C182" s="23">
        <f t="shared" si="3"/>
        <v>6.1789676584028203E-2</v>
      </c>
      <c r="D182" s="24">
        <f t="shared" si="4"/>
        <v>0.10949533276435156</v>
      </c>
      <c r="E182" s="24">
        <f t="shared" si="5"/>
        <v>6.6712758230066074E-2</v>
      </c>
      <c r="F182" s="24">
        <f t="shared" si="6"/>
        <v>1.0222335118676214E-2</v>
      </c>
      <c r="G182" s="24">
        <f t="shared" si="7"/>
        <v>1.2812283065011419E-3</v>
      </c>
      <c r="H182" s="24">
        <f t="shared" si="8"/>
        <v>1.3713987055213258E-2</v>
      </c>
      <c r="I182" s="24">
        <f t="shared" si="9"/>
        <v>1.2421542683538013E-3</v>
      </c>
      <c r="J182" s="24">
        <f t="shared" si="10"/>
        <v>7.2092051613427324E-3</v>
      </c>
      <c r="K182" s="24">
        <f t="shared" si="11"/>
        <v>2.0280505947534652E-3</v>
      </c>
      <c r="L182" s="24">
        <f t="shared" si="12"/>
        <v>5.9504388761641869E-3</v>
      </c>
      <c r="M182" s="24">
        <f t="shared" si="13"/>
        <v>7.9004560453285619E-5</v>
      </c>
      <c r="Q182" s="25" t="s">
        <v>169</v>
      </c>
      <c r="R182" s="24">
        <f>STDEV(C192:C195)</f>
        <v>5.1389210064960264E-2</v>
      </c>
      <c r="S182" s="24">
        <f t="shared" ref="S182:AB182" si="30">STDEV(D192:D195)</f>
        <v>2.2424427166642301E-2</v>
      </c>
      <c r="T182" s="24">
        <f t="shared" si="30"/>
        <v>1.2066362037592777E-2</v>
      </c>
      <c r="U182" s="24">
        <f t="shared" si="30"/>
        <v>3.9336794213081661E-3</v>
      </c>
      <c r="V182" s="24">
        <f t="shared" si="30"/>
        <v>1.8742070368657307E-3</v>
      </c>
      <c r="W182" s="24">
        <f t="shared" si="30"/>
        <v>1.9005689802153425E-3</v>
      </c>
      <c r="X182" s="24">
        <f t="shared" si="30"/>
        <v>1.9667811187709019E-3</v>
      </c>
      <c r="Y182" s="24">
        <f t="shared" si="30"/>
        <v>5.4937738300122833E-3</v>
      </c>
      <c r="Z182" s="24">
        <f t="shared" si="30"/>
        <v>9.7210110268847638E-4</v>
      </c>
      <c r="AA182" s="24">
        <f t="shared" si="30"/>
        <v>2.2467191265970908E-3</v>
      </c>
      <c r="AB182" s="24">
        <f t="shared" si="30"/>
        <v>3.5779767447668298E-4</v>
      </c>
    </row>
    <row r="183" spans="1:28">
      <c r="A183" s="6">
        <v>24</v>
      </c>
      <c r="B183" s="6" t="s">
        <v>140</v>
      </c>
      <c r="C183" s="23">
        <f t="shared" si="3"/>
        <v>7.396614443749068E-2</v>
      </c>
      <c r="D183" s="24">
        <f t="shared" si="4"/>
        <v>0.12133834703810041</v>
      </c>
      <c r="E183" s="24">
        <f t="shared" si="5"/>
        <v>7.838044751438801E-2</v>
      </c>
      <c r="F183" s="24">
        <f t="shared" si="6"/>
        <v>1.2122755181946967E-2</v>
      </c>
      <c r="G183" s="24">
        <f t="shared" si="7"/>
        <v>1.7382703309910866E-3</v>
      </c>
      <c r="H183" s="24">
        <f t="shared" si="8"/>
        <v>1.8047472988707326E-2</v>
      </c>
      <c r="I183" s="24">
        <f t="shared" si="9"/>
        <v>0</v>
      </c>
      <c r="J183" s="24">
        <f t="shared" si="10"/>
        <v>7.2505817722459762E-3</v>
      </c>
      <c r="K183" s="24">
        <f t="shared" si="11"/>
        <v>2.4428076222260992E-3</v>
      </c>
      <c r="L183" s="24">
        <f t="shared" si="12"/>
        <v>6.0334098716468268E-3</v>
      </c>
      <c r="M183" s="24">
        <f t="shared" si="13"/>
        <v>6.4257810561895736E-4</v>
      </c>
      <c r="Q183" s="21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</row>
    <row r="184" spans="1:28">
      <c r="A184" s="6">
        <v>25</v>
      </c>
      <c r="B184" s="6" t="s">
        <v>141</v>
      </c>
      <c r="C184" s="23">
        <f t="shared" si="3"/>
        <v>0.18588608816673591</v>
      </c>
      <c r="D184" s="24">
        <f t="shared" si="4"/>
        <v>0.13871705461884037</v>
      </c>
      <c r="E184" s="24">
        <f t="shared" si="5"/>
        <v>9.5517599868033404E-2</v>
      </c>
      <c r="F184" s="24">
        <f t="shared" si="6"/>
        <v>1.4068891245365112E-2</v>
      </c>
      <c r="G184" s="24">
        <f t="shared" si="7"/>
        <v>3.309304157103992E-3</v>
      </c>
      <c r="H184" s="24">
        <f t="shared" si="8"/>
        <v>2.0246719942218085E-2</v>
      </c>
      <c r="I184" s="24">
        <f t="shared" si="9"/>
        <v>3.8092691051939119E-3</v>
      </c>
      <c r="J184" s="24">
        <f t="shared" si="10"/>
        <v>2.5949311045526634E-2</v>
      </c>
      <c r="K184" s="24">
        <f t="shared" si="11"/>
        <v>2.0973523535454701E-3</v>
      </c>
      <c r="L184" s="24">
        <f t="shared" si="12"/>
        <v>1.0012696563407123E-2</v>
      </c>
      <c r="M184" s="24">
        <f t="shared" si="13"/>
        <v>7.0358126239622888E-4</v>
      </c>
      <c r="Q184" s="21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</row>
    <row r="185" spans="1:28">
      <c r="A185" s="6">
        <v>26</v>
      </c>
      <c r="B185" s="6" t="s">
        <v>142</v>
      </c>
      <c r="C185" s="23">
        <f t="shared" si="3"/>
        <v>0.20996600937611284</v>
      </c>
      <c r="D185" s="24">
        <f t="shared" si="4"/>
        <v>0.16418548055968571</v>
      </c>
      <c r="E185" s="24">
        <f t="shared" si="5"/>
        <v>0.11130952618595148</v>
      </c>
      <c r="F185" s="24">
        <f t="shared" si="6"/>
        <v>1.8105940601239729E-2</v>
      </c>
      <c r="G185" s="24">
        <f t="shared" si="7"/>
        <v>3.2923020753115625E-3</v>
      </c>
      <c r="H185" s="24">
        <f t="shared" si="8"/>
        <v>2.3871479725332989E-2</v>
      </c>
      <c r="I185" s="24">
        <f t="shared" si="9"/>
        <v>3.4438874264785422E-3</v>
      </c>
      <c r="J185" s="24">
        <f t="shared" si="10"/>
        <v>2.7545372063418071E-2</v>
      </c>
      <c r="K185" s="24">
        <f t="shared" si="11"/>
        <v>2.1545602194037667E-3</v>
      </c>
      <c r="L185" s="24">
        <f t="shared" si="12"/>
        <v>1.0027022288203829E-2</v>
      </c>
      <c r="M185" s="24">
        <f t="shared" si="13"/>
        <v>7.3126022068846692E-4</v>
      </c>
      <c r="Q185" s="21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</row>
    <row r="186" spans="1:28">
      <c r="A186" s="6">
        <v>27</v>
      </c>
      <c r="B186" s="6" t="s">
        <v>143</v>
      </c>
      <c r="C186" s="23">
        <f t="shared" si="3"/>
        <v>0.1947488000305842</v>
      </c>
      <c r="D186" s="24">
        <f t="shared" si="4"/>
        <v>0.15554282299902467</v>
      </c>
      <c r="E186" s="24">
        <f t="shared" si="5"/>
        <v>9.4623111228968618E-2</v>
      </c>
      <c r="F186" s="24">
        <f t="shared" si="6"/>
        <v>1.7796956843100554E-2</v>
      </c>
      <c r="G186" s="24">
        <f t="shared" si="7"/>
        <v>2.8185393623689553E-3</v>
      </c>
      <c r="H186" s="24">
        <f t="shared" si="8"/>
        <v>2.132014989377834E-2</v>
      </c>
      <c r="I186" s="24">
        <f t="shared" si="9"/>
        <v>3.8612060772727002E-3</v>
      </c>
      <c r="J186" s="24">
        <f t="shared" si="10"/>
        <v>2.5126589753072692E-2</v>
      </c>
      <c r="K186" s="24">
        <f t="shared" si="11"/>
        <v>2.9867441671804682E-3</v>
      </c>
      <c r="L186" s="24">
        <f t="shared" si="12"/>
        <v>8.8110384434514615E-3</v>
      </c>
      <c r="M186" s="24">
        <f t="shared" si="13"/>
        <v>5.2353842339021865E-4</v>
      </c>
    </row>
    <row r="187" spans="1:28">
      <c r="A187" s="6">
        <v>28</v>
      </c>
      <c r="B187" s="6" t="s">
        <v>144</v>
      </c>
      <c r="C187" s="23">
        <f t="shared" si="3"/>
        <v>0.2234396150351006</v>
      </c>
      <c r="D187" s="24">
        <f t="shared" si="4"/>
        <v>0.17762702742324399</v>
      </c>
      <c r="E187" s="24">
        <f t="shared" si="5"/>
        <v>0.11314514546493259</v>
      </c>
      <c r="F187" s="24">
        <f t="shared" si="6"/>
        <v>1.9068024918627774E-2</v>
      </c>
      <c r="G187" s="24">
        <f t="shared" si="7"/>
        <v>3.2776103809404175E-3</v>
      </c>
      <c r="H187" s="24">
        <f t="shared" si="8"/>
        <v>2.5091110552708313E-2</v>
      </c>
      <c r="I187" s="24">
        <f t="shared" si="9"/>
        <v>4.4186469732207523E-3</v>
      </c>
      <c r="J187" s="24">
        <f t="shared" si="10"/>
        <v>3.0093651768105578E-2</v>
      </c>
      <c r="K187" s="24">
        <f t="shared" si="11"/>
        <v>2.4191826786312477E-3</v>
      </c>
      <c r="L187" s="24">
        <f t="shared" si="12"/>
        <v>1.1389485965381431E-2</v>
      </c>
      <c r="M187" s="24">
        <f t="shared" si="13"/>
        <v>8.5035750740897231E-4</v>
      </c>
    </row>
    <row r="188" spans="1:28">
      <c r="A188" s="6">
        <v>30</v>
      </c>
      <c r="B188" s="6" t="s">
        <v>145</v>
      </c>
      <c r="C188" s="23">
        <f t="shared" si="3"/>
        <v>0.46030970544531735</v>
      </c>
      <c r="D188" s="24">
        <f t="shared" si="4"/>
        <v>0.19972739494178224</v>
      </c>
      <c r="E188" s="24">
        <f t="shared" si="5"/>
        <v>0.1538315585144919</v>
      </c>
      <c r="F188" s="24">
        <f t="shared" si="6"/>
        <v>3.4466502203994352E-2</v>
      </c>
      <c r="G188" s="24">
        <f t="shared" si="7"/>
        <v>6.1702154323720353E-4</v>
      </c>
      <c r="H188" s="24">
        <f t="shared" si="8"/>
        <v>2.3262143344659206E-2</v>
      </c>
      <c r="I188" s="24">
        <f t="shared" si="9"/>
        <v>1.1246999116753956E-2</v>
      </c>
      <c r="J188" s="24">
        <f t="shared" si="10"/>
        <v>5.6316224713666929E-2</v>
      </c>
      <c r="K188" s="24">
        <f t="shared" si="11"/>
        <v>3.6888105270211505E-3</v>
      </c>
      <c r="L188" s="24">
        <f t="shared" si="12"/>
        <v>1.7945081171046949E-2</v>
      </c>
      <c r="M188" s="24">
        <f t="shared" si="13"/>
        <v>1.1350965101946701E-3</v>
      </c>
    </row>
    <row r="189" spans="1:28">
      <c r="A189" s="6">
        <v>31</v>
      </c>
      <c r="B189" s="6" t="s">
        <v>146</v>
      </c>
      <c r="C189" s="23">
        <f t="shared" si="3"/>
        <v>0.49701273314951694</v>
      </c>
      <c r="D189" s="24">
        <f t="shared" si="4"/>
        <v>0.19743696792809709</v>
      </c>
      <c r="E189" s="24">
        <f t="shared" si="5"/>
        <v>0.15777493821849917</v>
      </c>
      <c r="F189" s="24">
        <f t="shared" si="6"/>
        <v>3.6445040224659879E-2</v>
      </c>
      <c r="G189" s="24">
        <f t="shared" si="7"/>
        <v>9.0273575179047397E-3</v>
      </c>
      <c r="H189" s="24">
        <f t="shared" si="8"/>
        <v>2.7930435032165739E-2</v>
      </c>
      <c r="I189" s="24">
        <f t="shared" si="9"/>
        <v>1.0513127908289736E-2</v>
      </c>
      <c r="J189" s="24">
        <f t="shared" si="10"/>
        <v>5.6809013257840664E-2</v>
      </c>
      <c r="K189" s="24">
        <f t="shared" si="11"/>
        <v>3.4270239269362556E-3</v>
      </c>
      <c r="L189" s="24">
        <f t="shared" si="12"/>
        <v>1.6478488613090269E-2</v>
      </c>
      <c r="M189" s="24">
        <f t="shared" si="13"/>
        <v>7.1443970909360109E-4</v>
      </c>
    </row>
    <row r="190" spans="1:28">
      <c r="A190" s="6">
        <v>32</v>
      </c>
      <c r="B190" s="6" t="s">
        <v>147</v>
      </c>
      <c r="C190" s="23">
        <f t="shared" si="3"/>
        <v>0.50643097582727647</v>
      </c>
      <c r="D190" s="24">
        <f t="shared" si="4"/>
        <v>0.22282037752971859</v>
      </c>
      <c r="E190" s="24">
        <f t="shared" si="5"/>
        <v>0.16952150437312249</v>
      </c>
      <c r="F190" s="24">
        <f t="shared" si="6"/>
        <v>3.8634101910289889E-2</v>
      </c>
      <c r="G190" s="24">
        <f t="shared" si="7"/>
        <v>9.2470960959137125E-3</v>
      </c>
      <c r="H190" s="24">
        <f t="shared" si="8"/>
        <v>3.0134287089715921E-2</v>
      </c>
      <c r="I190" s="24">
        <f t="shared" si="9"/>
        <v>1.2407437821155252E-2</v>
      </c>
      <c r="J190" s="24">
        <f t="shared" si="10"/>
        <v>6.2708407475152841E-2</v>
      </c>
      <c r="K190" s="24">
        <f t="shared" si="11"/>
        <v>4.0432857039160606E-3</v>
      </c>
      <c r="L190" s="24">
        <f t="shared" si="12"/>
        <v>1.8039106053393837E-2</v>
      </c>
      <c r="M190" s="24">
        <f t="shared" si="13"/>
        <v>1.2858258634546608E-3</v>
      </c>
    </row>
    <row r="191" spans="1:28">
      <c r="A191" s="6">
        <v>33</v>
      </c>
      <c r="B191" s="6" t="s">
        <v>148</v>
      </c>
      <c r="C191" s="23">
        <f t="shared" si="3"/>
        <v>0.3098438396410218</v>
      </c>
      <c r="D191" s="24">
        <f t="shared" si="4"/>
        <v>0.14730407629857548</v>
      </c>
      <c r="E191" s="24">
        <f t="shared" si="5"/>
        <v>0.11275781973816444</v>
      </c>
      <c r="F191" s="24">
        <f t="shared" si="6"/>
        <v>2.4815891680018784E-2</v>
      </c>
      <c r="G191" s="24">
        <f t="shared" si="7"/>
        <v>5.1170045921394309E-3</v>
      </c>
      <c r="H191" s="24">
        <f t="shared" si="8"/>
        <v>2.0960555778077906E-2</v>
      </c>
      <c r="I191" s="24">
        <f t="shared" si="9"/>
        <v>6.6880804824642724E-3</v>
      </c>
      <c r="J191" s="24">
        <f t="shared" si="10"/>
        <v>3.8271045768754772E-2</v>
      </c>
      <c r="K191" s="24">
        <f t="shared" si="11"/>
        <v>2.4492009331683806E-3</v>
      </c>
      <c r="L191" s="24">
        <f t="shared" si="12"/>
        <v>1.3857859008568866E-2</v>
      </c>
      <c r="M191" s="24">
        <f t="shared" si="13"/>
        <v>1.0085826451596499E-3</v>
      </c>
    </row>
    <row r="192" spans="1:28">
      <c r="A192" s="6">
        <v>34</v>
      </c>
      <c r="B192" s="6" t="s">
        <v>149</v>
      </c>
      <c r="C192" s="23">
        <f t="shared" si="3"/>
        <v>0.69950763515129233</v>
      </c>
      <c r="D192" s="24">
        <f t="shared" si="4"/>
        <v>0.20200709565475966</v>
      </c>
      <c r="E192" s="24">
        <f t="shared" si="5"/>
        <v>0.18861770048003265</v>
      </c>
      <c r="F192" s="24">
        <f t="shared" si="6"/>
        <v>5.575078092262549E-2</v>
      </c>
      <c r="G192" s="24">
        <f t="shared" si="7"/>
        <v>1.7606396204852395E-2</v>
      </c>
      <c r="H192" s="24">
        <f t="shared" si="8"/>
        <v>2.7131101384000982E-2</v>
      </c>
      <c r="I192" s="24">
        <f t="shared" si="9"/>
        <v>1.8184873126034451E-2</v>
      </c>
      <c r="J192" s="24">
        <f t="shared" si="10"/>
        <v>7.1286784836206915E-2</v>
      </c>
      <c r="K192" s="24">
        <f t="shared" si="11"/>
        <v>3.6977871396760092E-3</v>
      </c>
      <c r="L192" s="24">
        <f t="shared" si="12"/>
        <v>1.7710310967919918E-2</v>
      </c>
      <c r="M192" s="24">
        <f t="shared" si="13"/>
        <v>1.5465077903677399E-3</v>
      </c>
    </row>
    <row r="193" spans="1:16">
      <c r="A193" s="6">
        <v>35</v>
      </c>
      <c r="B193" s="6" t="s">
        <v>150</v>
      </c>
      <c r="C193" s="23">
        <f t="shared" si="3"/>
        <v>0.81881616661300827</v>
      </c>
      <c r="D193" s="24">
        <f t="shared" si="4"/>
        <v>0.24650157123719635</v>
      </c>
      <c r="E193" s="24">
        <f t="shared" si="5"/>
        <v>0.21483698381912394</v>
      </c>
      <c r="F193" s="24">
        <f t="shared" si="6"/>
        <v>6.4477683336479727E-2</v>
      </c>
      <c r="G193" s="24">
        <f t="shared" si="7"/>
        <v>1.959048583339645E-2</v>
      </c>
      <c r="H193" s="24">
        <f t="shared" si="8"/>
        <v>3.1596787655093092E-2</v>
      </c>
      <c r="I193" s="24">
        <f t="shared" si="9"/>
        <v>1.8880239853184825E-2</v>
      </c>
      <c r="J193" s="24">
        <f t="shared" si="10"/>
        <v>8.2497752379290218E-2</v>
      </c>
      <c r="K193" s="24">
        <f t="shared" si="11"/>
        <v>5.4797457746374387E-3</v>
      </c>
      <c r="L193" s="24">
        <f t="shared" si="12"/>
        <v>2.2200623563675637E-2</v>
      </c>
      <c r="M193" s="24">
        <f t="shared" si="13"/>
        <v>1.3644055907811945E-3</v>
      </c>
    </row>
    <row r="194" spans="1:16">
      <c r="A194" s="6">
        <v>36</v>
      </c>
      <c r="B194" s="6" t="s">
        <v>151</v>
      </c>
      <c r="C194" s="23">
        <f t="shared" si="3"/>
        <v>0.78246754346137193</v>
      </c>
      <c r="D194" s="24">
        <f t="shared" si="4"/>
        <v>0.21535679336544872</v>
      </c>
      <c r="E194" s="24">
        <f t="shared" si="5"/>
        <v>0.20367262375871339</v>
      </c>
      <c r="F194" s="24">
        <f t="shared" si="6"/>
        <v>5.7403384642240034E-2</v>
      </c>
      <c r="G194" s="24">
        <f t="shared" si="7"/>
        <v>1.8384174801065176E-2</v>
      </c>
      <c r="H194" s="24">
        <f t="shared" si="8"/>
        <v>2.873190197401862E-2</v>
      </c>
      <c r="I194" s="24">
        <f t="shared" si="9"/>
        <v>2.1669461447778423E-2</v>
      </c>
      <c r="J194" s="24">
        <f t="shared" si="10"/>
        <v>8.3155755795827666E-2</v>
      </c>
      <c r="K194" s="24">
        <f t="shared" si="11"/>
        <v>5.379256781203704E-3</v>
      </c>
      <c r="L194" s="24">
        <f t="shared" si="12"/>
        <v>2.2401071131459678E-2</v>
      </c>
      <c r="M194" s="24">
        <f t="shared" si="13"/>
        <v>1.9736162945462928E-3</v>
      </c>
    </row>
    <row r="195" spans="1:16">
      <c r="A195" s="6">
        <v>37</v>
      </c>
      <c r="B195" s="6" t="s">
        <v>152</v>
      </c>
      <c r="C195" s="23">
        <f t="shared" si="3"/>
        <v>0.74262165961366766</v>
      </c>
      <c r="D195" s="24">
        <f t="shared" si="4"/>
        <v>0.246212588686719</v>
      </c>
      <c r="E195" s="24">
        <f t="shared" si="5"/>
        <v>0.21336322414028078</v>
      </c>
      <c r="F195" s="24">
        <f t="shared" si="6"/>
        <v>6.1353187683547597E-2</v>
      </c>
      <c r="G195" s="24">
        <f t="shared" si="7"/>
        <v>1.5152794383813862E-2</v>
      </c>
      <c r="H195" s="24">
        <f t="shared" si="8"/>
        <v>2.8259588196615181E-2</v>
      </c>
      <c r="I195" s="24">
        <f t="shared" si="9"/>
        <v>1.7047631242447972E-2</v>
      </c>
      <c r="J195" s="24">
        <f t="shared" si="10"/>
        <v>7.7543632151748421E-2</v>
      </c>
      <c r="K195" s="24">
        <f t="shared" si="11"/>
        <v>3.7998564210288827E-3</v>
      </c>
      <c r="L195" s="24">
        <f t="shared" si="12"/>
        <v>1.9573745804134859E-2</v>
      </c>
      <c r="M195" s="24">
        <f t="shared" si="13"/>
        <v>2.1294868486961532E-3</v>
      </c>
    </row>
    <row r="196" spans="1:16">
      <c r="A196" s="21"/>
      <c r="B196" s="21"/>
      <c r="C196" s="64"/>
      <c r="D196" s="63"/>
      <c r="E196" s="63"/>
      <c r="F196" s="63"/>
      <c r="G196" s="63"/>
      <c r="H196" s="63"/>
      <c r="I196" s="63"/>
      <c r="J196" s="63"/>
      <c r="K196" s="63"/>
      <c r="L196" s="63"/>
      <c r="M196" s="63"/>
    </row>
    <row r="197" spans="1:16">
      <c r="A197" s="21"/>
      <c r="B197" s="21"/>
      <c r="C197" s="64"/>
      <c r="D197" s="63"/>
      <c r="E197" s="63"/>
      <c r="F197" s="63"/>
      <c r="G197" s="63"/>
      <c r="H197" s="63"/>
      <c r="I197" s="63"/>
      <c r="J197" s="63"/>
      <c r="K197" s="63"/>
      <c r="L197" s="63"/>
      <c r="M197" s="63"/>
    </row>
    <row r="198" spans="1:16">
      <c r="A198" s="21"/>
      <c r="B198" s="21"/>
      <c r="C198" s="64"/>
      <c r="D198" s="63"/>
      <c r="E198" s="63"/>
      <c r="F198" s="63"/>
      <c r="G198" s="63"/>
      <c r="H198" s="63"/>
      <c r="I198" s="63"/>
      <c r="J198" s="63"/>
      <c r="K198" s="63"/>
      <c r="L198" s="63"/>
      <c r="M198" s="63"/>
    </row>
    <row r="199" spans="1:16">
      <c r="A199" s="21"/>
      <c r="B199" s="21"/>
      <c r="C199" s="64"/>
      <c r="D199" s="63"/>
      <c r="E199" s="63"/>
      <c r="F199" s="63"/>
      <c r="G199" s="63"/>
      <c r="H199" s="63"/>
      <c r="I199" s="63"/>
      <c r="J199" s="63"/>
      <c r="K199" s="63"/>
      <c r="L199" s="63"/>
      <c r="M199" s="63"/>
    </row>
    <row r="200" spans="1:16">
      <c r="A200" s="21"/>
      <c r="B200" s="21"/>
      <c r="C200" s="64"/>
      <c r="D200" s="63"/>
      <c r="E200" s="63"/>
      <c r="F200" s="63"/>
      <c r="G200" s="63"/>
      <c r="H200" s="63"/>
      <c r="I200" s="63"/>
      <c r="J200" s="63"/>
      <c r="K200" s="63"/>
      <c r="L200" s="63"/>
      <c r="M200" s="63"/>
    </row>
    <row r="201" spans="1:16">
      <c r="A201" s="21"/>
      <c r="B201" s="21"/>
      <c r="C201" s="64"/>
      <c r="D201" s="63"/>
      <c r="E201" s="63"/>
      <c r="F201" s="63"/>
      <c r="G201" s="63"/>
      <c r="H201" s="63"/>
      <c r="I201" s="63"/>
      <c r="J201" s="63"/>
      <c r="K201" s="63"/>
      <c r="L201" s="63"/>
      <c r="M201" s="63"/>
    </row>
    <row r="202" spans="1:16">
      <c r="A202" s="21"/>
      <c r="B202" s="21"/>
      <c r="C202" s="64"/>
      <c r="D202" s="63"/>
      <c r="E202" s="63"/>
      <c r="F202" s="63"/>
      <c r="G202" s="63"/>
      <c r="H202" s="63"/>
      <c r="I202" s="63"/>
      <c r="J202" s="63"/>
      <c r="K202" s="63"/>
      <c r="L202" s="63"/>
      <c r="M202" s="63"/>
    </row>
    <row r="203" spans="1:16">
      <c r="A203" s="21"/>
      <c r="B203" s="21"/>
      <c r="C203" s="64"/>
      <c r="D203" s="63"/>
      <c r="E203" s="63"/>
      <c r="F203" s="63"/>
      <c r="G203" s="63"/>
      <c r="H203" s="63"/>
      <c r="I203" s="63"/>
      <c r="J203" s="63"/>
      <c r="K203" s="63"/>
      <c r="L203" s="63"/>
      <c r="M203" s="63"/>
    </row>
    <row r="204" spans="1:16">
      <c r="A204" s="21"/>
      <c r="B204" s="21"/>
      <c r="C204" s="64"/>
      <c r="D204" s="63"/>
      <c r="E204" s="63"/>
      <c r="F204" s="63"/>
      <c r="G204" s="63"/>
      <c r="H204" s="63"/>
      <c r="I204" s="63"/>
      <c r="J204" s="63"/>
      <c r="K204" s="63"/>
      <c r="L204" s="63"/>
      <c r="M204" s="63"/>
    </row>
    <row r="205" spans="1:16">
      <c r="A205" s="21"/>
      <c r="B205" s="21"/>
      <c r="C205" s="64"/>
      <c r="D205" s="63"/>
      <c r="E205" s="63"/>
      <c r="F205" s="63"/>
      <c r="G205" s="63"/>
      <c r="H205" s="63"/>
      <c r="I205" s="63"/>
      <c r="J205" s="63"/>
      <c r="K205" s="63"/>
      <c r="L205" s="63"/>
      <c r="M205" s="63"/>
      <c r="P205" s="19"/>
    </row>
    <row r="206" spans="1:16">
      <c r="A206" s="21"/>
      <c r="B206" s="21"/>
      <c r="C206" s="64"/>
      <c r="D206" s="63"/>
      <c r="E206" s="63"/>
      <c r="F206" s="63"/>
      <c r="G206" s="63"/>
      <c r="H206" s="63"/>
      <c r="I206" s="63"/>
      <c r="J206" s="63"/>
      <c r="K206" s="63"/>
      <c r="L206" s="63"/>
      <c r="M206" s="63"/>
    </row>
    <row r="207" spans="1:16">
      <c r="A207" s="21"/>
      <c r="B207" s="21"/>
      <c r="C207" s="64"/>
      <c r="D207" s="63"/>
      <c r="E207" s="63"/>
      <c r="F207" s="63"/>
      <c r="G207" s="63"/>
      <c r="H207" s="63"/>
      <c r="I207" s="63"/>
      <c r="J207" s="63"/>
      <c r="K207" s="63"/>
      <c r="L207" s="63"/>
      <c r="M207" s="63"/>
    </row>
    <row r="208" spans="1:16">
      <c r="A208" s="21"/>
      <c r="B208" s="21"/>
      <c r="C208" s="64"/>
      <c r="D208" s="63"/>
      <c r="E208" s="63"/>
      <c r="F208" s="63"/>
      <c r="G208" s="63"/>
      <c r="H208" s="63"/>
      <c r="I208" s="63"/>
      <c r="J208" s="63"/>
      <c r="K208" s="63"/>
      <c r="L208" s="63"/>
      <c r="M208" s="63"/>
    </row>
    <row r="209" spans="1:16">
      <c r="A209" s="21"/>
      <c r="B209" s="21"/>
      <c r="C209" s="64"/>
      <c r="D209" s="63"/>
      <c r="E209" s="63"/>
      <c r="F209" s="63"/>
      <c r="G209" s="63"/>
      <c r="H209" s="63"/>
      <c r="I209" s="63"/>
      <c r="J209" s="63"/>
      <c r="K209" s="63"/>
      <c r="L209" s="63"/>
      <c r="M209" s="63"/>
    </row>
    <row r="210" spans="1:16">
      <c r="A210" s="21"/>
      <c r="B210" s="21"/>
      <c r="C210" s="64"/>
      <c r="D210" s="63"/>
      <c r="E210" s="63"/>
      <c r="F210" s="63"/>
      <c r="G210" s="63"/>
      <c r="H210" s="63"/>
      <c r="I210" s="63"/>
      <c r="J210" s="63"/>
      <c r="K210" s="63"/>
      <c r="L210" s="63"/>
      <c r="M210" s="63"/>
    </row>
    <row r="211" spans="1:16">
      <c r="A211" s="21"/>
      <c r="B211" s="21"/>
      <c r="C211" s="64"/>
      <c r="D211" s="63"/>
      <c r="E211" s="63"/>
      <c r="F211" s="63"/>
      <c r="G211" s="63"/>
      <c r="H211" s="63"/>
      <c r="I211" s="63"/>
      <c r="J211" s="63"/>
      <c r="K211" s="63"/>
      <c r="L211" s="63"/>
      <c r="M211" s="63"/>
      <c r="P211" s="19"/>
    </row>
    <row r="212" spans="1:16">
      <c r="A212" s="21"/>
      <c r="B212" s="21"/>
      <c r="C212" s="64"/>
      <c r="D212" s="63"/>
      <c r="E212" s="63"/>
      <c r="F212" s="63"/>
      <c r="G212" s="63"/>
      <c r="H212" s="63"/>
      <c r="I212" s="63"/>
      <c r="J212" s="63"/>
      <c r="K212" s="63"/>
      <c r="L212" s="63"/>
      <c r="M212" s="63"/>
    </row>
    <row r="213" spans="1:16">
      <c r="A213" s="21"/>
      <c r="B213" s="21"/>
      <c r="C213" s="64"/>
      <c r="D213" s="63"/>
      <c r="E213" s="63"/>
      <c r="F213" s="63"/>
      <c r="G213" s="63"/>
      <c r="H213" s="63"/>
      <c r="I213" s="63"/>
      <c r="J213" s="63"/>
      <c r="K213" s="63"/>
      <c r="L213" s="63"/>
      <c r="M213" s="63"/>
    </row>
    <row r="214" spans="1:16">
      <c r="A214" s="21"/>
      <c r="B214" s="21"/>
      <c r="C214" s="64"/>
      <c r="D214" s="63"/>
      <c r="E214" s="63"/>
      <c r="F214" s="63"/>
      <c r="G214" s="63"/>
      <c r="H214" s="63"/>
      <c r="I214" s="63"/>
      <c r="J214" s="63"/>
      <c r="K214" s="63"/>
      <c r="L214" s="63"/>
      <c r="M214" s="63"/>
    </row>
    <row r="217" spans="1:16">
      <c r="A217" s="31" t="s">
        <v>172</v>
      </c>
      <c r="B217" s="31"/>
      <c r="C217" s="32" t="s">
        <v>101</v>
      </c>
      <c r="D217" s="32" t="s">
        <v>102</v>
      </c>
      <c r="E217" s="32" t="s">
        <v>103</v>
      </c>
      <c r="F217" s="32" t="s">
        <v>104</v>
      </c>
      <c r="G217" s="32" t="s">
        <v>105</v>
      </c>
      <c r="H217" s="32" t="s">
        <v>106</v>
      </c>
      <c r="I217" s="32" t="s">
        <v>107</v>
      </c>
      <c r="J217" s="32" t="s">
        <v>108</v>
      </c>
      <c r="K217" s="32" t="s">
        <v>109</v>
      </c>
      <c r="L217" s="32" t="s">
        <v>110</v>
      </c>
      <c r="M217" s="32" t="s">
        <v>111</v>
      </c>
      <c r="O217" s="44" t="s">
        <v>173</v>
      </c>
      <c r="P217" s="45">
        <v>602300000000000</v>
      </c>
    </row>
    <row r="218" spans="1:16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O218" s="44" t="s">
        <v>115</v>
      </c>
      <c r="P218" s="46">
        <v>0.82</v>
      </c>
    </row>
    <row r="219" spans="1:16">
      <c r="A219" s="31">
        <v>1</v>
      </c>
      <c r="B219" s="31" t="s">
        <v>117</v>
      </c>
      <c r="C219" s="35">
        <f>C160*$P$217*$P$218/1000000</f>
        <v>17595198.977162544</v>
      </c>
      <c r="D219" s="47">
        <f>D160*$P$217*$P$218/1000000</f>
        <v>23462629.644589361</v>
      </c>
      <c r="E219" s="47">
        <f>E160*$P$219*$P$217/1000000</f>
        <v>10545040.833473761</v>
      </c>
      <c r="F219" s="47">
        <f>F160*$P$219*$P$217/1000000</f>
        <v>1486558.7884199216</v>
      </c>
      <c r="G219" s="47">
        <f>G160*$P$219*$P$217/1000000</f>
        <v>25290.462782253846</v>
      </c>
      <c r="H219" s="47">
        <f>H160*$P$218*$P$217/1000000</f>
        <v>3623574.0442820154</v>
      </c>
      <c r="I219" s="47">
        <f>I160*$P$219*$P$217/1000000</f>
        <v>258975.96770141879</v>
      </c>
      <c r="J219" s="47">
        <f>J160*$P$218*$P$217/1000000</f>
        <v>484249.2196801909</v>
      </c>
      <c r="K219" s="47">
        <f>K160*$P$219*$P$217/1000000</f>
        <v>506442.90406452736</v>
      </c>
      <c r="L219" s="47">
        <f>L160*$P$219*$P$217/1000000</f>
        <v>62479.671469329645</v>
      </c>
      <c r="M219" s="47">
        <f>M160*$P$219*$P$217/1000000</f>
        <v>177062.02130680828</v>
      </c>
      <c r="O219" s="44" t="s">
        <v>116</v>
      </c>
      <c r="P219" s="46">
        <v>0.64</v>
      </c>
    </row>
    <row r="220" spans="1:16">
      <c r="A220" s="31">
        <v>2</v>
      </c>
      <c r="B220" s="31" t="s">
        <v>118</v>
      </c>
      <c r="C220" s="47">
        <f t="shared" ref="C220:D235" si="31">C161*$P$217*$P$218/1000000</f>
        <v>17022248.892510559</v>
      </c>
      <c r="D220" s="47">
        <f t="shared" si="31"/>
        <v>21658764.447385747</v>
      </c>
      <c r="E220" s="47">
        <f t="shared" ref="E220:G235" si="32">E161*$P$219*$P$217/1000000</f>
        <v>10392751.32299157</v>
      </c>
      <c r="F220" s="47">
        <f t="shared" si="32"/>
        <v>1659259.5816593147</v>
      </c>
      <c r="G220" s="47">
        <f t="shared" si="32"/>
        <v>251034.96042723718</v>
      </c>
      <c r="H220" s="47">
        <f t="shared" ref="H220:H254" si="33">H161*$P$218*$P$217/1000000</f>
        <v>3109841.2055404261</v>
      </c>
      <c r="I220" s="47">
        <f t="shared" ref="I220:I254" si="34">I161*$P$219*$P$217/1000000</f>
        <v>276735.58687670965</v>
      </c>
      <c r="J220" s="47">
        <f t="shared" ref="J220:J254" si="35">J161*$P$218*$P$217/1000000</f>
        <v>593904.19937352487</v>
      </c>
      <c r="K220" s="47">
        <f t="shared" ref="K220:M235" si="36">K161*$P$219*$P$217/1000000</f>
        <v>792337.68807129818</v>
      </c>
      <c r="L220" s="47">
        <f t="shared" si="36"/>
        <v>555018.34571033902</v>
      </c>
      <c r="M220" s="47">
        <f t="shared" si="36"/>
        <v>77398.019565781986</v>
      </c>
    </row>
    <row r="221" spans="1:16">
      <c r="A221" s="31">
        <v>3</v>
      </c>
      <c r="B221" s="31" t="s">
        <v>119</v>
      </c>
      <c r="C221" s="47">
        <f t="shared" si="31"/>
        <v>16869588.001348786</v>
      </c>
      <c r="D221" s="47">
        <f t="shared" si="31"/>
        <v>23721046.678429812</v>
      </c>
      <c r="E221" s="47">
        <f t="shared" si="32"/>
        <v>12372674.190703105</v>
      </c>
      <c r="F221" s="47">
        <f t="shared" si="32"/>
        <v>1775440.4793889076</v>
      </c>
      <c r="G221" s="47">
        <f t="shared" si="32"/>
        <v>223089.85538905769</v>
      </c>
      <c r="H221" s="47">
        <f t="shared" si="33"/>
        <v>3242671.0032999963</v>
      </c>
      <c r="I221" s="47">
        <f t="shared" si="34"/>
        <v>306005.69702713023</v>
      </c>
      <c r="J221" s="47">
        <f t="shared" si="35"/>
        <v>589692.11285314395</v>
      </c>
      <c r="K221" s="47">
        <f t="shared" si="36"/>
        <v>487255.85737316165</v>
      </c>
      <c r="L221" s="47">
        <f t="shared" si="36"/>
        <v>891764.68060431106</v>
      </c>
      <c r="M221" s="47">
        <f t="shared" si="36"/>
        <v>125027.57006780141</v>
      </c>
    </row>
    <row r="222" spans="1:16">
      <c r="A222" s="31">
        <v>4</v>
      </c>
      <c r="B222" s="31" t="s">
        <v>120</v>
      </c>
      <c r="C222" s="47">
        <f t="shared" si="31"/>
        <v>15478890.240174463</v>
      </c>
      <c r="D222" s="47">
        <f t="shared" si="31"/>
        <v>20328229.991336618</v>
      </c>
      <c r="E222" s="47">
        <f t="shared" si="32"/>
        <v>11189581.778085697</v>
      </c>
      <c r="F222" s="47">
        <f t="shared" si="32"/>
        <v>1559356.3680644829</v>
      </c>
      <c r="G222" s="47">
        <f t="shared" si="32"/>
        <v>215317.17704186999</v>
      </c>
      <c r="H222" s="47">
        <f t="shared" si="33"/>
        <v>2410664.6192712118</v>
      </c>
      <c r="I222" s="47">
        <f t="shared" si="34"/>
        <v>267655.63239970326</v>
      </c>
      <c r="J222" s="47">
        <f t="shared" si="35"/>
        <v>382066.02982837067</v>
      </c>
      <c r="K222" s="47">
        <f t="shared" si="36"/>
        <v>413389.34361034218</v>
      </c>
      <c r="L222" s="47">
        <f t="shared" si="36"/>
        <v>500518.14956062654</v>
      </c>
      <c r="M222" s="47">
        <f t="shared" si="36"/>
        <v>85991.323082929142</v>
      </c>
    </row>
    <row r="223" spans="1:16">
      <c r="A223" s="31">
        <v>5</v>
      </c>
      <c r="B223" s="31" t="s">
        <v>121</v>
      </c>
      <c r="C223" s="47">
        <f t="shared" si="31"/>
        <v>18941971.330907598</v>
      </c>
      <c r="D223" s="47">
        <f t="shared" si="31"/>
        <v>25130807.476134997</v>
      </c>
      <c r="E223" s="47">
        <f t="shared" si="32"/>
        <v>13341586.345250728</v>
      </c>
      <c r="F223" s="47">
        <f t="shared" si="32"/>
        <v>1775314.6062602717</v>
      </c>
      <c r="G223" s="47">
        <f t="shared" si="32"/>
        <v>302435.11430083064</v>
      </c>
      <c r="H223" s="47">
        <f t="shared" si="33"/>
        <v>3791374.6584651372</v>
      </c>
      <c r="I223" s="47">
        <f t="shared" si="34"/>
        <v>324188.64424178546</v>
      </c>
      <c r="J223" s="47">
        <f t="shared" si="35"/>
        <v>654817.45059132017</v>
      </c>
      <c r="K223" s="47">
        <f t="shared" si="36"/>
        <v>747299.03048553155</v>
      </c>
      <c r="L223" s="47">
        <f t="shared" si="36"/>
        <v>967306.60670970043</v>
      </c>
      <c r="M223" s="47">
        <f t="shared" si="36"/>
        <v>95839.204503743138</v>
      </c>
    </row>
    <row r="224" spans="1:16">
      <c r="A224" s="31">
        <v>6</v>
      </c>
      <c r="B224" s="31" t="s">
        <v>122</v>
      </c>
      <c r="C224" s="47">
        <f t="shared" si="31"/>
        <v>15158479.251772635</v>
      </c>
      <c r="D224" s="47">
        <f t="shared" si="31"/>
        <v>21951066.951266252</v>
      </c>
      <c r="E224" s="47">
        <f t="shared" si="32"/>
        <v>10891849.709156374</v>
      </c>
      <c r="F224" s="47">
        <f t="shared" si="32"/>
        <v>1604496.1884445571</v>
      </c>
      <c r="G224" s="47">
        <f t="shared" si="32"/>
        <v>349950.35622785141</v>
      </c>
      <c r="H224" s="47">
        <f t="shared" si="33"/>
        <v>3126771.4212850719</v>
      </c>
      <c r="I224" s="47">
        <f t="shared" si="34"/>
        <v>250981.69125734529</v>
      </c>
      <c r="J224" s="47">
        <f t="shared" si="35"/>
        <v>839324.51327424357</v>
      </c>
      <c r="K224" s="47">
        <f t="shared" si="36"/>
        <v>596189.21625602327</v>
      </c>
      <c r="L224" s="47">
        <f t="shared" si="36"/>
        <v>574554.77015874896</v>
      </c>
      <c r="M224" s="47">
        <f t="shared" si="36"/>
        <v>90279.647997009932</v>
      </c>
    </row>
    <row r="225" spans="1:28">
      <c r="A225" s="31">
        <v>7</v>
      </c>
      <c r="B225" s="31" t="s">
        <v>123</v>
      </c>
      <c r="C225" s="47">
        <f t="shared" si="31"/>
        <v>17259452.656006332</v>
      </c>
      <c r="D225" s="47">
        <f t="shared" si="31"/>
        <v>25854544.060574625</v>
      </c>
      <c r="E225" s="47">
        <f t="shared" si="32"/>
        <v>14122990.90514392</v>
      </c>
      <c r="F225" s="47">
        <f t="shared" si="32"/>
        <v>2083200.2789001365</v>
      </c>
      <c r="G225" s="47">
        <f t="shared" si="32"/>
        <v>399395.20908498438</v>
      </c>
      <c r="H225" s="47">
        <f t="shared" si="33"/>
        <v>3250651.8950149128</v>
      </c>
      <c r="I225" s="47">
        <f t="shared" si="34"/>
        <v>310440.56220143643</v>
      </c>
      <c r="J225" s="47">
        <f t="shared" si="35"/>
        <v>1010900.7648911038</v>
      </c>
      <c r="K225" s="47">
        <f t="shared" si="36"/>
        <v>671908.2340919706</v>
      </c>
      <c r="L225" s="47">
        <f t="shared" si="36"/>
        <v>575216.56212951208</v>
      </c>
      <c r="M225" s="47">
        <f t="shared" si="36"/>
        <v>139224.83992898033</v>
      </c>
    </row>
    <row r="226" spans="1:28">
      <c r="A226" s="31">
        <v>8</v>
      </c>
      <c r="B226" s="31" t="s">
        <v>124</v>
      </c>
      <c r="C226" s="47">
        <f t="shared" si="31"/>
        <v>16231808.150259379</v>
      </c>
      <c r="D226" s="47">
        <f t="shared" si="31"/>
        <v>23781075.25985235</v>
      </c>
      <c r="E226" s="47">
        <f t="shared" si="32"/>
        <v>12795461.606348928</v>
      </c>
      <c r="F226" s="47">
        <f t="shared" si="32"/>
        <v>1698228.7579833677</v>
      </c>
      <c r="G226" s="47">
        <f t="shared" si="32"/>
        <v>397582.63077045482</v>
      </c>
      <c r="H226" s="47">
        <f t="shared" si="33"/>
        <v>3298821.1505432855</v>
      </c>
      <c r="I226" s="47">
        <f t="shared" si="34"/>
        <v>220418.55872818129</v>
      </c>
      <c r="J226" s="47">
        <f t="shared" si="35"/>
        <v>876748.91837178776</v>
      </c>
      <c r="K226" s="47">
        <f t="shared" si="36"/>
        <v>561954.05089253525</v>
      </c>
      <c r="L226" s="47">
        <f t="shared" si="36"/>
        <v>626410.51068757777</v>
      </c>
      <c r="M226" s="47">
        <f t="shared" si="36"/>
        <v>191448.03297650354</v>
      </c>
      <c r="Q226" s="36"/>
      <c r="R226" s="37" t="s">
        <v>101</v>
      </c>
      <c r="S226" s="37" t="s">
        <v>102</v>
      </c>
      <c r="T226" s="37" t="s">
        <v>103</v>
      </c>
      <c r="U226" s="37" t="s">
        <v>104</v>
      </c>
      <c r="V226" s="37" t="s">
        <v>105</v>
      </c>
      <c r="W226" s="37" t="s">
        <v>106</v>
      </c>
      <c r="X226" s="37" t="s">
        <v>107</v>
      </c>
      <c r="Y226" s="37" t="s">
        <v>108</v>
      </c>
      <c r="Z226" s="37" t="s">
        <v>109</v>
      </c>
      <c r="AA226" s="37" t="s">
        <v>110</v>
      </c>
      <c r="AB226" s="37" t="s">
        <v>111</v>
      </c>
    </row>
    <row r="227" spans="1:28">
      <c r="A227" s="31">
        <v>9</v>
      </c>
      <c r="B227" s="31" t="s">
        <v>125</v>
      </c>
      <c r="C227" s="47">
        <f t="shared" si="31"/>
        <v>17810064.283551872</v>
      </c>
      <c r="D227" s="47">
        <f t="shared" si="31"/>
        <v>25794360.505469833</v>
      </c>
      <c r="E227" s="47">
        <f t="shared" si="32"/>
        <v>13749581.997932192</v>
      </c>
      <c r="F227" s="47">
        <f t="shared" si="32"/>
        <v>1716454.6148590522</v>
      </c>
      <c r="G227" s="47">
        <f t="shared" si="32"/>
        <v>230768.33675297021</v>
      </c>
      <c r="H227" s="47">
        <f t="shared" si="33"/>
        <v>4033542.6727190851</v>
      </c>
      <c r="I227" s="47">
        <f t="shared" si="34"/>
        <v>284413.08723690436</v>
      </c>
      <c r="J227" s="47">
        <f t="shared" si="35"/>
        <v>1207098.249524917</v>
      </c>
      <c r="K227" s="47">
        <f t="shared" si="36"/>
        <v>26741.70294154749</v>
      </c>
      <c r="L227" s="47">
        <f t="shared" si="36"/>
        <v>695746.78093596967</v>
      </c>
      <c r="M227" s="47">
        <f t="shared" si="36"/>
        <v>99461.381858354987</v>
      </c>
      <c r="Q227" s="36" t="s">
        <v>162</v>
      </c>
      <c r="R227" s="38">
        <f>AVERAGE(C219:C222)</f>
        <v>16741481.527799089</v>
      </c>
      <c r="S227" s="38">
        <f t="shared" ref="S227:AB227" si="37">AVERAGE(D219:D222)</f>
        <v>22292667.690435383</v>
      </c>
      <c r="T227" s="38">
        <f t="shared" si="37"/>
        <v>11125012.031313533</v>
      </c>
      <c r="U227" s="38">
        <f t="shared" si="37"/>
        <v>1620153.8043831566</v>
      </c>
      <c r="V227" s="38">
        <f t="shared" si="37"/>
        <v>178683.11391010467</v>
      </c>
      <c r="W227" s="38">
        <f t="shared" si="37"/>
        <v>3096687.7180984123</v>
      </c>
      <c r="X227" s="38">
        <f t="shared" si="37"/>
        <v>277343.22100124054</v>
      </c>
      <c r="Y227" s="38">
        <f t="shared" si="37"/>
        <v>512477.89043380751</v>
      </c>
      <c r="Z227" s="38">
        <f t="shared" si="37"/>
        <v>549856.44827983237</v>
      </c>
      <c r="AA227" s="38">
        <f t="shared" si="37"/>
        <v>502445.21183615155</v>
      </c>
      <c r="AB227" s="38">
        <f t="shared" si="37"/>
        <v>116369.7335058302</v>
      </c>
    </row>
    <row r="228" spans="1:28">
      <c r="A228" s="31">
        <v>10</v>
      </c>
      <c r="B228" s="31" t="s">
        <v>126</v>
      </c>
      <c r="C228" s="47">
        <f t="shared" si="31"/>
        <v>15724508.254297778</v>
      </c>
      <c r="D228" s="47">
        <f t="shared" si="31"/>
        <v>22185731.896250848</v>
      </c>
      <c r="E228" s="47">
        <f t="shared" si="32"/>
        <v>12598293.970838789</v>
      </c>
      <c r="F228" s="47">
        <f t="shared" si="32"/>
        <v>1789129.1821279039</v>
      </c>
      <c r="G228" s="47">
        <f t="shared" si="32"/>
        <v>353010.33095726144</v>
      </c>
      <c r="H228" s="47">
        <f t="shared" si="33"/>
        <v>3241377.657211808</v>
      </c>
      <c r="I228" s="47">
        <f t="shared" si="34"/>
        <v>221095.30763465009</v>
      </c>
      <c r="J228" s="47">
        <f t="shared" si="35"/>
        <v>768746.69990051608</v>
      </c>
      <c r="K228" s="47">
        <f t="shared" si="36"/>
        <v>524069.50813573512</v>
      </c>
      <c r="L228" s="47">
        <f t="shared" si="36"/>
        <v>532403.5036930053</v>
      </c>
      <c r="M228" s="47">
        <f t="shared" si="36"/>
        <v>162415.10184298811</v>
      </c>
      <c r="Q228" s="36" t="s">
        <v>163</v>
      </c>
      <c r="R228" s="38">
        <f>AVERAGE(C223:C226)</f>
        <v>16897927.847236484</v>
      </c>
      <c r="S228" s="38">
        <f t="shared" ref="S228:AB228" si="38">AVERAGE(D223:D226)</f>
        <v>24179373.436957054</v>
      </c>
      <c r="T228" s="38">
        <f t="shared" si="38"/>
        <v>12787972.141474988</v>
      </c>
      <c r="U228" s="38">
        <f t="shared" si="38"/>
        <v>1790309.9578970834</v>
      </c>
      <c r="V228" s="38">
        <f t="shared" si="38"/>
        <v>362340.82759603031</v>
      </c>
      <c r="W228" s="38">
        <f t="shared" si="38"/>
        <v>3366904.7813271019</v>
      </c>
      <c r="X228" s="38">
        <f t="shared" si="38"/>
        <v>276507.36410718714</v>
      </c>
      <c r="Y228" s="38">
        <f t="shared" si="38"/>
        <v>845447.91178211384</v>
      </c>
      <c r="Z228" s="38">
        <f t="shared" si="38"/>
        <v>644337.63293151511</v>
      </c>
      <c r="AA228" s="38">
        <f t="shared" si="38"/>
        <v>685872.11242138478</v>
      </c>
      <c r="AB228" s="38">
        <f t="shared" si="38"/>
        <v>129197.93135155924</v>
      </c>
    </row>
    <row r="229" spans="1:28">
      <c r="A229" s="31">
        <v>11</v>
      </c>
      <c r="B229" s="31" t="s">
        <v>127</v>
      </c>
      <c r="C229" s="47">
        <f t="shared" si="31"/>
        <v>14430853.318905318</v>
      </c>
      <c r="D229" s="47">
        <f t="shared" si="31"/>
        <v>22383867.330411963</v>
      </c>
      <c r="E229" s="47">
        <f t="shared" si="32"/>
        <v>12152683.38174274</v>
      </c>
      <c r="F229" s="47">
        <f t="shared" si="32"/>
        <v>1823501.1285038805</v>
      </c>
      <c r="G229" s="47">
        <f t="shared" si="32"/>
        <v>419524.81896539702</v>
      </c>
      <c r="H229" s="47">
        <f t="shared" si="33"/>
        <v>3213346.7466273229</v>
      </c>
      <c r="I229" s="47">
        <f t="shared" si="34"/>
        <v>229161.57864324228</v>
      </c>
      <c r="J229" s="47">
        <f t="shared" si="35"/>
        <v>799910.2491212273</v>
      </c>
      <c r="K229" s="47">
        <f t="shared" si="36"/>
        <v>547712.57813814376</v>
      </c>
      <c r="L229" s="47">
        <f t="shared" si="36"/>
        <v>454786.69702354015</v>
      </c>
      <c r="M229" s="47">
        <f t="shared" si="36"/>
        <v>144243.15154364539</v>
      </c>
      <c r="Q229" s="36" t="s">
        <v>164</v>
      </c>
      <c r="R229" s="38">
        <f>AVERAGE(C227:C230)</f>
        <v>15457425.532767512</v>
      </c>
      <c r="S229" s="38">
        <f t="shared" ref="S229:AB229" si="39">AVERAGE(D227:D230)</f>
        <v>22856530.735914346</v>
      </c>
      <c r="T229" s="38">
        <f t="shared" si="39"/>
        <v>12437257.90514571</v>
      </c>
      <c r="U229" s="38">
        <f t="shared" si="39"/>
        <v>1757367.6727946319</v>
      </c>
      <c r="V229" s="38">
        <f t="shared" si="39"/>
        <v>264233.24228834803</v>
      </c>
      <c r="W229" s="38">
        <f t="shared" si="39"/>
        <v>3548783.9408555496</v>
      </c>
      <c r="X229" s="38">
        <f t="shared" si="39"/>
        <v>197501.24895082484</v>
      </c>
      <c r="Y229" s="38">
        <f t="shared" si="39"/>
        <v>908103.10787207272</v>
      </c>
      <c r="Z229" s="38">
        <f t="shared" si="39"/>
        <v>405873.62888722488</v>
      </c>
      <c r="AA229" s="38">
        <f t="shared" si="39"/>
        <v>575924.46255725541</v>
      </c>
      <c r="AB229" s="38">
        <f t="shared" si="39"/>
        <v>144196.65999522404</v>
      </c>
    </row>
    <row r="230" spans="1:28">
      <c r="A230" s="31">
        <v>12</v>
      </c>
      <c r="B230" s="31" t="s">
        <v>128</v>
      </c>
      <c r="C230" s="47">
        <f t="shared" si="31"/>
        <v>13864276.27431508</v>
      </c>
      <c r="D230" s="47">
        <f t="shared" si="31"/>
        <v>21062163.21152474</v>
      </c>
      <c r="E230" s="47">
        <f t="shared" si="32"/>
        <v>11248472.270069124</v>
      </c>
      <c r="F230" s="47">
        <f t="shared" si="32"/>
        <v>1700385.765687691</v>
      </c>
      <c r="G230" s="47">
        <f t="shared" si="32"/>
        <v>53629.482477763537</v>
      </c>
      <c r="H230" s="47">
        <f t="shared" si="33"/>
        <v>3706868.686863984</v>
      </c>
      <c r="I230" s="47">
        <f t="shared" si="34"/>
        <v>55335.022288502711</v>
      </c>
      <c r="J230" s="47">
        <f t="shared" si="35"/>
        <v>856657.23294163076</v>
      </c>
      <c r="K230" s="47">
        <f t="shared" si="36"/>
        <v>524970.72633347311</v>
      </c>
      <c r="L230" s="47">
        <f t="shared" si="36"/>
        <v>620760.8685765065</v>
      </c>
      <c r="M230" s="47">
        <f t="shared" si="36"/>
        <v>170667.00473590769</v>
      </c>
      <c r="Q230" s="36" t="s">
        <v>165</v>
      </c>
      <c r="R230" s="38">
        <f>AVERAGE(C231:C234)</f>
        <v>24317304.095001332</v>
      </c>
      <c r="S230" s="38">
        <f t="shared" ref="S230:AB230" si="40">AVERAGE(D231:D234)</f>
        <v>39004775.778741911</v>
      </c>
      <c r="T230" s="38">
        <f t="shared" si="40"/>
        <v>19930501.033931587</v>
      </c>
      <c r="U230" s="38">
        <f t="shared" si="40"/>
        <v>2482053.6033782344</v>
      </c>
      <c r="V230" s="38">
        <f t="shared" si="40"/>
        <v>456349.41690424032</v>
      </c>
      <c r="W230" s="38">
        <f t="shared" si="40"/>
        <v>5399125.2944351723</v>
      </c>
      <c r="X230" s="38">
        <f t="shared" si="40"/>
        <v>419194.83141661837</v>
      </c>
      <c r="Y230" s="38">
        <f t="shared" si="40"/>
        <v>1880373.4428926986</v>
      </c>
      <c r="Z230" s="38">
        <f t="shared" si="40"/>
        <v>660924.63730702712</v>
      </c>
      <c r="AA230" s="38">
        <f t="shared" si="40"/>
        <v>1094188.2654650754</v>
      </c>
      <c r="AB230" s="38">
        <f t="shared" si="40"/>
        <v>154379.00300318754</v>
      </c>
    </row>
    <row r="231" spans="1:28">
      <c r="A231" s="31">
        <v>13</v>
      </c>
      <c r="B231" s="31" t="s">
        <v>129</v>
      </c>
      <c r="C231" s="47">
        <f t="shared" si="31"/>
        <v>26097241.349076312</v>
      </c>
      <c r="D231" s="47">
        <f t="shared" si="31"/>
        <v>39352369.09718664</v>
      </c>
      <c r="E231" s="47">
        <f t="shared" si="32"/>
        <v>19193174.251551818</v>
      </c>
      <c r="F231" s="47">
        <f t="shared" si="32"/>
        <v>2541181.0751778046</v>
      </c>
      <c r="G231" s="47">
        <f t="shared" si="32"/>
        <v>557312.16986406117</v>
      </c>
      <c r="H231" s="47">
        <f t="shared" si="33"/>
        <v>5465554.3885769034</v>
      </c>
      <c r="I231" s="47">
        <f t="shared" si="34"/>
        <v>405867.91757869895</v>
      </c>
      <c r="J231" s="47">
        <f t="shared" si="35"/>
        <v>2276667.1286074095</v>
      </c>
      <c r="K231" s="47">
        <f t="shared" si="36"/>
        <v>695328.78108258999</v>
      </c>
      <c r="L231" s="47">
        <f t="shared" si="36"/>
        <v>1111704.7326584596</v>
      </c>
      <c r="M231" s="47">
        <f t="shared" si="36"/>
        <v>136377.05911225086</v>
      </c>
      <c r="Q231" s="36" t="s">
        <v>166</v>
      </c>
      <c r="R231" s="38">
        <f>AVERAGE(C235:C238)</f>
        <v>32978971.102160964</v>
      </c>
      <c r="S231" s="38">
        <f t="shared" ref="S231:AB231" si="41">AVERAGE(D235:D238)</f>
        <v>52307342.673181884</v>
      </c>
      <c r="T231" s="38">
        <f t="shared" si="41"/>
        <v>23549435.044119336</v>
      </c>
      <c r="U231" s="38">
        <f t="shared" si="41"/>
        <v>3424829.7482738779</v>
      </c>
      <c r="V231" s="38">
        <f t="shared" si="41"/>
        <v>534675.6357242238</v>
      </c>
      <c r="W231" s="38">
        <f t="shared" si="41"/>
        <v>7173325.6288267206</v>
      </c>
      <c r="X231" s="38">
        <f t="shared" si="41"/>
        <v>604585.15472423309</v>
      </c>
      <c r="Y231" s="38">
        <f t="shared" si="41"/>
        <v>3798361.931162524</v>
      </c>
      <c r="Z231" s="38">
        <f t="shared" si="41"/>
        <v>690156.51182735874</v>
      </c>
      <c r="AA231" s="38">
        <f t="shared" si="41"/>
        <v>1734302.4807931653</v>
      </c>
      <c r="AB231" s="38">
        <f t="shared" si="41"/>
        <v>247228.87033381488</v>
      </c>
    </row>
    <row r="232" spans="1:28">
      <c r="A232" s="31">
        <v>14</v>
      </c>
      <c r="B232" s="31" t="s">
        <v>130</v>
      </c>
      <c r="C232" s="47">
        <f t="shared" si="31"/>
        <v>26120721.833959043</v>
      </c>
      <c r="D232" s="47">
        <f t="shared" si="31"/>
        <v>40036596.880828984</v>
      </c>
      <c r="E232" s="47">
        <f t="shared" si="32"/>
        <v>21305474.318808794</v>
      </c>
      <c r="F232" s="47">
        <f t="shared" si="32"/>
        <v>2367055.626982504</v>
      </c>
      <c r="G232" s="47">
        <f t="shared" si="32"/>
        <v>509714.14876991994</v>
      </c>
      <c r="H232" s="47">
        <f t="shared" si="33"/>
        <v>5768178.4461969901</v>
      </c>
      <c r="I232" s="47">
        <f t="shared" si="34"/>
        <v>386950.62580595945</v>
      </c>
      <c r="J232" s="47">
        <f t="shared" si="35"/>
        <v>1880547.7191997734</v>
      </c>
      <c r="K232" s="47">
        <f t="shared" si="36"/>
        <v>702010.03451150446</v>
      </c>
      <c r="L232" s="47">
        <f t="shared" si="36"/>
        <v>1247971.4966057818</v>
      </c>
      <c r="M232" s="47">
        <f t="shared" si="36"/>
        <v>193837.83734609705</v>
      </c>
      <c r="Q232" s="36" t="s">
        <v>170</v>
      </c>
      <c r="R232" s="38">
        <f>AVERAGE(C239:C242)</f>
        <v>34913566.155161656</v>
      </c>
      <c r="S232" s="38">
        <f t="shared" ref="S232:AB232" si="42">AVERAGE(D239:D242)</f>
        <v>55589950.142393284</v>
      </c>
      <c r="T232" s="38">
        <f t="shared" si="42"/>
        <v>27543811.654330507</v>
      </c>
      <c r="U232" s="38">
        <f t="shared" si="42"/>
        <v>4083189.8375141323</v>
      </c>
      <c r="V232" s="38">
        <f t="shared" si="42"/>
        <v>546979.04624422512</v>
      </c>
      <c r="W232" s="38">
        <f t="shared" si="42"/>
        <v>8062746.3270374238</v>
      </c>
      <c r="X232" s="38">
        <f t="shared" si="42"/>
        <v>426373.40944470477</v>
      </c>
      <c r="Y232" s="38">
        <f t="shared" si="42"/>
        <v>3703345.3430651738</v>
      </c>
      <c r="Z232" s="38">
        <f t="shared" si="42"/>
        <v>857136.38910377934</v>
      </c>
      <c r="AA232" s="38">
        <f t="shared" si="42"/>
        <v>2190219.5130782458</v>
      </c>
      <c r="AB232" s="38">
        <f t="shared" si="42"/>
        <v>180274.79547382987</v>
      </c>
    </row>
    <row r="233" spans="1:28">
      <c r="A233" s="31">
        <v>15</v>
      </c>
      <c r="B233" s="31" t="s">
        <v>131</v>
      </c>
      <c r="C233" s="47">
        <f t="shared" si="31"/>
        <v>21410835.200172752</v>
      </c>
      <c r="D233" s="47">
        <f t="shared" si="31"/>
        <v>33605878.540893435</v>
      </c>
      <c r="E233" s="47">
        <f t="shared" si="32"/>
        <v>18200153.897876274</v>
      </c>
      <c r="F233" s="47">
        <f t="shared" si="32"/>
        <v>2361803.2846149527</v>
      </c>
      <c r="G233" s="47">
        <f t="shared" si="32"/>
        <v>332892.13889300398</v>
      </c>
      <c r="H233" s="47">
        <f t="shared" si="33"/>
        <v>4689717.0788073586</v>
      </c>
      <c r="I233" s="47">
        <f t="shared" si="34"/>
        <v>416606.62682219903</v>
      </c>
      <c r="J233" s="47">
        <f t="shared" si="35"/>
        <v>1500975.5587797477</v>
      </c>
      <c r="K233" s="47">
        <f t="shared" si="36"/>
        <v>673510.3997768407</v>
      </c>
      <c r="L233" s="47">
        <f t="shared" si="36"/>
        <v>895127.88570163667</v>
      </c>
      <c r="M233" s="47">
        <f t="shared" si="36"/>
        <v>119606.79430262416</v>
      </c>
      <c r="Q233" s="36" t="s">
        <v>167</v>
      </c>
      <c r="R233" s="38">
        <f>AVERAGE(C243:C246)</f>
        <v>100510803.15254454</v>
      </c>
      <c r="S233" s="38">
        <f t="shared" ref="S233:AB233" si="43">AVERAGE(D243:D246)</f>
        <v>78536811.558708519</v>
      </c>
      <c r="T233" s="38">
        <f t="shared" si="43"/>
        <v>39953727.844648287</v>
      </c>
      <c r="U233" s="38">
        <f t="shared" si="43"/>
        <v>6653228.7578078508</v>
      </c>
      <c r="V233" s="38">
        <f t="shared" si="43"/>
        <v>1223657.3478686598</v>
      </c>
      <c r="W233" s="38">
        <f t="shared" si="43"/>
        <v>11177808.234470407</v>
      </c>
      <c r="X233" s="38">
        <f t="shared" si="43"/>
        <v>1496885.0674141641</v>
      </c>
      <c r="Y233" s="38">
        <f t="shared" si="43"/>
        <v>13423194.816468226</v>
      </c>
      <c r="Z233" s="38">
        <f t="shared" si="43"/>
        <v>930706.66910715564</v>
      </c>
      <c r="AA233" s="38">
        <f t="shared" si="43"/>
        <v>3877871.7625224525</v>
      </c>
      <c r="AB233" s="38">
        <f t="shared" si="43"/>
        <v>270672.40710116242</v>
      </c>
    </row>
    <row r="234" spans="1:28">
      <c r="A234" s="31">
        <v>16</v>
      </c>
      <c r="B234" s="31" t="s">
        <v>132</v>
      </c>
      <c r="C234" s="47">
        <f t="shared" si="31"/>
        <v>23640417.996797215</v>
      </c>
      <c r="D234" s="47">
        <f t="shared" si="31"/>
        <v>43024258.596058577</v>
      </c>
      <c r="E234" s="47">
        <f t="shared" si="32"/>
        <v>21023201.667489458</v>
      </c>
      <c r="F234" s="47">
        <f t="shared" si="32"/>
        <v>2658174.4267376778</v>
      </c>
      <c r="G234" s="47">
        <f t="shared" si="32"/>
        <v>425479.21008997626</v>
      </c>
      <c r="H234" s="47">
        <f t="shared" si="33"/>
        <v>5673051.2641594382</v>
      </c>
      <c r="I234" s="47">
        <f t="shared" si="34"/>
        <v>467354.1554596161</v>
      </c>
      <c r="J234" s="47">
        <f t="shared" si="35"/>
        <v>1863303.3649838637</v>
      </c>
      <c r="K234" s="47">
        <f t="shared" si="36"/>
        <v>572849.33385717333</v>
      </c>
      <c r="L234" s="47">
        <f t="shared" si="36"/>
        <v>1121948.9468944229</v>
      </c>
      <c r="M234" s="47">
        <f t="shared" si="36"/>
        <v>167694.32125177802</v>
      </c>
      <c r="Q234" s="36" t="s">
        <v>168</v>
      </c>
      <c r="R234" s="38">
        <f>AVERAGE(C247:C250)</f>
        <v>218988713.35505608</v>
      </c>
      <c r="S234" s="38">
        <f t="shared" ref="S234:AB234" si="44">AVERAGE(D247:D250)</f>
        <v>94738301.130948514</v>
      </c>
      <c r="T234" s="38">
        <f t="shared" si="44"/>
        <v>57231588.783121385</v>
      </c>
      <c r="U234" s="38">
        <f t="shared" si="44"/>
        <v>12948152.503075417</v>
      </c>
      <c r="V234" s="38">
        <f t="shared" si="44"/>
        <v>2313649.176470432</v>
      </c>
      <c r="W234" s="38">
        <f t="shared" si="44"/>
        <v>12629581.332204945</v>
      </c>
      <c r="X234" s="38">
        <f t="shared" si="44"/>
        <v>3937176.8290326167</v>
      </c>
      <c r="Y234" s="38">
        <f t="shared" si="44"/>
        <v>26435827.381404135</v>
      </c>
      <c r="Z234" s="38">
        <f t="shared" si="44"/>
        <v>1311406.6869015207</v>
      </c>
      <c r="AA234" s="38">
        <f t="shared" si="44"/>
        <v>6391177.302048957</v>
      </c>
      <c r="AB234" s="38">
        <f t="shared" si="44"/>
        <v>399343.66553851607</v>
      </c>
    </row>
    <row r="235" spans="1:28">
      <c r="A235" s="31">
        <v>17</v>
      </c>
      <c r="B235" s="31" t="s">
        <v>133</v>
      </c>
      <c r="C235" s="47">
        <f t="shared" si="31"/>
        <v>38075038.694688678</v>
      </c>
      <c r="D235" s="47">
        <f t="shared" si="31"/>
        <v>54450158.243314922</v>
      </c>
      <c r="E235" s="47">
        <f t="shared" si="32"/>
        <v>24978988.397891436</v>
      </c>
      <c r="F235" s="47">
        <f t="shared" si="32"/>
        <v>3478209.2522618873</v>
      </c>
      <c r="G235" s="47">
        <f t="shared" si="32"/>
        <v>502266.87818313896</v>
      </c>
      <c r="H235" s="47">
        <f t="shared" si="33"/>
        <v>8662601.8199904151</v>
      </c>
      <c r="I235" s="47">
        <f t="shared" si="34"/>
        <v>609592.3766864572</v>
      </c>
      <c r="J235" s="47">
        <f t="shared" si="35"/>
        <v>4409288.7529246463</v>
      </c>
      <c r="K235" s="47">
        <f t="shared" si="36"/>
        <v>813274.32194284117</v>
      </c>
      <c r="L235" s="47">
        <f t="shared" si="36"/>
        <v>1865927.8860930749</v>
      </c>
      <c r="M235" s="47">
        <f t="shared" si="36"/>
        <v>298667.25828783895</v>
      </c>
      <c r="Q235" s="36" t="s">
        <v>169</v>
      </c>
      <c r="R235" s="38">
        <f>AVERAGE(C251:C254)</f>
        <v>375774768.82702059</v>
      </c>
      <c r="S235" s="38">
        <f t="shared" ref="S235:AB235" si="45">AVERAGE(D251:D254)</f>
        <v>112368701.82020436</v>
      </c>
      <c r="T235" s="38">
        <f t="shared" si="45"/>
        <v>79069031.606871396</v>
      </c>
      <c r="U235" s="38">
        <f t="shared" si="45"/>
        <v>23030510.005612958</v>
      </c>
      <c r="V235" s="38">
        <f t="shared" si="45"/>
        <v>6816479.7746703885</v>
      </c>
      <c r="W235" s="38">
        <f t="shared" si="45"/>
        <v>14288045.330093915</v>
      </c>
      <c r="X235" s="38">
        <f t="shared" si="45"/>
        <v>7302979.5959531413</v>
      </c>
      <c r="Y235" s="38">
        <f t="shared" si="45"/>
        <v>38829801.96577239</v>
      </c>
      <c r="Z235" s="38">
        <f t="shared" si="45"/>
        <v>1768993.2729593082</v>
      </c>
      <c r="AA235" s="38">
        <f t="shared" si="45"/>
        <v>7891166.0973901758</v>
      </c>
      <c r="AB235" s="38">
        <f t="shared" si="45"/>
        <v>675926.74442254857</v>
      </c>
    </row>
    <row r="236" spans="1:28">
      <c r="A236" s="31">
        <v>18</v>
      </c>
      <c r="B236" s="31" t="s">
        <v>134</v>
      </c>
      <c r="C236" s="47">
        <f t="shared" ref="C236:D251" si="46">C177*$P$217*$P$218/1000000</f>
        <v>29477561.524609037</v>
      </c>
      <c r="D236" s="47">
        <f t="shared" si="46"/>
        <v>48379367.861842148</v>
      </c>
      <c r="E236" s="47">
        <f t="shared" ref="E236:G251" si="47">E177*$P$219*$P$217/1000000</f>
        <v>21035959.737642143</v>
      </c>
      <c r="F236" s="47">
        <f t="shared" si="47"/>
        <v>3735651.2686014883</v>
      </c>
      <c r="G236" s="47">
        <f t="shared" si="47"/>
        <v>662164.83006502443</v>
      </c>
      <c r="H236" s="47">
        <f t="shared" si="33"/>
        <v>6311844.3606235282</v>
      </c>
      <c r="I236" s="47">
        <f t="shared" si="34"/>
        <v>422763.6019797739</v>
      </c>
      <c r="J236" s="47">
        <f t="shared" si="35"/>
        <v>3508893.8942966424</v>
      </c>
      <c r="K236" s="47">
        <f t="shared" ref="K236:M251" si="48">K177*$P$219*$P$217/1000000</f>
        <v>705965.38104602718</v>
      </c>
      <c r="L236" s="47">
        <f t="shared" si="48"/>
        <v>1606613.9240406465</v>
      </c>
      <c r="M236" s="47">
        <f t="shared" si="48"/>
        <v>165126.87753299216</v>
      </c>
      <c r="Q236" s="34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</row>
    <row r="237" spans="1:28">
      <c r="A237" s="31">
        <v>19</v>
      </c>
      <c r="B237" s="31" t="s">
        <v>135</v>
      </c>
      <c r="C237" s="47">
        <f t="shared" si="46"/>
        <v>30119597.726347413</v>
      </c>
      <c r="D237" s="47">
        <f t="shared" si="46"/>
        <v>50485276.765812725</v>
      </c>
      <c r="E237" s="47">
        <f t="shared" si="47"/>
        <v>22581281.334074996</v>
      </c>
      <c r="F237" s="47">
        <f t="shared" si="47"/>
        <v>3063969.3681846866</v>
      </c>
      <c r="G237" s="47">
        <f t="shared" si="47"/>
        <v>401125.008232394</v>
      </c>
      <c r="H237" s="47">
        <f t="shared" si="33"/>
        <v>6466970.1831424199</v>
      </c>
      <c r="I237" s="47">
        <f t="shared" si="34"/>
        <v>848257.23784607055</v>
      </c>
      <c r="J237" s="47">
        <f t="shared" si="35"/>
        <v>3164144.2673473521</v>
      </c>
      <c r="K237" s="47">
        <f t="shared" si="48"/>
        <v>522344.95479438349</v>
      </c>
      <c r="L237" s="47">
        <f t="shared" si="48"/>
        <v>1587525.0228511579</v>
      </c>
      <c r="M237" s="47">
        <f t="shared" si="48"/>
        <v>278771.65117837087</v>
      </c>
      <c r="Q237" s="34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</row>
    <row r="238" spans="1:28">
      <c r="A238" s="31">
        <v>20</v>
      </c>
      <c r="B238" s="31" t="s">
        <v>136</v>
      </c>
      <c r="C238" s="47">
        <f t="shared" si="46"/>
        <v>34243686.462998733</v>
      </c>
      <c r="D238" s="47">
        <f t="shared" si="46"/>
        <v>55914567.821757726</v>
      </c>
      <c r="E238" s="47">
        <f t="shared" si="47"/>
        <v>25601510.706868775</v>
      </c>
      <c r="F238" s="47">
        <f t="shared" si="47"/>
        <v>3421489.1040474488</v>
      </c>
      <c r="G238" s="47">
        <f t="shared" si="47"/>
        <v>573145.82641633786</v>
      </c>
      <c r="H238" s="47">
        <f t="shared" si="33"/>
        <v>7251886.1515505221</v>
      </c>
      <c r="I238" s="47">
        <f t="shared" si="34"/>
        <v>537727.40238463087</v>
      </c>
      <c r="J238" s="47">
        <f t="shared" si="35"/>
        <v>4111120.8100814559</v>
      </c>
      <c r="K238" s="47">
        <f t="shared" si="48"/>
        <v>719041.38952618337</v>
      </c>
      <c r="L238" s="47">
        <f t="shared" si="48"/>
        <v>1877143.0901877815</v>
      </c>
      <c r="M238" s="47">
        <f t="shared" si="48"/>
        <v>246349.69433605758</v>
      </c>
      <c r="Q238" s="34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</row>
    <row r="239" spans="1:28">
      <c r="A239" s="31">
        <v>21</v>
      </c>
      <c r="B239" s="31" t="s">
        <v>137</v>
      </c>
      <c r="C239" s="47">
        <f t="shared" si="46"/>
        <v>38365930.89042522</v>
      </c>
      <c r="D239" s="47">
        <f t="shared" si="46"/>
        <v>56579961.558910646</v>
      </c>
      <c r="E239" s="47">
        <f t="shared" si="47"/>
        <v>27824789.502602879</v>
      </c>
      <c r="F239" s="47">
        <f t="shared" si="47"/>
        <v>4011862.6848722533</v>
      </c>
      <c r="G239" s="47">
        <f t="shared" si="47"/>
        <v>669689.17091085191</v>
      </c>
      <c r="H239" s="47">
        <f t="shared" si="33"/>
        <v>8647299.3276152909</v>
      </c>
      <c r="I239" s="47">
        <f t="shared" si="34"/>
        <v>469894.12369581079</v>
      </c>
      <c r="J239" s="47">
        <f t="shared" si="35"/>
        <v>4892795.0482535362</v>
      </c>
      <c r="K239" s="47">
        <f t="shared" si="48"/>
        <v>1062285.9167458527</v>
      </c>
      <c r="L239" s="47">
        <f t="shared" si="48"/>
        <v>2425706.2519209976</v>
      </c>
      <c r="M239" s="47">
        <f t="shared" si="48"/>
        <v>276634.42775840824</v>
      </c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</row>
    <row r="240" spans="1:28">
      <c r="A240" s="31">
        <v>22</v>
      </c>
      <c r="B240" s="31" t="s">
        <v>138</v>
      </c>
      <c r="C240" s="47">
        <f t="shared" si="46"/>
        <v>34240434.309187546</v>
      </c>
      <c r="D240" s="47">
        <f t="shared" si="46"/>
        <v>51774316.227748692</v>
      </c>
      <c r="E240" s="47">
        <f t="shared" si="47"/>
        <v>26421088.909992952</v>
      </c>
      <c r="F240" s="47">
        <f t="shared" si="47"/>
        <v>3707490.0168224545</v>
      </c>
      <c r="G240" s="47">
        <f t="shared" si="47"/>
        <v>354294.83527464408</v>
      </c>
      <c r="H240" s="47">
        <f t="shared" si="33"/>
        <v>7917145.5252826447</v>
      </c>
      <c r="I240" s="47">
        <f t="shared" si="34"/>
        <v>756783.82395213167</v>
      </c>
      <c r="J240" s="47">
        <f t="shared" si="35"/>
        <v>2779099.9945247662</v>
      </c>
      <c r="K240" s="47">
        <f t="shared" si="48"/>
        <v>642868.98105371778</v>
      </c>
      <c r="L240" s="47">
        <f t="shared" si="48"/>
        <v>1715733.6558757771</v>
      </c>
      <c r="M240" s="47">
        <f t="shared" si="48"/>
        <v>166314.84068071155</v>
      </c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</row>
    <row r="241" spans="1:28">
      <c r="A241" s="31">
        <v>23</v>
      </c>
      <c r="B241" s="31" t="s">
        <v>139</v>
      </c>
      <c r="C241" s="47">
        <f t="shared" si="46"/>
        <v>30517056.209379353</v>
      </c>
      <c r="D241" s="47">
        <f t="shared" si="46"/>
        <v>54078211.917654529</v>
      </c>
      <c r="E241" s="47">
        <f t="shared" si="47"/>
        <v>25715900.340460028</v>
      </c>
      <c r="F241" s="47">
        <f t="shared" si="47"/>
        <v>3940423.9628663575</v>
      </c>
      <c r="G241" s="47">
        <f t="shared" si="47"/>
        <v>493877.63776360819</v>
      </c>
      <c r="H241" s="47">
        <f t="shared" si="33"/>
        <v>6773146.2107510548</v>
      </c>
      <c r="I241" s="47">
        <f t="shared" si="34"/>
        <v>478815.69013087655</v>
      </c>
      <c r="J241" s="47">
        <f t="shared" si="35"/>
        <v>3560525.5003149165</v>
      </c>
      <c r="K241" s="47">
        <f t="shared" si="48"/>
        <v>781756.71886080783</v>
      </c>
      <c r="L241" s="47">
        <f t="shared" si="48"/>
        <v>2293727.5744727612</v>
      </c>
      <c r="M241" s="47">
        <f t="shared" si="48"/>
        <v>30454.045927048915</v>
      </c>
      <c r="Q241" s="34" t="s">
        <v>162</v>
      </c>
      <c r="R241" s="33">
        <f>STDEV(C219:C222)</f>
        <v>897814.35062890686</v>
      </c>
      <c r="S241" s="33">
        <f t="shared" ref="S241:AB241" si="49">STDEV(D219:D222)</f>
        <v>1598950.3122049666</v>
      </c>
      <c r="T241" s="33">
        <f t="shared" si="49"/>
        <v>900629.86319700256</v>
      </c>
      <c r="U241" s="33">
        <f t="shared" si="49"/>
        <v>125415.53572538288</v>
      </c>
      <c r="V241" s="33">
        <f t="shared" si="49"/>
        <v>103405.52594000963</v>
      </c>
      <c r="W241" s="33">
        <f t="shared" si="49"/>
        <v>506531.02130533173</v>
      </c>
      <c r="X241" s="33">
        <f t="shared" si="49"/>
        <v>20437.809062751348</v>
      </c>
      <c r="Y241" s="33">
        <f t="shared" si="49"/>
        <v>100658.4839452317</v>
      </c>
      <c r="Z241" s="33">
        <f t="shared" si="49"/>
        <v>166557.28955415354</v>
      </c>
      <c r="AA241" s="33">
        <f t="shared" si="49"/>
        <v>340542.20171493117</v>
      </c>
      <c r="AB241" s="33">
        <f t="shared" si="49"/>
        <v>45461.171123270091</v>
      </c>
    </row>
    <row r="242" spans="1:28">
      <c r="A242" s="31">
        <v>24</v>
      </c>
      <c r="B242" s="31" t="s">
        <v>140</v>
      </c>
      <c r="C242" s="47">
        <f t="shared" si="46"/>
        <v>36530843.211654514</v>
      </c>
      <c r="D242" s="47">
        <f t="shared" si="46"/>
        <v>59927310.86525926</v>
      </c>
      <c r="E242" s="47">
        <f t="shared" si="47"/>
        <v>30213467.864266176</v>
      </c>
      <c r="F242" s="47">
        <f t="shared" si="47"/>
        <v>4672982.6854954613</v>
      </c>
      <c r="G242" s="47">
        <f t="shared" si="47"/>
        <v>670054.54102779611</v>
      </c>
      <c r="H242" s="47">
        <f t="shared" si="33"/>
        <v>8913394.244500706</v>
      </c>
      <c r="I242" s="47">
        <f t="shared" si="34"/>
        <v>0</v>
      </c>
      <c r="J242" s="47">
        <f t="shared" si="35"/>
        <v>3580960.8291674759</v>
      </c>
      <c r="K242" s="47">
        <f t="shared" si="48"/>
        <v>941633.93975473905</v>
      </c>
      <c r="L242" s="47">
        <f t="shared" si="48"/>
        <v>2325710.570043446</v>
      </c>
      <c r="M242" s="47">
        <f t="shared" si="48"/>
        <v>247695.86752915077</v>
      </c>
      <c r="Q242" s="34" t="s">
        <v>163</v>
      </c>
      <c r="R242" s="33">
        <f>STDEV(C223:C226)</f>
        <v>1610197.7950401462</v>
      </c>
      <c r="S242" s="33">
        <f t="shared" ref="S242:AB242" si="50">STDEV(D223:D226)</f>
        <v>1716140.4935877055</v>
      </c>
      <c r="T242" s="33">
        <f t="shared" si="50"/>
        <v>1376481.0395105735</v>
      </c>
      <c r="U242" s="33">
        <f t="shared" si="50"/>
        <v>207376.7143820551</v>
      </c>
      <c r="V242" s="33">
        <f t="shared" si="50"/>
        <v>46033.430405326508</v>
      </c>
      <c r="W242" s="33">
        <f t="shared" si="50"/>
        <v>292112.31947048259</v>
      </c>
      <c r="X242" s="33">
        <f t="shared" si="50"/>
        <v>49066.215367462843</v>
      </c>
      <c r="Y242" s="33">
        <f t="shared" si="50"/>
        <v>146892.10139706027</v>
      </c>
      <c r="Z242" s="33">
        <f t="shared" si="50"/>
        <v>82596.432635950681</v>
      </c>
      <c r="AA242" s="33">
        <f t="shared" si="50"/>
        <v>189188.84582596677</v>
      </c>
      <c r="AB242" s="33">
        <f t="shared" si="50"/>
        <v>46914.999321851741</v>
      </c>
    </row>
    <row r="243" spans="1:28">
      <c r="A243" s="31">
        <v>25</v>
      </c>
      <c r="B243" s="31" t="s">
        <v>141</v>
      </c>
      <c r="C243" s="47">
        <f t="shared" si="46"/>
        <v>91806536.540316522</v>
      </c>
      <c r="D243" s="47">
        <f t="shared" si="46"/>
        <v>68510411.237480596</v>
      </c>
      <c r="E243" s="47">
        <f t="shared" si="47"/>
        <v>36819360.256330572</v>
      </c>
      <c r="F243" s="47">
        <f t="shared" si="47"/>
        <v>5423163.6461333809</v>
      </c>
      <c r="G243" s="47">
        <f t="shared" si="47"/>
        <v>1275644.0920471898</v>
      </c>
      <c r="H243" s="47">
        <f t="shared" si="33"/>
        <v>9999571.5253823195</v>
      </c>
      <c r="I243" s="47">
        <f t="shared" si="34"/>
        <v>1468366.5805173079</v>
      </c>
      <c r="J243" s="47">
        <f t="shared" si="35"/>
        <v>12816001.435030967</v>
      </c>
      <c r="K243" s="47">
        <f t="shared" si="48"/>
        <v>808470.60642587952</v>
      </c>
      <c r="L243" s="47">
        <f t="shared" si="48"/>
        <v>3859614.1696896707</v>
      </c>
      <c r="M243" s="47">
        <f t="shared" si="48"/>
        <v>271210.87637839915</v>
      </c>
      <c r="Q243" s="34" t="s">
        <v>164</v>
      </c>
      <c r="R243" s="33">
        <f>STDEV(C227:C230)</f>
        <v>1751020.4017290098</v>
      </c>
      <c r="S243" s="33">
        <f t="shared" ref="S243:AB243" si="51">STDEV(D227:D230)</f>
        <v>2043198.5011794239</v>
      </c>
      <c r="T243" s="33">
        <f t="shared" si="51"/>
        <v>1039602.6619973994</v>
      </c>
      <c r="U243" s="33">
        <f t="shared" si="51"/>
        <v>58603.877819244466</v>
      </c>
      <c r="V243" s="33">
        <f t="shared" si="51"/>
        <v>160697.11551883156</v>
      </c>
      <c r="W243" s="33">
        <f t="shared" si="51"/>
        <v>394545.5400558369</v>
      </c>
      <c r="X243" s="33">
        <f t="shared" si="51"/>
        <v>98866.8460086204</v>
      </c>
      <c r="Y243" s="33">
        <f t="shared" si="51"/>
        <v>202625.00331628934</v>
      </c>
      <c r="Z243" s="33">
        <f t="shared" si="51"/>
        <v>252991.23126262228</v>
      </c>
      <c r="AA243" s="33">
        <f t="shared" si="51"/>
        <v>104779.32904496341</v>
      </c>
      <c r="AB243" s="33">
        <f t="shared" si="51"/>
        <v>31800.618681078664</v>
      </c>
    </row>
    <row r="244" spans="1:28">
      <c r="A244" s="31">
        <v>26</v>
      </c>
      <c r="B244" s="31" t="s">
        <v>142</v>
      </c>
      <c r="C244" s="47">
        <f t="shared" si="46"/>
        <v>103699272.50673085</v>
      </c>
      <c r="D244" s="47">
        <f t="shared" si="46"/>
        <v>81088910.251700938</v>
      </c>
      <c r="E244" s="47">
        <f t="shared" si="47"/>
        <v>42906705.67795109</v>
      </c>
      <c r="F244" s="47">
        <f t="shared" si="47"/>
        <v>6979333.1354410807</v>
      </c>
      <c r="G244" s="47">
        <f t="shared" si="47"/>
        <v>1269090.2655744986</v>
      </c>
      <c r="H244" s="47">
        <f t="shared" si="33"/>
        <v>11789789.635625809</v>
      </c>
      <c r="I244" s="47">
        <f t="shared" si="34"/>
        <v>1327522.1740595365</v>
      </c>
      <c r="J244" s="47">
        <f t="shared" si="35"/>
        <v>13604273.626913296</v>
      </c>
      <c r="K244" s="47">
        <f t="shared" si="48"/>
        <v>830522.63689400884</v>
      </c>
      <c r="L244" s="47">
        <f t="shared" si="48"/>
        <v>3865136.3354785065</v>
      </c>
      <c r="M244" s="47">
        <f t="shared" si="48"/>
        <v>281880.33978922473</v>
      </c>
      <c r="Q244" s="34" t="s">
        <v>165</v>
      </c>
      <c r="R244" s="33">
        <f>STDEV(C231:C234)</f>
        <v>2260252.8174357978</v>
      </c>
      <c r="S244" s="33">
        <f t="shared" ref="S244:AB244" si="52">STDEV(D231:D234)</f>
        <v>3936572.5110935201</v>
      </c>
      <c r="T244" s="33">
        <f t="shared" si="52"/>
        <v>1485743.1590479242</v>
      </c>
      <c r="U244" s="33">
        <f t="shared" si="52"/>
        <v>143989.90251634663</v>
      </c>
      <c r="V244" s="33">
        <f t="shared" si="52"/>
        <v>98718.355697781066</v>
      </c>
      <c r="W244" s="33">
        <f t="shared" si="52"/>
        <v>489526.47414395621</v>
      </c>
      <c r="X244" s="33">
        <f t="shared" si="52"/>
        <v>34367.206865493201</v>
      </c>
      <c r="Y244" s="33">
        <f t="shared" si="52"/>
        <v>316903.17014233192</v>
      </c>
      <c r="Z244" s="33">
        <f t="shared" si="52"/>
        <v>59964.754834568368</v>
      </c>
      <c r="AA244" s="33">
        <f t="shared" si="52"/>
        <v>146460.23240456553</v>
      </c>
      <c r="AB244" s="33">
        <f t="shared" si="52"/>
        <v>33002.392789666934</v>
      </c>
    </row>
    <row r="245" spans="1:28">
      <c r="A245" s="31">
        <v>27</v>
      </c>
      <c r="B245" s="31" t="s">
        <v>143</v>
      </c>
      <c r="C245" s="47">
        <f t="shared" si="46"/>
        <v>96183705.851905093</v>
      </c>
      <c r="D245" s="47">
        <f t="shared" si="46"/>
        <v>76820422.679696292</v>
      </c>
      <c r="E245" s="47">
        <f t="shared" si="47"/>
        <v>36474559.931652993</v>
      </c>
      <c r="F245" s="47">
        <f t="shared" si="47"/>
        <v>6860228.5482236575</v>
      </c>
      <c r="G245" s="47">
        <f t="shared" si="47"/>
        <v>1086468.005091086</v>
      </c>
      <c r="H245" s="47">
        <f t="shared" si="33"/>
        <v>10529723.550438607</v>
      </c>
      <c r="I245" s="47">
        <f t="shared" si="34"/>
        <v>1488386.8290184624</v>
      </c>
      <c r="J245" s="47">
        <f t="shared" si="35"/>
        <v>12409670.906786058</v>
      </c>
      <c r="K245" s="47">
        <f t="shared" si="48"/>
        <v>1151306.2476113895</v>
      </c>
      <c r="L245" s="47">
        <f t="shared" si="48"/>
        <v>3396408.6108741215</v>
      </c>
      <c r="M245" s="47">
        <f t="shared" si="48"/>
        <v>201809.40314107438</v>
      </c>
      <c r="Q245" s="34" t="s">
        <v>166</v>
      </c>
      <c r="R245" s="33">
        <f>STDEV(C235:C238)</f>
        <v>4000220.6182340328</v>
      </c>
      <c r="S245" s="33">
        <f t="shared" ref="S245:AB245" si="53">STDEV(D235:D238)</f>
        <v>3481026.7704342166</v>
      </c>
      <c r="T245" s="33">
        <f t="shared" si="53"/>
        <v>2122067.9410638455</v>
      </c>
      <c r="U245" s="33">
        <f t="shared" si="53"/>
        <v>276701.26054810826</v>
      </c>
      <c r="V245" s="33">
        <f t="shared" si="53"/>
        <v>110483.10265129885</v>
      </c>
      <c r="W245" s="33">
        <f t="shared" si="53"/>
        <v>1074740.7936196465</v>
      </c>
      <c r="X245" s="33">
        <f t="shared" si="53"/>
        <v>179750.00459436679</v>
      </c>
      <c r="Y245" s="33">
        <f t="shared" si="53"/>
        <v>564822.53477033426</v>
      </c>
      <c r="Z245" s="33">
        <f t="shared" si="53"/>
        <v>121659.31988838447</v>
      </c>
      <c r="AA245" s="33">
        <f t="shared" si="53"/>
        <v>158720.58960959219</v>
      </c>
      <c r="AB245" s="33">
        <f t="shared" si="53"/>
        <v>58828.465193356271</v>
      </c>
    </row>
    <row r="246" spans="1:28">
      <c r="A246" s="31">
        <v>28</v>
      </c>
      <c r="B246" s="31" t="s">
        <v>144</v>
      </c>
      <c r="C246" s="47">
        <f t="shared" si="46"/>
        <v>110353697.71122569</v>
      </c>
      <c r="D246" s="47">
        <f t="shared" si="46"/>
        <v>87727502.06595628</v>
      </c>
      <c r="E246" s="47">
        <f t="shared" si="47"/>
        <v>43614285.512658492</v>
      </c>
      <c r="F246" s="47">
        <f t="shared" si="47"/>
        <v>7350189.7014332851</v>
      </c>
      <c r="G246" s="47">
        <f t="shared" si="47"/>
        <v>1263427.0287618644</v>
      </c>
      <c r="H246" s="47">
        <f t="shared" si="33"/>
        <v>12392148.226434896</v>
      </c>
      <c r="I246" s="47">
        <f t="shared" si="34"/>
        <v>1703264.6860613499</v>
      </c>
      <c r="J246" s="47">
        <f t="shared" si="35"/>
        <v>14862833.297142589</v>
      </c>
      <c r="K246" s="47">
        <f t="shared" si="48"/>
        <v>932527.18549734436</v>
      </c>
      <c r="L246" s="47">
        <f t="shared" si="48"/>
        <v>4390327.9340475108</v>
      </c>
      <c r="M246" s="47">
        <f t="shared" si="48"/>
        <v>327789.00909595139</v>
      </c>
      <c r="Q246" s="34" t="s">
        <v>170</v>
      </c>
      <c r="R246" s="33">
        <f>STDEV(C239:C242)</f>
        <v>3382149.8847220875</v>
      </c>
      <c r="S246" s="33">
        <f t="shared" ref="S246:AB246" si="54">STDEV(D239:D242)</f>
        <v>3494626.1257258728</v>
      </c>
      <c r="T246" s="33">
        <f t="shared" si="54"/>
        <v>1983916.9137925445</v>
      </c>
      <c r="U246" s="33">
        <f t="shared" si="54"/>
        <v>414115.77143983461</v>
      </c>
      <c r="V246" s="33">
        <f t="shared" si="54"/>
        <v>152918.62416714203</v>
      </c>
      <c r="W246" s="33">
        <f t="shared" si="54"/>
        <v>957352.62457931135</v>
      </c>
      <c r="X246" s="33">
        <f t="shared" si="54"/>
        <v>313905.27853104839</v>
      </c>
      <c r="Y246" s="33">
        <f t="shared" si="54"/>
        <v>876431.31356588064</v>
      </c>
      <c r="Z246" s="33">
        <f t="shared" si="54"/>
        <v>183320.10400408763</v>
      </c>
      <c r="AA246" s="33">
        <f t="shared" si="54"/>
        <v>321280.03265435202</v>
      </c>
      <c r="AB246" s="33">
        <f t="shared" si="54"/>
        <v>110260.17265796552</v>
      </c>
    </row>
    <row r="247" spans="1:28">
      <c r="A247" s="31">
        <v>30</v>
      </c>
      <c r="B247" s="31" t="s">
        <v>145</v>
      </c>
      <c r="C247" s="47">
        <f t="shared" si="46"/>
        <v>227340519.183566</v>
      </c>
      <c r="D247" s="47">
        <f t="shared" si="46"/>
        <v>98642564.178217053</v>
      </c>
      <c r="E247" s="47">
        <f t="shared" si="47"/>
        <v>59297758.523698218</v>
      </c>
      <c r="F247" s="47">
        <f t="shared" si="47"/>
        <v>13285871.537578112</v>
      </c>
      <c r="G247" s="47">
        <f t="shared" si="47"/>
        <v>237844.52831473132</v>
      </c>
      <c r="H247" s="47">
        <f t="shared" si="33"/>
        <v>11488846.927920358</v>
      </c>
      <c r="I247" s="47">
        <f t="shared" si="34"/>
        <v>4335403.2435333813</v>
      </c>
      <c r="J247" s="47">
        <f t="shared" si="35"/>
        <v>27813794.958934106</v>
      </c>
      <c r="K247" s="47">
        <f t="shared" si="48"/>
        <v>1421933.171471897</v>
      </c>
      <c r="L247" s="47">
        <f t="shared" si="48"/>
        <v>6917326.3291658098</v>
      </c>
      <c r="M247" s="47">
        <f t="shared" si="48"/>
        <v>437547.92197775986</v>
      </c>
      <c r="Q247" s="34" t="s">
        <v>167</v>
      </c>
      <c r="R247" s="33">
        <f>STDEV(C243:C246)</f>
        <v>8196278.3916817773</v>
      </c>
      <c r="S247" s="33">
        <f t="shared" ref="S247:AB247" si="55">STDEV(D243:D246)</f>
        <v>8051018.4433255382</v>
      </c>
      <c r="T247" s="33">
        <f t="shared" si="55"/>
        <v>3831824.1987474086</v>
      </c>
      <c r="U247" s="33">
        <f t="shared" si="55"/>
        <v>846169.35149762209</v>
      </c>
      <c r="V247" s="33">
        <f t="shared" si="55"/>
        <v>91595.696535807831</v>
      </c>
      <c r="W247" s="33">
        <f t="shared" si="55"/>
        <v>1104143.4616576128</v>
      </c>
      <c r="X247" s="33">
        <f t="shared" si="55"/>
        <v>155093.37057519591</v>
      </c>
      <c r="Y247" s="33">
        <f t="shared" si="55"/>
        <v>1080318.3186125022</v>
      </c>
      <c r="Z247" s="33">
        <f t="shared" si="55"/>
        <v>156680.12386864098</v>
      </c>
      <c r="AA247" s="33">
        <f t="shared" si="55"/>
        <v>406166.47856402554</v>
      </c>
      <c r="AB247" s="33">
        <f t="shared" si="55"/>
        <v>52058.708020019512</v>
      </c>
    </row>
    <row r="248" spans="1:28">
      <c r="A248" s="31">
        <v>31</v>
      </c>
      <c r="B248" s="31" t="s">
        <v>146</v>
      </c>
      <c r="C248" s="47">
        <f t="shared" si="46"/>
        <v>245467630.72428232</v>
      </c>
      <c r="D248" s="47">
        <f t="shared" si="46"/>
        <v>97511354.34213616</v>
      </c>
      <c r="E248" s="47">
        <f t="shared" si="47"/>
        <v>60817820.984961316</v>
      </c>
      <c r="F248" s="47">
        <f t="shared" si="47"/>
        <v>14048542.545480093</v>
      </c>
      <c r="G248" s="47">
        <f t="shared" si="47"/>
        <v>3479793.5571417757</v>
      </c>
      <c r="H248" s="47">
        <f t="shared" si="33"/>
        <v>13794450.836296208</v>
      </c>
      <c r="I248" s="47">
        <f t="shared" si="34"/>
        <v>4052516.4410642609</v>
      </c>
      <c r="J248" s="47">
        <f t="shared" si="35"/>
        <v>28057176.321861889</v>
      </c>
      <c r="K248" s="47">
        <f t="shared" si="48"/>
        <v>1321021.7671639724</v>
      </c>
      <c r="L248" s="47">
        <f t="shared" si="48"/>
        <v>6351995.9626651322</v>
      </c>
      <c r="M248" s="47">
        <f t="shared" si="48"/>
        <v>275396.50354372861</v>
      </c>
      <c r="Q248" s="34" t="s">
        <v>168</v>
      </c>
      <c r="R248" s="33">
        <f>STDEV(C247:C250)</f>
        <v>45058732.392768852</v>
      </c>
      <c r="S248" s="33">
        <f t="shared" ref="S248:AB248" si="56">STDEV(D247:D250)</f>
        <v>15713462.761954583</v>
      </c>
      <c r="T248" s="33">
        <f t="shared" si="56"/>
        <v>9530475.4800012298</v>
      </c>
      <c r="U248" s="33">
        <f t="shared" si="56"/>
        <v>2348401.5033924407</v>
      </c>
      <c r="V248" s="33">
        <f t="shared" si="56"/>
        <v>1565235.4125356756</v>
      </c>
      <c r="W248" s="33">
        <f t="shared" si="56"/>
        <v>2075448.4978683123</v>
      </c>
      <c r="X248" s="33">
        <f t="shared" si="56"/>
        <v>954639.19933465985</v>
      </c>
      <c r="Y248" s="33">
        <f t="shared" si="56"/>
        <v>5223637.4914806895</v>
      </c>
      <c r="Z248" s="33">
        <f t="shared" si="56"/>
        <v>263511.75917481788</v>
      </c>
      <c r="AA248" s="33">
        <f t="shared" si="56"/>
        <v>751844.76948198327</v>
      </c>
      <c r="AB248" s="33">
        <f t="shared" si="56"/>
        <v>93468.233262710171</v>
      </c>
    </row>
    <row r="249" spans="1:28">
      <c r="A249" s="31">
        <v>32</v>
      </c>
      <c r="B249" s="31" t="s">
        <v>147</v>
      </c>
      <c r="C249" s="47">
        <f t="shared" si="46"/>
        <v>250119168.92743024</v>
      </c>
      <c r="D249" s="47">
        <f t="shared" si="46"/>
        <v>110047864.97664258</v>
      </c>
      <c r="E249" s="47">
        <f t="shared" si="47"/>
        <v>65345793.333716273</v>
      </c>
      <c r="F249" s="47">
        <f t="shared" si="47"/>
        <v>14892364.531563263</v>
      </c>
      <c r="G249" s="47">
        <f t="shared" si="47"/>
        <v>3564496.6262840503</v>
      </c>
      <c r="H249" s="47">
        <f t="shared" si="33"/>
        <v>14882902.513591435</v>
      </c>
      <c r="I249" s="47">
        <f t="shared" si="34"/>
        <v>4782719.8717963574</v>
      </c>
      <c r="J249" s="47">
        <f t="shared" si="35"/>
        <v>30970804.534273334</v>
      </c>
      <c r="K249" s="47">
        <f t="shared" si="48"/>
        <v>1558573.4268599318</v>
      </c>
      <c r="L249" s="47">
        <f t="shared" si="48"/>
        <v>6953570.2886138288</v>
      </c>
      <c r="M249" s="47">
        <f t="shared" si="48"/>
        <v>495649.86723759503</v>
      </c>
      <c r="Q249" s="34" t="s">
        <v>169</v>
      </c>
      <c r="R249" s="33">
        <f>STDEV(C251:C254)</f>
        <v>25380411.40214299</v>
      </c>
      <c r="S249" s="33">
        <f t="shared" ref="S249:AB249" si="57">STDEV(D251:D254)</f>
        <v>11075110.635624297</v>
      </c>
      <c r="T249" s="33">
        <f t="shared" si="57"/>
        <v>4651244.7073549638</v>
      </c>
      <c r="U249" s="33">
        <f t="shared" si="57"/>
        <v>1516323.2738905009</v>
      </c>
      <c r="V249" s="33">
        <f t="shared" si="57"/>
        <v>722454.33491470688</v>
      </c>
      <c r="W249" s="33">
        <f t="shared" si="57"/>
        <v>938664.41136263427</v>
      </c>
      <c r="X249" s="33">
        <f t="shared" si="57"/>
        <v>758139.05141485715</v>
      </c>
      <c r="Y249" s="33">
        <f t="shared" si="57"/>
        <v>2713297.9818094485</v>
      </c>
      <c r="Z249" s="33">
        <f t="shared" si="57"/>
        <v>374717.75625553203</v>
      </c>
      <c r="AA249" s="33">
        <f t="shared" si="57"/>
        <v>866047.31516763393</v>
      </c>
      <c r="AB249" s="33">
        <f t="shared" si="57"/>
        <v>137920.98517587598</v>
      </c>
    </row>
    <row r="250" spans="1:28">
      <c r="A250" s="31">
        <v>33</v>
      </c>
      <c r="B250" s="31" t="s">
        <v>148</v>
      </c>
      <c r="C250" s="47">
        <f t="shared" si="46"/>
        <v>153027534.58494568</v>
      </c>
      <c r="D250" s="47">
        <f t="shared" si="46"/>
        <v>72751421.026798248</v>
      </c>
      <c r="E250" s="47">
        <f t="shared" si="47"/>
        <v>43464982.290109724</v>
      </c>
      <c r="F250" s="47">
        <f t="shared" si="47"/>
        <v>9565831.3976802006</v>
      </c>
      <c r="G250" s="47">
        <f t="shared" si="47"/>
        <v>1972461.994141171</v>
      </c>
      <c r="H250" s="47">
        <f t="shared" si="33"/>
        <v>10352125.051011784</v>
      </c>
      <c r="I250" s="47">
        <f t="shared" si="34"/>
        <v>2578067.7597364681</v>
      </c>
      <c r="J250" s="47">
        <f t="shared" si="35"/>
        <v>18901533.71054722</v>
      </c>
      <c r="K250" s="47">
        <f t="shared" si="48"/>
        <v>944098.38211028208</v>
      </c>
      <c r="L250" s="47">
        <f t="shared" si="48"/>
        <v>5341816.627751058</v>
      </c>
      <c r="M250" s="47">
        <f t="shared" si="48"/>
        <v>388780.36939498055</v>
      </c>
      <c r="Q250" s="48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</row>
    <row r="251" spans="1:28">
      <c r="A251" s="31">
        <v>34</v>
      </c>
      <c r="B251" s="31" t="s">
        <v>149</v>
      </c>
      <c r="C251" s="47">
        <f t="shared" si="46"/>
        <v>345477027.8943311</v>
      </c>
      <c r="D251" s="47">
        <f t="shared" si="46"/>
        <v>99768476.444546625</v>
      </c>
      <c r="E251" s="47">
        <f t="shared" si="47"/>
        <v>72706842.239439145</v>
      </c>
      <c r="F251" s="47">
        <f t="shared" si="47"/>
        <v>21490365.023806296</v>
      </c>
      <c r="G251" s="47">
        <f t="shared" si="47"/>
        <v>6786772.7578768618</v>
      </c>
      <c r="H251" s="47">
        <f t="shared" si="33"/>
        <v>13399671.138138708</v>
      </c>
      <c r="I251" s="47">
        <f t="shared" si="34"/>
        <v>7009759.413638752</v>
      </c>
      <c r="J251" s="47">
        <f t="shared" si="35"/>
        <v>35207545.015614882</v>
      </c>
      <c r="K251" s="47">
        <f t="shared" si="48"/>
        <v>1425393.4043051903</v>
      </c>
      <c r="L251" s="47">
        <f t="shared" si="48"/>
        <v>6826828.9894260261</v>
      </c>
      <c r="M251" s="47">
        <f t="shared" si="48"/>
        <v>596135.45096863352</v>
      </c>
      <c r="Q251" s="48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</row>
    <row r="252" spans="1:28">
      <c r="A252" s="31">
        <v>35</v>
      </c>
      <c r="B252" s="31" t="s">
        <v>150</v>
      </c>
      <c r="C252" s="47">
        <f t="shared" ref="C252:D254" si="58">C193*$P$217*$P$218/1000000</f>
        <v>404401841.26383221</v>
      </c>
      <c r="D252" s="47">
        <f t="shared" si="58"/>
        <v>121743675.01205395</v>
      </c>
      <c r="E252" s="47">
        <f t="shared" ref="E252:G254" si="59">E193*$P$219*$P$217/1000000</f>
        <v>82813641.826725349</v>
      </c>
      <c r="F252" s="47">
        <f t="shared" si="59"/>
        <v>24854341.551079515</v>
      </c>
      <c r="G252" s="47">
        <f t="shared" si="59"/>
        <v>7551583.7551709963</v>
      </c>
      <c r="H252" s="47">
        <f t="shared" si="33"/>
        <v>15605211.067823306</v>
      </c>
      <c r="I252" s="47">
        <f t="shared" si="34"/>
        <v>7277803.8166868603</v>
      </c>
      <c r="J252" s="47">
        <f t="shared" si="35"/>
        <v>40744484.931598127</v>
      </c>
      <c r="K252" s="47">
        <f t="shared" ref="K252:M254" si="60">K193*$P$219*$P$217/1000000</f>
        <v>2112288.5632410427</v>
      </c>
      <c r="L252" s="47">
        <f t="shared" si="60"/>
        <v>8557718.7663371749</v>
      </c>
      <c r="M252" s="47">
        <f t="shared" si="60"/>
        <v>525940.15188960859</v>
      </c>
      <c r="Q252" s="48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</row>
    <row r="253" spans="1:28">
      <c r="A253" s="31">
        <v>36</v>
      </c>
      <c r="B253" s="31" t="s">
        <v>151</v>
      </c>
      <c r="C253" s="47">
        <f t="shared" si="58"/>
        <v>386449765.16996312</v>
      </c>
      <c r="D253" s="47">
        <f t="shared" si="58"/>
        <v>106361705.248088</v>
      </c>
      <c r="E253" s="47">
        <f t="shared" si="59"/>
        <v>78510093.625518769</v>
      </c>
      <c r="F253" s="47">
        <f t="shared" si="59"/>
        <v>22127397.484813552</v>
      </c>
      <c r="G253" s="47">
        <f t="shared" si="59"/>
        <v>7086584.6289161956</v>
      </c>
      <c r="H253" s="47">
        <f t="shared" si="33"/>
        <v>14190284.138340158</v>
      </c>
      <c r="I253" s="47">
        <f t="shared" si="34"/>
        <v>8352970.643198045</v>
      </c>
      <c r="J253" s="47">
        <f t="shared" si="35"/>
        <v>41069463.606978141</v>
      </c>
      <c r="K253" s="47">
        <f t="shared" si="60"/>
        <v>2073552.8699641542</v>
      </c>
      <c r="L253" s="47">
        <f t="shared" si="60"/>
        <v>8634985.6911860257</v>
      </c>
      <c r="M253" s="47">
        <f t="shared" si="60"/>
        <v>760773.8202913485</v>
      </c>
    </row>
    <row r="254" spans="1:28">
      <c r="A254" s="31">
        <v>37</v>
      </c>
      <c r="B254" s="31" t="s">
        <v>152</v>
      </c>
      <c r="C254" s="47">
        <f t="shared" si="58"/>
        <v>366770440.97995585</v>
      </c>
      <c r="D254" s="47">
        <f t="shared" si="58"/>
        <v>121600950.57612889</v>
      </c>
      <c r="E254" s="47">
        <f t="shared" si="59"/>
        <v>82245548.735802308</v>
      </c>
      <c r="F254" s="47">
        <f t="shared" si="59"/>
        <v>23649935.962752461</v>
      </c>
      <c r="G254" s="47">
        <f t="shared" si="59"/>
        <v>5840977.9567174967</v>
      </c>
      <c r="H254" s="47">
        <f t="shared" si="33"/>
        <v>13957014.976073487</v>
      </c>
      <c r="I254" s="47">
        <f t="shared" si="34"/>
        <v>6571384.5102889054</v>
      </c>
      <c r="J254" s="47">
        <f t="shared" si="35"/>
        <v>38297714.308898419</v>
      </c>
      <c r="K254" s="47">
        <f t="shared" si="60"/>
        <v>1464738.2543268455</v>
      </c>
      <c r="L254" s="47">
        <f t="shared" si="60"/>
        <v>7545130.9426114736</v>
      </c>
      <c r="M254" s="47">
        <f t="shared" si="60"/>
        <v>820857.55454060365</v>
      </c>
    </row>
    <row r="255" spans="1:28">
      <c r="A255" s="21"/>
      <c r="B255" s="21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</row>
    <row r="256" spans="1:28">
      <c r="A256" s="21"/>
      <c r="B256" s="21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</row>
    <row r="257" spans="1:24">
      <c r="A257" s="21"/>
      <c r="B257" s="21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</row>
    <row r="258" spans="1:24">
      <c r="A258" s="21"/>
      <c r="B258" s="21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</row>
    <row r="259" spans="1:24">
      <c r="A259" s="21"/>
      <c r="B259" s="21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</row>
    <row r="260" spans="1:24">
      <c r="T260" s="34"/>
      <c r="U260" s="42" t="s">
        <v>115</v>
      </c>
      <c r="V260" s="42" t="s">
        <v>116</v>
      </c>
    </row>
    <row r="261" spans="1:24">
      <c r="A261" s="40" t="s">
        <v>178</v>
      </c>
      <c r="B261" s="40"/>
      <c r="C261" s="93" t="s">
        <v>174</v>
      </c>
      <c r="D261" s="93"/>
      <c r="E261" s="69"/>
      <c r="F261" s="93" t="s">
        <v>175</v>
      </c>
      <c r="G261" s="93"/>
      <c r="H261" s="69"/>
      <c r="I261" s="93" t="s">
        <v>176</v>
      </c>
      <c r="J261" s="93"/>
      <c r="S261" s="2" t="s">
        <v>182</v>
      </c>
      <c r="T261" s="34" t="s">
        <v>162</v>
      </c>
      <c r="U261" s="43">
        <f>AVERAGE(I263:I266)</f>
        <v>21540650.996071734</v>
      </c>
      <c r="V261" s="43">
        <f>AVERAGE(J263:J266)</f>
        <v>7258727.825350726</v>
      </c>
    </row>
    <row r="262" spans="1:24">
      <c r="A262" s="40"/>
      <c r="B262" s="40"/>
      <c r="C262" s="69" t="s">
        <v>115</v>
      </c>
      <c r="D262" s="69" t="s">
        <v>116</v>
      </c>
      <c r="E262" s="69"/>
      <c r="F262" s="69" t="s">
        <v>115</v>
      </c>
      <c r="G262" s="69" t="s">
        <v>116</v>
      </c>
      <c r="H262" s="40"/>
      <c r="I262" s="69" t="s">
        <v>115</v>
      </c>
      <c r="J262" s="69" t="s">
        <v>116</v>
      </c>
      <c r="R262" s="68"/>
      <c r="S262" s="54" t="s">
        <v>177</v>
      </c>
      <c r="T262" s="34" t="s">
        <v>163</v>
      </c>
      <c r="U262" s="43">
        <f>AVERAGE(I267:I270)</f>
        <v>22877410.774023086</v>
      </c>
      <c r="V262" s="43">
        <f>AVERAGE(J267:J270)</f>
        <v>8423910.8907453567</v>
      </c>
      <c r="W262" s="67"/>
      <c r="X262" s="67"/>
    </row>
    <row r="263" spans="1:24">
      <c r="A263" s="40">
        <v>1</v>
      </c>
      <c r="B263" s="40" t="s">
        <v>117</v>
      </c>
      <c r="C263" s="41">
        <f>SUM(C219+D219+H219+J219)</f>
        <v>45165651.885714114</v>
      </c>
      <c r="D263" s="41">
        <f>SUM(E219+F219+G219+I219+K219+L219+M219)</f>
        <v>13061850.649218019</v>
      </c>
      <c r="E263" s="69"/>
      <c r="F263" s="41">
        <f>C263*$S$263/100</f>
        <v>22350878.966851793</v>
      </c>
      <c r="G263" s="41">
        <f>D263*$S$263/100</f>
        <v>6463846.5460986355</v>
      </c>
      <c r="H263" s="40" t="s">
        <v>117</v>
      </c>
      <c r="I263" s="73">
        <f>C263-F263</f>
        <v>22814772.91886232</v>
      </c>
      <c r="J263" s="73">
        <f>D263-G263</f>
        <v>6598004.1031193836</v>
      </c>
      <c r="R263" s="68" t="s">
        <v>163</v>
      </c>
      <c r="S263" s="54">
        <f>'[1]% env chloro'!$H$4</f>
        <v>49.486452721656327</v>
      </c>
      <c r="T263" s="34" t="s">
        <v>164</v>
      </c>
      <c r="U263" s="43">
        <f>AVERAGE(I271:I274)</f>
        <v>21605070.160485931</v>
      </c>
      <c r="V263" s="43">
        <f>AVERAGE(J271:J274)</f>
        <v>7972227.2639494417</v>
      </c>
      <c r="W263" s="67"/>
    </row>
    <row r="264" spans="1:24">
      <c r="A264" s="40">
        <v>2</v>
      </c>
      <c r="B264" s="40" t="s">
        <v>118</v>
      </c>
      <c r="C264" s="41">
        <f t="shared" ref="C264:C298" si="61">SUM(C220+D220+H220+J220)</f>
        <v>42384758.744810261</v>
      </c>
      <c r="D264" s="41">
        <f t="shared" ref="D264:D298" si="62">SUM(E220+F220+G220+I220+K220+L220+M220)</f>
        <v>14004535.50530225</v>
      </c>
      <c r="E264" s="69"/>
      <c r="F264" s="41">
        <f t="shared" ref="F264:G278" si="63">C264*$S$263/100</f>
        <v>20974713.597438626</v>
      </c>
      <c r="G264" s="41">
        <f t="shared" si="63"/>
        <v>6930347.8417189717</v>
      </c>
      <c r="H264" s="40" t="s">
        <v>118</v>
      </c>
      <c r="I264" s="73">
        <f t="shared" ref="I264:J298" si="64">C264-F264</f>
        <v>21410045.147371635</v>
      </c>
      <c r="J264" s="73">
        <f t="shared" si="64"/>
        <v>7074187.6635832787</v>
      </c>
      <c r="R264" s="68" t="s">
        <v>166</v>
      </c>
      <c r="S264" s="54">
        <f>'[1]% env chloro'!$H$7</f>
        <v>11.971306553254593</v>
      </c>
      <c r="T264" s="34" t="s">
        <v>165</v>
      </c>
      <c r="U264" s="43">
        <f>AVERAGE(I275:I278)</f>
        <v>35663361.790960379</v>
      </c>
      <c r="V264" s="43">
        <f>AVERAGE(J275:J278)</f>
        <v>12728196.937420428</v>
      </c>
    </row>
    <row r="265" spans="1:24">
      <c r="A265" s="40">
        <v>3</v>
      </c>
      <c r="B265" s="40" t="s">
        <v>119</v>
      </c>
      <c r="C265" s="41">
        <f t="shared" si="61"/>
        <v>44422997.795931742</v>
      </c>
      <c r="D265" s="41">
        <f t="shared" si="62"/>
        <v>16181258.330553474</v>
      </c>
      <c r="E265" s="69"/>
      <c r="F265" s="41">
        <f t="shared" si="63"/>
        <v>21983365.801826194</v>
      </c>
      <c r="G265" s="41">
        <f t="shared" si="63"/>
        <v>8007530.7535184203</v>
      </c>
      <c r="H265" s="40" t="s">
        <v>119</v>
      </c>
      <c r="I265" s="73">
        <f t="shared" si="64"/>
        <v>22439631.994105548</v>
      </c>
      <c r="J265" s="73">
        <f t="shared" si="64"/>
        <v>8173727.5770350536</v>
      </c>
      <c r="R265" s="68" t="s">
        <v>169</v>
      </c>
      <c r="S265" s="54">
        <f>'[1]% env chloro'!$H$10</f>
        <v>13.037449812593975</v>
      </c>
      <c r="T265" s="34" t="s">
        <v>166</v>
      </c>
      <c r="U265" s="43">
        <f>AVERAGE(I279:I282)</f>
        <v>84734660.91344358</v>
      </c>
      <c r="V265" s="43">
        <f>AVERAGE(J279:J282)</f>
        <v>27099821.171126015</v>
      </c>
    </row>
    <row r="266" spans="1:24">
      <c r="A266" s="40">
        <v>4</v>
      </c>
      <c r="B266" s="40" t="s">
        <v>120</v>
      </c>
      <c r="C266" s="41">
        <f t="shared" si="61"/>
        <v>38599850.88061066</v>
      </c>
      <c r="D266" s="41">
        <f t="shared" si="62"/>
        <v>14231809.771845652</v>
      </c>
      <c r="E266" s="69"/>
      <c r="F266" s="41">
        <f t="shared" si="63"/>
        <v>19101696.956663236</v>
      </c>
      <c r="G266" s="41">
        <f t="shared" si="63"/>
        <v>7042817.8141804636</v>
      </c>
      <c r="H266" s="40" t="s">
        <v>120</v>
      </c>
      <c r="I266" s="41">
        <f t="shared" si="64"/>
        <v>19498153.923947424</v>
      </c>
      <c r="J266" s="41">
        <f t="shared" si="64"/>
        <v>7188991.9576651882</v>
      </c>
      <c r="T266" s="34" t="s">
        <v>170</v>
      </c>
      <c r="U266" s="43">
        <f>AVERAGE(I283:I286)</f>
        <v>90026599.687037572</v>
      </c>
      <c r="V266" s="43">
        <f>AVERAGE(J283:J286)</f>
        <v>31538906.771460816</v>
      </c>
    </row>
    <row r="267" spans="1:24">
      <c r="A267" s="40">
        <v>5</v>
      </c>
      <c r="B267" s="40" t="s">
        <v>121</v>
      </c>
      <c r="C267" s="41">
        <f t="shared" si="61"/>
        <v>48518970.916099057</v>
      </c>
      <c r="D267" s="41">
        <f t="shared" si="62"/>
        <v>17553969.551752593</v>
      </c>
      <c r="E267" s="69"/>
      <c r="F267" s="41">
        <f t="shared" si="63"/>
        <v>24010317.603429541</v>
      </c>
      <c r="G267" s="41">
        <f t="shared" si="63"/>
        <v>8686836.8430019934</v>
      </c>
      <c r="H267" s="40" t="s">
        <v>121</v>
      </c>
      <c r="I267" s="41">
        <f t="shared" si="64"/>
        <v>24508653.312669516</v>
      </c>
      <c r="J267" s="41">
        <f t="shared" si="64"/>
        <v>8867132.7087506</v>
      </c>
      <c r="T267" s="34" t="s">
        <v>167</v>
      </c>
      <c r="U267" s="43">
        <f>AVERAGE(I287:I290)</f>
        <v>179269217.43841404</v>
      </c>
      <c r="V267" s="43">
        <f>AVERAGE(J287:J290)</f>
        <v>47893551.045489341</v>
      </c>
    </row>
    <row r="268" spans="1:24">
      <c r="A268" s="40">
        <v>6</v>
      </c>
      <c r="B268" s="40" t="s">
        <v>122</v>
      </c>
      <c r="C268" s="41">
        <f t="shared" si="61"/>
        <v>41075642.137598202</v>
      </c>
      <c r="D268" s="41">
        <f t="shared" si="62"/>
        <v>14358301.579497907</v>
      </c>
      <c r="E268" s="69"/>
      <c r="F268" s="41">
        <f t="shared" si="63"/>
        <v>20326878.226539277</v>
      </c>
      <c r="G268" s="41">
        <f t="shared" si="63"/>
        <v>7105414.1227710657</v>
      </c>
      <c r="H268" s="40" t="s">
        <v>122</v>
      </c>
      <c r="I268" s="41">
        <f t="shared" si="64"/>
        <v>20748763.911058925</v>
      </c>
      <c r="J268" s="41">
        <f t="shared" si="64"/>
        <v>7252887.4567268416</v>
      </c>
      <c r="T268" s="34" t="s">
        <v>168</v>
      </c>
      <c r="U268" s="43">
        <f>AVERAGE(I291:I294)</f>
        <v>306797288.08232987</v>
      </c>
      <c r="V268" s="43">
        <f>AVERAGE(J291:J294)</f>
        <v>73511613.342245936</v>
      </c>
    </row>
    <row r="269" spans="1:24">
      <c r="A269" s="40">
        <v>7</v>
      </c>
      <c r="B269" s="40" t="s">
        <v>123</v>
      </c>
      <c r="C269" s="41">
        <f t="shared" si="61"/>
        <v>47375549.376486972</v>
      </c>
      <c r="D269" s="41">
        <f t="shared" si="62"/>
        <v>18302376.591480941</v>
      </c>
      <c r="E269" s="69"/>
      <c r="F269" s="41">
        <f t="shared" si="63"/>
        <v>23444478.843820177</v>
      </c>
      <c r="G269" s="41">
        <f t="shared" si="63"/>
        <v>9057196.9388827104</v>
      </c>
      <c r="H269" s="40" t="s">
        <v>123</v>
      </c>
      <c r="I269" s="41">
        <f t="shared" si="64"/>
        <v>23931070.532666795</v>
      </c>
      <c r="J269" s="41">
        <f t="shared" si="64"/>
        <v>9245179.6525982302</v>
      </c>
      <c r="T269" s="34" t="s">
        <v>169</v>
      </c>
      <c r="U269" s="43">
        <f>AVERAGE(I295:I298)</f>
        <v>470694645.26127607</v>
      </c>
      <c r="V269" s="43">
        <f>AVERAGE(J295:J298)</f>
        <v>110055531.13220923</v>
      </c>
    </row>
    <row r="270" spans="1:24">
      <c r="A270" s="40">
        <v>8</v>
      </c>
      <c r="B270" s="40" t="s">
        <v>124</v>
      </c>
      <c r="C270" s="41">
        <f t="shared" si="61"/>
        <v>44188453.479026802</v>
      </c>
      <c r="D270" s="41">
        <f t="shared" si="62"/>
        <v>16491504.148387549</v>
      </c>
      <c r="E270" s="69"/>
      <c r="F270" s="41">
        <f t="shared" si="63"/>
        <v>21867298.139329702</v>
      </c>
      <c r="G270" s="41">
        <f t="shared" si="63"/>
        <v>8161060.4034817973</v>
      </c>
      <c r="H270" s="40" t="s">
        <v>124</v>
      </c>
      <c r="I270" s="41">
        <f t="shared" si="64"/>
        <v>22321155.3396971</v>
      </c>
      <c r="J270" s="41">
        <f t="shared" si="64"/>
        <v>8330443.7449057521</v>
      </c>
    </row>
    <row r="271" spans="1:24">
      <c r="A271" s="40">
        <v>9</v>
      </c>
      <c r="B271" s="40" t="s">
        <v>125</v>
      </c>
      <c r="C271" s="41">
        <f t="shared" si="61"/>
        <v>48845065.711265698</v>
      </c>
      <c r="D271" s="41">
        <f t="shared" si="62"/>
        <v>16803167.902516991</v>
      </c>
      <c r="E271" s="69"/>
      <c r="F271" s="41">
        <f t="shared" si="63"/>
        <v>24171690.350067466</v>
      </c>
      <c r="G271" s="41">
        <f t="shared" si="63"/>
        <v>8315291.7398196021</v>
      </c>
      <c r="H271" s="40" t="s">
        <v>125</v>
      </c>
      <c r="I271" s="41">
        <f t="shared" si="64"/>
        <v>24673375.361198232</v>
      </c>
      <c r="J271" s="41">
        <f t="shared" si="64"/>
        <v>8487876.1626973897</v>
      </c>
      <c r="M271" s="39"/>
    </row>
    <row r="272" spans="1:24">
      <c r="A272" s="40">
        <v>10</v>
      </c>
      <c r="B272" s="40" t="s">
        <v>126</v>
      </c>
      <c r="C272" s="41">
        <f t="shared" si="61"/>
        <v>41920364.507660948</v>
      </c>
      <c r="D272" s="41">
        <f t="shared" si="62"/>
        <v>16180416.905230334</v>
      </c>
      <c r="E272" s="69"/>
      <c r="F272" s="41">
        <f t="shared" si="63"/>
        <v>20744901.362829637</v>
      </c>
      <c r="G272" s="41">
        <f t="shared" si="63"/>
        <v>8007114.3619736973</v>
      </c>
      <c r="H272" s="40" t="s">
        <v>126</v>
      </c>
      <c r="I272" s="41">
        <f t="shared" si="64"/>
        <v>21175463.144831311</v>
      </c>
      <c r="J272" s="41">
        <f t="shared" si="64"/>
        <v>8173302.5432566367</v>
      </c>
    </row>
    <row r="273" spans="1:10">
      <c r="A273" s="40">
        <v>11</v>
      </c>
      <c r="B273" s="40" t="s">
        <v>127</v>
      </c>
      <c r="C273" s="41">
        <f t="shared" si="61"/>
        <v>40827977.645065829</v>
      </c>
      <c r="D273" s="41">
        <f t="shared" si="62"/>
        <v>15771613.33456059</v>
      </c>
      <c r="E273" s="69"/>
      <c r="F273" s="41">
        <f t="shared" si="63"/>
        <v>20204317.854533914</v>
      </c>
      <c r="G273" s="41">
        <f t="shared" si="63"/>
        <v>7804811.9762497712</v>
      </c>
      <c r="H273" s="40" t="s">
        <v>127</v>
      </c>
      <c r="I273" s="41">
        <f t="shared" si="64"/>
        <v>20623659.790531915</v>
      </c>
      <c r="J273" s="41">
        <f t="shared" si="64"/>
        <v>7966801.3583108187</v>
      </c>
    </row>
    <row r="274" spans="1:10">
      <c r="A274" s="40">
        <v>12</v>
      </c>
      <c r="B274" s="40" t="s">
        <v>128</v>
      </c>
      <c r="C274" s="41">
        <f t="shared" si="61"/>
        <v>39489965.40564543</v>
      </c>
      <c r="D274" s="41">
        <f t="shared" si="62"/>
        <v>14374221.140168969</v>
      </c>
      <c r="E274" s="69"/>
      <c r="F274" s="41">
        <f t="shared" si="63"/>
        <v>19542183.060263164</v>
      </c>
      <c r="G274" s="41">
        <f t="shared" si="63"/>
        <v>7113292.1486360459</v>
      </c>
      <c r="H274" s="40" t="s">
        <v>128</v>
      </c>
      <c r="I274" s="41">
        <f t="shared" si="64"/>
        <v>19947782.345382266</v>
      </c>
      <c r="J274" s="41">
        <f t="shared" si="64"/>
        <v>7260928.9915329227</v>
      </c>
    </row>
    <row r="275" spans="1:10">
      <c r="A275" s="40">
        <v>13</v>
      </c>
      <c r="B275" s="40" t="s">
        <v>129</v>
      </c>
      <c r="C275" s="41">
        <f t="shared" si="61"/>
        <v>73191831.963447273</v>
      </c>
      <c r="D275" s="41">
        <f t="shared" si="62"/>
        <v>24640945.987025682</v>
      </c>
      <c r="E275" s="69"/>
      <c r="F275" s="41">
        <f t="shared" si="63"/>
        <v>36220041.320705481</v>
      </c>
      <c r="G275" s="41">
        <f t="shared" si="63"/>
        <v>12193930.086038336</v>
      </c>
      <c r="H275" s="40" t="s">
        <v>129</v>
      </c>
      <c r="I275" s="41">
        <f t="shared" si="64"/>
        <v>36971790.642741792</v>
      </c>
      <c r="J275" s="41">
        <f t="shared" si="64"/>
        <v>12447015.900987346</v>
      </c>
    </row>
    <row r="276" spans="1:10">
      <c r="A276" s="40">
        <v>14</v>
      </c>
      <c r="B276" s="40" t="s">
        <v>130</v>
      </c>
      <c r="C276" s="41">
        <f t="shared" si="61"/>
        <v>73806044.880184799</v>
      </c>
      <c r="D276" s="41">
        <f t="shared" si="62"/>
        <v>26713014.088830557</v>
      </c>
      <c r="E276" s="69"/>
      <c r="F276" s="41">
        <f t="shared" si="63"/>
        <v>36523993.505357102</v>
      </c>
      <c r="G276" s="41">
        <f t="shared" si="63"/>
        <v>13219323.087598527</v>
      </c>
      <c r="H276" s="40" t="s">
        <v>130</v>
      </c>
      <c r="I276" s="41">
        <f t="shared" si="64"/>
        <v>37282051.374827698</v>
      </c>
      <c r="J276" s="41">
        <f t="shared" si="64"/>
        <v>13493691.00123203</v>
      </c>
    </row>
    <row r="277" spans="1:10">
      <c r="A277" s="40">
        <v>15</v>
      </c>
      <c r="B277" s="40" t="s">
        <v>131</v>
      </c>
      <c r="C277" s="41">
        <f t="shared" si="61"/>
        <v>61207406.378653295</v>
      </c>
      <c r="D277" s="41">
        <f t="shared" si="62"/>
        <v>22999701.027987536</v>
      </c>
      <c r="E277" s="69"/>
      <c r="F277" s="41">
        <f t="shared" si="63"/>
        <v>30289374.21972432</v>
      </c>
      <c r="G277" s="41">
        <f t="shared" si="63"/>
        <v>11381736.175337357</v>
      </c>
      <c r="H277" s="40" t="s">
        <v>131</v>
      </c>
      <c r="I277" s="41">
        <f t="shared" si="64"/>
        <v>30918032.158928975</v>
      </c>
      <c r="J277" s="41">
        <f t="shared" si="64"/>
        <v>11617964.852650179</v>
      </c>
    </row>
    <row r="278" spans="1:10">
      <c r="A278" s="40">
        <v>16</v>
      </c>
      <c r="B278" s="40" t="s">
        <v>132</v>
      </c>
      <c r="C278" s="41">
        <f t="shared" si="61"/>
        <v>74201031.221999094</v>
      </c>
      <c r="D278" s="41">
        <f t="shared" si="62"/>
        <v>26436702.061780106</v>
      </c>
      <c r="E278" s="69"/>
      <c r="F278" s="41">
        <f t="shared" si="63"/>
        <v>36719458.234656036</v>
      </c>
      <c r="G278" s="41">
        <f t="shared" si="63"/>
        <v>13082586.066967957</v>
      </c>
      <c r="H278" s="40" t="s">
        <v>132</v>
      </c>
      <c r="I278" s="41">
        <f t="shared" si="64"/>
        <v>37481572.987343058</v>
      </c>
      <c r="J278" s="41">
        <f t="shared" si="64"/>
        <v>13354115.99481215</v>
      </c>
    </row>
    <row r="279" spans="1:10">
      <c r="A279" s="40">
        <v>17</v>
      </c>
      <c r="B279" s="40" t="s">
        <v>133</v>
      </c>
      <c r="C279" s="41">
        <f t="shared" si="61"/>
        <v>105597087.51091866</v>
      </c>
      <c r="D279" s="41">
        <f t="shared" si="62"/>
        <v>32546926.371346675</v>
      </c>
      <c r="E279" s="69"/>
      <c r="F279" s="41">
        <f>C279*$S$264/100</f>
        <v>12641351.057240594</v>
      </c>
      <c r="G279" s="41">
        <f>D279*$S$264/100</f>
        <v>3896292.3295759722</v>
      </c>
      <c r="H279" s="40" t="s">
        <v>133</v>
      </c>
      <c r="I279" s="41">
        <f>C279-F279</f>
        <v>92955736.453678071</v>
      </c>
      <c r="J279" s="41">
        <f t="shared" si="64"/>
        <v>28650634.041770704</v>
      </c>
    </row>
    <row r="280" spans="1:10">
      <c r="A280" s="40">
        <v>18</v>
      </c>
      <c r="B280" s="40" t="s">
        <v>134</v>
      </c>
      <c r="C280" s="41">
        <f t="shared" si="61"/>
        <v>87677667.641371354</v>
      </c>
      <c r="D280" s="41">
        <f t="shared" si="62"/>
        <v>28334245.620908093</v>
      </c>
      <c r="E280" s="69"/>
      <c r="F280" s="41">
        <f t="shared" ref="F280:F290" si="65">C280*$S$264/100</f>
        <v>10496162.372092271</v>
      </c>
      <c r="G280" s="41">
        <f t="shared" ref="G280:G290" si="66">D280*$S$264/100</f>
        <v>3391979.4028310226</v>
      </c>
      <c r="H280" s="40" t="s">
        <v>134</v>
      </c>
      <c r="I280" s="86">
        <f>C280-F280</f>
        <v>77181505.269279078</v>
      </c>
      <c r="J280" s="86">
        <f t="shared" si="64"/>
        <v>24942266.218077071</v>
      </c>
    </row>
    <row r="281" spans="1:10">
      <c r="A281" s="40">
        <v>19</v>
      </c>
      <c r="B281" s="40" t="s">
        <v>135</v>
      </c>
      <c r="C281" s="41">
        <f t="shared" si="61"/>
        <v>90235988.942649916</v>
      </c>
      <c r="D281" s="41">
        <f t="shared" si="62"/>
        <v>29283274.577162057</v>
      </c>
      <c r="E281" s="69"/>
      <c r="F281" s="41">
        <f t="shared" si="65"/>
        <v>10802426.85768554</v>
      </c>
      <c r="G281" s="41">
        <f t="shared" si="66"/>
        <v>3505590.5684633376</v>
      </c>
      <c r="H281" s="40" t="s">
        <v>135</v>
      </c>
      <c r="I281" s="86">
        <f t="shared" si="64"/>
        <v>79433562.08496438</v>
      </c>
      <c r="J281" s="86">
        <f t="shared" si="64"/>
        <v>25777684.00869872</v>
      </c>
    </row>
    <row r="282" spans="1:10">
      <c r="A282" s="40">
        <v>20</v>
      </c>
      <c r="B282" s="40" t="s">
        <v>136</v>
      </c>
      <c r="C282" s="41">
        <f t="shared" si="61"/>
        <v>101521261.24638842</v>
      </c>
      <c r="D282" s="41">
        <f t="shared" si="62"/>
        <v>32976407.213767212</v>
      </c>
      <c r="E282" s="69"/>
      <c r="F282" s="41">
        <f t="shared" si="65"/>
        <v>12153421.400535611</v>
      </c>
      <c r="G282" s="41">
        <f t="shared" si="66"/>
        <v>3947706.7978096344</v>
      </c>
      <c r="H282" s="40" t="s">
        <v>136</v>
      </c>
      <c r="I282" s="86">
        <f t="shared" si="64"/>
        <v>89367839.845852807</v>
      </c>
      <c r="J282" s="86">
        <f t="shared" si="64"/>
        <v>29028700.415957578</v>
      </c>
    </row>
    <row r="283" spans="1:10">
      <c r="A283" s="40">
        <v>21</v>
      </c>
      <c r="B283" s="40" t="s">
        <v>137</v>
      </c>
      <c r="C283" s="41">
        <f t="shared" si="61"/>
        <v>108485986.8252047</v>
      </c>
      <c r="D283" s="41">
        <f t="shared" si="62"/>
        <v>36740862.078507051</v>
      </c>
      <c r="E283" s="69"/>
      <c r="F283" s="41">
        <f t="shared" si="65"/>
        <v>12987190.050168645</v>
      </c>
      <c r="G283" s="41">
        <f t="shared" si="66"/>
        <v>4398361.2297265455</v>
      </c>
      <c r="H283" s="40" t="s">
        <v>137</v>
      </c>
      <c r="I283" s="86">
        <f t="shared" si="64"/>
        <v>95498796.775036052</v>
      </c>
      <c r="J283" s="86">
        <f t="shared" si="64"/>
        <v>32342500.848780505</v>
      </c>
    </row>
    <row r="284" spans="1:10">
      <c r="A284" s="40">
        <v>22</v>
      </c>
      <c r="B284" s="40" t="s">
        <v>138</v>
      </c>
      <c r="C284" s="41">
        <f t="shared" si="61"/>
        <v>96710996.056743652</v>
      </c>
      <c r="D284" s="41">
        <f t="shared" si="62"/>
        <v>33764575.063652389</v>
      </c>
      <c r="E284" s="69"/>
      <c r="F284" s="41">
        <f t="shared" si="65"/>
        <v>11577569.808658743</v>
      </c>
      <c r="G284" s="41">
        <f t="shared" si="66"/>
        <v>4042060.7872735844</v>
      </c>
      <c r="H284" s="40" t="s">
        <v>138</v>
      </c>
      <c r="I284" s="86">
        <f t="shared" si="64"/>
        <v>85133426.248084903</v>
      </c>
      <c r="J284" s="86">
        <f t="shared" si="64"/>
        <v>29722514.276378803</v>
      </c>
    </row>
    <row r="285" spans="1:10">
      <c r="A285" s="40">
        <v>23</v>
      </c>
      <c r="B285" s="40" t="s">
        <v>139</v>
      </c>
      <c r="C285" s="41">
        <f t="shared" si="61"/>
        <v>94928939.838099867</v>
      </c>
      <c r="D285" s="41">
        <f t="shared" si="62"/>
        <v>33734955.970481493</v>
      </c>
      <c r="E285" s="69"/>
      <c r="F285" s="41">
        <f t="shared" si="65"/>
        <v>11364234.395773558</v>
      </c>
      <c r="G285" s="41">
        <f t="shared" si="66"/>
        <v>4038514.9948318023</v>
      </c>
      <c r="H285" s="40" t="s">
        <v>139</v>
      </c>
      <c r="I285" s="41">
        <f t="shared" si="64"/>
        <v>83564705.442326307</v>
      </c>
      <c r="J285" s="41">
        <f t="shared" si="64"/>
        <v>29696440.975649692</v>
      </c>
    </row>
    <row r="286" spans="1:10">
      <c r="A286" s="40">
        <v>24</v>
      </c>
      <c r="B286" s="40" t="s">
        <v>140</v>
      </c>
      <c r="C286" s="41">
        <f t="shared" si="61"/>
        <v>108952509.15058196</v>
      </c>
      <c r="D286" s="41">
        <f t="shared" si="62"/>
        <v>39071545.468116775</v>
      </c>
      <c r="E286" s="69"/>
      <c r="F286" s="41">
        <f t="shared" si="65"/>
        <v>13043038.867878929</v>
      </c>
      <c r="G286" s="41">
        <f t="shared" si="66"/>
        <v>4677374.4830825115</v>
      </c>
      <c r="H286" s="40" t="s">
        <v>140</v>
      </c>
      <c r="I286" s="41">
        <f t="shared" si="64"/>
        <v>95909470.282703027</v>
      </c>
      <c r="J286" s="41">
        <f t="shared" si="64"/>
        <v>34394170.985034265</v>
      </c>
    </row>
    <row r="287" spans="1:10">
      <c r="A287" s="40">
        <v>25</v>
      </c>
      <c r="B287" s="40" t="s">
        <v>141</v>
      </c>
      <c r="C287" s="41">
        <f t="shared" si="61"/>
        <v>183132520.73821038</v>
      </c>
      <c r="D287" s="41">
        <f t="shared" si="62"/>
        <v>49925830.227522403</v>
      </c>
      <c r="E287" s="69"/>
      <c r="F287" s="41">
        <f>C287*$S$264/100</f>
        <v>21923355.456273705</v>
      </c>
      <c r="G287" s="41">
        <f t="shared" si="66"/>
        <v>5976774.1857941523</v>
      </c>
      <c r="H287" s="40" t="s">
        <v>141</v>
      </c>
      <c r="I287" s="41">
        <f t="shared" si="64"/>
        <v>161209165.28193668</v>
      </c>
      <c r="J287" s="41">
        <f t="shared" si="64"/>
        <v>43949056.041728251</v>
      </c>
    </row>
    <row r="288" spans="1:10">
      <c r="A288" s="40">
        <v>26</v>
      </c>
      <c r="B288" s="40" t="s">
        <v>142</v>
      </c>
      <c r="C288" s="41">
        <f t="shared" si="61"/>
        <v>210182246.02097091</v>
      </c>
      <c r="D288" s="41">
        <f t="shared" si="62"/>
        <v>57460190.565187953</v>
      </c>
      <c r="E288" s="69"/>
      <c r="F288" s="41">
        <f t="shared" si="65"/>
        <v>25161560.99168618</v>
      </c>
      <c r="G288" s="41">
        <f>D288*$S$264/100</f>
        <v>6878735.5586429229</v>
      </c>
      <c r="H288" s="40" t="s">
        <v>142</v>
      </c>
      <c r="I288" s="41">
        <f>C288-F288</f>
        <v>185020685.02928472</v>
      </c>
      <c r="J288" s="41">
        <f t="shared" si="64"/>
        <v>50581455.00654503</v>
      </c>
    </row>
    <row r="289" spans="1:15">
      <c r="A289" s="40">
        <v>27</v>
      </c>
      <c r="B289" s="40" t="s">
        <v>143</v>
      </c>
      <c r="C289" s="41">
        <f t="shared" si="61"/>
        <v>195943522.98882604</v>
      </c>
      <c r="D289" s="41">
        <f t="shared" si="62"/>
        <v>50659167.575612783</v>
      </c>
      <c r="E289" s="69"/>
      <c r="F289" s="41">
        <f t="shared" si="65"/>
        <v>23456999.808239251</v>
      </c>
      <c r="G289" s="41">
        <f t="shared" si="66"/>
        <v>6064564.2478035595</v>
      </c>
      <c r="H289" s="40" t="s">
        <v>143</v>
      </c>
      <c r="I289" s="41">
        <f t="shared" si="64"/>
        <v>172486523.18058679</v>
      </c>
      <c r="J289" s="41">
        <f t="shared" si="64"/>
        <v>44594603.327809222</v>
      </c>
    </row>
    <row r="290" spans="1:15">
      <c r="A290" s="40">
        <v>28</v>
      </c>
      <c r="B290" s="40" t="s">
        <v>144</v>
      </c>
      <c r="C290" s="41">
        <f t="shared" si="61"/>
        <v>225336181.30075946</v>
      </c>
      <c r="D290" s="41">
        <f t="shared" si="62"/>
        <v>59581811.057555802</v>
      </c>
      <c r="E290" s="69"/>
      <c r="F290" s="41">
        <f t="shared" si="65"/>
        <v>26975685.038911466</v>
      </c>
      <c r="G290" s="41">
        <f t="shared" si="66"/>
        <v>7132721.2516809478</v>
      </c>
      <c r="H290" s="40" t="s">
        <v>144</v>
      </c>
      <c r="I290" s="41">
        <f t="shared" si="64"/>
        <v>198360496.261848</v>
      </c>
      <c r="J290" s="86">
        <f t="shared" si="64"/>
        <v>52449089.805874854</v>
      </c>
    </row>
    <row r="291" spans="1:15">
      <c r="A291" s="40">
        <v>30</v>
      </c>
      <c r="B291" s="40" t="s">
        <v>145</v>
      </c>
      <c r="C291" s="41">
        <f t="shared" si="61"/>
        <v>365285725.2486375</v>
      </c>
      <c r="D291" s="41">
        <f t="shared" si="62"/>
        <v>85933685.255739912</v>
      </c>
      <c r="E291" s="69"/>
      <c r="F291" s="41">
        <f>C291*$S$265/100</f>
        <v>47623943.10186103</v>
      </c>
      <c r="G291" s="41">
        <f>D291*$S$265/100</f>
        <v>11203561.087329559</v>
      </c>
      <c r="H291" s="40" t="s">
        <v>145</v>
      </c>
      <c r="I291" s="41">
        <f t="shared" si="64"/>
        <v>317661782.14677644</v>
      </c>
      <c r="J291" s="86">
        <f t="shared" si="64"/>
        <v>74730124.168410361</v>
      </c>
    </row>
    <row r="292" spans="1:15">
      <c r="A292" s="40">
        <v>31</v>
      </c>
      <c r="B292" s="40" t="s">
        <v>146</v>
      </c>
      <c r="C292" s="41">
        <f t="shared" si="61"/>
        <v>384830612.22457653</v>
      </c>
      <c r="D292" s="41">
        <f t="shared" si="62"/>
        <v>90347087.76202029</v>
      </c>
      <c r="E292" s="69"/>
      <c r="F292" s="41">
        <f t="shared" ref="F292:F297" si="67">C292*$S$265/100</f>
        <v>50172097.932277299</v>
      </c>
      <c r="G292" s="41">
        <f t="shared" ref="G292:G297" si="68">D292*$S$265/100</f>
        <v>11778956.224113628</v>
      </c>
      <c r="H292" s="40" t="s">
        <v>146</v>
      </c>
      <c r="I292" s="41">
        <f t="shared" si="64"/>
        <v>334658514.29229921</v>
      </c>
      <c r="J292" s="86">
        <f t="shared" si="64"/>
        <v>78568131.537906662</v>
      </c>
    </row>
    <row r="293" spans="1:15">
      <c r="A293" s="40">
        <v>32</v>
      </c>
      <c r="B293" s="40" t="s">
        <v>147</v>
      </c>
      <c r="C293" s="41">
        <f t="shared" si="61"/>
        <v>406020740.95193756</v>
      </c>
      <c r="D293" s="41">
        <f t="shared" si="62"/>
        <v>97593167.946071297</v>
      </c>
      <c r="E293" s="69"/>
      <c r="F293" s="41">
        <f t="shared" si="67"/>
        <v>52934750.33033105</v>
      </c>
      <c r="G293" s="41">
        <f t="shared" si="68"/>
        <v>12723660.291489596</v>
      </c>
      <c r="H293" s="40" t="s">
        <v>147</v>
      </c>
      <c r="I293" s="41">
        <f t="shared" si="64"/>
        <v>353085990.62160653</v>
      </c>
      <c r="J293" s="86">
        <f t="shared" si="64"/>
        <v>84869507.654581696</v>
      </c>
    </row>
    <row r="294" spans="1:15">
      <c r="A294" s="40">
        <v>33</v>
      </c>
      <c r="B294" s="50" t="s">
        <v>148</v>
      </c>
      <c r="C294" s="51">
        <f t="shared" si="61"/>
        <v>255032614.37330291</v>
      </c>
      <c r="D294" s="51">
        <f t="shared" si="62"/>
        <v>64256038.820923887</v>
      </c>
      <c r="E294" s="69"/>
      <c r="F294" s="41">
        <f t="shared" si="67"/>
        <v>33249749.104665693</v>
      </c>
      <c r="G294" s="41">
        <f t="shared" si="68"/>
        <v>8377348.8128388533</v>
      </c>
      <c r="H294" s="40" t="s">
        <v>148</v>
      </c>
      <c r="I294" s="41">
        <f t="shared" si="64"/>
        <v>221782865.26863721</v>
      </c>
      <c r="J294" s="86">
        <f t="shared" si="64"/>
        <v>55878690.008085035</v>
      </c>
    </row>
    <row r="295" spans="1:15">
      <c r="A295" s="40">
        <v>34</v>
      </c>
      <c r="B295" s="40" t="s">
        <v>149</v>
      </c>
      <c r="C295" s="41">
        <f t="shared" si="61"/>
        <v>493852720.49263132</v>
      </c>
      <c r="D295" s="41">
        <f t="shared" si="62"/>
        <v>116842097.27946091</v>
      </c>
      <c r="E295" s="69"/>
      <c r="F295" s="41">
        <f t="shared" si="67"/>
        <v>64385800.582356803</v>
      </c>
      <c r="G295" s="41">
        <f t="shared" si="68"/>
        <v>15233229.792791946</v>
      </c>
      <c r="H295" s="40" t="s">
        <v>149</v>
      </c>
      <c r="I295" s="41">
        <f t="shared" si="64"/>
        <v>429466919.91027451</v>
      </c>
      <c r="J295" s="86">
        <f t="shared" si="64"/>
        <v>101608867.48666896</v>
      </c>
    </row>
    <row r="296" spans="1:15">
      <c r="A296" s="40">
        <v>35</v>
      </c>
      <c r="B296" s="40" t="s">
        <v>150</v>
      </c>
      <c r="C296" s="41">
        <f t="shared" si="61"/>
        <v>582495212.27530766</v>
      </c>
      <c r="D296" s="41">
        <f t="shared" si="62"/>
        <v>133693318.43113054</v>
      </c>
      <c r="E296" s="69"/>
      <c r="F296" s="41">
        <f t="shared" si="67"/>
        <v>75942520.961155981</v>
      </c>
      <c r="G296" s="41">
        <f t="shared" si="68"/>
        <v>17430199.293250095</v>
      </c>
      <c r="H296" s="40" t="s">
        <v>150</v>
      </c>
      <c r="I296" s="41">
        <f t="shared" si="64"/>
        <v>506552691.31415164</v>
      </c>
      <c r="J296" s="86">
        <f t="shared" si="64"/>
        <v>116263119.13788044</v>
      </c>
    </row>
    <row r="297" spans="1:15">
      <c r="A297" s="40">
        <v>36</v>
      </c>
      <c r="B297" s="40" t="s">
        <v>151</v>
      </c>
      <c r="C297" s="41">
        <f t="shared" si="61"/>
        <v>548071218.16336942</v>
      </c>
      <c r="D297" s="41">
        <f t="shared" si="62"/>
        <v>127546358.76388809</v>
      </c>
      <c r="E297" s="69"/>
      <c r="F297" s="41">
        <f t="shared" si="67"/>
        <v>71454510.005321726</v>
      </c>
      <c r="G297" s="41">
        <f t="shared" si="68"/>
        <v>16628792.511632968</v>
      </c>
      <c r="H297" s="40" t="s">
        <v>151</v>
      </c>
      <c r="I297" s="41">
        <f t="shared" si="64"/>
        <v>476616708.15804768</v>
      </c>
      <c r="J297" s="86">
        <f t="shared" si="64"/>
        <v>110917566.25225513</v>
      </c>
    </row>
    <row r="298" spans="1:15">
      <c r="A298" s="40">
        <v>37</v>
      </c>
      <c r="B298" s="40" t="s">
        <v>152</v>
      </c>
      <c r="C298" s="41">
        <f t="shared" si="61"/>
        <v>540626120.8410567</v>
      </c>
      <c r="D298" s="41">
        <f t="shared" si="62"/>
        <v>128138573.91704009</v>
      </c>
      <c r="E298" s="69"/>
      <c r="F298" s="41">
        <f>C298*$S$265/100</f>
        <v>70483859.17842643</v>
      </c>
      <c r="G298" s="41">
        <f>D298*$S$265/100</f>
        <v>16706002.265007736</v>
      </c>
      <c r="H298" s="40" t="s">
        <v>152</v>
      </c>
      <c r="I298" s="41">
        <f t="shared" si="64"/>
        <v>470142261.66263026</v>
      </c>
      <c r="J298" s="86">
        <f t="shared" si="64"/>
        <v>111432571.65203236</v>
      </c>
    </row>
    <row r="299" spans="1:15" s="21" customFormat="1">
      <c r="C299" s="49"/>
      <c r="D299" s="49"/>
      <c r="E299" s="48"/>
      <c r="F299" s="49"/>
      <c r="G299" s="49"/>
      <c r="I299" s="49"/>
      <c r="J299" s="49"/>
      <c r="N299" s="27"/>
      <c r="O299" s="27"/>
    </row>
    <row r="300" spans="1:15" s="21" customFormat="1">
      <c r="C300" s="49"/>
      <c r="D300" s="49"/>
      <c r="E300" s="48"/>
      <c r="F300" s="49"/>
      <c r="G300" s="49"/>
      <c r="I300" s="49"/>
      <c r="J300" s="49"/>
      <c r="N300" s="27"/>
      <c r="O300" s="27"/>
    </row>
    <row r="301" spans="1:15" s="21" customFormat="1">
      <c r="C301" s="49"/>
      <c r="D301" s="49"/>
      <c r="E301" s="48"/>
      <c r="F301" s="49"/>
      <c r="G301" s="49"/>
      <c r="I301" s="49"/>
      <c r="J301" s="49"/>
      <c r="N301" s="27"/>
      <c r="O301" s="27"/>
    </row>
    <row r="302" spans="1:15" s="21" customFormat="1">
      <c r="C302" s="49"/>
      <c r="D302" s="49"/>
      <c r="E302" s="48"/>
      <c r="F302" s="49"/>
      <c r="G302" s="49"/>
      <c r="I302" s="49"/>
      <c r="J302" s="49"/>
      <c r="N302" s="27"/>
      <c r="O302" s="27"/>
    </row>
    <row r="303" spans="1:15" s="21" customFormat="1">
      <c r="C303" s="49"/>
      <c r="D303" s="49"/>
      <c r="E303" s="48"/>
      <c r="F303" s="49"/>
      <c r="G303" s="49"/>
      <c r="I303" s="49"/>
      <c r="J303" s="49"/>
      <c r="N303" s="27"/>
      <c r="O303" s="27"/>
    </row>
    <row r="304" spans="1:15" s="21" customFormat="1">
      <c r="C304" s="49"/>
      <c r="D304" s="49"/>
      <c r="E304" s="48"/>
      <c r="F304" s="49"/>
      <c r="G304" s="49"/>
      <c r="I304" s="49"/>
      <c r="J304" s="49"/>
      <c r="N304" s="27"/>
      <c r="O304" s="27"/>
    </row>
    <row r="305" spans="1:17" s="21" customFormat="1">
      <c r="C305" s="49"/>
      <c r="D305" s="49"/>
      <c r="E305" s="48"/>
      <c r="F305" s="49"/>
      <c r="G305" s="49"/>
      <c r="I305" s="49"/>
      <c r="J305" s="49"/>
      <c r="N305" s="27"/>
      <c r="O305" s="27"/>
    </row>
    <row r="306" spans="1:17" s="21" customFormat="1">
      <c r="C306" s="49"/>
      <c r="D306" s="49"/>
      <c r="E306" s="48"/>
      <c r="F306" s="49"/>
      <c r="G306" s="49"/>
      <c r="I306" s="49"/>
      <c r="J306" s="49"/>
      <c r="N306" s="27"/>
      <c r="O306" s="27"/>
    </row>
    <row r="307" spans="1:17" s="21" customFormat="1">
      <c r="C307" s="49"/>
      <c r="D307" s="49"/>
      <c r="E307" s="48"/>
      <c r="F307" s="49"/>
      <c r="G307" s="49"/>
      <c r="I307" s="49"/>
      <c r="J307" s="49"/>
      <c r="N307" s="27"/>
      <c r="O307" s="27"/>
    </row>
    <row r="308" spans="1:17" s="21" customFormat="1">
      <c r="C308" s="49"/>
      <c r="D308" s="49"/>
      <c r="E308" s="48"/>
      <c r="F308" s="49"/>
      <c r="G308" s="49"/>
      <c r="I308" s="49"/>
      <c r="J308" s="49"/>
      <c r="N308" s="27"/>
      <c r="O308" s="27"/>
    </row>
    <row r="309" spans="1:17" s="21" customFormat="1">
      <c r="C309" s="49"/>
      <c r="D309" s="49"/>
      <c r="E309" s="48"/>
      <c r="F309" s="49"/>
      <c r="G309" s="49"/>
      <c r="I309" s="49"/>
      <c r="J309" s="49"/>
      <c r="N309" s="27"/>
      <c r="O309" s="27"/>
    </row>
    <row r="310" spans="1:17" s="21" customFormat="1">
      <c r="C310" s="49"/>
      <c r="D310" s="49"/>
      <c r="E310" s="48"/>
      <c r="F310" s="49"/>
      <c r="G310" s="49"/>
      <c r="I310" s="49"/>
      <c r="J310" s="49"/>
      <c r="N310" s="27"/>
      <c r="O310" s="27"/>
    </row>
    <row r="312" spans="1:17">
      <c r="A312" s="2" t="s">
        <v>179</v>
      </c>
    </row>
    <row r="314" spans="1:17">
      <c r="B314" s="40" t="s">
        <v>180</v>
      </c>
      <c r="C314" s="40"/>
      <c r="D314" s="40"/>
    </row>
    <row r="315" spans="1:17">
      <c r="B315" s="40"/>
      <c r="C315" s="40"/>
      <c r="D315" s="40"/>
      <c r="G315" s="66"/>
      <c r="H315" s="81" t="s">
        <v>115</v>
      </c>
      <c r="I315" s="81" t="s">
        <v>116</v>
      </c>
      <c r="J315" s="66"/>
      <c r="K315" s="81" t="s">
        <v>115</v>
      </c>
      <c r="L315" s="81" t="s">
        <v>116</v>
      </c>
      <c r="M315" s="81"/>
      <c r="N315" s="81" t="s">
        <v>115</v>
      </c>
      <c r="O315" s="81" t="s">
        <v>116</v>
      </c>
      <c r="P315" s="27"/>
    </row>
    <row r="316" spans="1:17">
      <c r="A316" s="69">
        <v>1</v>
      </c>
      <c r="B316" s="69" t="s">
        <v>117</v>
      </c>
      <c r="C316" s="41">
        <f>I263/2</f>
        <v>11407386.45943116</v>
      </c>
      <c r="D316" s="73">
        <f>J263/2</f>
        <v>3299002.0515596918</v>
      </c>
      <c r="G316" s="74" t="s">
        <v>187</v>
      </c>
      <c r="H316" s="84">
        <f>C316</f>
        <v>11407386.45943116</v>
      </c>
      <c r="I316" s="84">
        <f>D316</f>
        <v>3299002.0515596918</v>
      </c>
      <c r="J316" s="85" t="s">
        <v>188</v>
      </c>
      <c r="K316" s="85">
        <f>C317</f>
        <v>10705022.573685817</v>
      </c>
      <c r="L316" s="85">
        <f>D317</f>
        <v>3537093.8317916393</v>
      </c>
      <c r="M316" s="89" t="s">
        <v>189</v>
      </c>
      <c r="N316" s="89">
        <f>C318</f>
        <v>11219815.997052774</v>
      </c>
      <c r="O316" s="89">
        <f>D318</f>
        <v>4086863.7885175268</v>
      </c>
      <c r="P316" s="27"/>
      <c r="Q316" s="27"/>
    </row>
    <row r="317" spans="1:17">
      <c r="A317" s="69">
        <v>2</v>
      </c>
      <c r="B317" s="69" t="s">
        <v>118</v>
      </c>
      <c r="C317" s="41">
        <f t="shared" ref="C317:D351" si="69">I264/2</f>
        <v>10705022.573685817</v>
      </c>
      <c r="D317" s="41">
        <f t="shared" si="69"/>
        <v>3537093.8317916393</v>
      </c>
      <c r="G317" s="74" t="s">
        <v>190</v>
      </c>
      <c r="H317" s="84">
        <f>C320</f>
        <v>12254326.656334758</v>
      </c>
      <c r="I317" s="84">
        <f>D320</f>
        <v>4433566.3543753</v>
      </c>
      <c r="J317" s="85" t="s">
        <v>198</v>
      </c>
      <c r="K317" s="85">
        <f>C321</f>
        <v>10374381.955529463</v>
      </c>
      <c r="L317" s="85">
        <f>D321</f>
        <v>3626443.7283634208</v>
      </c>
      <c r="M317" s="89" t="s">
        <v>191</v>
      </c>
      <c r="N317" s="89">
        <f>C322</f>
        <v>11965535.266333397</v>
      </c>
      <c r="O317" s="89">
        <f>D322</f>
        <v>4622589.8262991151</v>
      </c>
      <c r="P317" s="27"/>
      <c r="Q317" s="27"/>
    </row>
    <row r="318" spans="1:17">
      <c r="A318" s="69">
        <v>3</v>
      </c>
      <c r="B318" s="69" t="s">
        <v>119</v>
      </c>
      <c r="C318" s="41">
        <f t="shared" si="69"/>
        <v>11219815.997052774</v>
      </c>
      <c r="D318" s="41">
        <f t="shared" si="69"/>
        <v>4086863.7885175268</v>
      </c>
      <c r="G318" s="74" t="s">
        <v>192</v>
      </c>
      <c r="H318" s="84">
        <f>C324</f>
        <v>12336687.680599116</v>
      </c>
      <c r="I318" s="84">
        <f>D324</f>
        <v>4243938.0813486949</v>
      </c>
      <c r="J318" s="85" t="s">
        <v>199</v>
      </c>
      <c r="K318" s="85">
        <f>C325</f>
        <v>10587731.572415655</v>
      </c>
      <c r="L318" s="85">
        <f>D325</f>
        <v>4086651.2716283184</v>
      </c>
      <c r="M318" s="89" t="s">
        <v>205</v>
      </c>
      <c r="N318" s="89">
        <f>C326</f>
        <v>10311829.895265957</v>
      </c>
      <c r="O318" s="89">
        <f>D326</f>
        <v>3983400.6791554093</v>
      </c>
      <c r="P318" s="27"/>
      <c r="Q318" s="27"/>
    </row>
    <row r="319" spans="1:17">
      <c r="A319" s="69">
        <v>4</v>
      </c>
      <c r="B319" s="69" t="s">
        <v>120</v>
      </c>
      <c r="C319" s="41">
        <f t="shared" si="69"/>
        <v>9749076.9619737118</v>
      </c>
      <c r="D319" s="41">
        <f t="shared" si="69"/>
        <v>3594495.9788325941</v>
      </c>
      <c r="G319" s="74" t="s">
        <v>193</v>
      </c>
      <c r="H319" s="84">
        <f>C328</f>
        <v>18485895.321370896</v>
      </c>
      <c r="I319" s="84">
        <f>D328</f>
        <v>6223507.9504936729</v>
      </c>
      <c r="J319" s="85" t="s">
        <v>200</v>
      </c>
      <c r="K319" s="85">
        <f>C329</f>
        <v>18641025.687413849</v>
      </c>
      <c r="L319" s="85">
        <f>D329</f>
        <v>6746845.5006160149</v>
      </c>
      <c r="M319" s="89" t="s">
        <v>206</v>
      </c>
      <c r="N319" s="89">
        <f>C330</f>
        <v>15459016.079464488</v>
      </c>
      <c r="O319" s="89">
        <f>D330</f>
        <v>5808982.4263250893</v>
      </c>
      <c r="P319" s="27"/>
      <c r="Q319" s="27"/>
    </row>
    <row r="320" spans="1:17">
      <c r="A320" s="69">
        <v>5</v>
      </c>
      <c r="B320" s="69" t="s">
        <v>121</v>
      </c>
      <c r="C320" s="41">
        <f t="shared" si="69"/>
        <v>12254326.656334758</v>
      </c>
      <c r="D320" s="41">
        <f t="shared" si="69"/>
        <v>4433566.3543753</v>
      </c>
      <c r="G320" s="74" t="s">
        <v>194</v>
      </c>
      <c r="H320" s="84">
        <f>C332</f>
        <v>46477868.226839036</v>
      </c>
      <c r="I320" s="84">
        <f>D332</f>
        <v>14325317.020885352</v>
      </c>
      <c r="J320" s="85" t="s">
        <v>201</v>
      </c>
      <c r="K320" s="85">
        <f>C333</f>
        <v>38590752.634639539</v>
      </c>
      <c r="L320" s="85">
        <f>D333</f>
        <v>12471133.109038536</v>
      </c>
      <c r="M320" s="89" t="s">
        <v>207</v>
      </c>
      <c r="N320" s="89">
        <f>C334</f>
        <v>39716781.04248219</v>
      </c>
      <c r="O320" s="89">
        <f>D334</f>
        <v>12888842.00434936</v>
      </c>
      <c r="P320" s="27"/>
      <c r="Q320" s="27"/>
    </row>
    <row r="321" spans="1:17">
      <c r="A321" s="69">
        <v>6</v>
      </c>
      <c r="B321" s="69" t="s">
        <v>122</v>
      </c>
      <c r="C321" s="41">
        <f t="shared" si="69"/>
        <v>10374381.955529463</v>
      </c>
      <c r="D321" s="41">
        <f t="shared" si="69"/>
        <v>3626443.7283634208</v>
      </c>
      <c r="G321" s="74" t="s">
        <v>195</v>
      </c>
      <c r="H321" s="84">
        <f>C340</f>
        <v>80604582.640968338</v>
      </c>
      <c r="I321" s="84">
        <f>D340</f>
        <v>21974528.020864125</v>
      </c>
      <c r="J321" s="85" t="s">
        <v>202</v>
      </c>
      <c r="K321" s="85">
        <f>C341</f>
        <v>92510342.514642358</v>
      </c>
      <c r="L321" s="85">
        <f>D341</f>
        <v>25290727.503272515</v>
      </c>
      <c r="M321" s="89" t="s">
        <v>208</v>
      </c>
      <c r="N321" s="89">
        <f>C342</f>
        <v>86243261.590293393</v>
      </c>
      <c r="O321" s="89">
        <f>D342</f>
        <v>22297301.663904611</v>
      </c>
      <c r="P321" s="27"/>
      <c r="Q321" s="27"/>
    </row>
    <row r="322" spans="1:17">
      <c r="A322" s="69">
        <v>7</v>
      </c>
      <c r="B322" s="69" t="s">
        <v>123</v>
      </c>
      <c r="C322" s="41">
        <f t="shared" si="69"/>
        <v>11965535.266333397</v>
      </c>
      <c r="D322" s="41">
        <f t="shared" si="69"/>
        <v>4622589.8262991151</v>
      </c>
      <c r="G322" s="74" t="s">
        <v>196</v>
      </c>
      <c r="H322" s="84">
        <f>C344</f>
        <v>158830891.07338822</v>
      </c>
      <c r="I322" s="84">
        <f>D344</f>
        <v>37365062.08420518</v>
      </c>
      <c r="J322" s="85" t="s">
        <v>203</v>
      </c>
      <c r="K322" s="85">
        <f>C345</f>
        <v>167329257.14614961</v>
      </c>
      <c r="L322" s="85">
        <f>D345</f>
        <v>39284065.768953331</v>
      </c>
      <c r="M322" s="89" t="s">
        <v>209</v>
      </c>
      <c r="N322" s="89">
        <f>C346</f>
        <v>176542995.31080326</v>
      </c>
      <c r="O322" s="89">
        <f>D346</f>
        <v>42434753.827290848</v>
      </c>
      <c r="P322" s="27"/>
      <c r="Q322" s="27"/>
    </row>
    <row r="323" spans="1:17">
      <c r="A323" s="69">
        <v>8</v>
      </c>
      <c r="B323" s="69" t="s">
        <v>124</v>
      </c>
      <c r="C323" s="41">
        <f t="shared" si="69"/>
        <v>11160577.66984855</v>
      </c>
      <c r="D323" s="41">
        <f t="shared" si="69"/>
        <v>4165221.8724528761</v>
      </c>
      <c r="G323" s="74" t="s">
        <v>197</v>
      </c>
      <c r="H323" s="84">
        <f>C348</f>
        <v>214733459.95513725</v>
      </c>
      <c r="I323" s="84">
        <f>D348</f>
        <v>50804433.74333448</v>
      </c>
      <c r="J323" s="85" t="s">
        <v>204</v>
      </c>
      <c r="K323" s="85">
        <f>C349</f>
        <v>253276345.65707582</v>
      </c>
      <c r="L323" s="85">
        <f>D349</f>
        <v>58131559.568940222</v>
      </c>
      <c r="M323" s="89" t="s">
        <v>210</v>
      </c>
      <c r="N323" s="89">
        <f>C350</f>
        <v>238308354.07902384</v>
      </c>
      <c r="O323" s="89">
        <f>D350</f>
        <v>55458783.126127563</v>
      </c>
      <c r="P323" s="27"/>
      <c r="Q323" s="27"/>
    </row>
    <row r="324" spans="1:17">
      <c r="A324" s="69">
        <v>9</v>
      </c>
      <c r="B324" s="69" t="s">
        <v>125</v>
      </c>
      <c r="C324" s="41">
        <f t="shared" si="69"/>
        <v>12336687.680599116</v>
      </c>
      <c r="D324" s="41">
        <f t="shared" si="69"/>
        <v>4243938.0813486949</v>
      </c>
      <c r="G324" s="78"/>
      <c r="H324" s="78"/>
      <c r="I324" s="78"/>
      <c r="J324" s="78"/>
      <c r="K324" s="78"/>
      <c r="L324" s="78"/>
    </row>
    <row r="325" spans="1:17">
      <c r="A325" s="69">
        <v>10</v>
      </c>
      <c r="B325" s="69" t="s">
        <v>126</v>
      </c>
      <c r="C325" s="41">
        <f t="shared" si="69"/>
        <v>10587731.572415655</v>
      </c>
      <c r="D325" s="41">
        <f t="shared" si="69"/>
        <v>4086651.2716283184</v>
      </c>
      <c r="G325" s="76"/>
      <c r="H325" s="77" t="s">
        <v>115</v>
      </c>
      <c r="I325" s="77" t="s">
        <v>116</v>
      </c>
      <c r="J325" s="78"/>
      <c r="K325" s="78"/>
      <c r="L325" s="78"/>
    </row>
    <row r="326" spans="1:17">
      <c r="A326" s="69">
        <v>11</v>
      </c>
      <c r="B326" s="69" t="s">
        <v>127</v>
      </c>
      <c r="C326" s="41">
        <f t="shared" si="69"/>
        <v>10311829.895265957</v>
      </c>
      <c r="D326" s="41">
        <f t="shared" si="69"/>
        <v>3983400.6791554093</v>
      </c>
      <c r="G326" s="74" t="s">
        <v>162</v>
      </c>
      <c r="H326" s="75">
        <f>AVERAGE(H316,K316,N316)</f>
        <v>11110741.676723251</v>
      </c>
      <c r="I326" s="75">
        <f>AVERAGE(I316,L316,O316)</f>
        <v>3640986.5572896195</v>
      </c>
      <c r="J326" s="78"/>
      <c r="K326" s="78"/>
      <c r="L326" s="78"/>
    </row>
    <row r="327" spans="1:17">
      <c r="A327" s="69">
        <v>12</v>
      </c>
      <c r="B327" s="69" t="s">
        <v>128</v>
      </c>
      <c r="C327" s="41">
        <f t="shared" si="69"/>
        <v>9973891.1726911329</v>
      </c>
      <c r="D327" s="41">
        <f t="shared" si="69"/>
        <v>3630464.4957664614</v>
      </c>
      <c r="G327" s="74" t="s">
        <v>163</v>
      </c>
      <c r="H327" s="75">
        <f>AVERAGE(H317,K317,N317)</f>
        <v>11531414.626065873</v>
      </c>
      <c r="I327" s="75">
        <f>AVERAGE(I317,L317,O317)</f>
        <v>4227533.3030126123</v>
      </c>
      <c r="J327" s="78"/>
      <c r="K327" s="78"/>
      <c r="L327" s="78"/>
    </row>
    <row r="328" spans="1:17">
      <c r="A328" s="69">
        <v>13</v>
      </c>
      <c r="B328" s="69" t="s">
        <v>129</v>
      </c>
      <c r="C328" s="41">
        <f t="shared" si="69"/>
        <v>18485895.321370896</v>
      </c>
      <c r="D328" s="41">
        <f t="shared" si="69"/>
        <v>6223507.9504936729</v>
      </c>
      <c r="G328" s="74" t="s">
        <v>164</v>
      </c>
      <c r="H328" s="75">
        <f t="shared" ref="H328:H333" si="70">AVERAGE(H318,K318,N318)</f>
        <v>11078749.716093577</v>
      </c>
      <c r="I328" s="75">
        <f t="shared" ref="I328:I333" si="71">AVERAGE(I318,L318,O318)</f>
        <v>4104663.344044141</v>
      </c>
      <c r="J328" s="78"/>
      <c r="K328" s="78"/>
      <c r="L328" s="78"/>
    </row>
    <row r="329" spans="1:17">
      <c r="A329" s="69">
        <v>14</v>
      </c>
      <c r="B329" s="69" t="s">
        <v>130</v>
      </c>
      <c r="C329" s="41">
        <f t="shared" si="69"/>
        <v>18641025.687413849</v>
      </c>
      <c r="D329" s="41">
        <f t="shared" si="69"/>
        <v>6746845.5006160149</v>
      </c>
      <c r="G329" s="74" t="s">
        <v>165</v>
      </c>
      <c r="H329" s="75">
        <f t="shared" si="70"/>
        <v>17528645.696083076</v>
      </c>
      <c r="I329" s="75">
        <f t="shared" si="71"/>
        <v>6259778.6258115927</v>
      </c>
      <c r="J329" s="78"/>
      <c r="K329" s="78"/>
      <c r="L329" s="78"/>
    </row>
    <row r="330" spans="1:17">
      <c r="A330" s="69">
        <v>15</v>
      </c>
      <c r="B330" s="69" t="s">
        <v>131</v>
      </c>
      <c r="C330" s="41">
        <f t="shared" si="69"/>
        <v>15459016.079464488</v>
      </c>
      <c r="D330" s="41">
        <f t="shared" si="69"/>
        <v>5808982.4263250893</v>
      </c>
      <c r="G330" s="74" t="s">
        <v>166</v>
      </c>
      <c r="H330" s="75">
        <f t="shared" si="70"/>
        <v>41595133.967986919</v>
      </c>
      <c r="I330" s="75">
        <f t="shared" si="71"/>
        <v>13228430.711424416</v>
      </c>
      <c r="J330" s="82"/>
      <c r="K330" s="82"/>
      <c r="L330" s="82"/>
    </row>
    <row r="331" spans="1:17">
      <c r="A331" s="69">
        <v>16</v>
      </c>
      <c r="B331" s="69" t="s">
        <v>132</v>
      </c>
      <c r="C331" s="41">
        <f t="shared" si="69"/>
        <v>18740786.493671529</v>
      </c>
      <c r="D331" s="41">
        <f t="shared" si="69"/>
        <v>6677057.9974060748</v>
      </c>
      <c r="G331" s="74" t="s">
        <v>167</v>
      </c>
      <c r="H331" s="75">
        <f t="shared" si="70"/>
        <v>86452728.915301368</v>
      </c>
      <c r="I331" s="75">
        <f t="shared" si="71"/>
        <v>23187519.06268042</v>
      </c>
      <c r="J331" s="80"/>
      <c r="K331" s="79"/>
      <c r="L331" s="80"/>
    </row>
    <row r="332" spans="1:17">
      <c r="A332" s="69">
        <v>17</v>
      </c>
      <c r="B332" s="69" t="s">
        <v>133</v>
      </c>
      <c r="C332" s="41">
        <f t="shared" si="69"/>
        <v>46477868.226839036</v>
      </c>
      <c r="D332" s="41">
        <f t="shared" si="69"/>
        <v>14325317.020885352</v>
      </c>
      <c r="G332" s="74" t="s">
        <v>168</v>
      </c>
      <c r="H332" s="75">
        <f t="shared" si="70"/>
        <v>167567714.51011372</v>
      </c>
      <c r="I332" s="75">
        <f t="shared" si="71"/>
        <v>39694627.226816453</v>
      </c>
      <c r="J332" s="80"/>
      <c r="K332" s="79"/>
      <c r="L332" s="80"/>
    </row>
    <row r="333" spans="1:17">
      <c r="A333" s="69">
        <v>18</v>
      </c>
      <c r="B333" s="69" t="s">
        <v>134</v>
      </c>
      <c r="C333" s="41">
        <f t="shared" si="69"/>
        <v>38590752.634639539</v>
      </c>
      <c r="D333" s="41">
        <f t="shared" si="69"/>
        <v>12471133.109038536</v>
      </c>
      <c r="G333" s="74" t="s">
        <v>169</v>
      </c>
      <c r="H333" s="75">
        <f t="shared" si="70"/>
        <v>235439386.56374565</v>
      </c>
      <c r="I333" s="75">
        <f t="shared" si="71"/>
        <v>54798258.812800758</v>
      </c>
      <c r="J333" s="80"/>
      <c r="K333" s="79"/>
      <c r="L333" s="80"/>
    </row>
    <row r="334" spans="1:17">
      <c r="A334" s="69">
        <v>19</v>
      </c>
      <c r="B334" s="69" t="s">
        <v>135</v>
      </c>
      <c r="C334" s="41">
        <f t="shared" si="69"/>
        <v>39716781.04248219</v>
      </c>
      <c r="D334" s="41">
        <f t="shared" si="69"/>
        <v>12888842.00434936</v>
      </c>
      <c r="G334" s="79"/>
      <c r="H334" s="80"/>
      <c r="I334" s="79"/>
      <c r="J334" s="80"/>
      <c r="K334" s="79"/>
      <c r="L334" s="80"/>
    </row>
    <row r="335" spans="1:17">
      <c r="A335" s="69">
        <v>20</v>
      </c>
      <c r="B335" s="69" t="s">
        <v>136</v>
      </c>
      <c r="C335" s="41">
        <f t="shared" si="69"/>
        <v>44683919.922926404</v>
      </c>
      <c r="D335" s="41">
        <f t="shared" si="69"/>
        <v>14514350.207978789</v>
      </c>
      <c r="G335" s="79"/>
      <c r="H335" s="80"/>
      <c r="I335" s="79"/>
      <c r="J335" s="80"/>
      <c r="K335" s="79"/>
      <c r="L335" s="80"/>
    </row>
    <row r="336" spans="1:17">
      <c r="A336" s="69">
        <v>21</v>
      </c>
      <c r="B336" s="69" t="s">
        <v>137</v>
      </c>
      <c r="C336" s="41">
        <f t="shared" si="69"/>
        <v>47749398.387518026</v>
      </c>
      <c r="D336" s="41">
        <f t="shared" si="69"/>
        <v>16171250.424390253</v>
      </c>
      <c r="G336" s="79"/>
      <c r="H336" s="80"/>
      <c r="I336" s="79"/>
      <c r="J336" s="80"/>
      <c r="K336" s="79"/>
      <c r="L336" s="80"/>
    </row>
    <row r="337" spans="1:12">
      <c r="A337" s="69">
        <v>22</v>
      </c>
      <c r="B337" s="69" t="s">
        <v>138</v>
      </c>
      <c r="C337" s="41">
        <f t="shared" si="69"/>
        <v>42566713.124042451</v>
      </c>
      <c r="D337" s="41">
        <f t="shared" si="69"/>
        <v>14861257.138189401</v>
      </c>
      <c r="G337" s="79"/>
      <c r="H337" s="80"/>
      <c r="I337" s="79"/>
      <c r="J337" s="80"/>
      <c r="K337" s="79"/>
      <c r="L337" s="80"/>
    </row>
    <row r="338" spans="1:12">
      <c r="A338" s="69">
        <v>23</v>
      </c>
      <c r="B338" s="69" t="s">
        <v>139</v>
      </c>
      <c r="C338" s="41">
        <f t="shared" si="69"/>
        <v>41782352.721163154</v>
      </c>
      <c r="D338" s="41">
        <f t="shared" si="69"/>
        <v>14848220.487824846</v>
      </c>
      <c r="G338" s="79"/>
      <c r="H338" s="80"/>
      <c r="I338" s="79"/>
      <c r="J338" s="80"/>
      <c r="K338" s="79"/>
      <c r="L338" s="80"/>
    </row>
    <row r="339" spans="1:12">
      <c r="A339" s="69">
        <v>24</v>
      </c>
      <c r="B339" s="69" t="s">
        <v>140</v>
      </c>
      <c r="C339" s="41">
        <f t="shared" si="69"/>
        <v>47954735.141351514</v>
      </c>
      <c r="D339" s="41">
        <f t="shared" si="69"/>
        <v>17197085.492517132</v>
      </c>
      <c r="G339" s="78"/>
      <c r="H339" s="78"/>
      <c r="I339" s="78"/>
      <c r="J339" s="78"/>
      <c r="K339" s="78"/>
      <c r="L339" s="78"/>
    </row>
    <row r="340" spans="1:12">
      <c r="A340" s="69">
        <v>25</v>
      </c>
      <c r="B340" s="69" t="s">
        <v>141</v>
      </c>
      <c r="C340" s="41">
        <f t="shared" si="69"/>
        <v>80604582.640968338</v>
      </c>
      <c r="D340" s="41">
        <f t="shared" si="69"/>
        <v>21974528.020864125</v>
      </c>
      <c r="G340" s="78"/>
      <c r="H340" s="78"/>
      <c r="I340" s="78"/>
      <c r="J340" s="78"/>
      <c r="K340" s="78"/>
      <c r="L340" s="78"/>
    </row>
    <row r="341" spans="1:12">
      <c r="A341" s="69">
        <v>26</v>
      </c>
      <c r="B341" s="69" t="s">
        <v>142</v>
      </c>
      <c r="C341" s="41">
        <f t="shared" si="69"/>
        <v>92510342.514642358</v>
      </c>
      <c r="D341" s="41">
        <f t="shared" si="69"/>
        <v>25290727.503272515</v>
      </c>
    </row>
    <row r="342" spans="1:12">
      <c r="A342" s="69">
        <v>27</v>
      </c>
      <c r="B342" s="69" t="s">
        <v>143</v>
      </c>
      <c r="C342" s="41">
        <f t="shared" si="69"/>
        <v>86243261.590293393</v>
      </c>
      <c r="D342" s="41">
        <f t="shared" si="69"/>
        <v>22297301.663904611</v>
      </c>
    </row>
    <row r="343" spans="1:12">
      <c r="A343" s="69">
        <v>28</v>
      </c>
      <c r="B343" s="69" t="s">
        <v>144</v>
      </c>
      <c r="C343" s="41">
        <f t="shared" si="69"/>
        <v>99180248.130924001</v>
      </c>
      <c r="D343" s="41">
        <f t="shared" si="69"/>
        <v>26224544.902937427</v>
      </c>
    </row>
    <row r="344" spans="1:12">
      <c r="A344" s="69">
        <v>30</v>
      </c>
      <c r="B344" s="69" t="s">
        <v>145</v>
      </c>
      <c r="C344" s="41">
        <f t="shared" si="69"/>
        <v>158830891.07338822</v>
      </c>
      <c r="D344" s="41">
        <f t="shared" si="69"/>
        <v>37365062.08420518</v>
      </c>
    </row>
    <row r="345" spans="1:12">
      <c r="A345" s="69">
        <v>31</v>
      </c>
      <c r="B345" s="69" t="s">
        <v>146</v>
      </c>
      <c r="C345" s="41">
        <f t="shared" si="69"/>
        <v>167329257.14614961</v>
      </c>
      <c r="D345" s="41">
        <f t="shared" si="69"/>
        <v>39284065.768953331</v>
      </c>
    </row>
    <row r="346" spans="1:12">
      <c r="A346" s="69">
        <v>32</v>
      </c>
      <c r="B346" s="69" t="s">
        <v>147</v>
      </c>
      <c r="C346" s="41">
        <f t="shared" si="69"/>
        <v>176542995.31080326</v>
      </c>
      <c r="D346" s="41">
        <f t="shared" si="69"/>
        <v>42434753.827290848</v>
      </c>
    </row>
    <row r="347" spans="1:12">
      <c r="A347" s="69">
        <v>33</v>
      </c>
      <c r="B347" s="69" t="s">
        <v>148</v>
      </c>
      <c r="C347" s="41">
        <f t="shared" si="69"/>
        <v>110891432.63431861</v>
      </c>
      <c r="D347" s="41">
        <f t="shared" si="69"/>
        <v>27939345.004042517</v>
      </c>
    </row>
    <row r="348" spans="1:12">
      <c r="A348" s="69">
        <v>34</v>
      </c>
      <c r="B348" s="69" t="s">
        <v>149</v>
      </c>
      <c r="C348" s="41">
        <f t="shared" si="69"/>
        <v>214733459.95513725</v>
      </c>
      <c r="D348" s="41">
        <f t="shared" si="69"/>
        <v>50804433.74333448</v>
      </c>
    </row>
    <row r="349" spans="1:12">
      <c r="A349" s="69">
        <v>35</v>
      </c>
      <c r="B349" s="69" t="s">
        <v>150</v>
      </c>
      <c r="C349" s="41">
        <f t="shared" si="69"/>
        <v>253276345.65707582</v>
      </c>
      <c r="D349" s="41">
        <f t="shared" si="69"/>
        <v>58131559.568940222</v>
      </c>
    </row>
    <row r="350" spans="1:12">
      <c r="A350" s="69">
        <v>36</v>
      </c>
      <c r="B350" s="69" t="s">
        <v>151</v>
      </c>
      <c r="C350" s="41">
        <f t="shared" si="69"/>
        <v>238308354.07902384</v>
      </c>
      <c r="D350" s="41">
        <f t="shared" si="69"/>
        <v>55458783.126127563</v>
      </c>
    </row>
    <row r="351" spans="1:12">
      <c r="A351" s="69">
        <v>37</v>
      </c>
      <c r="B351" s="69" t="s">
        <v>152</v>
      </c>
      <c r="C351" s="41">
        <f t="shared" si="69"/>
        <v>235071130.83131513</v>
      </c>
      <c r="D351" s="41">
        <f t="shared" si="69"/>
        <v>55716285.82601618</v>
      </c>
      <c r="G351" s="91" t="s">
        <v>181</v>
      </c>
      <c r="H351" s="91"/>
      <c r="I351" s="91"/>
    </row>
    <row r="352" spans="1:12">
      <c r="A352" s="48"/>
      <c r="B352" s="48"/>
      <c r="C352" s="49"/>
      <c r="D352" s="49"/>
      <c r="G352" s="91"/>
      <c r="H352" s="91"/>
      <c r="I352" s="91"/>
      <c r="K352" s="91"/>
      <c r="L352" s="91"/>
    </row>
    <row r="353" spans="1:12">
      <c r="A353" s="48"/>
      <c r="B353" s="48"/>
      <c r="C353" s="49"/>
      <c r="D353" s="49"/>
    </row>
    <row r="354" spans="1:12">
      <c r="A354" s="48"/>
      <c r="B354" s="48"/>
      <c r="C354" s="52"/>
      <c r="D354" s="52"/>
      <c r="G354" s="52"/>
      <c r="H354" s="52"/>
      <c r="I354" s="52"/>
      <c r="K354" s="67"/>
      <c r="L354" s="67"/>
    </row>
    <row r="355" spans="1:12">
      <c r="A355" s="48"/>
      <c r="B355" s="48"/>
      <c r="C355" s="52"/>
      <c r="D355" s="52"/>
      <c r="G355" s="52"/>
      <c r="H355" s="52"/>
      <c r="I355" s="52"/>
      <c r="K355" s="67"/>
      <c r="L355" s="67"/>
    </row>
    <row r="356" spans="1:12">
      <c r="A356" s="48"/>
      <c r="B356" s="48"/>
      <c r="C356" s="52"/>
      <c r="D356" s="52"/>
      <c r="G356" s="52"/>
      <c r="H356" s="52"/>
      <c r="I356" s="52"/>
      <c r="K356" s="67"/>
      <c r="L356" s="67"/>
    </row>
    <row r="357" spans="1:12">
      <c r="A357" s="48"/>
      <c r="B357" s="48"/>
      <c r="C357" s="52"/>
      <c r="D357" s="52"/>
      <c r="G357" s="53"/>
      <c r="H357" s="53"/>
      <c r="I357" s="53"/>
      <c r="K357" s="67"/>
      <c r="L357" s="67"/>
    </row>
    <row r="358" spans="1:12">
      <c r="A358" s="48"/>
      <c r="B358" s="48"/>
      <c r="C358" s="52"/>
      <c r="D358" s="52"/>
      <c r="G358" s="53"/>
      <c r="H358" s="53"/>
      <c r="I358" s="53"/>
      <c r="K358" s="67"/>
      <c r="L358" s="67"/>
    </row>
    <row r="359" spans="1:12">
      <c r="A359" s="48"/>
      <c r="B359" s="48"/>
      <c r="C359" s="52"/>
      <c r="D359" s="52"/>
      <c r="G359" s="53"/>
      <c r="H359" s="53"/>
      <c r="I359" s="53"/>
      <c r="K359" s="67"/>
      <c r="L359" s="67"/>
    </row>
    <row r="360" spans="1:12">
      <c r="A360" s="48"/>
      <c r="B360" s="48"/>
      <c r="C360" s="52"/>
      <c r="D360" s="52"/>
      <c r="G360" s="53"/>
      <c r="H360" s="53"/>
      <c r="I360" s="53"/>
      <c r="K360" s="67"/>
      <c r="L360" s="67"/>
    </row>
    <row r="361" spans="1:12">
      <c r="A361" s="48"/>
      <c r="B361" s="48"/>
      <c r="C361" s="52"/>
      <c r="D361" s="52"/>
      <c r="G361" s="53"/>
      <c r="H361" s="53"/>
      <c r="I361" s="53"/>
      <c r="K361" s="67"/>
      <c r="L361" s="67"/>
    </row>
    <row r="362" spans="1:12">
      <c r="A362" s="48"/>
      <c r="B362" s="48"/>
      <c r="C362" s="52"/>
      <c r="D362" s="52"/>
      <c r="G362" s="91"/>
      <c r="H362" s="91"/>
      <c r="I362" s="91"/>
      <c r="K362" s="92"/>
      <c r="L362" s="92"/>
    </row>
    <row r="363" spans="1:12">
      <c r="A363" s="48"/>
      <c r="B363" s="48"/>
      <c r="C363" s="52"/>
      <c r="D363" s="52"/>
      <c r="K363" s="67"/>
      <c r="L363" s="67"/>
    </row>
    <row r="364" spans="1:12">
      <c r="A364" s="21"/>
      <c r="B364" s="48"/>
      <c r="C364" s="52"/>
      <c r="D364" s="52"/>
      <c r="G364" s="52"/>
      <c r="H364" s="52"/>
      <c r="I364" s="52"/>
      <c r="J364" s="52"/>
      <c r="K364" s="67"/>
      <c r="L364" s="67"/>
    </row>
    <row r="365" spans="1:12">
      <c r="B365" s="68"/>
      <c r="C365" s="53"/>
      <c r="D365" s="53"/>
      <c r="G365" s="52"/>
      <c r="H365" s="52"/>
      <c r="I365" s="52"/>
      <c r="J365" s="52"/>
      <c r="K365" s="67"/>
      <c r="L365" s="67"/>
    </row>
    <row r="366" spans="1:12">
      <c r="B366" s="68"/>
      <c r="C366" s="53"/>
      <c r="D366" s="53"/>
      <c r="G366" s="52"/>
      <c r="H366" s="52"/>
      <c r="I366" s="52"/>
      <c r="J366" s="53"/>
      <c r="K366" s="67"/>
      <c r="L366" s="67"/>
    </row>
    <row r="367" spans="1:12">
      <c r="B367" s="68"/>
      <c r="C367" s="53"/>
      <c r="D367" s="53"/>
      <c r="G367" s="53"/>
      <c r="H367" s="53"/>
      <c r="I367" s="53"/>
      <c r="J367" s="53"/>
      <c r="K367" s="67"/>
      <c r="L367" s="67"/>
    </row>
    <row r="368" spans="1:12">
      <c r="B368" s="68"/>
      <c r="C368" s="53"/>
      <c r="D368" s="53"/>
      <c r="G368" s="53"/>
      <c r="H368" s="53"/>
      <c r="I368" s="53"/>
      <c r="J368" s="53"/>
      <c r="K368" s="67"/>
      <c r="L368" s="67"/>
    </row>
    <row r="369" spans="2:12">
      <c r="B369" s="68"/>
      <c r="C369" s="53"/>
      <c r="D369" s="53"/>
      <c r="G369" s="53"/>
      <c r="H369" s="53"/>
      <c r="I369" s="53"/>
      <c r="J369" s="53"/>
      <c r="K369" s="67"/>
      <c r="L369" s="67"/>
    </row>
    <row r="370" spans="2:12">
      <c r="B370" s="68"/>
      <c r="C370" s="53"/>
      <c r="D370" s="53"/>
      <c r="G370" s="53"/>
      <c r="H370" s="53"/>
      <c r="I370" s="53"/>
      <c r="J370" s="53"/>
      <c r="K370" s="67"/>
      <c r="L370" s="67"/>
    </row>
    <row r="371" spans="2:12">
      <c r="B371" s="68"/>
      <c r="C371" s="53"/>
      <c r="D371" s="53"/>
      <c r="G371" s="53"/>
      <c r="H371" s="53"/>
      <c r="I371" s="53"/>
      <c r="J371" s="53"/>
      <c r="K371" s="67"/>
      <c r="L371" s="67"/>
    </row>
    <row r="372" spans="2:12">
      <c r="B372" s="68"/>
      <c r="C372" s="53"/>
      <c r="D372" s="53"/>
    </row>
    <row r="373" spans="2:12">
      <c r="B373" s="68"/>
      <c r="C373" s="53"/>
      <c r="D373" s="53"/>
    </row>
    <row r="374" spans="2:12">
      <c r="B374" s="68"/>
      <c r="C374" s="53"/>
      <c r="D374" s="53"/>
    </row>
    <row r="375" spans="2:12">
      <c r="B375" s="68"/>
      <c r="C375" s="53"/>
      <c r="D375" s="53"/>
    </row>
    <row r="376" spans="2:12">
      <c r="B376" s="68"/>
      <c r="C376" s="53"/>
      <c r="D376" s="53"/>
    </row>
    <row r="377" spans="2:12">
      <c r="B377" s="68"/>
      <c r="C377" s="53"/>
      <c r="D377" s="53"/>
    </row>
    <row r="378" spans="2:12">
      <c r="B378" s="68"/>
      <c r="C378" s="53"/>
      <c r="D378" s="53"/>
    </row>
    <row r="379" spans="2:12">
      <c r="B379" s="68"/>
      <c r="C379" s="53"/>
      <c r="D379" s="53"/>
    </row>
    <row r="380" spans="2:12">
      <c r="B380" s="68"/>
      <c r="C380" s="53"/>
      <c r="D380" s="53"/>
    </row>
    <row r="381" spans="2:12">
      <c r="B381" s="68"/>
      <c r="C381" s="53"/>
      <c r="D381" s="53"/>
    </row>
    <row r="382" spans="2:12">
      <c r="B382" s="68"/>
      <c r="C382" s="53"/>
      <c r="D382" s="53"/>
    </row>
    <row r="383" spans="2:12">
      <c r="B383" s="68"/>
      <c r="C383" s="53"/>
      <c r="D383" s="53"/>
    </row>
    <row r="384" spans="2:12">
      <c r="B384" s="68"/>
      <c r="C384" s="53"/>
      <c r="D384" s="53"/>
    </row>
    <row r="385" spans="2:4">
      <c r="B385" s="68"/>
      <c r="C385" s="53"/>
      <c r="D385" s="53"/>
    </row>
    <row r="386" spans="2:4">
      <c r="B386" s="68"/>
      <c r="C386" s="53"/>
      <c r="D386" s="53"/>
    </row>
    <row r="387" spans="2:4">
      <c r="B387" s="68"/>
      <c r="C387" s="53"/>
      <c r="D387" s="53"/>
    </row>
    <row r="388" spans="2:4">
      <c r="B388" s="68"/>
      <c r="C388" s="53"/>
      <c r="D388" s="53"/>
    </row>
    <row r="389" spans="2:4">
      <c r="B389" s="68"/>
      <c r="C389" s="53"/>
      <c r="D389" s="53"/>
    </row>
  </sheetData>
  <mergeCells count="9">
    <mergeCell ref="G362:I362"/>
    <mergeCell ref="K362:L362"/>
    <mergeCell ref="Q57:AD57"/>
    <mergeCell ref="C261:D261"/>
    <mergeCell ref="F261:G261"/>
    <mergeCell ref="I261:J261"/>
    <mergeCell ref="G351:I351"/>
    <mergeCell ref="G352:I352"/>
    <mergeCell ref="K352:L35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9DEA4-7C05-42D0-9A93-D028DF1B54C9}">
  <dimension ref="A2:Y39"/>
  <sheetViews>
    <sheetView topLeftCell="A40" workbookViewId="0">
      <selection activeCell="U18" sqref="U18"/>
    </sheetView>
  </sheetViews>
  <sheetFormatPr baseColWidth="10" defaultColWidth="8.83203125" defaultRowHeight="15"/>
  <sheetData>
    <row r="2" spans="1:25">
      <c r="A2" s="6" t="s">
        <v>185</v>
      </c>
      <c r="B2" s="6"/>
      <c r="C2" s="22" t="s">
        <v>101</v>
      </c>
      <c r="D2" s="22" t="s">
        <v>102</v>
      </c>
      <c r="E2" s="22" t="s">
        <v>103</v>
      </c>
      <c r="F2" s="22" t="s">
        <v>104</v>
      </c>
      <c r="G2" s="22" t="s">
        <v>105</v>
      </c>
      <c r="H2" s="22" t="s">
        <v>106</v>
      </c>
      <c r="I2" s="22" t="s">
        <v>107</v>
      </c>
      <c r="J2" s="22" t="s">
        <v>108</v>
      </c>
      <c r="K2" s="22" t="s">
        <v>109</v>
      </c>
      <c r="L2" s="22" t="s">
        <v>110</v>
      </c>
      <c r="M2" s="22" t="s">
        <v>111</v>
      </c>
      <c r="T2" t="s">
        <v>115</v>
      </c>
      <c r="U2" t="s">
        <v>116</v>
      </c>
      <c r="V2" t="s">
        <v>115</v>
      </c>
      <c r="W2" t="s">
        <v>116</v>
      </c>
    </row>
    <row r="3" spans="1:25">
      <c r="A3" s="6"/>
      <c r="B3" s="6"/>
      <c r="T3" s="91" t="s">
        <v>184</v>
      </c>
      <c r="U3" s="91"/>
      <c r="V3" s="91" t="s">
        <v>186</v>
      </c>
      <c r="W3" s="91"/>
    </row>
    <row r="4" spans="1:25">
      <c r="A4" s="6">
        <v>1</v>
      </c>
      <c r="B4" s="6" t="s">
        <v>117</v>
      </c>
      <c r="C4" s="71">
        <f>'Concentrations and Surface GLs'!C160/'SAMPLE LIST'!$C$2*100</f>
        <v>8.0419939248108085E-2</v>
      </c>
      <c r="D4" s="71">
        <f>'Concentrations and Surface GLs'!D160/'SAMPLE LIST'!$C$2*100</f>
        <v>0.10723739203334759</v>
      </c>
      <c r="E4" s="71">
        <f>'Concentrations and Surface GLs'!E160/'SAMPLE LIST'!$C$2*100</f>
        <v>6.1752095905885096E-2</v>
      </c>
      <c r="F4" s="71">
        <f>'Concentrations and Surface GLs'!F160/'SAMPLE LIST'!$C$2*100</f>
        <v>8.7053357423560688E-3</v>
      </c>
      <c r="G4" s="71">
        <f>'Concentrations and Surface GLs'!G160/'SAMPLE LIST'!$C$2*100</f>
        <v>1.4810175777379964E-4</v>
      </c>
      <c r="H4" s="71">
        <f>'Concentrations and Surface GLs'!H160/'SAMPLE LIST'!$C$2*100</f>
        <v>1.6561768064141232E-2</v>
      </c>
      <c r="I4" s="71">
        <f>'Concentrations and Surface GLs'!I160/'SAMPLE LIST'!$C$2*100</f>
        <v>1.5165715379737614E-3</v>
      </c>
      <c r="J4" s="71">
        <f>'Concentrations and Surface GLs'!J160/'SAMPLE LIST'!$C$2*100</f>
        <v>2.2132908458819154E-3</v>
      </c>
      <c r="K4" s="71">
        <f>'Concentrations and Surface GLs'!K160/'SAMPLE LIST'!$C$2*100</f>
        <v>2.9657458208576107E-3</v>
      </c>
      <c r="L4" s="71">
        <f>'Concentrations and Surface GLs'!L160/'SAMPLE LIST'!$C$2*100</f>
        <v>3.6588295158561732E-4</v>
      </c>
      <c r="M4" s="71">
        <f>'Concentrations and Surface GLs'!M160/'SAMPLE LIST'!$C$2*100</f>
        <v>1.0368808517383446E-3</v>
      </c>
      <c r="O4" s="6" t="s">
        <v>117</v>
      </c>
      <c r="P4" s="72" cm="1">
        <f t="array" ref="P4">SUM(C4:D4+H4+J4)</f>
        <v>0.22520744910150198</v>
      </c>
      <c r="Q4" s="72">
        <f>SUM(E4:G4,I4,K4:M4)</f>
        <v>7.6490614568170301E-2</v>
      </c>
      <c r="R4" s="72">
        <f>P4+Q4</f>
        <v>0.30169806366967228</v>
      </c>
      <c r="S4" t="s">
        <v>162</v>
      </c>
      <c r="T4" s="70">
        <f>AVERAGE(P4:P7)</f>
        <v>0.22079295331096094</v>
      </c>
      <c r="U4" s="70">
        <f>AVERAGE(Q4:Q7)</f>
        <v>8.8109848776075819E-2</v>
      </c>
      <c r="V4" s="87">
        <f>AVERAGE(R4:R7)</f>
        <v>0.30890280208703674</v>
      </c>
      <c r="W4" s="72">
        <f>STDEV(P4:P7)</f>
        <v>2.7588971386605998E-2</v>
      </c>
      <c r="X4" s="72">
        <f>STDEV(Q4:Q7)</f>
        <v>1.4365464876495579E-2</v>
      </c>
      <c r="Y4" s="88">
        <f>STDEV(R4:R7)</f>
        <v>3.9176005217350131E-2</v>
      </c>
    </row>
    <row r="5" spans="1:25">
      <c r="A5" s="6">
        <v>2</v>
      </c>
      <c r="B5" s="6" t="s">
        <v>118</v>
      </c>
      <c r="C5" s="71">
        <f>'Concentrations and Surface GLs'!C161/'SAMPLE LIST'!$C$3*100</f>
        <v>8.0340203705599841E-2</v>
      </c>
      <c r="D5" s="71">
        <f>'Concentrations and Surface GLs'!D161/'SAMPLE LIST'!$C$3*100</f>
        <v>0.10222324668746734</v>
      </c>
      <c r="E5" s="71">
        <f>'Concentrations and Surface GLs'!E161/'SAMPLE LIST'!$C$3*100</f>
        <v>6.2846400152075529E-2</v>
      </c>
      <c r="F5" s="71">
        <f>'Concentrations and Surface GLs'!F161/'SAMPLE LIST'!$C$3*100</f>
        <v>1.0033771460925326E-2</v>
      </c>
      <c r="G5" s="71">
        <f>'Concentrations and Surface GLs'!G161/'SAMPLE LIST'!$C$3*100</f>
        <v>1.5180430171814465E-3</v>
      </c>
      <c r="H5" s="71">
        <f>'Concentrations and Surface GLs'!H161/'SAMPLE LIST'!$C$3*100</f>
        <v>1.4677571543153316E-2</v>
      </c>
      <c r="I5" s="71">
        <f>'Concentrations and Surface GLs'!I161/'SAMPLE LIST'!$C$3*100</f>
        <v>1.6734582487986335E-3</v>
      </c>
      <c r="J5" s="71">
        <f>'Concentrations and Surface GLs'!J161/'SAMPLE LIST'!$C$3*100</f>
        <v>2.8030599634971567E-3</v>
      </c>
      <c r="K5" s="71">
        <f>'Concentrations and Surface GLs'!K161/'SAMPLE LIST'!$C$3*100</f>
        <v>4.7913752434293275E-3</v>
      </c>
      <c r="L5" s="71">
        <f>'Concentrations and Surface GLs'!L161/'SAMPLE LIST'!$C$3*100</f>
        <v>3.3562724597372964E-3</v>
      </c>
      <c r="M5" s="71">
        <f>'Concentrations and Surface GLs'!M161/'SAMPLE LIST'!$C$3*100</f>
        <v>4.6803649557633617E-4</v>
      </c>
      <c r="O5" s="6" t="s">
        <v>118</v>
      </c>
      <c r="P5" s="72" cm="1">
        <f t="array" ref="P5">SUM(C5:D5+H5+J5)</f>
        <v>0.21752471340636811</v>
      </c>
      <c r="Q5" s="72">
        <f t="shared" ref="Q5:Q39" si="0">SUM(E5:G5,I5,K5:M5)</f>
        <v>8.4687357077723902E-2</v>
      </c>
      <c r="R5" s="72">
        <f t="shared" ref="R5:R39" si="1">P5+Q5</f>
        <v>0.30221207048409204</v>
      </c>
      <c r="S5" t="s">
        <v>163</v>
      </c>
      <c r="T5" s="70">
        <f>AVERAGE(P8:P11)</f>
        <v>0.22577634225299228</v>
      </c>
      <c r="U5" s="70">
        <f>AVERAGE(Q8:Q11)</f>
        <v>9.7413193808517054E-2</v>
      </c>
      <c r="V5" s="87">
        <f>AVERAGE(R8:R11)</f>
        <v>0.32318953606150935</v>
      </c>
      <c r="W5" s="72">
        <f>STDEV(P8:P11)</f>
        <v>8.6395487386813821E-3</v>
      </c>
      <c r="X5" s="72">
        <f>STDEV(Q8:Q11)</f>
        <v>7.713843430279076E-3</v>
      </c>
      <c r="Y5" s="88">
        <f>STDEV(R8:R11)</f>
        <v>1.6102838730672676E-2</v>
      </c>
    </row>
    <row r="6" spans="1:25">
      <c r="A6" s="6">
        <v>3</v>
      </c>
      <c r="B6" s="6" t="s">
        <v>119</v>
      </c>
      <c r="C6" s="71">
        <f>'Concentrations and Surface GLs'!C162/'SAMPLE LIST'!$C$4*100</f>
        <v>8.8719080297507982E-2</v>
      </c>
      <c r="D6" s="71">
        <f>'Concentrations and Surface GLs'!D162/'SAMPLE LIST'!$C$4*100</f>
        <v>0.12475168005503669</v>
      </c>
      <c r="E6" s="71">
        <f>'Concentrations and Surface GLs'!E162/'SAMPLE LIST'!$C$4*100</f>
        <v>8.337004005413709E-2</v>
      </c>
      <c r="F6" s="71">
        <f>'Concentrations and Surface GLs'!F162/'SAMPLE LIST'!$C$4*100</f>
        <v>1.1963342895718654E-2</v>
      </c>
      <c r="G6" s="71">
        <f>'Concentrations and Surface GLs'!G162/'SAMPLE LIST'!$C$4*100</f>
        <v>1.5032328414040664E-3</v>
      </c>
      <c r="H6" s="71">
        <f>'Concentrations and Surface GLs'!H162/'SAMPLE LIST'!$C$4*100</f>
        <v>1.7053575291653331E-2</v>
      </c>
      <c r="I6" s="71">
        <f>'Concentrations and Surface GLs'!I162/'SAMPLE LIST'!$C$4*100</f>
        <v>2.0619396279840307E-3</v>
      </c>
      <c r="J6" s="71">
        <f>'Concentrations and Surface GLs'!J162/'SAMPLE LIST'!$C$4*100</f>
        <v>3.1012578319543011E-3</v>
      </c>
      <c r="K6" s="71">
        <f>'Concentrations and Surface GLs'!K162/'SAMPLE LIST'!$C$4*100</f>
        <v>3.2832465900005173E-3</v>
      </c>
      <c r="L6" s="71">
        <f>'Concentrations and Surface GLs'!L162/'SAMPLE LIST'!$C$4*100</f>
        <v>6.0089238587330207E-3</v>
      </c>
      <c r="M6" s="71">
        <f>'Concentrations and Surface GLs'!M162/'SAMPLE LIST'!$C$4*100</f>
        <v>8.4246569203740506E-4</v>
      </c>
      <c r="O6" s="6" t="s">
        <v>119</v>
      </c>
      <c r="P6" s="72" cm="1">
        <f t="array" ref="P6">SUM(C6:D6+H6+J6)</f>
        <v>0.25378042659975997</v>
      </c>
      <c r="Q6" s="72">
        <f t="shared" si="0"/>
        <v>0.10903319156001476</v>
      </c>
      <c r="R6" s="72">
        <f t="shared" si="1"/>
        <v>0.36281361815977475</v>
      </c>
      <c r="S6" t="s">
        <v>164</v>
      </c>
      <c r="T6" s="70">
        <f>AVERAGE(P12:P15)</f>
        <v>0.22680231647859422</v>
      </c>
      <c r="U6" s="70">
        <f>AVERAGE(Q12:Q15)</f>
        <v>9.7250747882425478E-2</v>
      </c>
      <c r="V6" s="87">
        <f>AVERAGE(R12:R15)</f>
        <v>0.32405306436101972</v>
      </c>
      <c r="W6" s="72">
        <f>STDEV(P12:P15)</f>
        <v>1.7361681406132156E-2</v>
      </c>
      <c r="X6" s="72">
        <f>STDEV(Q12:Q15)</f>
        <v>6.6400854510569275E-3</v>
      </c>
      <c r="Y6" s="88">
        <f>STDEV(R12:R15)</f>
        <v>2.2116066265334897E-2</v>
      </c>
    </row>
    <row r="7" spans="1:25">
      <c r="A7" s="6">
        <v>4</v>
      </c>
      <c r="B7" s="6" t="s">
        <v>120</v>
      </c>
      <c r="C7" s="71">
        <f>'Concentrations and Surface GLs'!C163/'SAMPLE LIST'!$C$5*100</f>
        <v>6.9801822837426697E-2</v>
      </c>
      <c r="D7" s="71">
        <f>'Concentrations and Surface GLs'!D163/'SAMPLE LIST'!$C$5*100</f>
        <v>9.1669847543136909E-2</v>
      </c>
      <c r="E7" s="71">
        <f>'Concentrations and Surface GLs'!E163/'SAMPLE LIST'!$C$5*100</f>
        <v>6.4650915101091527E-2</v>
      </c>
      <c r="F7" s="71">
        <f>'Concentrations and Surface GLs'!F163/'SAMPLE LIST'!$C$5*100</f>
        <v>9.0096143147657872E-3</v>
      </c>
      <c r="G7" s="71">
        <f>'Concentrations and Surface GLs'!G163/'SAMPLE LIST'!$C$5*100</f>
        <v>1.2440547652999171E-3</v>
      </c>
      <c r="H7" s="71">
        <f>'Concentrations and Surface GLs'!H163/'SAMPLE LIST'!$C$5*100</f>
        <v>1.0870855860072645E-2</v>
      </c>
      <c r="I7" s="71">
        <f>'Concentrations and Surface GLs'!I163/'SAMPLE LIST'!$C$5*100</f>
        <v>1.5464547209880228E-3</v>
      </c>
      <c r="J7" s="71">
        <f>'Concentrations and Surface GLs'!J163/'SAMPLE LIST'!$C$5*100</f>
        <v>1.7229210177523895E-3</v>
      </c>
      <c r="K7" s="71">
        <f>'Concentrations and Surface GLs'!K163/'SAMPLE LIST'!$C$5*100</f>
        <v>2.3884716951432334E-3</v>
      </c>
      <c r="L7" s="71">
        <f>'Concentrations and Surface GLs'!L163/'SAMPLE LIST'!$C$5*100</f>
        <v>2.8918825596478581E-3</v>
      </c>
      <c r="M7" s="71">
        <f>'Concentrations and Surface GLs'!M163/'SAMPLE LIST'!$C$5*100</f>
        <v>4.9683874145795676E-4</v>
      </c>
      <c r="O7" s="6" t="s">
        <v>120</v>
      </c>
      <c r="P7" s="72" cm="1">
        <f t="array" ref="P7">SUM(C7:D7+H7+J7)</f>
        <v>0.18665922413621366</v>
      </c>
      <c r="Q7" s="72">
        <f t="shared" si="0"/>
        <v>8.2228231898394288E-2</v>
      </c>
      <c r="R7" s="72">
        <f t="shared" si="1"/>
        <v>0.26888745603460795</v>
      </c>
      <c r="S7" t="s">
        <v>165</v>
      </c>
      <c r="T7" s="70">
        <f>AVERAGE(P16:P19)</f>
        <v>0.38191245047693206</v>
      </c>
      <c r="U7" s="70">
        <f>AVERAGE(Q16:Q19)</f>
        <v>0.15877029322721051</v>
      </c>
      <c r="V7" s="87">
        <f>AVERAGE(R16:R19)</f>
        <v>0.5406827437041426</v>
      </c>
      <c r="W7" s="72">
        <f>STDEV(P16:P19)</f>
        <v>1.1783743095056646E-2</v>
      </c>
      <c r="X7" s="72">
        <f>STDEV(Q16:Q19)</f>
        <v>1.1106795808980373E-2</v>
      </c>
      <c r="Y7" s="88">
        <f>STDEV(R16:R19)</f>
        <v>2.1886836323290471E-2</v>
      </c>
    </row>
    <row r="8" spans="1:25">
      <c r="A8" s="6">
        <v>5</v>
      </c>
      <c r="B8" s="6" t="s">
        <v>121</v>
      </c>
      <c r="C8" s="71">
        <f>'Concentrations and Surface GLs'!C164/'SAMPLE LIST'!$C$6*100</f>
        <v>8.1084402102343453E-2</v>
      </c>
      <c r="D8" s="71">
        <f>'Concentrations and Surface GLs'!D164/'SAMPLE LIST'!$C$6*100</f>
        <v>0.10757679139903296</v>
      </c>
      <c r="E8" s="71">
        <f>'Concentrations and Surface GLs'!E164/'SAMPLE LIST'!$C$6*100</f>
        <v>7.3173443534998439E-2</v>
      </c>
      <c r="F8" s="71">
        <f>'Concentrations and Surface GLs'!F164/'SAMPLE LIST'!$C$6*100</f>
        <v>9.7369143171109653E-3</v>
      </c>
      <c r="G8" s="71">
        <f>'Concentrations and Surface GLs'!G164/'SAMPLE LIST'!$C$6*100</f>
        <v>1.6587396870665562E-3</v>
      </c>
      <c r="H8" s="71">
        <f>'Concentrations and Surface GLs'!H164/'SAMPLE LIST'!$C$6*100</f>
        <v>1.622963850789929E-2</v>
      </c>
      <c r="I8" s="71">
        <f>'Concentrations and Surface GLs'!I164/'SAMPLE LIST'!$C$6*100</f>
        <v>1.7780493893485483E-3</v>
      </c>
      <c r="J8" s="71">
        <f>'Concentrations and Surface GLs'!J164/'SAMPLE LIST'!$C$6*100</f>
        <v>2.8030599634971563E-3</v>
      </c>
      <c r="K8" s="71">
        <f>'Concentrations and Surface GLs'!K164/'SAMPLE LIST'!$C$6*100</f>
        <v>4.0986462925720751E-3</v>
      </c>
      <c r="L8" s="71">
        <f>'Concentrations and Surface GLs'!L164/'SAMPLE LIST'!$C$6*100</f>
        <v>5.3053027979914494E-3</v>
      </c>
      <c r="M8" s="71">
        <f>'Concentrations and Surface GLs'!M164/'SAMPLE LIST'!$C$6*100</f>
        <v>5.2564098733957746E-4</v>
      </c>
      <c r="O8" s="6" t="s">
        <v>121</v>
      </c>
      <c r="P8" s="72" cm="1">
        <f t="array" ref="P8">SUM(C8:D8+H8+J8)</f>
        <v>0.22672659044416932</v>
      </c>
      <c r="Q8" s="72">
        <f t="shared" si="0"/>
        <v>9.627673700642761E-2</v>
      </c>
      <c r="R8" s="72">
        <f t="shared" si="1"/>
        <v>0.3230033274505969</v>
      </c>
      <c r="S8" t="s">
        <v>166</v>
      </c>
      <c r="T8" s="70">
        <f>AVERAGE(P20:P23)</f>
        <v>0.48912787529564683</v>
      </c>
      <c r="U8" s="70">
        <f>AVERAGE(Q20:Q23)</f>
        <v>0.17990171834846858</v>
      </c>
      <c r="V8" s="87">
        <f>AVERAGE(R20:R23)</f>
        <v>0.66902959364411529</v>
      </c>
      <c r="W8" s="72">
        <f>STDEV(P20:P23)</f>
        <v>3.7861004476724171E-2</v>
      </c>
      <c r="X8" s="72">
        <f>STDEV(Q20:Q23)</f>
        <v>8.4172406200812757E-3</v>
      </c>
      <c r="Y8" s="88">
        <f>STDEV(R20:R23)</f>
        <v>4.6113178952927103E-2</v>
      </c>
    </row>
    <row r="9" spans="1:25">
      <c r="A9" s="6">
        <v>6</v>
      </c>
      <c r="B9" s="6" t="s">
        <v>122</v>
      </c>
      <c r="C9" s="71">
        <f>'Concentrations and Surface GLs'!C165/'SAMPLE LIST'!$C$7*100</f>
        <v>7.3602550363653083E-2</v>
      </c>
      <c r="D9" s="71">
        <f>'Concentrations and Surface GLs'!D165/'SAMPLE LIST'!$C$7*100</f>
        <v>0.10658420834844366</v>
      </c>
      <c r="E9" s="71">
        <f>'Concentrations and Surface GLs'!E165/'SAMPLE LIST'!$C$7*100</f>
        <v>6.7759898687950446E-2</v>
      </c>
      <c r="F9" s="71">
        <f>'Concentrations and Surface GLs'!F165/'SAMPLE LIST'!$C$7*100</f>
        <v>9.9818214607578122E-3</v>
      </c>
      <c r="G9" s="71">
        <f>'Concentrations and Surface GLs'!G165/'SAMPLE LIST'!$C$7*100</f>
        <v>2.1770958392748553E-3</v>
      </c>
      <c r="H9" s="71">
        <f>'Concentrations and Surface GLs'!H165/'SAMPLE LIST'!$C$7*100</f>
        <v>1.518215298436703E-2</v>
      </c>
      <c r="I9" s="71">
        <f>'Concentrations and Surface GLs'!I165/'SAMPLE LIST'!$C$7*100</f>
        <v>1.5613963124951535E-3</v>
      </c>
      <c r="J9" s="71">
        <f>'Concentrations and Surface GLs'!J165/'SAMPLE LIST'!$C$7*100</f>
        <v>4.075370868914306E-3</v>
      </c>
      <c r="K9" s="71">
        <f>'Concentrations and Surface GLs'!K165/'SAMPLE LIST'!$C$7*100</f>
        <v>3.7089862577148721E-3</v>
      </c>
      <c r="L9" s="71">
        <f>'Concentrations and Surface GLs'!L165/'SAMPLE LIST'!$C$7*100</f>
        <v>3.5743949885671841E-3</v>
      </c>
      <c r="M9" s="71">
        <f>'Concentrations and Surface GLs'!M165/'SAMPLE LIST'!$C$7*100</f>
        <v>5.6164379469160334E-4</v>
      </c>
      <c r="O9" s="6" t="s">
        <v>122</v>
      </c>
      <c r="P9" s="72" cm="1">
        <f t="array" ref="P9">SUM(C9:D9+H9+J9)</f>
        <v>0.21870180641865938</v>
      </c>
      <c r="Q9" s="72">
        <f t="shared" si="0"/>
        <v>8.9325237341451924E-2</v>
      </c>
      <c r="R9" s="72">
        <f t="shared" si="1"/>
        <v>0.30802704376011131</v>
      </c>
      <c r="S9" t="s">
        <v>167</v>
      </c>
      <c r="T9" s="70">
        <f>AVERAGE(P28:P31)</f>
        <v>0.97994458395250295</v>
      </c>
      <c r="U9" s="70">
        <f>AVERAGE(Q28:Q31)</f>
        <v>0.2991067936269749</v>
      </c>
      <c r="V9" s="87">
        <f>AVERAGE(R28:R31)</f>
        <v>1.2790513775794778</v>
      </c>
      <c r="W9" s="72">
        <f>STDEV(P28:P31)</f>
        <v>9.4123344315454077E-2</v>
      </c>
      <c r="X9" s="72">
        <f>STDEV(Q28:Q31)</f>
        <v>2.6651539772771515E-2</v>
      </c>
      <c r="Y9" s="88">
        <f>STDEV(R28:R31)</f>
        <v>0.12009562556636545</v>
      </c>
    </row>
    <row r="10" spans="1:25">
      <c r="A10" s="6">
        <v>7</v>
      </c>
      <c r="B10" s="6" t="s">
        <v>123</v>
      </c>
      <c r="C10" s="71">
        <f>'Concentrations and Surface GLs'!C166/'SAMPLE LIST'!$C$8*100</f>
        <v>7.9423244966754999E-2</v>
      </c>
      <c r="D10" s="71">
        <f>'Concentrations and Surface GLs'!D166/'SAMPLE LIST'!$C$8*100</f>
        <v>0.11897548707676849</v>
      </c>
      <c r="E10" s="71">
        <f>'Concentrations and Surface GLs'!E166/'SAMPLE LIST'!$C$8*100</f>
        <v>8.3268581382304863E-2</v>
      </c>
      <c r="F10" s="71">
        <f>'Concentrations and Surface GLs'!F166/'SAMPLE LIST'!$C$8*100</f>
        <v>1.2282464325319093E-2</v>
      </c>
      <c r="G10" s="71">
        <f>'Concentrations and Surface GLs'!G166/'SAMPLE LIST'!$C$8*100</f>
        <v>2.3548179486034145E-3</v>
      </c>
      <c r="H10" s="71">
        <f>'Concentrations and Surface GLs'!H166/'SAMPLE LIST'!$C$8*100</f>
        <v>1.4958604244588797E-2</v>
      </c>
      <c r="I10" s="71">
        <f>'Concentrations and Surface GLs'!I166/'SAMPLE LIST'!$C$8*100</f>
        <v>1.8303449596235052E-3</v>
      </c>
      <c r="J10" s="71">
        <f>'Concentrations and Surface GLs'!J166/'SAMPLE LIST'!$C$8*100</f>
        <v>4.6518867479314503E-3</v>
      </c>
      <c r="K10" s="71">
        <f>'Concentrations and Surface GLs'!K166/'SAMPLE LIST'!$C$8*100</f>
        <v>3.9615436877149107E-3</v>
      </c>
      <c r="L10" s="71">
        <f>'Concentrations and Surface GLs'!L166/'SAMPLE LIST'!$C$8*100</f>
        <v>3.3914535127743746E-3</v>
      </c>
      <c r="M10" s="71">
        <f>'Concentrations and Surface GLs'!M166/'SAMPLE LIST'!$C$8*100</f>
        <v>8.2086400762618975E-4</v>
      </c>
      <c r="O10" s="6" t="s">
        <v>123</v>
      </c>
      <c r="P10" s="72" cm="1">
        <f t="array" ref="P10">SUM(C10:D10+H10+J10)</f>
        <v>0.23761971402856397</v>
      </c>
      <c r="Q10" s="72">
        <f t="shared" si="0"/>
        <v>0.10791006982396636</v>
      </c>
      <c r="R10" s="72">
        <f t="shared" si="1"/>
        <v>0.3455297838525303</v>
      </c>
      <c r="S10" t="s">
        <v>168</v>
      </c>
      <c r="T10" s="70">
        <f>AVERAGE(P32:P35)</f>
        <v>1.4376931847818559</v>
      </c>
      <c r="U10" s="70">
        <f>AVERAGE(Q32:Q35)</f>
        <v>0.3987966353679317</v>
      </c>
      <c r="V10" s="87">
        <f>AVERAGE(R32:R35)</f>
        <v>1.8364898201497875</v>
      </c>
      <c r="W10" s="72">
        <f>STDEV(P32:P35)</f>
        <v>1.7737370053479855E-2</v>
      </c>
      <c r="X10" s="72">
        <f>STDEV(Q32:Q35)</f>
        <v>9.7034465857420548E-3</v>
      </c>
      <c r="Y10" s="88">
        <f>STDEV(R32:R35)</f>
        <v>1.7698340486258436E-2</v>
      </c>
    </row>
    <row r="11" spans="1:25">
      <c r="A11" s="6">
        <v>8</v>
      </c>
      <c r="B11" s="6" t="s">
        <v>124</v>
      </c>
      <c r="C11" s="71">
        <f>'Concentrations and Surface GLs'!C167/'SAMPLE LIST'!$C$9*100</f>
        <v>7.3855046248262543E-2</v>
      </c>
      <c r="D11" s="71">
        <f>'Concentrations and Surface GLs'!D167/'SAMPLE LIST'!$C$9*100</f>
        <v>0.10820436003747011</v>
      </c>
      <c r="E11" s="71">
        <f>'Concentrations and Surface GLs'!E167/'SAMPLE LIST'!$C$9*100</f>
        <v>7.459386494064961E-2</v>
      </c>
      <c r="F11" s="71">
        <f>'Concentrations and Surface GLs'!F167/'SAMPLE LIST'!$C$9*100</f>
        <v>9.9001857462088644E-3</v>
      </c>
      <c r="G11" s="71">
        <f>'Concentrations and Surface GLs'!G167/'SAMPLE LIST'!$C$9*100</f>
        <v>2.3177925091599646E-3</v>
      </c>
      <c r="H11" s="71">
        <f>'Concentrations and Surface GLs'!H167/'SAMPLE LIST'!$C$9*100</f>
        <v>1.5009701099395251E-2</v>
      </c>
      <c r="I11" s="71">
        <f>'Concentrations and Surface GLs'!I167/'SAMPLE LIST'!$C$9*100</f>
        <v>1.2849768696132364E-3</v>
      </c>
      <c r="J11" s="71">
        <f>'Concentrations and Surface GLs'!J167/'SAMPLE LIST'!$C$9*100</f>
        <v>3.9892248180266859E-3</v>
      </c>
      <c r="K11" s="71">
        <f>'Concentrations and Surface GLs'!K167/'SAMPLE LIST'!$C$9*100</f>
        <v>3.2760306634290887E-3</v>
      </c>
      <c r="L11" s="71">
        <f>'Concentrations and Surface GLs'!L167/'SAMPLE LIST'!$C$9*100</f>
        <v>3.6517933052487564E-3</v>
      </c>
      <c r="M11" s="71">
        <f>'Concentrations and Surface GLs'!M167/'SAMPLE LIST'!$C$9*100</f>
        <v>1.1160870279128016E-3</v>
      </c>
      <c r="O11" s="6" t="s">
        <v>124</v>
      </c>
      <c r="P11" s="72" cm="1">
        <f t="array" ref="P11">SUM(C11:D11+H11+J11)</f>
        <v>0.22005725812057653</v>
      </c>
      <c r="Q11" s="72">
        <f t="shared" si="0"/>
        <v>9.6140731062222318E-2</v>
      </c>
      <c r="R11" s="72">
        <f t="shared" si="1"/>
        <v>0.31619798918279884</v>
      </c>
      <c r="S11" t="s">
        <v>169</v>
      </c>
      <c r="T11" s="70">
        <f>AVERAGE(P36:P39)</f>
        <v>1.727641433532497</v>
      </c>
      <c r="U11" s="70">
        <f>AVERAGE(Q36:Q39)</f>
        <v>0.47162992901261919</v>
      </c>
      <c r="V11" s="87">
        <f>AVERAGE(R36:R39)</f>
        <v>2.1992713625451161</v>
      </c>
      <c r="W11" s="72">
        <f>STDEV(P36:P39)</f>
        <v>7.1573065956574811E-2</v>
      </c>
      <c r="X11" s="72">
        <f>STDEV(Q36:Q39)</f>
        <v>2.1784600251815198E-2</v>
      </c>
      <c r="Y11" s="88">
        <f>STDEV(R36:R39)</f>
        <v>9.2394513525680705E-2</v>
      </c>
    </row>
    <row r="12" spans="1:25">
      <c r="A12" s="6">
        <v>9</v>
      </c>
      <c r="B12" s="6" t="s">
        <v>125</v>
      </c>
      <c r="C12" s="71">
        <f>'Concentrations and Surface GLs'!C168/'SAMPLE LIST'!$C$10*100</f>
        <v>8.2519641867491875E-2</v>
      </c>
      <c r="D12" s="71">
        <f>'Concentrations and Surface GLs'!D168/'SAMPLE LIST'!$C$10*100</f>
        <v>0.11951340305257174</v>
      </c>
      <c r="E12" s="71">
        <f>'Concentrations and Surface GLs'!E168/'SAMPLE LIST'!$C$10*100</f>
        <v>8.1623501489025196E-2</v>
      </c>
      <c r="F12" s="71">
        <f>'Concentrations and Surface GLs'!F168/'SAMPLE LIST'!$C$10*100</f>
        <v>1.0189621461427861E-2</v>
      </c>
      <c r="G12" s="71">
        <f>'Concentrations and Surface GLs'!G168/'SAMPLE LIST'!$C$10*100</f>
        <v>1.3699412594076466E-3</v>
      </c>
      <c r="H12" s="71">
        <f>'Concentrations and Surface GLs'!H168/'SAMPLE LIST'!$C$10*100</f>
        <v>1.8688674645459789E-2</v>
      </c>
      <c r="I12" s="71">
        <f>'Concentrations and Surface GLs'!I168/'SAMPLE LIST'!$C$10*100</f>
        <v>1.6883998403057637E-3</v>
      </c>
      <c r="J12" s="71">
        <f>'Concentrations and Surface GLs'!J168/'SAMPLE LIST'!$C$10*100</f>
        <v>5.5928666883962169E-3</v>
      </c>
      <c r="K12" s="71">
        <f>'Concentrations and Surface GLs'!K168/'SAMPLE LIST'!$C$10*100</f>
        <v>1.587503845714536E-4</v>
      </c>
      <c r="L12" s="71">
        <f>'Concentrations and Surface GLs'!L168/'SAMPLE LIST'!$C$10*100</f>
        <v>4.130255626553025E-3</v>
      </c>
      <c r="M12" s="71">
        <f>'Concentrations and Surface GLs'!M168/'SAMPLE LIST'!$C$10*100</f>
        <v>5.9044604057322415E-4</v>
      </c>
      <c r="O12" s="6" t="s">
        <v>125</v>
      </c>
      <c r="P12" s="72" cm="1">
        <f t="array" ref="P12">SUM(C12:D12+H12+J12)</f>
        <v>0.25059612758777561</v>
      </c>
      <c r="Q12" s="72">
        <f t="shared" si="0"/>
        <v>9.9750916101864179E-2</v>
      </c>
      <c r="R12" s="72">
        <f t="shared" si="1"/>
        <v>0.35034704368963976</v>
      </c>
    </row>
    <row r="13" spans="1:25">
      <c r="A13" s="6">
        <v>10</v>
      </c>
      <c r="B13" s="6" t="s">
        <v>126</v>
      </c>
      <c r="C13" s="71">
        <f>'Concentrations and Surface GLs'!C169/'SAMPLE LIST'!$C$11*100</f>
        <v>7.6718881150017001E-2</v>
      </c>
      <c r="D13" s="71">
        <f>'Concentrations and Surface GLs'!D169/'SAMPLE LIST'!$C$11*100</f>
        <v>0.10824278260717034</v>
      </c>
      <c r="E13" s="71">
        <f>'Concentrations and Surface GLs'!E169/'SAMPLE LIST'!$C$11*100</f>
        <v>7.8753670485770852E-2</v>
      </c>
      <c r="F13" s="71">
        <f>'Concentrations and Surface GLs'!F169/'SAMPLE LIST'!$C$11*100</f>
        <v>1.118409289320596E-2</v>
      </c>
      <c r="G13" s="71">
        <f>'Concentrations and Surface GLs'!G169/'SAMPLE LIST'!$C$11*100</f>
        <v>2.2067161908296148E-3</v>
      </c>
      <c r="H13" s="71">
        <f>'Concentrations and Surface GLs'!H169/'SAMPLE LIST'!$C$11*100</f>
        <v>1.5814476562596869E-2</v>
      </c>
      <c r="I13" s="71">
        <f>'Concentrations and Surface GLs'!I169/'SAMPLE LIST'!$C$11*100</f>
        <v>1.3820972144095855E-3</v>
      </c>
      <c r="J13" s="71">
        <f>'Concentrations and Surface GLs'!J169/'SAMPLE LIST'!$C$11*100</f>
        <v>3.7506665232609712E-3</v>
      </c>
      <c r="K13" s="71">
        <f>'Concentrations and Surface GLs'!K169/'SAMPLE LIST'!$C$11*100</f>
        <v>3.2760306634290887E-3</v>
      </c>
      <c r="L13" s="71">
        <f>'Concentrations and Surface GLs'!L169/'SAMPLE LIST'!$C$11*100</f>
        <v>3.3281276173076331E-3</v>
      </c>
      <c r="M13" s="71">
        <f>'Concentrations and Surface GLs'!M169/'SAMPLE LIST'!$C$11*100</f>
        <v>1.0152791673271292E-3</v>
      </c>
      <c r="O13" s="6" t="s">
        <v>126</v>
      </c>
      <c r="P13" s="72" cm="1">
        <f t="array" ref="P13">SUM(C13:D13+H13+J13)</f>
        <v>0.22409194992890302</v>
      </c>
      <c r="Q13" s="72">
        <f t="shared" si="0"/>
        <v>0.10114601423227987</v>
      </c>
      <c r="R13" s="72">
        <f t="shared" si="1"/>
        <v>0.32523796416118289</v>
      </c>
    </row>
    <row r="14" spans="1:25">
      <c r="A14" s="6">
        <v>11</v>
      </c>
      <c r="B14" s="6" t="s">
        <v>127</v>
      </c>
      <c r="C14" s="71">
        <f>'Concentrations and Surface GLs'!C170/'SAMPLE LIST'!$C$12*100</f>
        <v>7.1967971742234044E-2</v>
      </c>
      <c r="D14" s="71">
        <f>'Concentrations and Surface GLs'!D170/'SAMPLE LIST'!$C$12*100</f>
        <v>0.11163037250240748</v>
      </c>
      <c r="E14" s="71">
        <f>'Concentrations and Surface GLs'!E170/'SAMPLE LIST'!$C$12*100</f>
        <v>7.7652119191592414E-2</v>
      </c>
      <c r="F14" s="71">
        <f>'Concentrations and Surface GLs'!F170/'SAMPLE LIST'!$C$12*100</f>
        <v>1.1651642894713578E-2</v>
      </c>
      <c r="G14" s="71">
        <f>'Concentrations and Surface GLs'!G170/'SAMPLE LIST'!$C$12*100</f>
        <v>2.6806418157057739E-3</v>
      </c>
      <c r="H14" s="71">
        <f>'Concentrations and Surface GLs'!H170/'SAMPLE LIST'!$C$12*100</f>
        <v>1.6025251088673489E-2</v>
      </c>
      <c r="I14" s="71">
        <f>'Concentrations and Surface GLs'!I170/'SAMPLE LIST'!$C$12*100</f>
        <v>1.4642759676988042E-3</v>
      </c>
      <c r="J14" s="71">
        <f>'Concentrations and Surface GLs'!J170/'SAMPLE LIST'!$C$12*100</f>
        <v>3.9892248180266867E-3</v>
      </c>
      <c r="K14" s="71">
        <f>'Concentrations and Surface GLs'!K170/'SAMPLE LIST'!$C$12*100</f>
        <v>3.4997243871434098E-3</v>
      </c>
      <c r="L14" s="71">
        <f>'Concentrations and Surface GLs'!L170/'SAMPLE LIST'!$C$12*100</f>
        <v>2.9059549808626906E-3</v>
      </c>
      <c r="M14" s="71">
        <f>'Concentrations and Surface GLs'!M170/'SAMPLE LIST'!$C$12*100</f>
        <v>9.2167186821186177E-4</v>
      </c>
      <c r="O14" s="6" t="s">
        <v>127</v>
      </c>
      <c r="P14" s="72" cm="1">
        <f t="array" ref="P14">SUM(C14:D14+H14+J14)</f>
        <v>0.22362729605804188</v>
      </c>
      <c r="Q14" s="72">
        <f t="shared" si="0"/>
        <v>0.10077603110592855</v>
      </c>
      <c r="R14" s="72">
        <f t="shared" si="1"/>
        <v>0.32440332716397041</v>
      </c>
    </row>
    <row r="15" spans="1:25">
      <c r="A15" s="6">
        <v>12</v>
      </c>
      <c r="B15" s="6" t="s">
        <v>128</v>
      </c>
      <c r="C15" s="71">
        <f>'Concentrations and Surface GLs'!C171/'SAMPLE LIST'!$C$13*100</f>
        <v>6.5741954798048535E-2</v>
      </c>
      <c r="D15" s="71">
        <f>'Concentrations and Surface GLs'!D171/'SAMPLE LIST'!$C$13*100</f>
        <v>9.9873066174136466E-2</v>
      </c>
      <c r="E15" s="71">
        <f>'Concentrations and Surface GLs'!E171/'SAMPLE LIST'!$C$13*100</f>
        <v>6.8339662526991724E-2</v>
      </c>
      <c r="F15" s="71">
        <f>'Concentrations and Surface GLs'!F171/'SAMPLE LIST'!$C$13*100</f>
        <v>1.0330628604739683E-2</v>
      </c>
      <c r="G15" s="71">
        <f>'Concentrations and Surface GLs'!G171/'SAMPLE LIST'!$C$13*100</f>
        <v>3.2582386710235919E-4</v>
      </c>
      <c r="H15" s="71">
        <f>'Concentrations and Surface GLs'!H171/'SAMPLE LIST'!$C$13*100</f>
        <v>1.7577318053419465E-2</v>
      </c>
      <c r="I15" s="71">
        <f>'Concentrations and Surface GLs'!I171/'SAMPLE LIST'!$C$13*100</f>
        <v>3.3618580891043979E-4</v>
      </c>
      <c r="J15" s="71">
        <f>'Concentrations and Surface GLs'!J171/'SAMPLE LIST'!$C$13*100</f>
        <v>4.0621176303162103E-3</v>
      </c>
      <c r="K15" s="71">
        <f>'Concentrations and Surface GLs'!K171/'SAMPLE LIST'!$C$13*100</f>
        <v>3.1894395445719319E-3</v>
      </c>
      <c r="L15" s="71">
        <f>'Concentrations and Surface GLs'!L171/'SAMPLE LIST'!$C$13*100</f>
        <v>3.7714088855748239E-3</v>
      </c>
      <c r="M15" s="71">
        <f>'Concentrations and Surface GLs'!M171/'SAMPLE LIST'!$C$13*100</f>
        <v>1.0368808517383446E-3</v>
      </c>
      <c r="O15" s="6" t="s">
        <v>128</v>
      </c>
      <c r="P15" s="72" cm="1">
        <f t="array" ref="P15">SUM(C15:D15+H15+J15)</f>
        <v>0.20889389233965636</v>
      </c>
      <c r="Q15" s="72">
        <f t="shared" si="0"/>
        <v>8.7330030089629321E-2</v>
      </c>
      <c r="R15" s="72">
        <f t="shared" si="1"/>
        <v>0.29622392242928569</v>
      </c>
    </row>
    <row r="16" spans="1:25">
      <c r="A16" s="6">
        <v>13</v>
      </c>
      <c r="B16" s="6" t="s">
        <v>129</v>
      </c>
      <c r="C16" s="71">
        <f>'Concentrations and Surface GLs'!C172/'SAMPLE LIST'!$C$14*100</f>
        <v>0.12260004123497002</v>
      </c>
      <c r="D16" s="71">
        <f>'Concentrations and Surface GLs'!D172/'SAMPLE LIST'!$C$14*100</f>
        <v>0.18487019411266645</v>
      </c>
      <c r="E16" s="71">
        <f>'Concentrations and Surface GLs'!E172/'SAMPLE LIST'!$C$14*100</f>
        <v>0.11552519197696447</v>
      </c>
      <c r="F16" s="71">
        <f>'Concentrations and Surface GLs'!F172/'SAMPLE LIST'!$C$14*100</f>
        <v>1.5295564335034831E-2</v>
      </c>
      <c r="G16" s="71">
        <f>'Concentrations and Surface GLs'!G172/'SAMPLE LIST'!$C$14*100</f>
        <v>3.3545048135765615E-3</v>
      </c>
      <c r="H16" s="71">
        <f>'Concentrations and Surface GLs'!H172/'SAMPLE LIST'!$C$14*100</f>
        <v>2.5676169540242096E-2</v>
      </c>
      <c r="I16" s="71">
        <f>'Concentrations and Surface GLs'!I172/'SAMPLE LIST'!$C$14*100</f>
        <v>2.4429502114158624E-3</v>
      </c>
      <c r="J16" s="71">
        <f>'Concentrations and Surface GLs'!J172/'SAMPLE LIST'!$C$14*100</f>
        <v>1.0695363548662908E-2</v>
      </c>
      <c r="K16" s="71">
        <f>'Concentrations and Surface GLs'!K172/'SAMPLE LIST'!$C$14*100</f>
        <v>4.1852374114292315E-3</v>
      </c>
      <c r="L16" s="71">
        <f>'Concentrations and Surface GLs'!L172/'SAMPLE LIST'!$C$14*100</f>
        <v>6.6914362876523466E-3</v>
      </c>
      <c r="M16" s="71">
        <f>'Concentrations and Surface GLs'!M172/'SAMPLE LIST'!$C$14*100</f>
        <v>8.2086400762618943E-4</v>
      </c>
      <c r="O16" s="6" t="s">
        <v>129</v>
      </c>
      <c r="P16" s="72" cm="1">
        <f t="array" ref="P16">SUM(C16:D16+H16+J16)</f>
        <v>0.38021330152544647</v>
      </c>
      <c r="Q16" s="72">
        <f t="shared" si="0"/>
        <v>0.14831574904369949</v>
      </c>
      <c r="R16" s="72">
        <f t="shared" si="1"/>
        <v>0.52852905056914601</v>
      </c>
    </row>
    <row r="17" spans="1:18">
      <c r="A17" s="6">
        <v>14</v>
      </c>
      <c r="B17" s="6" t="s">
        <v>130</v>
      </c>
      <c r="C17" s="71">
        <f>'Concentrations and Surface GLs'!C173/'SAMPLE LIST'!$C$15*100</f>
        <v>0.11965647079070728</v>
      </c>
      <c r="D17" s="71">
        <f>'Concentrations and Surface GLs'!D173/'SAMPLE LIST'!$C$15*100</f>
        <v>0.18340373270244087</v>
      </c>
      <c r="E17" s="71">
        <f>'Concentrations and Surface GLs'!E173/'SAMPLE LIST'!$C$15*100</f>
        <v>0.1250478130332176</v>
      </c>
      <c r="F17" s="71">
        <f>'Concentrations and Surface GLs'!F173/'SAMPLE LIST'!$C$15*100</f>
        <v>1.3892914330511987E-2</v>
      </c>
      <c r="G17" s="71">
        <f>'Concentrations and Surface GLs'!G173/'SAMPLE LIST'!$C$15*100</f>
        <v>2.9916555070307526E-3</v>
      </c>
      <c r="H17" s="71">
        <f>'Concentrations and Surface GLs'!H173/'SAMPLE LIST'!$C$15*100</f>
        <v>2.6423461041786448E-2</v>
      </c>
      <c r="I17" s="71">
        <f>'Concentrations and Surface GLs'!I173/'SAMPLE LIST'!$C$15*100</f>
        <v>2.2711219090838595E-3</v>
      </c>
      <c r="J17" s="71">
        <f>'Concentrations and Surface GLs'!J173/'SAMPLE LIST'!$C$15*100</f>
        <v>8.6146050887619466E-3</v>
      </c>
      <c r="K17" s="71">
        <f>'Concentrations and Surface GLs'!K173/'SAMPLE LIST'!$C$15*100</f>
        <v>4.1202940722863644E-3</v>
      </c>
      <c r="L17" s="71">
        <f>'Concentrations and Surface GLs'!L173/'SAMPLE LIST'!$C$15*100</f>
        <v>7.3246952423197571E-3</v>
      </c>
      <c r="M17" s="71">
        <f>'Concentrations and Surface GLs'!M173/'SAMPLE LIST'!$C$15*100</f>
        <v>1.137688712324017E-3</v>
      </c>
      <c r="O17" s="6" t="s">
        <v>130</v>
      </c>
      <c r="P17" s="72" cm="1">
        <f t="array" ref="P17">SUM(C17:D17+H17+J17)</f>
        <v>0.37313633575424493</v>
      </c>
      <c r="Q17" s="72">
        <f t="shared" si="0"/>
        <v>0.15678618280677437</v>
      </c>
      <c r="R17" s="72">
        <f t="shared" si="1"/>
        <v>0.52992251856101924</v>
      </c>
    </row>
    <row r="18" spans="1:18">
      <c r="A18" s="6">
        <v>15</v>
      </c>
      <c r="B18" s="6" t="s">
        <v>131</v>
      </c>
      <c r="C18" s="71">
        <f>'Concentrations and Surface GLs'!C174/'SAMPLE LIST'!$C$16*100</f>
        <v>0.1267595787024835</v>
      </c>
      <c r="D18" s="71">
        <f>'Concentrations and Surface GLs'!D174/'SAMPLE LIST'!$C$16*100</f>
        <v>0.19895846966941819</v>
      </c>
      <c r="E18" s="71">
        <f>'Concentrations and Surface GLs'!E174/'SAMPLE LIST'!$C$16*100</f>
        <v>0.13805626417170649</v>
      </c>
      <c r="F18" s="71">
        <f>'Concentrations and Surface GLs'!F174/'SAMPLE LIST'!$C$16*100</f>
        <v>1.791532862919655E-2</v>
      </c>
      <c r="G18" s="71">
        <f>'Concentrations and Surface GLs'!G174/'SAMPLE LIST'!$C$16*100</f>
        <v>2.5251349700432845E-3</v>
      </c>
      <c r="H18" s="71">
        <f>'Concentrations and Surface GLs'!H174/'SAMPLE LIST'!$C$16*100</f>
        <v>2.7764753480455814E-2</v>
      </c>
      <c r="I18" s="71">
        <f>'Concentrations and Surface GLs'!I174/'SAMPLE LIST'!$C$16*100</f>
        <v>3.1601466037581333E-3</v>
      </c>
      <c r="J18" s="71">
        <f>'Concentrations and Surface GLs'!J174/'SAMPLE LIST'!$C$16*100</f>
        <v>8.8862964800229E-3</v>
      </c>
      <c r="K18" s="71">
        <f>'Concentrations and Surface GLs'!K174/'SAMPLE LIST'!$C$16*100</f>
        <v>5.1088760125722358E-3</v>
      </c>
      <c r="L18" s="71">
        <f>'Concentrations and Surface GLs'!L174/'SAMPLE LIST'!$C$16*100</f>
        <v>6.7899432361561655E-3</v>
      </c>
      <c r="M18" s="71">
        <f>'Concentrations and Surface GLs'!M174/'SAMPLE LIST'!$C$16*100</f>
        <v>9.0727074527105153E-4</v>
      </c>
      <c r="O18" s="6" t="s">
        <v>131</v>
      </c>
      <c r="P18" s="72" cm="1">
        <f t="array" ref="P18">SUM(C18:D18+H18+J18)</f>
        <v>0.39902014829285914</v>
      </c>
      <c r="Q18" s="72">
        <f t="shared" si="0"/>
        <v>0.17446296436870393</v>
      </c>
      <c r="R18" s="72">
        <f t="shared" si="1"/>
        <v>0.57348311266156304</v>
      </c>
    </row>
    <row r="19" spans="1:18">
      <c r="A19" s="6">
        <v>16</v>
      </c>
      <c r="B19" s="6" t="s">
        <v>132</v>
      </c>
      <c r="C19" s="71">
        <f>'Concentrations and Surface GLs'!C175/'SAMPLE LIST'!$C$17*100</f>
        <v>0.10854000723934938</v>
      </c>
      <c r="D19" s="71">
        <f>'Concentrations and Surface GLs'!D175/'SAMPLE LIST'!$C$17*100</f>
        <v>0.19753683459050958</v>
      </c>
      <c r="E19" s="71">
        <f>'Concentrations and Surface GLs'!E175/'SAMPLE LIST'!$C$17*100</f>
        <v>0.12367087391549456</v>
      </c>
      <c r="F19" s="71">
        <f>'Concentrations and Surface GLs'!F175/'SAMPLE LIST'!$C$17*100</f>
        <v>1.5636950050421344E-2</v>
      </c>
      <c r="G19" s="71">
        <f>'Concentrations and Surface GLs'!G175/'SAMPLE LIST'!$C$17*100</f>
        <v>2.5029197063772138E-3</v>
      </c>
      <c r="H19" s="71">
        <f>'Concentrations and Surface GLs'!H175/'SAMPLE LIST'!$C$17*100</f>
        <v>2.6046621737588871E-2</v>
      </c>
      <c r="I19" s="71">
        <f>'Concentrations and Surface GLs'!I175/'SAMPLE LIST'!$C$17*100</f>
        <v>2.7492528373120411E-3</v>
      </c>
      <c r="J19" s="71">
        <f>'Concentrations and Surface GLs'!J175/'SAMPLE LIST'!$C$17*100</f>
        <v>8.5549655150705169E-3</v>
      </c>
      <c r="K19" s="71">
        <f>'Concentrations and Surface GLs'!K175/'SAMPLE LIST'!$C$17*100</f>
        <v>3.3698377088576749E-3</v>
      </c>
      <c r="L19" s="71">
        <f>'Concentrations and Surface GLs'!L175/'SAMPLE LIST'!$C$17*100</f>
        <v>6.5999655497559389E-3</v>
      </c>
      <c r="M19" s="71">
        <f>'Concentrations and Surface GLs'!M175/'SAMPLE LIST'!$C$17*100</f>
        <v>9.8647692144550846E-4</v>
      </c>
      <c r="O19" s="6" t="s">
        <v>132</v>
      </c>
      <c r="P19" s="72" cm="1">
        <f t="array" ref="P19">SUM(C19:D19+H19+J19)</f>
        <v>0.37528001633517771</v>
      </c>
      <c r="Q19" s="72">
        <f t="shared" si="0"/>
        <v>0.15551627668966431</v>
      </c>
      <c r="R19" s="72">
        <f t="shared" si="1"/>
        <v>0.53079629302484199</v>
      </c>
    </row>
    <row r="20" spans="1:18">
      <c r="A20" s="6">
        <v>17</v>
      </c>
      <c r="B20" s="6" t="s">
        <v>133</v>
      </c>
      <c r="C20" s="71">
        <f>'Concentrations and Surface GLs'!C176/'SAMPLE LIST'!$C$18*100</f>
        <v>0.1748135323207862</v>
      </c>
      <c r="D20" s="71">
        <f>'Concentrations and Surface GLs'!D176/'SAMPLE LIST'!$C$18*100</f>
        <v>0.24999644975455976</v>
      </c>
      <c r="E20" s="71">
        <f>'Concentrations and Surface GLs'!E176/'SAMPLE LIST'!$C$18*100</f>
        <v>0.14694114500501421</v>
      </c>
      <c r="F20" s="71">
        <f>'Concentrations and Surface GLs'!F176/'SAMPLE LIST'!$C$18*100</f>
        <v>2.0460878637404672E-2</v>
      </c>
      <c r="G20" s="71">
        <f>'Concentrations and Surface GLs'!G176/'SAMPLE LIST'!$C$18*100</f>
        <v>2.9546300675873031E-3</v>
      </c>
      <c r="H20" s="71">
        <f>'Concentrations and Surface GLs'!H176/'SAMPLE LIST'!$C$18*100</f>
        <v>3.9772514359972019E-2</v>
      </c>
      <c r="I20" s="71">
        <f>'Concentrations and Surface GLs'!I176/'SAMPLE LIST'!$C$18*100</f>
        <v>3.5859819617113571E-3</v>
      </c>
      <c r="J20" s="71">
        <f>'Concentrations and Surface GLs'!J176/'SAMPLE LIST'!$C$18*100</f>
        <v>2.0244321958590574E-2</v>
      </c>
      <c r="K20" s="71">
        <f>'Concentrations and Surface GLs'!K176/'SAMPLE LIST'!$C$18*100</f>
        <v>4.7841593168578981E-3</v>
      </c>
      <c r="L20" s="71">
        <f>'Concentrations and Surface GLs'!L176/'SAMPLE LIST'!$C$18*100</f>
        <v>1.0976488547568516E-2</v>
      </c>
      <c r="M20" s="71">
        <f>'Concentrations and Surface GLs'!M176/'SAMPLE LIST'!$C$18*100</f>
        <v>1.7569369987788614E-3</v>
      </c>
      <c r="O20" s="6" t="s">
        <v>133</v>
      </c>
      <c r="P20" s="72" cm="1">
        <f t="array" ref="P20">SUM(C20:D20+H20+J20)</f>
        <v>0.54484365471247109</v>
      </c>
      <c r="Q20" s="72">
        <f t="shared" si="0"/>
        <v>0.19146022053492284</v>
      </c>
      <c r="R20" s="72">
        <f t="shared" si="1"/>
        <v>0.73630387524739394</v>
      </c>
    </row>
    <row r="21" spans="1:18">
      <c r="A21" s="6">
        <v>18</v>
      </c>
      <c r="B21" s="6" t="s">
        <v>134</v>
      </c>
      <c r="C21" s="71">
        <f>'Concentrations and Surface GLs'!C177/'SAMPLE LIST'!$C$19*100</f>
        <v>0.13945081921837929</v>
      </c>
      <c r="D21" s="71">
        <f>'Concentrations and Surface GLs'!D177/'SAMPLE LIST'!$C$19*100</f>
        <v>0.22887044018104885</v>
      </c>
      <c r="E21" s="71">
        <f>'Concentrations and Surface GLs'!E177/'SAMPLE LIST'!$C$19*100</f>
        <v>0.12750456230115509</v>
      </c>
      <c r="F21" s="71">
        <f>'Concentrations and Surface GLs'!F177/'SAMPLE LIST'!$C$19*100</f>
        <v>2.2642778644440205E-2</v>
      </c>
      <c r="G21" s="71">
        <f>'Concentrations and Surface GLs'!G177/'SAMPLE LIST'!$C$19*100</f>
        <v>4.0135576356699698E-3</v>
      </c>
      <c r="H21" s="71">
        <f>'Concentrations and Surface GLs'!H177/'SAMPLE LIST'!$C$19*100</f>
        <v>2.9859724527520348E-2</v>
      </c>
      <c r="I21" s="71">
        <f>'Concentrations and Surface GLs'!I177/'SAMPLE LIST'!$C$19*100</f>
        <v>2.5624829434729079E-3</v>
      </c>
      <c r="J21" s="71">
        <f>'Concentrations and Surface GLs'!J177/'SAMPLE LIST'!$C$19*100</f>
        <v>1.6599681344114367E-2</v>
      </c>
      <c r="K21" s="71">
        <f>'Concentrations and Surface GLs'!K177/'SAMPLE LIST'!$C$19*100</f>
        <v>4.2790444568578181E-3</v>
      </c>
      <c r="L21" s="71">
        <f>'Concentrations and Surface GLs'!L177/'SAMPLE LIST'!$C$19*100</f>
        <v>9.7381154806633497E-3</v>
      </c>
      <c r="M21" s="71">
        <f>'Concentrations and Surface GLs'!M177/'SAMPLE LIST'!$C$19*100</f>
        <v>1.0008780443863188E-3</v>
      </c>
      <c r="O21" s="6" t="s">
        <v>134</v>
      </c>
      <c r="P21" s="72" cm="1">
        <f t="array" ref="P21">SUM(C21:D21+H21+J21)</f>
        <v>0.46124007114269755</v>
      </c>
      <c r="Q21" s="72">
        <f t="shared" si="0"/>
        <v>0.17174141950664565</v>
      </c>
      <c r="R21" s="72">
        <f t="shared" si="1"/>
        <v>0.63298149064934317</v>
      </c>
    </row>
    <row r="22" spans="1:18">
      <c r="A22" s="6">
        <v>19</v>
      </c>
      <c r="B22" s="6" t="s">
        <v>135</v>
      </c>
      <c r="C22" s="71">
        <f>'Concentrations and Surface GLs'!C178/'SAMPLE LIST'!$C$20*100</f>
        <v>0.14451402616765285</v>
      </c>
      <c r="D22" s="71">
        <f>'Concentrations and Surface GLs'!D178/'SAMPLE LIST'!$C$20*100</f>
        <v>0.24222868691349611</v>
      </c>
      <c r="E22" s="71">
        <f>'Concentrations and Surface GLs'!E178/'SAMPLE LIST'!$C$20*100</f>
        <v>0.13881720421044819</v>
      </c>
      <c r="F22" s="71">
        <f>'Concentrations and Surface GLs'!F178/'SAMPLE LIST'!$C$20*100</f>
        <v>1.883558577502106E-2</v>
      </c>
      <c r="G22" s="71">
        <f>'Concentrations and Surface GLs'!G178/'SAMPLE LIST'!$C$20*100</f>
        <v>2.4658942669337639E-3</v>
      </c>
      <c r="H22" s="71">
        <f>'Concentrations and Surface GLs'!H178/'SAMPLE LIST'!$C$20*100</f>
        <v>3.1028565081217936E-2</v>
      </c>
      <c r="I22" s="71">
        <f>'Concentrations and Surface GLs'!I178/'SAMPLE LIST'!$C$20*100</f>
        <v>5.2146154359885991E-3</v>
      </c>
      <c r="J22" s="71">
        <f>'Concentrations and Surface GLs'!J178/'SAMPLE LIST'!$C$20*100</f>
        <v>1.5181584814118168E-2</v>
      </c>
      <c r="K22" s="71">
        <f>'Concentrations and Surface GLs'!K178/'SAMPLE LIST'!$C$20*100</f>
        <v>3.2110873242862208E-3</v>
      </c>
      <c r="L22" s="71">
        <f>'Concentrations and Surface GLs'!L178/'SAMPLE LIST'!$C$20*100</f>
        <v>9.7592241124855976E-3</v>
      </c>
      <c r="M22" s="71">
        <f>'Concentrations and Surface GLs'!M178/'SAMPLE LIST'!$C$20*100</f>
        <v>1.7137336299564306E-3</v>
      </c>
      <c r="O22" s="6" t="s">
        <v>135</v>
      </c>
      <c r="P22" s="72" cm="1">
        <f t="array" ref="P22">SUM(C22:D22+H22+J22)</f>
        <v>0.47916301287182117</v>
      </c>
      <c r="Q22" s="72">
        <f t="shared" si="0"/>
        <v>0.18001734475511988</v>
      </c>
      <c r="R22" s="72">
        <f t="shared" si="1"/>
        <v>0.65918035762694105</v>
      </c>
    </row>
    <row r="23" spans="1:18">
      <c r="A23" s="6">
        <v>20</v>
      </c>
      <c r="B23" s="6" t="s">
        <v>136</v>
      </c>
      <c r="C23" s="71">
        <f>'Concentrations and Surface GLs'!C179/'SAMPLE LIST'!$C$21*100</f>
        <v>0.14295918308874206</v>
      </c>
      <c r="D23" s="71">
        <f>'Concentrations and Surface GLs'!D179/'SAMPLE LIST'!$C$21*100</f>
        <v>0.23342991845214303</v>
      </c>
      <c r="E23" s="71">
        <f>'Concentrations and Surface GLs'!E179/'SAMPLE LIST'!$C$21*100</f>
        <v>0.13694021878155202</v>
      </c>
      <c r="F23" s="71">
        <f>'Concentrations and Surface GLs'!F179/'SAMPLE LIST'!$C$21*100</f>
        <v>1.8301242916155213E-2</v>
      </c>
      <c r="G23" s="71">
        <f>'Concentrations and Surface GLs'!G179/'SAMPLE LIST'!$C$21*100</f>
        <v>3.0657063859176521E-3</v>
      </c>
      <c r="H23" s="71">
        <f>'Concentrations and Surface GLs'!H179/'SAMPLE LIST'!$C$21*100</f>
        <v>3.0274886472822764E-2</v>
      </c>
      <c r="I23" s="71">
        <f>'Concentrations and Surface GLs'!I179/'SAMPLE LIST'!$C$21*100</f>
        <v>2.8762563651226511E-3</v>
      </c>
      <c r="J23" s="71">
        <f>'Concentrations and Surface GLs'!J179/'SAMPLE LIST'!$C$21*100</f>
        <v>1.7162943984533417E-2</v>
      </c>
      <c r="K23" s="71">
        <f>'Concentrations and Surface GLs'!K179/'SAMPLE LIST'!$C$21*100</f>
        <v>3.8460888625720352E-3</v>
      </c>
      <c r="L23" s="71">
        <f>'Concentrations and Surface GLs'!L179/'SAMPLE LIST'!$C$21*100</f>
        <v>1.0040672536782227E-2</v>
      </c>
      <c r="M23" s="71">
        <f>'Concentrations and Surface GLs'!M179/'SAMPLE LIST'!$C$21*100</f>
        <v>1.3177027490841465E-3</v>
      </c>
      <c r="O23" s="6" t="s">
        <v>136</v>
      </c>
      <c r="P23" s="72" cm="1">
        <f t="array" ref="P23">SUM(C23:D23+H23+J23)</f>
        <v>0.47126476245559745</v>
      </c>
      <c r="Q23" s="72">
        <f t="shared" si="0"/>
        <v>0.17638788859718596</v>
      </c>
      <c r="R23" s="72">
        <f t="shared" si="1"/>
        <v>0.64765265105278336</v>
      </c>
    </row>
    <row r="24" spans="1:18">
      <c r="A24" s="6">
        <v>21</v>
      </c>
      <c r="B24" s="6" t="s">
        <v>137</v>
      </c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O24" s="6" t="s">
        <v>137</v>
      </c>
      <c r="P24" s="72" cm="1">
        <f t="array" ref="P24">SUM(C24:D24+H24+J24)</f>
        <v>0</v>
      </c>
      <c r="Q24" s="72">
        <f t="shared" si="0"/>
        <v>0</v>
      </c>
      <c r="R24" s="72">
        <f t="shared" si="1"/>
        <v>0</v>
      </c>
    </row>
    <row r="25" spans="1:18">
      <c r="A25" s="6">
        <v>22</v>
      </c>
      <c r="B25" s="6" t="s">
        <v>138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O25" s="6" t="s">
        <v>138</v>
      </c>
      <c r="P25" s="72" cm="1">
        <f t="array" ref="P25">SUM(C25:D25+H25+J25)</f>
        <v>0</v>
      </c>
      <c r="Q25" s="72">
        <f t="shared" si="0"/>
        <v>0</v>
      </c>
      <c r="R25" s="72">
        <f t="shared" si="1"/>
        <v>0</v>
      </c>
    </row>
    <row r="26" spans="1:18">
      <c r="A26" s="6">
        <v>23</v>
      </c>
      <c r="B26" s="6" t="s">
        <v>139</v>
      </c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O26" s="6" t="s">
        <v>139</v>
      </c>
      <c r="P26" s="72" cm="1">
        <f t="array" ref="P26">SUM(C26:D26+H26+J26)</f>
        <v>0</v>
      </c>
      <c r="Q26" s="72">
        <f t="shared" si="0"/>
        <v>0</v>
      </c>
      <c r="R26" s="72">
        <f t="shared" si="1"/>
        <v>0</v>
      </c>
    </row>
    <row r="27" spans="1:18">
      <c r="A27" s="6">
        <v>24</v>
      </c>
      <c r="B27" s="6" t="s">
        <v>140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O27" s="6" t="s">
        <v>140</v>
      </c>
      <c r="P27" s="72" cm="1">
        <f t="array" ref="P27">SUM(C27:D27+H27+J27)</f>
        <v>0</v>
      </c>
      <c r="Q27" s="72">
        <f t="shared" si="0"/>
        <v>0</v>
      </c>
      <c r="R27" s="72">
        <f t="shared" si="1"/>
        <v>0</v>
      </c>
    </row>
    <row r="28" spans="1:18">
      <c r="A28" s="6">
        <v>25</v>
      </c>
      <c r="B28" s="6" t="s">
        <v>141</v>
      </c>
      <c r="C28" s="71">
        <f>'Concentrations and Surface GLs'!C184/'SAMPLE LIST'!$C$26*100</f>
        <v>0.37477033904583917</v>
      </c>
      <c r="D28" s="71">
        <f>'Concentrations and Surface GLs'!D184/'SAMPLE LIST'!$C$26*100</f>
        <v>0.27967148108637219</v>
      </c>
      <c r="E28" s="71">
        <f>'Concentrations and Surface GLs'!E184/'SAMPLE LIST'!$C$26*100</f>
        <v>0.19257580618555159</v>
      </c>
      <c r="F28" s="71">
        <f>'Concentrations and Surface GLs'!F184/'SAMPLE LIST'!$C$26*100</f>
        <v>2.8364700091461973E-2</v>
      </c>
      <c r="G28" s="71">
        <f>'Concentrations and Surface GLs'!G184/'SAMPLE LIST'!$C$26*100</f>
        <v>6.6719841877096731E-3</v>
      </c>
      <c r="H28" s="71">
        <f>'Concentrations and Surface GLs'!H184/'SAMPLE LIST'!$C$26*100</f>
        <v>4.0819999883504279E-2</v>
      </c>
      <c r="I28" s="71">
        <f>'Concentrations and Surface GLs'!I184/'SAMPLE LIST'!$C$26*100</f>
        <v>7.6799780346651593E-3</v>
      </c>
      <c r="J28" s="71">
        <f>'Concentrations and Surface GLs'!J184/'SAMPLE LIST'!$C$26*100</f>
        <v>5.2317159365981206E-2</v>
      </c>
      <c r="K28" s="71">
        <f>'Concentrations and Surface GLs'!K184/'SAMPLE LIST'!$C$26*100</f>
        <v>4.2285329708578101E-3</v>
      </c>
      <c r="L28" s="71">
        <f>'Concentrations and Surface GLs'!L184/'SAMPLE LIST'!$C$26*100</f>
        <v>2.0186888232675688E-2</v>
      </c>
      <c r="M28" s="71">
        <f>'Concentrations and Surface GLs'!M184/'SAMPLE LIST'!$C$26*100</f>
        <v>1.4185106096698187E-3</v>
      </c>
      <c r="O28" s="6" t="s">
        <v>141</v>
      </c>
      <c r="P28" s="72" cm="1">
        <f t="array" ref="P28">SUM(C28:D28+H28+J28)</f>
        <v>0.84071613863118233</v>
      </c>
      <c r="Q28" s="72">
        <f t="shared" si="0"/>
        <v>0.26112640031259171</v>
      </c>
      <c r="R28" s="72">
        <f t="shared" si="1"/>
        <v>1.101842538943774</v>
      </c>
    </row>
    <row r="29" spans="1:18">
      <c r="A29" s="6">
        <v>26</v>
      </c>
      <c r="B29" s="6" t="s">
        <v>142</v>
      </c>
      <c r="C29" s="71">
        <f>'Concentrations and Surface GLs'!C185/'SAMPLE LIST'!$C$27*100</f>
        <v>0.44864531917972877</v>
      </c>
      <c r="D29" s="71">
        <f>'Concentrations and Surface GLs'!D185/'SAMPLE LIST'!$C$27*100</f>
        <v>0.35082367640958517</v>
      </c>
      <c r="E29" s="71">
        <f>'Concentrations and Surface GLs'!E185/'SAMPLE LIST'!$C$27*100</f>
        <v>0.23784086791869999</v>
      </c>
      <c r="F29" s="71">
        <f>'Concentrations and Surface GLs'!F185/'SAMPLE LIST'!$C$27*100</f>
        <v>3.8687907267606292E-2</v>
      </c>
      <c r="G29" s="71">
        <f>'Concentrations and Surface GLs'!G185/'SAMPLE LIST'!$C$27*100</f>
        <v>7.0348334942554819E-3</v>
      </c>
      <c r="H29" s="71">
        <f>'Concentrations and Surface GLs'!H185/'SAMPLE LIST'!$C$27*100</f>
        <v>5.1007435310540625E-2</v>
      </c>
      <c r="I29" s="71">
        <f>'Concentrations and Surface GLs'!I185/'SAMPLE LIST'!$C$27*100</f>
        <v>7.3587338172618503E-3</v>
      </c>
      <c r="J29" s="71">
        <f>'Concentrations and Surface GLs'!J185/'SAMPLE LIST'!$C$27*100</f>
        <v>5.8857632614141231E-2</v>
      </c>
      <c r="K29" s="71">
        <f>'Concentrations and Surface GLs'!K185/'SAMPLE LIST'!$C$27*100</f>
        <v>4.603761152572155E-3</v>
      </c>
      <c r="L29" s="71">
        <f>'Concentrations and Surface GLs'!L185/'SAMPLE LIST'!$C$27*100</f>
        <v>2.1425261299580854E-2</v>
      </c>
      <c r="M29" s="71">
        <f>'Concentrations and Surface GLs'!M185/'SAMPLE LIST'!$C$27*100</f>
        <v>1.5625218390779223E-3</v>
      </c>
      <c r="O29" s="6" t="s">
        <v>142</v>
      </c>
      <c r="P29" s="72" cm="1">
        <f t="array" ref="P29">SUM(C29:D29+H29+J29)</f>
        <v>1.0191991314386777</v>
      </c>
      <c r="Q29" s="72">
        <f t="shared" si="0"/>
        <v>0.31851388678905451</v>
      </c>
      <c r="R29" s="72">
        <f t="shared" si="1"/>
        <v>1.3377130182277321</v>
      </c>
    </row>
    <row r="30" spans="1:18">
      <c r="A30" s="6">
        <v>27</v>
      </c>
      <c r="B30" s="6" t="s">
        <v>143</v>
      </c>
      <c r="C30" s="71">
        <f>'Concentrations and Surface GLs'!C186/'SAMPLE LIST'!$C$28*100</f>
        <v>0.44463196354014706</v>
      </c>
      <c r="D30" s="71">
        <f>'Concentrations and Surface GLs'!D186/'SAMPLE LIST'!$C$28*100</f>
        <v>0.35512060045439459</v>
      </c>
      <c r="E30" s="71">
        <f>'Concentrations and Surface GLs'!E186/'SAMPLE LIST'!$C$28*100</f>
        <v>0.21603450052275963</v>
      </c>
      <c r="F30" s="71">
        <f>'Concentrations and Surface GLs'!F186/'SAMPLE LIST'!$C$28*100</f>
        <v>4.0632321559590345E-2</v>
      </c>
      <c r="G30" s="71">
        <f>'Concentrations and Surface GLs'!G186/'SAMPLE LIST'!$C$28*100</f>
        <v>6.4350213752715942E-3</v>
      </c>
      <c r="H30" s="71">
        <f>'Concentrations and Surface GLs'!H186/'SAMPLE LIST'!$C$28*100</f>
        <v>4.8676141309996257E-2</v>
      </c>
      <c r="I30" s="71">
        <f>'Concentrations and Surface GLs'!I186/'SAMPLE LIST'!$C$28*100</f>
        <v>8.8155389892070873E-3</v>
      </c>
      <c r="J30" s="71">
        <f>'Concentrations and Surface GLs'!J186/'SAMPLE LIST'!$C$28*100</f>
        <v>5.7366643271855526E-2</v>
      </c>
      <c r="K30" s="71">
        <f>'Concentrations and Surface GLs'!K186/'SAMPLE LIST'!$C$28*100</f>
        <v>6.8190506100010758E-3</v>
      </c>
      <c r="L30" s="71">
        <f>'Concentrations and Surface GLs'!L186/'SAMPLE LIST'!$C$28*100</f>
        <v>2.011652612660153E-2</v>
      </c>
      <c r="M30" s="71">
        <f>'Concentrations and Surface GLs'!M186/'SAMPLE LIST'!$C$28*100</f>
        <v>1.1952932040872584E-3</v>
      </c>
      <c r="O30" s="6" t="s">
        <v>143</v>
      </c>
      <c r="P30" s="72" cm="1">
        <f t="array" ref="P30">SUM(C30:D30+H30+J30)</f>
        <v>1.0118381331582451</v>
      </c>
      <c r="Q30" s="72">
        <f t="shared" si="0"/>
        <v>0.30004825238751848</v>
      </c>
      <c r="R30" s="72">
        <f t="shared" si="1"/>
        <v>1.3118863855457636</v>
      </c>
    </row>
    <row r="31" spans="1:18">
      <c r="A31" s="6">
        <v>28</v>
      </c>
      <c r="B31" s="6" t="s">
        <v>144</v>
      </c>
      <c r="C31" s="71">
        <f>'Concentrations and Surface GLs'!C187/'SAMPLE LIST'!$C$29*100</f>
        <v>0.45786806359651588</v>
      </c>
      <c r="D31" s="71">
        <f>'Concentrations and Surface GLs'!D187/'SAMPLE LIST'!$C$29*100</f>
        <v>0.36398981029353145</v>
      </c>
      <c r="E31" s="71">
        <f>'Concentrations and Surface GLs'!E187/'SAMPLE LIST'!$C$29*100</f>
        <v>0.23185480628059871</v>
      </c>
      <c r="F31" s="71">
        <f>'Concentrations and Surface GLs'!F187/'SAMPLE LIST'!$C$29*100</f>
        <v>3.9073821554564965E-2</v>
      </c>
      <c r="G31" s="71">
        <f>'Concentrations and Surface GLs'!G187/'SAMPLE LIST'!$C$29*100</f>
        <v>6.7164147150418135E-3</v>
      </c>
      <c r="H31" s="71">
        <f>'Concentrations and Surface GLs'!H187/'SAMPLE LIST'!$C$29*100</f>
        <v>5.1416210148992253E-2</v>
      </c>
      <c r="I31" s="71">
        <f>'Concentrations and Surface GLs'!I187/'SAMPLE LIST'!$C$29*100</f>
        <v>9.05460445332118E-3</v>
      </c>
      <c r="J31" s="71">
        <f>'Concentrations and Surface GLs'!J187/'SAMPLE LIST'!$C$29*100</f>
        <v>6.166731919693743E-2</v>
      </c>
      <c r="K31" s="71">
        <f>'Concentrations and Surface GLs'!K187/'SAMPLE LIST'!$C$29*100</f>
        <v>4.9573415545722107E-3</v>
      </c>
      <c r="L31" s="71">
        <f>'Concentrations and Surface GLs'!L187/'SAMPLE LIST'!$C$29*100</f>
        <v>2.3339110584797925E-2</v>
      </c>
      <c r="M31" s="71">
        <f>'Concentrations and Surface GLs'!M187/'SAMPLE LIST'!$C$29*100</f>
        <v>1.7425358758380517E-3</v>
      </c>
      <c r="O31" s="6" t="s">
        <v>144</v>
      </c>
      <c r="P31" s="72" cm="1">
        <f t="array" ref="P31">SUM(C31:D31+H31+J31)</f>
        <v>1.0480249325819067</v>
      </c>
      <c r="Q31" s="72">
        <f t="shared" si="0"/>
        <v>0.31673863501873489</v>
      </c>
      <c r="R31" s="72">
        <f t="shared" si="1"/>
        <v>1.3647635676006415</v>
      </c>
    </row>
    <row r="32" spans="1:18">
      <c r="A32" s="6">
        <v>30</v>
      </c>
      <c r="B32" s="6" t="s">
        <v>145</v>
      </c>
      <c r="C32" s="71">
        <f>'Concentrations and Surface GLs'!C188/'SAMPLE LIST'!$C$30*100</f>
        <v>0.81760160825100836</v>
      </c>
      <c r="D32" s="71">
        <f>'Concentrations and Surface GLs'!D188/'SAMPLE LIST'!$C$30*100</f>
        <v>0.35475558604224228</v>
      </c>
      <c r="E32" s="71">
        <f>'Concentrations and Surface GLs'!E188/'SAMPLE LIST'!$C$30*100</f>
        <v>0.27323545029217056</v>
      </c>
      <c r="F32" s="71">
        <f>'Concentrations and Surface GLs'!F188/'SAMPLE LIST'!$C$30*100</f>
        <v>6.1219364483116129E-2</v>
      </c>
      <c r="G32" s="71">
        <f>'Concentrations and Surface GLs'!G188/'SAMPLE LIST'!$C$30*100</f>
        <v>1.0959530075261173E-3</v>
      </c>
      <c r="H32" s="71">
        <f>'Concentrations and Surface GLs'!H188/'SAMPLE LIST'!$C$30*100</f>
        <v>4.1318194217867185E-2</v>
      </c>
      <c r="I32" s="71">
        <f>'Concentrations and Surface GLs'!I188/'SAMPLE LIST'!$C$30*100</f>
        <v>1.9976907845033687E-2</v>
      </c>
      <c r="J32" s="71">
        <f>'Concentrations and Surface GLs'!J188/'SAMPLE LIST'!$C$30*100</f>
        <v>0.1000288183191243</v>
      </c>
      <c r="K32" s="71">
        <f>'Concentrations and Surface GLs'!K188/'SAMPLE LIST'!$C$30*100</f>
        <v>6.5520613268581773E-3</v>
      </c>
      <c r="L32" s="71">
        <f>'Concentrations and Surface GLs'!L188/'SAMPLE LIST'!$C$30*100</f>
        <v>3.1874034051593184E-2</v>
      </c>
      <c r="M32" s="71">
        <f>'Concentrations and Surface GLs'!M188/'SAMPLE LIST'!$C$30*100</f>
        <v>2.0161572117134477E-3</v>
      </c>
      <c r="O32" s="6" t="s">
        <v>145</v>
      </c>
      <c r="P32" s="72" cm="1">
        <f t="array" ref="P32">SUM(C32:D32+H32+J32)</f>
        <v>1.4550512193672336</v>
      </c>
      <c r="Q32" s="72">
        <f t="shared" si="0"/>
        <v>0.39596992821801136</v>
      </c>
      <c r="R32" s="72">
        <f t="shared" si="1"/>
        <v>1.8510211475852449</v>
      </c>
    </row>
    <row r="33" spans="1:18">
      <c r="A33" s="6">
        <v>31</v>
      </c>
      <c r="B33" s="6" t="s">
        <v>146</v>
      </c>
      <c r="C33" s="71">
        <f>'Concentrations and Surface GLs'!C189/'SAMPLE LIST'!$C$31*100</f>
        <v>0.82150864983391236</v>
      </c>
      <c r="D33" s="71">
        <f>'Concentrations and Surface GLs'!D189/'SAMPLE LIST'!$C$31*100</f>
        <v>0.32634209574892081</v>
      </c>
      <c r="E33" s="71">
        <f>'Concentrations and Surface GLs'!E189/'SAMPLE LIST'!$C$31*100</f>
        <v>0.26078502184875896</v>
      </c>
      <c r="F33" s="71">
        <f>'Concentrations and Surface GLs'!F189/'SAMPLE LIST'!$C$31*100</f>
        <v>6.0239735908528727E-2</v>
      </c>
      <c r="G33" s="71">
        <f>'Concentrations and Surface GLs'!G189/'SAMPLE LIST'!$C$31*100</f>
        <v>1.4921252095710314E-2</v>
      </c>
      <c r="H33" s="71">
        <f>'Concentrations and Surface GLs'!H189/'SAMPLE LIST'!$C$31*100</f>
        <v>4.616600831762932E-2</v>
      </c>
      <c r="I33" s="71">
        <f>'Concentrations and Surface GLs'!I189/'SAMPLE LIST'!$C$31*100</f>
        <v>1.7377070922792951E-2</v>
      </c>
      <c r="J33" s="71">
        <f>'Concentrations and Surface GLs'!J189/'SAMPLE LIST'!$C$31*100</f>
        <v>9.389919546750522E-2</v>
      </c>
      <c r="K33" s="71">
        <f>'Concentrations and Surface GLs'!K189/'SAMPLE LIST'!$C$31*100</f>
        <v>5.6645023585723238E-3</v>
      </c>
      <c r="L33" s="71">
        <f>'Concentrations and Surface GLs'!L189/'SAMPLE LIST'!$C$31*100</f>
        <v>2.7237171261306231E-2</v>
      </c>
      <c r="M33" s="71">
        <f>'Concentrations and Surface GLs'!M189/'SAMPLE LIST'!$C$31*100</f>
        <v>1.1808920811464481E-3</v>
      </c>
      <c r="O33" s="6" t="s">
        <v>146</v>
      </c>
      <c r="P33" s="72" cm="1">
        <f t="array" ref="P33">SUM(C33:D33+H33+J33)</f>
        <v>1.4279811531531021</v>
      </c>
      <c r="Q33" s="72">
        <f t="shared" si="0"/>
        <v>0.38740564647681597</v>
      </c>
      <c r="R33" s="72">
        <f t="shared" si="1"/>
        <v>1.815386799629918</v>
      </c>
    </row>
    <row r="34" spans="1:18">
      <c r="A34" s="6">
        <v>32</v>
      </c>
      <c r="B34" s="6" t="s">
        <v>147</v>
      </c>
      <c r="C34" s="71">
        <f>'Concentrations and Surface GLs'!C190/'SAMPLE LIST'!$C$32*100</f>
        <v>0.80258474774528876</v>
      </c>
      <c r="D34" s="71">
        <f>'Concentrations and Surface GLs'!D190/'SAMPLE LIST'!$C$32*100</f>
        <v>0.35312262682998241</v>
      </c>
      <c r="E34" s="71">
        <f>'Concentrations and Surface GLs'!E190/'SAMPLE LIST'!$C$32*100</f>
        <v>0.26865531596374442</v>
      </c>
      <c r="F34" s="71">
        <f>'Concentrations and Surface GLs'!F190/'SAMPLE LIST'!$C$32*100</f>
        <v>6.1226785911711476E-2</v>
      </c>
      <c r="G34" s="71">
        <f>'Concentrations and Surface GLs'!G190/'SAMPLE LIST'!$C$32*100</f>
        <v>1.4654668931717473E-2</v>
      </c>
      <c r="H34" s="71">
        <f>'Concentrations and Surface GLs'!H190/'SAMPLE LIST'!$C$32*100</f>
        <v>4.7756397923480132E-2</v>
      </c>
      <c r="I34" s="71">
        <f>'Concentrations and Surface GLs'!I190/'SAMPLE LIST'!$C$32*100</f>
        <v>1.9663134423383948E-2</v>
      </c>
      <c r="J34" s="71">
        <f>'Concentrations and Surface GLs'!J190/'SAMPLE LIST'!$C$32*100</f>
        <v>9.9379409627817647E-2</v>
      </c>
      <c r="K34" s="71">
        <f>'Concentrations and Surface GLs'!K190/'SAMPLE LIST'!$C$32*100</f>
        <v>6.4077427954295826E-3</v>
      </c>
      <c r="L34" s="71">
        <f>'Concentrations and Surface GLs'!L190/'SAMPLE LIST'!$C$32*100</f>
        <v>2.8588123697930054E-2</v>
      </c>
      <c r="M34" s="71">
        <f>'Concentrations and Surface GLs'!M190/'SAMPLE LIST'!$C$32*100</f>
        <v>2.0377588961246638E-3</v>
      </c>
      <c r="O34" s="6" t="s">
        <v>147</v>
      </c>
      <c r="P34" s="72" cm="1">
        <f t="array" ref="P34">SUM(C34:D34+H34+J34)</f>
        <v>1.4499789896778665</v>
      </c>
      <c r="Q34" s="72">
        <f t="shared" si="0"/>
        <v>0.40123353062004169</v>
      </c>
      <c r="R34" s="72">
        <f t="shared" si="1"/>
        <v>1.8512125202979082</v>
      </c>
    </row>
    <row r="35" spans="1:18">
      <c r="A35" s="6">
        <v>33</v>
      </c>
      <c r="B35" s="6" t="s">
        <v>148</v>
      </c>
      <c r="C35" s="71">
        <f>'Concentrations and Surface GLs'!C191/'SAMPLE LIST'!$C$33*100</f>
        <v>0.76316216660350367</v>
      </c>
      <c r="D35" s="71">
        <f>'Concentrations and Surface GLs'!D191/'SAMPLE LIST'!$C$33*100</f>
        <v>0.36281792191767442</v>
      </c>
      <c r="E35" s="71">
        <f>'Concentrations and Surface GLs'!E191/'SAMPLE LIST'!$C$33*100</f>
        <v>0.27772862004474064</v>
      </c>
      <c r="F35" s="71">
        <f>'Concentrations and Surface GLs'!F191/'SAMPLE LIST'!$C$33*100</f>
        <v>6.1122885911376448E-2</v>
      </c>
      <c r="G35" s="71">
        <f>'Concentrations and Surface GLs'!G191/'SAMPLE LIST'!$C$33*100</f>
        <v>1.2603459586550349E-2</v>
      </c>
      <c r="H35" s="71">
        <f>'Concentrations and Surface GLs'!H191/'SAMPLE LIST'!$C$33*100</f>
        <v>5.1626984675068856E-2</v>
      </c>
      <c r="I35" s="71">
        <f>'Concentrations and Surface GLs'!I191/'SAMPLE LIST'!$C$33*100</f>
        <v>1.6473104636611544E-2</v>
      </c>
      <c r="J35" s="71">
        <f>'Concentrations and Surface GLs'!J191/'SAMPLE LIST'!$C$33*100</f>
        <v>9.4263659528952853E-2</v>
      </c>
      <c r="K35" s="71">
        <f>'Concentrations and Surface GLs'!K191/'SAMPLE LIST'!$C$33*100</f>
        <v>6.0325146137152359E-3</v>
      </c>
      <c r="L35" s="71">
        <f>'Concentrations and Surface GLs'!L191/'SAMPLE LIST'!$C$33*100</f>
        <v>3.4132657656573639E-2</v>
      </c>
      <c r="M35" s="71">
        <f>'Concentrations and Surface GLs'!M191/'SAMPLE LIST'!$C$33*100</f>
        <v>2.484193707289784E-3</v>
      </c>
      <c r="O35" s="6" t="s">
        <v>148</v>
      </c>
      <c r="P35" s="72" cm="1">
        <f t="array" ref="P35">SUM(C35:D35+H35+J35)</f>
        <v>1.4177613769292217</v>
      </c>
      <c r="Q35" s="72">
        <f t="shared" si="0"/>
        <v>0.41057743615685766</v>
      </c>
      <c r="R35" s="72">
        <f t="shared" si="1"/>
        <v>1.8283388130860794</v>
      </c>
    </row>
    <row r="36" spans="1:18">
      <c r="A36" s="6">
        <v>34</v>
      </c>
      <c r="B36" s="6" t="s">
        <v>149</v>
      </c>
      <c r="C36" s="71">
        <f>'Concentrations and Surface GLs'!C192/'SAMPLE LIST'!$C$34*100</f>
        <v>1.1138656610689377</v>
      </c>
      <c r="D36" s="71">
        <f>'Concentrations and Surface GLs'!D192/'SAMPLE LIST'!$C$34*100</f>
        <v>0.3216673497687258</v>
      </c>
      <c r="E36" s="71">
        <f>'Concentrations and Surface GLs'!E192/'SAMPLE LIST'!$C$34*100</f>
        <v>0.30034665681533884</v>
      </c>
      <c r="F36" s="71">
        <f>'Concentrations and Surface GLs'!F192/'SAMPLE LIST'!$C$34*100</f>
        <v>8.877512885768396E-2</v>
      </c>
      <c r="G36" s="71">
        <f>'Concentrations and Surface GLs'!G192/'SAMPLE LIST'!$C$34*100</f>
        <v>2.8035662746580266E-2</v>
      </c>
      <c r="H36" s="71">
        <f>'Concentrations and Surface GLs'!H192/'SAMPLE LIST'!$C$34*100</f>
        <v>4.3202390738855095E-2</v>
      </c>
      <c r="I36" s="71">
        <f>'Concentrations and Surface GLs'!I192/'SAMPLE LIST'!$C$34*100</f>
        <v>2.8956804340819212E-2</v>
      </c>
      <c r="J36" s="71">
        <f>'Concentrations and Surface GLs'!J192/'SAMPLE LIST'!$C$34*100</f>
        <v>0.11351398859268626</v>
      </c>
      <c r="K36" s="71">
        <f>'Concentrations and Surface GLs'!K192/'SAMPLE LIST'!$C$34*100</f>
        <v>5.8881960822866437E-3</v>
      </c>
      <c r="L36" s="71">
        <f>'Concentrations and Surface GLs'!L192/'SAMPLE LIST'!$C$34*100</f>
        <v>2.8201132114522184E-2</v>
      </c>
      <c r="M36" s="71">
        <f>'Concentrations and Surface GLs'!M192/'SAMPLE LIST'!$C$34*100</f>
        <v>2.4625920228785684E-3</v>
      </c>
      <c r="O36" s="6" t="s">
        <v>149</v>
      </c>
      <c r="P36" s="72" cm="1">
        <f t="array" ref="P36">SUM(C36:D36+H36+J36)</f>
        <v>1.7489657695007463</v>
      </c>
      <c r="Q36" s="72">
        <f t="shared" si="0"/>
        <v>0.48266617298010966</v>
      </c>
      <c r="R36" s="72">
        <f t="shared" si="1"/>
        <v>2.2316319424808562</v>
      </c>
    </row>
    <row r="37" spans="1:18">
      <c r="A37" s="6">
        <v>35</v>
      </c>
      <c r="B37" s="6" t="s">
        <v>150</v>
      </c>
      <c r="C37" s="71">
        <f>'Concentrations and Surface GLs'!C193/'SAMPLE LIST'!$C$35*100</f>
        <v>1.1278459595220496</v>
      </c>
      <c r="D37" s="71">
        <f>'Concentrations and Surface GLs'!D193/'SAMPLE LIST'!$C$35*100</f>
        <v>0.33953384467933373</v>
      </c>
      <c r="E37" s="71">
        <f>'Concentrations and Surface GLs'!E193/'SAMPLE LIST'!$C$35*100</f>
        <v>0.29591871049466101</v>
      </c>
      <c r="F37" s="71">
        <f>'Concentrations and Surface GLs'!F193/'SAMPLE LIST'!$C$35*100</f>
        <v>8.8812236000660752E-2</v>
      </c>
      <c r="G37" s="71">
        <f>'Concentrations and Surface GLs'!G193/'SAMPLE LIST'!$C$35*100</f>
        <v>2.6984140266386285E-2</v>
      </c>
      <c r="H37" s="71">
        <f>'Concentrations and Surface GLs'!H193/'SAMPLE LIST'!$C$35*100</f>
        <v>4.3521746081395425E-2</v>
      </c>
      <c r="I37" s="71">
        <f>'Concentrations and Surface GLs'!I193/'SAMPLE LIST'!$C$35*100</f>
        <v>2.6005840018160906E-2</v>
      </c>
      <c r="J37" s="71">
        <f>'Concentrations and Surface GLs'!J193/'SAMPLE LIST'!$C$35*100</f>
        <v>0.11363326774006914</v>
      </c>
      <c r="K37" s="71">
        <f>'Concentrations and Surface GLs'!K193/'SAMPLE LIST'!$C$35*100</f>
        <v>7.5478591937154782E-3</v>
      </c>
      <c r="L37" s="71">
        <f>'Concentrations and Surface GLs'!L193/'SAMPLE LIST'!$C$35*100</f>
        <v>3.0579371299828694E-2</v>
      </c>
      <c r="M37" s="71">
        <f>'Concentrations and Surface GLs'!M193/'SAMPLE LIST'!$C$35*100</f>
        <v>1.8793465437757495E-3</v>
      </c>
      <c r="O37" s="6" t="s">
        <v>150</v>
      </c>
      <c r="P37" s="72" cm="1">
        <f t="array" ref="P37">SUM(C37:D37+H37+J37)</f>
        <v>1.7816898318443124</v>
      </c>
      <c r="Q37" s="72">
        <f t="shared" si="0"/>
        <v>0.47772750381718887</v>
      </c>
      <c r="R37" s="72">
        <f t="shared" si="1"/>
        <v>2.2594173356615013</v>
      </c>
    </row>
    <row r="38" spans="1:18">
      <c r="A38" s="6">
        <v>36</v>
      </c>
      <c r="B38" s="6" t="s">
        <v>151</v>
      </c>
      <c r="C38" s="71">
        <f>'Concentrations and Surface GLs'!C194/'SAMPLE LIST'!$C$36*100</f>
        <v>1.0391335238530843</v>
      </c>
      <c r="D38" s="71">
        <f>'Concentrations and Surface GLs'!D194/'SAMPLE LIST'!$C$36*100</f>
        <v>0.28599839756367712</v>
      </c>
      <c r="E38" s="71">
        <f>'Concentrations and Surface GLs'!E194/'SAMPLE LIST'!$C$36*100</f>
        <v>0.27048157205672446</v>
      </c>
      <c r="F38" s="71">
        <f>'Concentrations and Surface GLs'!F194/'SAMPLE LIST'!$C$36*100</f>
        <v>7.6232914531527307E-2</v>
      </c>
      <c r="G38" s="71">
        <f>'Concentrations and Surface GLs'!G194/'SAMPLE LIST'!$C$36*100</f>
        <v>2.4414574769010874E-2</v>
      </c>
      <c r="H38" s="71">
        <f>'Concentrations and Surface GLs'!H194/'SAMPLE LIST'!$C$36*100</f>
        <v>3.8156576326717977E-2</v>
      </c>
      <c r="I38" s="71">
        <f>'Concentrations and Surface GLs'!I194/'SAMPLE LIST'!$C$36*100</f>
        <v>2.8777505242733651E-2</v>
      </c>
      <c r="J38" s="71">
        <f>'Concentrations and Surface GLs'!J194/'SAMPLE LIST'!$C$36*100</f>
        <v>0.11043261061862909</v>
      </c>
      <c r="K38" s="71">
        <f>'Concentrations and Surface GLs'!K194/'SAMPLE LIST'!$C$36*100</f>
        <v>7.1437673057154144E-3</v>
      </c>
      <c r="L38" s="71">
        <f>'Concentrations and Surface GLs'!L194/'SAMPLE LIST'!$C$36*100</f>
        <v>2.9749098448153641E-2</v>
      </c>
      <c r="M38" s="71">
        <f>'Concentrations and Surface GLs'!M194/'SAMPLE LIST'!$C$36*100</f>
        <v>2.621004375227482E-3</v>
      </c>
      <c r="O38" s="6" t="s">
        <v>151</v>
      </c>
      <c r="P38" s="72" cm="1">
        <f t="array" ref="P38">SUM(C38:D38+H38+J38)</f>
        <v>1.6223102953074555</v>
      </c>
      <c r="Q38" s="72">
        <f t="shared" si="0"/>
        <v>0.43942043672909287</v>
      </c>
      <c r="R38" s="72">
        <f t="shared" si="1"/>
        <v>2.0617307320365486</v>
      </c>
    </row>
    <row r="39" spans="1:18">
      <c r="A39" s="6">
        <v>37</v>
      </c>
      <c r="B39" s="6" t="s">
        <v>152</v>
      </c>
      <c r="C39" s="71">
        <f>'Concentrations and Surface GLs'!C195/'SAMPLE LIST'!$C$37*100</f>
        <v>1.0872937915280647</v>
      </c>
      <c r="D39" s="71">
        <f>'Concentrations and Surface GLs'!D195/'SAMPLE LIST'!$C$37*100</f>
        <v>0.36048695268919351</v>
      </c>
      <c r="E39" s="71">
        <f>'Concentrations and Surface GLs'!E195/'SAMPLE LIST'!$C$37*100</f>
        <v>0.31239125057142159</v>
      </c>
      <c r="F39" s="71">
        <f>'Concentrations and Surface GLs'!F195/'SAMPLE LIST'!$C$37*100</f>
        <v>8.9828971718224945E-2</v>
      </c>
      <c r="G39" s="71">
        <f>'Concentrations and Surface GLs'!G195/'SAMPLE LIST'!$C$37*100</f>
        <v>2.2185643314515186E-2</v>
      </c>
      <c r="H39" s="71">
        <f>'Concentrations and Surface GLs'!H195/'SAMPLE LIST'!$C$37*100</f>
        <v>4.137567817952445E-2</v>
      </c>
      <c r="I39" s="71">
        <f>'Concentrations and Surface GLs'!I195/'SAMPLE LIST'!$C$37*100</f>
        <v>2.4959928612661761E-2</v>
      </c>
      <c r="J39" s="71">
        <f>'Concentrations and Surface GLs'!J195/'SAMPLE LIST'!$C$37*100</f>
        <v>0.11353386845058343</v>
      </c>
      <c r="K39" s="71">
        <f>'Concentrations and Surface GLs'!K195/'SAMPLE LIST'!$C$37*100</f>
        <v>5.5634793865723059E-3</v>
      </c>
      <c r="L39" s="71">
        <f>'Concentrations and Surface GLs'!L195/'SAMPLE LIST'!$C$37*100</f>
        <v>2.8658485804004204E-2</v>
      </c>
      <c r="M39" s="71">
        <f>'Concentrations and Surface GLs'!M195/'SAMPLE LIST'!$C$37*100</f>
        <v>3.117843116685439E-3</v>
      </c>
      <c r="O39" s="6" t="s">
        <v>152</v>
      </c>
      <c r="P39" s="72" cm="1">
        <f t="array" ref="P39">SUM(C39:D39+H39+J39)</f>
        <v>1.7575998374774739</v>
      </c>
      <c r="Q39" s="72">
        <f t="shared" si="0"/>
        <v>0.48670560252408546</v>
      </c>
      <c r="R39" s="72">
        <f t="shared" si="1"/>
        <v>2.2443054400015594</v>
      </c>
    </row>
  </sheetData>
  <mergeCells count="2">
    <mergeCell ref="T3:U3"/>
    <mergeCell ref="V3:W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RAW DATA </vt:lpstr>
      <vt:lpstr>SAMPLE LIST</vt:lpstr>
      <vt:lpstr>CALIBRATION CURVE </vt:lpstr>
      <vt:lpstr>Concentrations and Surface GLs</vt:lpstr>
      <vt:lpstr>nmol_mg FW</vt:lpstr>
    </vt:vector>
  </TitlesOfParts>
  <Company>UniNe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NPAC</dc:creator>
  <cp:lastModifiedBy>Emi</cp:lastModifiedBy>
  <dcterms:created xsi:type="dcterms:W3CDTF">2018-07-11T13:55:43Z</dcterms:created>
  <dcterms:modified xsi:type="dcterms:W3CDTF">2021-01-14T11:36:07Z</dcterms:modified>
</cp:coreProperties>
</file>