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arDisk/Dropbox/Lab - Ackerman/Gtpbp1/Manuscript/Submission Elife/Re-Submission 1-20-20/"/>
    </mc:Choice>
  </mc:AlternateContent>
  <xr:revisionPtr revIDLastSave="0" documentId="13_ncr:1_{472E0C25-EF45-624C-8336-94B9332C6772}" xr6:coauthVersionLast="45" xr6:coauthVersionMax="45" xr10:uidLastSave="{00000000-0000-0000-0000-000000000000}"/>
  <bookViews>
    <workbookView xWindow="2940" yWindow="460" windowWidth="35460" windowHeight="19520" xr2:uid="{C6B2A838-C8F2-9C48-99BF-2F2D427D9493}"/>
  </bookViews>
  <sheets>
    <sheet name="Panel C" sheetId="1" r:id="rId1"/>
    <sheet name="Panel F" sheetId="2" r:id="rId2"/>
    <sheet name="Panel 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K39" i="3" l="1"/>
  <c r="K38" i="3"/>
  <c r="K37" i="3"/>
  <c r="K34" i="3"/>
  <c r="K33" i="3"/>
  <c r="K35" i="3" s="1"/>
  <c r="K32" i="3"/>
  <c r="K29" i="3"/>
  <c r="K28" i="3"/>
  <c r="K27" i="3"/>
  <c r="E39" i="3"/>
  <c r="E38" i="3"/>
  <c r="E40" i="3" s="1"/>
  <c r="E37" i="3"/>
  <c r="E34" i="3"/>
  <c r="E33" i="3"/>
  <c r="E32" i="3"/>
  <c r="E29" i="3"/>
  <c r="E28" i="3"/>
  <c r="E27" i="3"/>
  <c r="E30" i="3" s="1"/>
  <c r="Q39" i="3"/>
  <c r="Q38" i="3"/>
  <c r="Q37" i="3"/>
  <c r="Q34" i="3"/>
  <c r="Q33" i="3"/>
  <c r="Q35" i="3" s="1"/>
  <c r="Q32" i="3"/>
  <c r="Q29" i="3"/>
  <c r="Q28" i="3"/>
  <c r="Q27" i="3"/>
  <c r="K40" i="3"/>
  <c r="Q40" i="3"/>
  <c r="K30" i="3"/>
  <c r="Q30" i="3"/>
  <c r="K18" i="3"/>
  <c r="K17" i="3"/>
  <c r="K16" i="3"/>
  <c r="K13" i="3"/>
  <c r="K12" i="3"/>
  <c r="K11" i="3"/>
  <c r="K8" i="3"/>
  <c r="K7" i="3"/>
  <c r="K6" i="3"/>
  <c r="E18" i="3"/>
  <c r="E17" i="3"/>
  <c r="E16" i="3"/>
  <c r="E13" i="3"/>
  <c r="E12" i="3"/>
  <c r="E11" i="3"/>
  <c r="E14" i="3" s="1"/>
  <c r="E8" i="3"/>
  <c r="E7" i="3"/>
  <c r="E6" i="3"/>
  <c r="E9" i="3" s="1"/>
  <c r="E19" i="3"/>
  <c r="K19" i="3"/>
  <c r="K14" i="3"/>
  <c r="K9" i="3"/>
  <c r="Q18" i="3"/>
  <c r="Q17" i="3"/>
  <c r="Q16" i="3"/>
  <c r="Q13" i="3"/>
  <c r="Q12" i="3"/>
  <c r="Q11" i="3"/>
  <c r="Q8" i="3"/>
  <c r="Q7" i="3"/>
  <c r="Q6" i="3"/>
  <c r="Q19" i="3"/>
  <c r="K40" i="2"/>
  <c r="G40" i="2"/>
  <c r="C40" i="2"/>
  <c r="K35" i="2"/>
  <c r="G35" i="2"/>
  <c r="C35" i="2"/>
  <c r="K30" i="2"/>
  <c r="G30" i="2"/>
  <c r="C30" i="2"/>
  <c r="K19" i="2"/>
  <c r="G19" i="2"/>
  <c r="C19" i="2"/>
  <c r="K14" i="2"/>
  <c r="G14" i="2"/>
  <c r="C14" i="2"/>
  <c r="K9" i="2"/>
  <c r="G9" i="2"/>
  <c r="C9" i="2"/>
  <c r="Q9" i="3" l="1"/>
  <c r="Q14" i="3"/>
  <c r="E35" i="3"/>
  <c r="O5" i="1"/>
  <c r="O24" i="1"/>
  <c r="E24" i="1"/>
  <c r="O23" i="1"/>
  <c r="E23" i="1"/>
  <c r="F23" i="1" s="1"/>
  <c r="O22" i="1"/>
  <c r="E22" i="1"/>
  <c r="F22" i="1" s="1"/>
  <c r="O21" i="1"/>
  <c r="E21" i="1"/>
  <c r="F21" i="1" s="1"/>
  <c r="O20" i="1"/>
  <c r="E20" i="1"/>
  <c r="F20" i="1" s="1"/>
  <c r="O19" i="1"/>
  <c r="E19" i="1"/>
  <c r="F19" i="1" s="1"/>
  <c r="O18" i="1"/>
  <c r="E18" i="1"/>
  <c r="F18" i="1" s="1"/>
  <c r="O17" i="1"/>
  <c r="P17" i="1" s="1"/>
  <c r="F17" i="1"/>
  <c r="E17" i="1"/>
  <c r="O16" i="1"/>
  <c r="P16" i="1" s="1"/>
  <c r="E16" i="1"/>
  <c r="F16" i="1" s="1"/>
  <c r="P13" i="1"/>
  <c r="O13" i="1"/>
  <c r="E13" i="1"/>
  <c r="F13" i="1" s="1"/>
  <c r="P12" i="1"/>
  <c r="O12" i="1"/>
  <c r="E12" i="1"/>
  <c r="F12" i="1" s="1"/>
  <c r="P11" i="1"/>
  <c r="O11" i="1"/>
  <c r="E11" i="1"/>
  <c r="F11" i="1" s="1"/>
  <c r="P10" i="1"/>
  <c r="O10" i="1"/>
  <c r="E10" i="1"/>
  <c r="F10" i="1" s="1"/>
  <c r="P9" i="1"/>
  <c r="O9" i="1"/>
  <c r="E9" i="1"/>
  <c r="F9" i="1" s="1"/>
  <c r="P8" i="1"/>
  <c r="O8" i="1"/>
  <c r="E8" i="1"/>
  <c r="F8" i="1" s="1"/>
  <c r="T7" i="1"/>
  <c r="P7" i="1"/>
  <c r="O7" i="1"/>
  <c r="E7" i="1"/>
  <c r="O6" i="1"/>
  <c r="P6" i="1" s="1"/>
  <c r="E6" i="1"/>
  <c r="F6" i="1" s="1"/>
  <c r="T5" i="1"/>
  <c r="P5" i="1"/>
  <c r="S5" i="1" s="1"/>
  <c r="F5" i="1"/>
  <c r="J5" i="1" l="1"/>
  <c r="I5" i="1"/>
  <c r="I6" i="1"/>
  <c r="J6" i="1"/>
  <c r="I16" i="1"/>
  <c r="J16" i="1"/>
  <c r="S6" i="1"/>
  <c r="T6" i="1"/>
  <c r="F7" i="1"/>
  <c r="S7" i="1"/>
  <c r="I17" i="1"/>
  <c r="P18" i="1"/>
  <c r="P19" i="1"/>
  <c r="S16" i="1" s="1"/>
  <c r="P20" i="1"/>
  <c r="T17" i="1" s="1"/>
  <c r="P21" i="1"/>
  <c r="S18" i="1" s="1"/>
  <c r="P22" i="1"/>
  <c r="P23" i="1"/>
  <c r="J17" i="1"/>
  <c r="F24" i="1"/>
  <c r="J18" i="1" s="1"/>
  <c r="P24" i="1"/>
  <c r="T18" i="1"/>
  <c r="T16" i="1" l="1"/>
  <c r="S17" i="1"/>
  <c r="I7" i="1"/>
  <c r="J7" i="1"/>
  <c r="I18" i="1"/>
</calcChain>
</file>

<file path=xl/sharedStrings.xml><?xml version="1.0" encoding="utf-8"?>
<sst xmlns="http://schemas.openxmlformats.org/spreadsheetml/2006/main" count="288" uniqueCount="46">
  <si>
    <t>P21</t>
  </si>
  <si>
    <t>Cerebellum</t>
  </si>
  <si>
    <t>RPS6</t>
  </si>
  <si>
    <t>P-RPS6</t>
  </si>
  <si>
    <t>P-RPS6/RPS6</t>
  </si>
  <si>
    <t>relative ratio</t>
  </si>
  <si>
    <t>mean</t>
  </si>
  <si>
    <t>SD</t>
  </si>
  <si>
    <t>P-Eif2a</t>
  </si>
  <si>
    <t>Eif2a</t>
  </si>
  <si>
    <t>P-Eif2a/Eif2a</t>
  </si>
  <si>
    <t>B6J (2)</t>
  </si>
  <si>
    <t>B6J</t>
  </si>
  <si>
    <t>Hippocampus</t>
  </si>
  <si>
    <t>B6J (1)</t>
  </si>
  <si>
    <t>Gtpbp1 (1)</t>
  </si>
  <si>
    <t>NMF205 (1)</t>
  </si>
  <si>
    <t>Gtpbp1 (2)</t>
  </si>
  <si>
    <t>NMF205 (2)</t>
  </si>
  <si>
    <t>B6J (3)</t>
  </si>
  <si>
    <t>Gtpbp1 (3)</t>
  </si>
  <si>
    <t>NMF205 (3)</t>
  </si>
  <si>
    <t>Gtpbp1</t>
  </si>
  <si>
    <t>NMF205</t>
  </si>
  <si>
    <t>Granule Cells</t>
  </si>
  <si>
    <t>lobule VI</t>
  </si>
  <si>
    <t>#1 Gtpbp1</t>
  </si>
  <si>
    <t>section #1</t>
  </si>
  <si>
    <t>#1 B6J</t>
  </si>
  <si>
    <t>section #2</t>
  </si>
  <si>
    <t>section #3</t>
  </si>
  <si>
    <t>#2 Gtpbp1</t>
  </si>
  <si>
    <t>#2 B6J</t>
  </si>
  <si>
    <t>#3 Gtpbp1</t>
  </si>
  <si>
    <t>#3 B6J</t>
  </si>
  <si>
    <t>P35</t>
  </si>
  <si>
    <t>#1 Gtpbp1, Gcn2</t>
  </si>
  <si>
    <t>#2 Gtpbp1, Gcn2</t>
  </si>
  <si>
    <t>#3 Gtpbp1, Gcn2</t>
  </si>
  <si>
    <t>lobule IX</t>
  </si>
  <si>
    <t>% pyknotic cells</t>
  </si>
  <si>
    <t>DG</t>
  </si>
  <si>
    <t>pyknotic cells</t>
  </si>
  <si>
    <t>%</t>
  </si>
  <si>
    <t>CA1</t>
  </si>
  <si>
    <t>total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</si>
</sst>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4DD4-0A0E-3C47-88D6-09F5711F6EF4}">
  <dimension ref="B3:T24"/>
  <sheetViews>
    <sheetView tabSelected="1" zoomScaleNormal="100" workbookViewId="0">
      <selection activeCell="E6" sqref="E6"/>
    </sheetView>
  </sheetViews>
  <sheetFormatPr baseColWidth="10" defaultRowHeight="16" x14ac:dyDescent="0.2"/>
  <cols>
    <col min="2" max="2" width="12.33203125" style="5" bestFit="1" customWidth="1"/>
    <col min="5" max="5" width="12" bestFit="1" customWidth="1"/>
    <col min="6" max="6" width="11.83203125" bestFit="1" customWidth="1"/>
    <col min="7" max="7" width="3.1640625" customWidth="1"/>
    <col min="12" max="12" width="12.33203125" bestFit="1" customWidth="1"/>
    <col min="15" max="15" width="12" bestFit="1" customWidth="1"/>
    <col min="16" max="16" width="11.83203125" bestFit="1" customWidth="1"/>
    <col min="17" max="17" width="3.5" customWidth="1"/>
  </cols>
  <sheetData>
    <row r="3" spans="2:20" x14ac:dyDescent="0.2">
      <c r="B3" s="6" t="s">
        <v>0</v>
      </c>
      <c r="L3" s="6" t="s">
        <v>0</v>
      </c>
    </row>
    <row r="4" spans="2:20" x14ac:dyDescent="0.2">
      <c r="B4" s="6" t="s">
        <v>1</v>
      </c>
      <c r="C4" s="2" t="s">
        <v>2</v>
      </c>
      <c r="D4" s="2" t="s">
        <v>3</v>
      </c>
      <c r="E4" s="2" t="s">
        <v>4</v>
      </c>
      <c r="F4" s="3" t="s">
        <v>5</v>
      </c>
      <c r="I4" s="2" t="s">
        <v>6</v>
      </c>
      <c r="J4" s="2" t="s">
        <v>7</v>
      </c>
      <c r="L4" s="6" t="s">
        <v>1</v>
      </c>
      <c r="M4" s="2" t="s">
        <v>8</v>
      </c>
      <c r="N4" s="2" t="s">
        <v>9</v>
      </c>
      <c r="O4" s="2" t="s">
        <v>10</v>
      </c>
      <c r="P4" s="3" t="s">
        <v>5</v>
      </c>
      <c r="S4" s="2" t="s">
        <v>6</v>
      </c>
      <c r="T4" s="2" t="s">
        <v>7</v>
      </c>
    </row>
    <row r="5" spans="2:20" x14ac:dyDescent="0.2">
      <c r="B5" s="7" t="s">
        <v>14</v>
      </c>
      <c r="C5" s="4">
        <v>11009.569</v>
      </c>
      <c r="D5" s="4">
        <v>14137.397000000001</v>
      </c>
      <c r="E5" s="4">
        <f>D5/C5</f>
        <v>1.2841008580808206</v>
      </c>
      <c r="F5" s="4">
        <f>E5/AVERAGE($E$5,$E$8,$E$11)</f>
        <v>0.77955442338560899</v>
      </c>
      <c r="H5" s="7" t="s">
        <v>12</v>
      </c>
      <c r="I5" s="4">
        <f>AVERAGE(F5,F8,F11)</f>
        <v>1</v>
      </c>
      <c r="J5" s="4">
        <f>STDEV(F5,F8,F11)</f>
        <v>0.19127516682492185</v>
      </c>
      <c r="L5" s="7" t="s">
        <v>14</v>
      </c>
      <c r="M5" s="5">
        <v>10086.137000000001</v>
      </c>
      <c r="N5" s="5">
        <v>28134.228999999999</v>
      </c>
      <c r="O5" s="4">
        <f>M5/N5</f>
        <v>0.35850056527228813</v>
      </c>
      <c r="P5" s="4">
        <f>O5/AVERAGE($O$5,$O$8,$O$11)</f>
        <v>0.96086383581376456</v>
      </c>
      <c r="R5" s="7" t="s">
        <v>12</v>
      </c>
      <c r="S5" s="4">
        <f>AVERAGE(P5,P8,P11)</f>
        <v>1</v>
      </c>
      <c r="T5" s="4">
        <f>STDEV(P5,P8,P11)</f>
        <v>0.1081744602203993</v>
      </c>
    </row>
    <row r="6" spans="2:20" x14ac:dyDescent="0.2">
      <c r="B6" s="7" t="s">
        <v>15</v>
      </c>
      <c r="C6" s="4">
        <v>8699.1540000000005</v>
      </c>
      <c r="D6" s="4">
        <v>14074.811</v>
      </c>
      <c r="E6" s="4">
        <f t="shared" ref="E6:E13" si="0">D6/C6</f>
        <v>1.6179516996710253</v>
      </c>
      <c r="F6" s="4">
        <f t="shared" ref="F6:F13" si="1">E6/AVERAGE($E$5,$E$8,$E$11)</f>
        <v>0.98222923562864539</v>
      </c>
      <c r="H6" s="7" t="s">
        <v>22</v>
      </c>
      <c r="I6" s="4">
        <f t="shared" ref="I6" si="2">AVERAGE(F6,F9,F12)</f>
        <v>0.94329353463813526</v>
      </c>
      <c r="J6" s="4">
        <f t="shared" ref="J6:J7" si="3">STDEV(F6,F9,F12)</f>
        <v>8.4138371142832277E-2</v>
      </c>
      <c r="L6" s="7" t="s">
        <v>15</v>
      </c>
      <c r="M6" s="5">
        <v>9431.5810000000001</v>
      </c>
      <c r="N6" s="5">
        <v>13850.388000000001</v>
      </c>
      <c r="O6" s="4">
        <f t="shared" ref="O6:O13" si="4">M6/N6</f>
        <v>0.68096150086192531</v>
      </c>
      <c r="P6" s="4">
        <f t="shared" ref="P6:P13" si="5">O6/AVERAGE($O$5,$O$8,$O$11)</f>
        <v>1.825133188458784</v>
      </c>
      <c r="R6" s="7" t="s">
        <v>22</v>
      </c>
      <c r="S6" s="4">
        <f>AVERAGE(P6,P9,P12)</f>
        <v>1.9842537525222725</v>
      </c>
      <c r="T6" s="4">
        <f t="shared" ref="T6:T7" si="6">STDEV(P6,P9,P12)</f>
        <v>0.13799864086395436</v>
      </c>
    </row>
    <row r="7" spans="2:20" x14ac:dyDescent="0.2">
      <c r="B7" s="7" t="s">
        <v>16</v>
      </c>
      <c r="C7" s="4">
        <v>6026.5479999999998</v>
      </c>
      <c r="D7" s="4">
        <v>7662.8909999999996</v>
      </c>
      <c r="E7" s="4">
        <f t="shared" si="0"/>
        <v>1.2715224370568359</v>
      </c>
      <c r="F7" s="4">
        <f t="shared" si="1"/>
        <v>0.77191829131175538</v>
      </c>
      <c r="H7" s="7" t="s">
        <v>23</v>
      </c>
      <c r="I7" s="4">
        <f>AVERAGE(F7,F10,F13)</f>
        <v>0.83508619941425177</v>
      </c>
      <c r="J7" s="4">
        <f t="shared" si="3"/>
        <v>8.750102448676543E-2</v>
      </c>
      <c r="L7" s="7" t="s">
        <v>16</v>
      </c>
      <c r="M7" s="5">
        <v>8767.0159999999996</v>
      </c>
      <c r="N7" s="5">
        <v>13491.61</v>
      </c>
      <c r="O7" s="4">
        <f t="shared" si="4"/>
        <v>0.64981243898986107</v>
      </c>
      <c r="P7" s="4">
        <f t="shared" si="5"/>
        <v>1.7416465500216605</v>
      </c>
      <c r="R7" s="7" t="s">
        <v>23</v>
      </c>
      <c r="S7" s="4">
        <f>AVERAGE(P7,P10,P13)</f>
        <v>1.8872288240674795</v>
      </c>
      <c r="T7" s="4">
        <f t="shared" si="6"/>
        <v>0.23469365830323485</v>
      </c>
    </row>
    <row r="8" spans="2:20" x14ac:dyDescent="0.2">
      <c r="B8" s="7" t="s">
        <v>11</v>
      </c>
      <c r="C8" s="4">
        <v>4579.134</v>
      </c>
      <c r="D8" s="4">
        <v>8285.3259999999991</v>
      </c>
      <c r="E8" s="4">
        <f t="shared" si="0"/>
        <v>1.8093652642617577</v>
      </c>
      <c r="F8" s="4">
        <f t="shared" si="1"/>
        <v>1.0984329512742592</v>
      </c>
      <c r="H8" s="5"/>
      <c r="L8" s="7" t="s">
        <v>11</v>
      </c>
      <c r="M8" s="5">
        <v>4085.1959999999999</v>
      </c>
      <c r="N8" s="5">
        <v>11942.388000000001</v>
      </c>
      <c r="O8" s="4">
        <f t="shared" si="4"/>
        <v>0.34207530353225835</v>
      </c>
      <c r="P8" s="4">
        <f t="shared" si="5"/>
        <v>0.91684036269097313</v>
      </c>
      <c r="R8" s="5"/>
    </row>
    <row r="9" spans="2:20" x14ac:dyDescent="0.2">
      <c r="B9" s="7" t="s">
        <v>17</v>
      </c>
      <c r="C9" s="4">
        <v>10884.518</v>
      </c>
      <c r="D9" s="4">
        <v>15181.397000000001</v>
      </c>
      <c r="E9" s="4">
        <f t="shared" si="0"/>
        <v>1.3947698005552474</v>
      </c>
      <c r="F9" s="4">
        <f t="shared" si="1"/>
        <v>0.84673953824199744</v>
      </c>
      <c r="H9" s="5"/>
      <c r="L9" s="7" t="s">
        <v>17</v>
      </c>
      <c r="M9" s="5">
        <v>15411.128000000001</v>
      </c>
      <c r="N9" s="5">
        <v>20085.681</v>
      </c>
      <c r="O9" s="4">
        <f t="shared" si="4"/>
        <v>0.76726937961426356</v>
      </c>
      <c r="P9" s="4">
        <f t="shared" si="5"/>
        <v>2.0564581220078679</v>
      </c>
      <c r="R9" s="5"/>
    </row>
    <row r="10" spans="2:20" x14ac:dyDescent="0.2">
      <c r="B10" s="7" t="s">
        <v>18</v>
      </c>
      <c r="C10" s="4">
        <v>5964.4470000000001</v>
      </c>
      <c r="D10" s="4">
        <v>7843.8909999999996</v>
      </c>
      <c r="E10" s="4">
        <f t="shared" si="0"/>
        <v>1.3151078381616936</v>
      </c>
      <c r="F10" s="4">
        <f t="shared" si="1"/>
        <v>0.79837820060354514</v>
      </c>
      <c r="H10" s="5"/>
      <c r="L10" s="7" t="s">
        <v>18</v>
      </c>
      <c r="M10" s="5">
        <v>8162.0659999999998</v>
      </c>
      <c r="N10" s="5">
        <v>10137.388000000001</v>
      </c>
      <c r="O10" s="4">
        <f t="shared" si="4"/>
        <v>0.80514487558333558</v>
      </c>
      <c r="P10" s="4">
        <f t="shared" si="5"/>
        <v>2.1579731483859992</v>
      </c>
      <c r="R10" s="5"/>
    </row>
    <row r="11" spans="2:20" x14ac:dyDescent="0.2">
      <c r="B11" s="7" t="s">
        <v>19</v>
      </c>
      <c r="C11" s="4">
        <v>7767.2049999999999</v>
      </c>
      <c r="D11" s="4">
        <v>14355.397000000001</v>
      </c>
      <c r="E11" s="4">
        <f t="shared" si="0"/>
        <v>1.8482062723978576</v>
      </c>
      <c r="F11" s="4">
        <f t="shared" si="1"/>
        <v>1.1220126253401319</v>
      </c>
      <c r="H11" s="5"/>
      <c r="L11" s="7" t="s">
        <v>19</v>
      </c>
      <c r="M11" s="5">
        <v>9914.5509999999995</v>
      </c>
      <c r="N11" s="5">
        <v>23677.601999999999</v>
      </c>
      <c r="O11" s="4">
        <f t="shared" si="4"/>
        <v>0.41873121273007291</v>
      </c>
      <c r="P11" s="4">
        <f t="shared" si="5"/>
        <v>1.1222958014952624</v>
      </c>
      <c r="R11" s="5"/>
    </row>
    <row r="12" spans="2:20" x14ac:dyDescent="0.2">
      <c r="B12" s="7" t="s">
        <v>20</v>
      </c>
      <c r="C12" s="4">
        <v>8046.9120000000003</v>
      </c>
      <c r="D12" s="4">
        <v>13267.154</v>
      </c>
      <c r="E12" s="4">
        <f t="shared" si="0"/>
        <v>1.6487261200321315</v>
      </c>
      <c r="F12" s="4">
        <f t="shared" si="1"/>
        <v>1.0009118300437629</v>
      </c>
      <c r="H12" s="5"/>
      <c r="L12" s="7" t="s">
        <v>20</v>
      </c>
      <c r="M12" s="5">
        <v>15709.815000000001</v>
      </c>
      <c r="N12" s="5">
        <v>20329.53</v>
      </c>
      <c r="O12" s="4">
        <f t="shared" si="4"/>
        <v>0.77275839628363274</v>
      </c>
      <c r="P12" s="4">
        <f t="shared" si="5"/>
        <v>2.0711699471001657</v>
      </c>
      <c r="R12" s="5"/>
    </row>
    <row r="13" spans="2:20" x14ac:dyDescent="0.2">
      <c r="B13" s="7" t="s">
        <v>21</v>
      </c>
      <c r="C13" s="4">
        <v>9778.8610000000008</v>
      </c>
      <c r="D13" s="4">
        <v>15060.347</v>
      </c>
      <c r="E13" s="4">
        <f t="shared" si="0"/>
        <v>1.540092143655585</v>
      </c>
      <c r="F13" s="4">
        <f t="shared" si="1"/>
        <v>0.93496210632745469</v>
      </c>
      <c r="H13" s="5"/>
      <c r="L13" s="7" t="s">
        <v>21</v>
      </c>
      <c r="M13" s="5">
        <v>12781.835999999999</v>
      </c>
      <c r="N13" s="5">
        <v>19442.087</v>
      </c>
      <c r="O13" s="4">
        <f t="shared" si="4"/>
        <v>0.65743127268178558</v>
      </c>
      <c r="P13" s="4">
        <f t="shared" si="5"/>
        <v>1.7620667737947793</v>
      </c>
      <c r="R13" s="5"/>
    </row>
    <row r="14" spans="2:20" x14ac:dyDescent="0.2">
      <c r="C14" s="4"/>
      <c r="D14" s="4"/>
      <c r="E14" s="4"/>
      <c r="F14" s="4"/>
      <c r="H14" s="5"/>
      <c r="L14" s="5"/>
      <c r="R14" s="5"/>
    </row>
    <row r="15" spans="2:20" x14ac:dyDescent="0.2">
      <c r="B15" s="1" t="s">
        <v>13</v>
      </c>
      <c r="C15" s="2" t="s">
        <v>2</v>
      </c>
      <c r="D15" s="2" t="s">
        <v>3</v>
      </c>
      <c r="E15" s="2" t="s">
        <v>4</v>
      </c>
      <c r="F15" s="3" t="s">
        <v>5</v>
      </c>
      <c r="H15" s="5"/>
      <c r="I15" s="2" t="s">
        <v>6</v>
      </c>
      <c r="J15" s="2" t="s">
        <v>7</v>
      </c>
      <c r="L15" s="1" t="s">
        <v>13</v>
      </c>
      <c r="M15" s="2" t="s">
        <v>8</v>
      </c>
      <c r="N15" s="2" t="s">
        <v>9</v>
      </c>
      <c r="O15" s="2" t="s">
        <v>10</v>
      </c>
      <c r="P15" s="3" t="s">
        <v>5</v>
      </c>
      <c r="R15" s="5"/>
      <c r="S15" s="2" t="s">
        <v>6</v>
      </c>
      <c r="T15" s="2" t="s">
        <v>7</v>
      </c>
    </row>
    <row r="16" spans="2:20" x14ac:dyDescent="0.2">
      <c r="B16" s="7" t="s">
        <v>14</v>
      </c>
      <c r="C16" s="4">
        <v>2780.3049999999998</v>
      </c>
      <c r="D16" s="4">
        <v>13201.397000000001</v>
      </c>
      <c r="E16" s="4">
        <f>D16/C16</f>
        <v>4.7481830230855975</v>
      </c>
      <c r="F16" s="4">
        <f>E16/AVERAGE($E$16,$E19,$E$22)</f>
        <v>0.95458565359540104</v>
      </c>
      <c r="H16" s="7" t="s">
        <v>12</v>
      </c>
      <c r="I16" s="4">
        <f>AVERAGE(F16,F19,F22)</f>
        <v>1.0156647506405567</v>
      </c>
      <c r="J16" s="4">
        <f>STDEV(F16,F19,F22)</f>
        <v>5.897549414679961E-2</v>
      </c>
      <c r="L16" s="7" t="s">
        <v>14</v>
      </c>
      <c r="M16" s="5">
        <v>2631.6190000000001</v>
      </c>
      <c r="N16" s="5">
        <v>9430.48</v>
      </c>
      <c r="O16" s="4">
        <f>M16/N16</f>
        <v>0.27905461864083275</v>
      </c>
      <c r="P16" s="4">
        <f t="shared" ref="P16:P24" si="7">O16/AVERAGE($O$16,$O$19,$O$22)</f>
        <v>0.95562602499371596</v>
      </c>
      <c r="R16" s="7" t="s">
        <v>12</v>
      </c>
      <c r="S16" s="4">
        <f>AVERAGE(P16,P19,P22)</f>
        <v>1</v>
      </c>
      <c r="T16" s="4">
        <f>STDEV(P16,P19,P22)</f>
        <v>3.9282414975925301E-2</v>
      </c>
    </row>
    <row r="17" spans="2:20" x14ac:dyDescent="0.2">
      <c r="B17" s="7" t="s">
        <v>15</v>
      </c>
      <c r="C17" s="4">
        <v>3125.8910000000001</v>
      </c>
      <c r="D17" s="4">
        <v>792.40599999999995</v>
      </c>
      <c r="E17" s="4">
        <f t="shared" ref="E17:E24" si="8">D17/C17</f>
        <v>0.25349764275209852</v>
      </c>
      <c r="F17" s="4">
        <f t="shared" ref="F17:F24" si="9">E17/AVERAGE($E$16,$E20,$E$22)</f>
        <v>7.3187233713009753E-2</v>
      </c>
      <c r="H17" s="7" t="s">
        <v>22</v>
      </c>
      <c r="I17" s="4">
        <f t="shared" ref="I17:I18" si="10">AVERAGE(F17,F20,F23)</f>
        <v>0.136199237734249</v>
      </c>
      <c r="J17" s="4">
        <f t="shared" ref="J17:J18" si="11">STDEV(F17,F20,F23)</f>
        <v>6.5067826457685038E-2</v>
      </c>
      <c r="L17" s="7" t="s">
        <v>15</v>
      </c>
      <c r="M17" s="5">
        <v>11143.329</v>
      </c>
      <c r="N17" s="5">
        <v>12761.045</v>
      </c>
      <c r="O17" s="4">
        <f t="shared" ref="O17:O24" si="12">M17/N17</f>
        <v>0.87323013123141557</v>
      </c>
      <c r="P17" s="4">
        <f t="shared" si="7"/>
        <v>2.9903874849943546</v>
      </c>
      <c r="R17" s="7" t="s">
        <v>22</v>
      </c>
      <c r="S17" s="4">
        <f>AVERAGE(P17,P20,P23)</f>
        <v>2.6305542052337141</v>
      </c>
      <c r="T17" s="4">
        <f t="shared" ref="T17:T18" si="13">STDEV(P17,P20,P23)</f>
        <v>0.34749959150741638</v>
      </c>
    </row>
    <row r="18" spans="2:20" x14ac:dyDescent="0.2">
      <c r="B18" s="7" t="s">
        <v>16</v>
      </c>
      <c r="C18" s="4">
        <v>10544.032999999999</v>
      </c>
      <c r="D18" s="4">
        <v>3371.4259999999999</v>
      </c>
      <c r="E18" s="4">
        <f t="shared" si="8"/>
        <v>0.31974729214144154</v>
      </c>
      <c r="F18" s="4">
        <f t="shared" si="9"/>
        <v>9.721472834811748E-2</v>
      </c>
      <c r="H18" s="7" t="s">
        <v>23</v>
      </c>
      <c r="I18" s="4">
        <f t="shared" si="10"/>
        <v>5.3273609888628538E-2</v>
      </c>
      <c r="J18" s="4">
        <f t="shared" si="11"/>
        <v>4.4413689047933858E-2</v>
      </c>
      <c r="L18" s="7" t="s">
        <v>16</v>
      </c>
      <c r="M18" s="5">
        <v>18646.806</v>
      </c>
      <c r="N18" s="5">
        <v>27800.037</v>
      </c>
      <c r="O18" s="4">
        <f t="shared" si="12"/>
        <v>0.67074752454466158</v>
      </c>
      <c r="P18" s="4">
        <f t="shared" si="7"/>
        <v>2.2969832707911242</v>
      </c>
      <c r="R18" s="7" t="s">
        <v>23</v>
      </c>
      <c r="S18" s="4">
        <f>AVERAGE(P18,P21,P24)</f>
        <v>2.2988355496500503</v>
      </c>
      <c r="T18" s="4">
        <f t="shared" si="13"/>
        <v>0.46227759606138114</v>
      </c>
    </row>
    <row r="19" spans="2:20" x14ac:dyDescent="0.2">
      <c r="B19" s="7" t="s">
        <v>11</v>
      </c>
      <c r="C19" s="4">
        <v>1968.184</v>
      </c>
      <c r="D19" s="4">
        <v>10295.225</v>
      </c>
      <c r="E19" s="4">
        <f t="shared" si="8"/>
        <v>5.2308244554370935</v>
      </c>
      <c r="F19" s="4">
        <f t="shared" si="9"/>
        <v>1.0722833489535417</v>
      </c>
      <c r="L19" s="7" t="s">
        <v>11</v>
      </c>
      <c r="M19" s="5">
        <v>1151.134</v>
      </c>
      <c r="N19" s="5">
        <v>3887.48</v>
      </c>
      <c r="O19" s="4">
        <f t="shared" si="12"/>
        <v>0.29611316328315518</v>
      </c>
      <c r="P19" s="4">
        <f t="shared" si="7"/>
        <v>1.0140432240643464</v>
      </c>
    </row>
    <row r="20" spans="2:20" x14ac:dyDescent="0.2">
      <c r="B20" s="7" t="s">
        <v>17</v>
      </c>
      <c r="C20" s="4">
        <v>4724.1840000000002</v>
      </c>
      <c r="D20" s="4">
        <v>3305.2840000000001</v>
      </c>
      <c r="E20" s="4">
        <f t="shared" si="8"/>
        <v>0.69965183405218767</v>
      </c>
      <c r="F20" s="4">
        <f t="shared" si="9"/>
        <v>0.20314444898898007</v>
      </c>
      <c r="L20" s="7" t="s">
        <v>17</v>
      </c>
      <c r="M20" s="5">
        <v>7310.4089999999997</v>
      </c>
      <c r="N20" s="5">
        <v>10899.459000000001</v>
      </c>
      <c r="O20" s="4">
        <f t="shared" si="12"/>
        <v>0.67071301428814023</v>
      </c>
      <c r="P20" s="4">
        <f t="shared" si="7"/>
        <v>2.296865089986873</v>
      </c>
    </row>
    <row r="21" spans="2:20" x14ac:dyDescent="0.2">
      <c r="B21" s="7" t="s">
        <v>18</v>
      </c>
      <c r="C21" s="4">
        <v>3923.962</v>
      </c>
      <c r="D21" s="4">
        <v>689.99099999999999</v>
      </c>
      <c r="E21" s="4">
        <f t="shared" si="8"/>
        <v>0.1758403878528895</v>
      </c>
      <c r="F21" s="4">
        <f t="shared" si="9"/>
        <v>5.4204128280765339E-2</v>
      </c>
      <c r="L21" s="7" t="s">
        <v>18</v>
      </c>
      <c r="M21" s="5">
        <v>9318.9150000000009</v>
      </c>
      <c r="N21" s="5">
        <v>17367.601999999999</v>
      </c>
      <c r="O21" s="4">
        <f t="shared" si="12"/>
        <v>0.53656889419736831</v>
      </c>
      <c r="P21" s="4">
        <f t="shared" si="7"/>
        <v>1.8374868762056575</v>
      </c>
    </row>
    <row r="22" spans="2:20" x14ac:dyDescent="0.2">
      <c r="B22" s="7" t="s">
        <v>19</v>
      </c>
      <c r="C22" s="4">
        <v>3220.8910000000001</v>
      </c>
      <c r="D22" s="4">
        <v>15921.589</v>
      </c>
      <c r="E22" s="4">
        <f t="shared" si="8"/>
        <v>4.9432250268636846</v>
      </c>
      <c r="F22" s="4">
        <f t="shared" si="9"/>
        <v>1.0201252493727275</v>
      </c>
      <c r="L22" s="7" t="s">
        <v>19</v>
      </c>
      <c r="M22" s="5">
        <v>6855.51</v>
      </c>
      <c r="N22" s="5">
        <v>22785.672999999999</v>
      </c>
      <c r="O22" s="4">
        <f t="shared" si="12"/>
        <v>0.30086932257827104</v>
      </c>
      <c r="P22" s="4">
        <f t="shared" si="7"/>
        <v>1.0303307509419375</v>
      </c>
    </row>
    <row r="23" spans="2:20" x14ac:dyDescent="0.2">
      <c r="B23" s="7" t="s">
        <v>20</v>
      </c>
      <c r="C23" s="4">
        <v>10059.69</v>
      </c>
      <c r="D23" s="4">
        <v>6447.4769999999999</v>
      </c>
      <c r="E23" s="4">
        <f t="shared" si="8"/>
        <v>0.64092203636493761</v>
      </c>
      <c r="F23" s="4">
        <f t="shared" si="9"/>
        <v>0.13226603050075716</v>
      </c>
      <c r="L23" s="7" t="s">
        <v>20</v>
      </c>
      <c r="M23" s="5">
        <v>13073.35</v>
      </c>
      <c r="N23" s="5">
        <v>17190.016</v>
      </c>
      <c r="O23" s="4">
        <f t="shared" si="12"/>
        <v>0.76051994366962783</v>
      </c>
      <c r="P23" s="4">
        <f t="shared" si="7"/>
        <v>2.6044100407199138</v>
      </c>
    </row>
    <row r="24" spans="2:20" x14ac:dyDescent="0.2">
      <c r="B24" s="7" t="s">
        <v>21</v>
      </c>
      <c r="C24" s="4">
        <v>9843.1540000000005</v>
      </c>
      <c r="D24" s="4">
        <v>400.74900000000002</v>
      </c>
      <c r="E24" s="4">
        <f t="shared" si="8"/>
        <v>4.0713474563132915E-2</v>
      </c>
      <c r="F24" s="4">
        <f t="shared" si="9"/>
        <v>8.4019730370028089E-3</v>
      </c>
      <c r="L24" s="7" t="s">
        <v>21</v>
      </c>
      <c r="M24" s="5">
        <v>26068.291000000001</v>
      </c>
      <c r="N24" s="5">
        <v>32320.785</v>
      </c>
      <c r="O24" s="4">
        <f t="shared" si="12"/>
        <v>0.80654881990025928</v>
      </c>
      <c r="P24" s="4">
        <f t="shared" si="7"/>
        <v>2.7620365019533697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BC2D-93CE-D04D-9184-11882096EB6E}">
  <dimension ref="A2:K40"/>
  <sheetViews>
    <sheetView workbookViewId="0">
      <selection activeCell="A2" sqref="A2:K40"/>
    </sheetView>
  </sheetViews>
  <sheetFormatPr baseColWidth="10" defaultRowHeight="16" x14ac:dyDescent="0.2"/>
  <cols>
    <col min="1" max="1" width="12" bestFit="1" customWidth="1"/>
    <col min="5" max="5" width="14.83203125" bestFit="1" customWidth="1"/>
  </cols>
  <sheetData>
    <row r="2" spans="1:11" x14ac:dyDescent="0.2">
      <c r="A2" s="1" t="s">
        <v>24</v>
      </c>
    </row>
    <row r="3" spans="1:11" x14ac:dyDescent="0.2">
      <c r="A3" s="1" t="s">
        <v>35</v>
      </c>
    </row>
    <row r="4" spans="1:11" x14ac:dyDescent="0.2">
      <c r="A4" s="1" t="s">
        <v>25</v>
      </c>
    </row>
    <row r="6" spans="1:11" x14ac:dyDescent="0.2">
      <c r="A6" s="8" t="s">
        <v>26</v>
      </c>
      <c r="B6" s="5" t="s">
        <v>27</v>
      </c>
      <c r="C6" s="8">
        <v>402</v>
      </c>
      <c r="E6" s="8" t="s">
        <v>36</v>
      </c>
      <c r="F6" s="5" t="s">
        <v>27</v>
      </c>
      <c r="G6" s="8">
        <v>238</v>
      </c>
      <c r="I6" s="8" t="s">
        <v>28</v>
      </c>
      <c r="J6" s="5" t="s">
        <v>27</v>
      </c>
      <c r="K6" s="8">
        <v>506</v>
      </c>
    </row>
    <row r="7" spans="1:11" x14ac:dyDescent="0.2">
      <c r="A7" s="8"/>
      <c r="B7" s="5" t="s">
        <v>29</v>
      </c>
      <c r="C7" s="8">
        <v>364</v>
      </c>
      <c r="E7" s="8"/>
      <c r="F7" s="5" t="s">
        <v>29</v>
      </c>
      <c r="G7" s="8">
        <v>244</v>
      </c>
      <c r="I7" s="8"/>
      <c r="J7" s="5" t="s">
        <v>29</v>
      </c>
      <c r="K7" s="8">
        <v>512</v>
      </c>
    </row>
    <row r="8" spans="1:11" x14ac:dyDescent="0.2">
      <c r="A8" s="8"/>
      <c r="B8" s="5" t="s">
        <v>30</v>
      </c>
      <c r="C8" s="8">
        <v>387</v>
      </c>
      <c r="E8" s="8"/>
      <c r="F8" s="5" t="s">
        <v>30</v>
      </c>
      <c r="G8" s="8">
        <v>212</v>
      </c>
      <c r="I8" s="8"/>
      <c r="J8" s="5" t="s">
        <v>30</v>
      </c>
      <c r="K8" s="8">
        <v>539</v>
      </c>
    </row>
    <row r="9" spans="1:11" x14ac:dyDescent="0.2">
      <c r="B9" s="8" t="s">
        <v>6</v>
      </c>
      <c r="C9" s="9">
        <f>AVERAGE(C6:C8)</f>
        <v>384.33333333333331</v>
      </c>
      <c r="F9" s="8" t="s">
        <v>6</v>
      </c>
      <c r="G9" s="9">
        <f>AVERAGE(G6:G8)</f>
        <v>231.33333333333334</v>
      </c>
      <c r="J9" s="8" t="s">
        <v>6</v>
      </c>
      <c r="K9" s="9">
        <f>AVERAGE(K6:K8)</f>
        <v>519</v>
      </c>
    </row>
    <row r="10" spans="1:11" x14ac:dyDescent="0.2">
      <c r="A10" s="8"/>
      <c r="C10" s="3"/>
      <c r="E10" s="8"/>
      <c r="G10" s="3"/>
      <c r="I10" s="8"/>
      <c r="K10" s="3"/>
    </row>
    <row r="11" spans="1:11" x14ac:dyDescent="0.2">
      <c r="A11" s="8" t="s">
        <v>31</v>
      </c>
      <c r="B11" s="5" t="s">
        <v>27</v>
      </c>
      <c r="C11" s="8">
        <v>348</v>
      </c>
      <c r="E11" s="8" t="s">
        <v>37</v>
      </c>
      <c r="F11" s="5" t="s">
        <v>27</v>
      </c>
      <c r="G11" s="8">
        <v>270</v>
      </c>
      <c r="I11" s="8" t="s">
        <v>32</v>
      </c>
      <c r="J11" s="5" t="s">
        <v>27</v>
      </c>
      <c r="K11" s="8">
        <v>489</v>
      </c>
    </row>
    <row r="12" spans="1:11" x14ac:dyDescent="0.2">
      <c r="A12" s="8"/>
      <c r="B12" s="5" t="s">
        <v>29</v>
      </c>
      <c r="C12" s="8">
        <v>322</v>
      </c>
      <c r="E12" s="8"/>
      <c r="F12" s="5" t="s">
        <v>29</v>
      </c>
      <c r="G12" s="8">
        <v>268</v>
      </c>
      <c r="I12" s="8"/>
      <c r="J12" s="5" t="s">
        <v>29</v>
      </c>
      <c r="K12" s="8">
        <v>528</v>
      </c>
    </row>
    <row r="13" spans="1:11" x14ac:dyDescent="0.2">
      <c r="A13" s="8"/>
      <c r="B13" s="5" t="s">
        <v>30</v>
      </c>
      <c r="C13" s="8">
        <v>364</v>
      </c>
      <c r="E13" s="8"/>
      <c r="F13" s="5" t="s">
        <v>30</v>
      </c>
      <c r="G13" s="8">
        <v>242</v>
      </c>
      <c r="I13" s="8"/>
      <c r="J13" s="5" t="s">
        <v>30</v>
      </c>
      <c r="K13" s="8">
        <v>542</v>
      </c>
    </row>
    <row r="14" spans="1:11" x14ac:dyDescent="0.2">
      <c r="B14" s="8" t="s">
        <v>6</v>
      </c>
      <c r="C14" s="9">
        <f>AVERAGE(C11:C13)</f>
        <v>344.66666666666669</v>
      </c>
      <c r="F14" s="8" t="s">
        <v>6</v>
      </c>
      <c r="G14" s="9">
        <f>AVERAGE(G11:G13)</f>
        <v>260</v>
      </c>
      <c r="J14" s="8" t="s">
        <v>6</v>
      </c>
      <c r="K14" s="9">
        <f>AVERAGE(K11:K13)</f>
        <v>519.66666666666663</v>
      </c>
    </row>
    <row r="15" spans="1:11" x14ac:dyDescent="0.2">
      <c r="A15" s="8"/>
      <c r="C15" s="9"/>
      <c r="E15" s="8"/>
      <c r="G15" s="9"/>
      <c r="I15" s="8"/>
      <c r="K15" s="9"/>
    </row>
    <row r="16" spans="1:11" x14ac:dyDescent="0.2">
      <c r="A16" s="8" t="s">
        <v>33</v>
      </c>
      <c r="B16" s="5" t="s">
        <v>27</v>
      </c>
      <c r="C16" s="8">
        <v>348</v>
      </c>
      <c r="E16" s="8" t="s">
        <v>38</v>
      </c>
      <c r="F16" s="5" t="s">
        <v>27</v>
      </c>
      <c r="G16" s="8">
        <v>258</v>
      </c>
      <c r="I16" s="8" t="s">
        <v>34</v>
      </c>
      <c r="J16" s="5" t="s">
        <v>27</v>
      </c>
      <c r="K16" s="8">
        <v>506</v>
      </c>
    </row>
    <row r="17" spans="1:11" x14ac:dyDescent="0.2">
      <c r="A17" s="8"/>
      <c r="B17" s="5" t="s">
        <v>29</v>
      </c>
      <c r="C17" s="8">
        <v>370</v>
      </c>
      <c r="E17" s="8"/>
      <c r="F17" s="5" t="s">
        <v>29</v>
      </c>
      <c r="G17" s="8">
        <v>240</v>
      </c>
      <c r="I17" s="8"/>
      <c r="J17" s="5" t="s">
        <v>29</v>
      </c>
      <c r="K17" s="8">
        <v>534</v>
      </c>
    </row>
    <row r="18" spans="1:11" x14ac:dyDescent="0.2">
      <c r="A18" s="8"/>
      <c r="B18" s="5" t="s">
        <v>30</v>
      </c>
      <c r="C18" s="8">
        <v>352</v>
      </c>
      <c r="E18" s="8"/>
      <c r="F18" s="5" t="s">
        <v>30</v>
      </c>
      <c r="G18" s="8">
        <v>266</v>
      </c>
      <c r="I18" s="8"/>
      <c r="J18" s="5" t="s">
        <v>30</v>
      </c>
      <c r="K18" s="8">
        <v>551</v>
      </c>
    </row>
    <row r="19" spans="1:11" x14ac:dyDescent="0.2">
      <c r="B19" s="8" t="s">
        <v>6</v>
      </c>
      <c r="C19" s="9">
        <f>AVERAGE(C16:C18)</f>
        <v>356.66666666666669</v>
      </c>
      <c r="F19" s="8" t="s">
        <v>6</v>
      </c>
      <c r="G19" s="9">
        <f>AVERAGE(G16:G18)</f>
        <v>254.66666666666666</v>
      </c>
      <c r="J19" s="8" t="s">
        <v>6</v>
      </c>
      <c r="K19" s="9">
        <f>AVERAGE(K16:K18)</f>
        <v>530.33333333333337</v>
      </c>
    </row>
    <row r="23" spans="1:11" x14ac:dyDescent="0.2">
      <c r="A23" s="1" t="s">
        <v>24</v>
      </c>
    </row>
    <row r="24" spans="1:11" x14ac:dyDescent="0.2">
      <c r="A24" s="1" t="s">
        <v>35</v>
      </c>
    </row>
    <row r="25" spans="1:11" x14ac:dyDescent="0.2">
      <c r="A25" s="1" t="s">
        <v>39</v>
      </c>
    </row>
    <row r="27" spans="1:11" x14ac:dyDescent="0.2">
      <c r="A27" s="8" t="s">
        <v>26</v>
      </c>
      <c r="B27" s="5" t="s">
        <v>27</v>
      </c>
      <c r="C27" s="8">
        <v>374</v>
      </c>
      <c r="E27" s="8" t="s">
        <v>36</v>
      </c>
      <c r="F27" s="5" t="s">
        <v>27</v>
      </c>
      <c r="G27" s="8">
        <v>198</v>
      </c>
      <c r="I27" s="8" t="s">
        <v>28</v>
      </c>
      <c r="J27" s="5" t="s">
        <v>27</v>
      </c>
      <c r="K27" s="8">
        <v>493</v>
      </c>
    </row>
    <row r="28" spans="1:11" x14ac:dyDescent="0.2">
      <c r="A28" s="8"/>
      <c r="B28" s="5" t="s">
        <v>29</v>
      </c>
      <c r="C28" s="8">
        <v>352</v>
      </c>
      <c r="E28" s="8"/>
      <c r="F28" s="5" t="s">
        <v>29</v>
      </c>
      <c r="G28" s="8">
        <v>168</v>
      </c>
      <c r="I28" s="8"/>
      <c r="J28" s="5" t="s">
        <v>29</v>
      </c>
      <c r="K28" s="8">
        <v>528</v>
      </c>
    </row>
    <row r="29" spans="1:11" x14ac:dyDescent="0.2">
      <c r="A29" s="8"/>
      <c r="B29" s="5" t="s">
        <v>30</v>
      </c>
      <c r="C29" s="8">
        <v>344</v>
      </c>
      <c r="E29" s="8"/>
      <c r="F29" s="5" t="s">
        <v>30</v>
      </c>
      <c r="G29" s="8">
        <v>170</v>
      </c>
      <c r="I29" s="8"/>
      <c r="J29" s="5" t="s">
        <v>30</v>
      </c>
      <c r="K29" s="8">
        <v>542</v>
      </c>
    </row>
    <row r="30" spans="1:11" x14ac:dyDescent="0.2">
      <c r="B30" s="8" t="s">
        <v>6</v>
      </c>
      <c r="C30" s="9">
        <f>AVERAGE(C27:C29)</f>
        <v>356.66666666666669</v>
      </c>
      <c r="F30" s="8" t="s">
        <v>6</v>
      </c>
      <c r="G30" s="9">
        <f>AVERAGE(G27:G29)</f>
        <v>178.66666666666666</v>
      </c>
      <c r="J30" s="8" t="s">
        <v>6</v>
      </c>
      <c r="K30" s="9">
        <f>AVERAGE(K27:K29)</f>
        <v>521</v>
      </c>
    </row>
    <row r="31" spans="1:11" x14ac:dyDescent="0.2">
      <c r="A31" s="8"/>
      <c r="C31" s="3"/>
      <c r="E31" s="8"/>
      <c r="G31" s="3"/>
      <c r="I31" s="8"/>
      <c r="K31" s="3"/>
    </row>
    <row r="32" spans="1:11" x14ac:dyDescent="0.2">
      <c r="A32" s="8" t="s">
        <v>31</v>
      </c>
      <c r="B32" s="5" t="s">
        <v>27</v>
      </c>
      <c r="C32" s="8">
        <v>302</v>
      </c>
      <c r="E32" s="8" t="s">
        <v>37</v>
      </c>
      <c r="F32" s="5" t="s">
        <v>27</v>
      </c>
      <c r="G32" s="8">
        <v>202</v>
      </c>
      <c r="I32" s="8" t="s">
        <v>32</v>
      </c>
      <c r="J32" s="5" t="s">
        <v>27</v>
      </c>
      <c r="K32" s="8">
        <v>503</v>
      </c>
    </row>
    <row r="33" spans="1:11" x14ac:dyDescent="0.2">
      <c r="A33" s="8"/>
      <c r="B33" s="5" t="s">
        <v>29</v>
      </c>
      <c r="C33" s="8">
        <v>298</v>
      </c>
      <c r="E33" s="8"/>
      <c r="F33" s="5" t="s">
        <v>29</v>
      </c>
      <c r="G33" s="8">
        <v>196</v>
      </c>
      <c r="I33" s="8"/>
      <c r="J33" s="5" t="s">
        <v>29</v>
      </c>
      <c r="K33" s="8">
        <v>512</v>
      </c>
    </row>
    <row r="34" spans="1:11" x14ac:dyDescent="0.2">
      <c r="A34" s="8"/>
      <c r="B34" s="5" t="s">
        <v>30</v>
      </c>
      <c r="C34" s="8">
        <v>320</v>
      </c>
      <c r="E34" s="8"/>
      <c r="F34" s="5" t="s">
        <v>30</v>
      </c>
      <c r="G34" s="8">
        <v>178</v>
      </c>
      <c r="I34" s="8"/>
      <c r="J34" s="5" t="s">
        <v>30</v>
      </c>
      <c r="K34" s="8">
        <v>520</v>
      </c>
    </row>
    <row r="35" spans="1:11" x14ac:dyDescent="0.2">
      <c r="B35" s="8" t="s">
        <v>6</v>
      </c>
      <c r="C35" s="9">
        <f>AVERAGE(C32:C34)</f>
        <v>306.66666666666669</v>
      </c>
      <c r="F35" s="8" t="s">
        <v>6</v>
      </c>
      <c r="G35" s="9">
        <f>AVERAGE(G32:G34)</f>
        <v>192</v>
      </c>
      <c r="J35" s="8" t="s">
        <v>6</v>
      </c>
      <c r="K35" s="9">
        <f>AVERAGE(K32:K34)</f>
        <v>511.66666666666669</v>
      </c>
    </row>
    <row r="36" spans="1:11" x14ac:dyDescent="0.2">
      <c r="A36" s="8"/>
      <c r="C36" s="9"/>
      <c r="E36" s="8"/>
      <c r="G36" s="9"/>
      <c r="I36" s="8"/>
      <c r="K36" s="9"/>
    </row>
    <row r="37" spans="1:11" x14ac:dyDescent="0.2">
      <c r="A37" s="8" t="s">
        <v>33</v>
      </c>
      <c r="B37" s="5" t="s">
        <v>27</v>
      </c>
      <c r="C37" s="8">
        <v>288</v>
      </c>
      <c r="E37" s="8" t="s">
        <v>38</v>
      </c>
      <c r="F37" s="5" t="s">
        <v>27</v>
      </c>
      <c r="G37" s="8">
        <v>184</v>
      </c>
      <c r="I37" s="8" t="s">
        <v>34</v>
      </c>
      <c r="J37" s="5" t="s">
        <v>27</v>
      </c>
      <c r="K37" s="8">
        <v>497</v>
      </c>
    </row>
    <row r="38" spans="1:11" x14ac:dyDescent="0.2">
      <c r="A38" s="8"/>
      <c r="B38" s="5" t="s">
        <v>29</v>
      </c>
      <c r="C38" s="8">
        <v>306</v>
      </c>
      <c r="E38" s="8"/>
      <c r="F38" s="5" t="s">
        <v>29</v>
      </c>
      <c r="G38" s="8">
        <v>160</v>
      </c>
      <c r="I38" s="8"/>
      <c r="J38" s="5" t="s">
        <v>29</v>
      </c>
      <c r="K38" s="8">
        <v>485</v>
      </c>
    </row>
    <row r="39" spans="1:11" x14ac:dyDescent="0.2">
      <c r="A39" s="8"/>
      <c r="B39" s="5" t="s">
        <v>30</v>
      </c>
      <c r="C39" s="8">
        <v>298</v>
      </c>
      <c r="E39" s="8"/>
      <c r="F39" s="5" t="s">
        <v>30</v>
      </c>
      <c r="G39" s="8">
        <v>178</v>
      </c>
      <c r="I39" s="8"/>
      <c r="J39" s="5" t="s">
        <v>30</v>
      </c>
      <c r="K39" s="8">
        <v>520</v>
      </c>
    </row>
    <row r="40" spans="1:11" x14ac:dyDescent="0.2">
      <c r="B40" s="8" t="s">
        <v>6</v>
      </c>
      <c r="C40" s="9">
        <f>AVERAGE(C37:C39)</f>
        <v>297.33333333333331</v>
      </c>
      <c r="F40" s="8" t="s">
        <v>6</v>
      </c>
      <c r="G40" s="9">
        <f>AVERAGE(G37:G39)</f>
        <v>174</v>
      </c>
      <c r="J40" s="8" t="s">
        <v>6</v>
      </c>
      <c r="K40" s="9">
        <f>AVERAGE(K37:K39)</f>
        <v>500.66666666666669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141D-A45C-0545-B55C-74DC22AEDC37}">
  <dimension ref="A2:Q40"/>
  <sheetViews>
    <sheetView topLeftCell="A2" workbookViewId="0">
      <selection activeCell="C5" sqref="C5:Q5"/>
    </sheetView>
  </sheetViews>
  <sheetFormatPr baseColWidth="10" defaultRowHeight="16" x14ac:dyDescent="0.2"/>
  <cols>
    <col min="1" max="1" width="14.33203125" bestFit="1" customWidth="1"/>
    <col min="3" max="3" width="12" bestFit="1" customWidth="1"/>
    <col min="7" max="7" width="14.83203125" bestFit="1" customWidth="1"/>
    <col min="9" max="9" width="12" bestFit="1" customWidth="1"/>
    <col min="15" max="15" width="12" bestFit="1" customWidth="1"/>
    <col min="16" max="16" width="11.5" customWidth="1"/>
    <col min="17" max="17" width="10.83203125" style="5"/>
  </cols>
  <sheetData>
    <row r="2" spans="1:17" x14ac:dyDescent="0.2">
      <c r="A2" s="1" t="s">
        <v>40</v>
      </c>
    </row>
    <row r="3" spans="1:17" x14ac:dyDescent="0.2">
      <c r="A3" s="1" t="s">
        <v>35</v>
      </c>
    </row>
    <row r="4" spans="1:17" x14ac:dyDescent="0.2">
      <c r="A4" s="1" t="s">
        <v>41</v>
      </c>
    </row>
    <row r="5" spans="1:17" x14ac:dyDescent="0.2">
      <c r="C5" t="s">
        <v>42</v>
      </c>
      <c r="D5" s="5" t="s">
        <v>45</v>
      </c>
      <c r="E5" s="5" t="s">
        <v>43</v>
      </c>
      <c r="I5" t="s">
        <v>42</v>
      </c>
      <c r="J5" s="5" t="s">
        <v>45</v>
      </c>
      <c r="K5" s="5" t="s">
        <v>43</v>
      </c>
      <c r="O5" t="s">
        <v>42</v>
      </c>
      <c r="P5" s="5" t="s">
        <v>45</v>
      </c>
      <c r="Q5" s="5" t="s">
        <v>43</v>
      </c>
    </row>
    <row r="6" spans="1:17" x14ac:dyDescent="0.2">
      <c r="A6" s="8" t="s">
        <v>26</v>
      </c>
      <c r="B6" s="5" t="s">
        <v>27</v>
      </c>
      <c r="C6" s="5">
        <v>23</v>
      </c>
      <c r="D6" s="5">
        <v>824</v>
      </c>
      <c r="E6" s="4">
        <f>(C6/D6)*100</f>
        <v>2.7912621359223304</v>
      </c>
      <c r="G6" s="8" t="s">
        <v>36</v>
      </c>
      <c r="H6" s="5" t="s">
        <v>27</v>
      </c>
      <c r="I6" s="5">
        <v>38</v>
      </c>
      <c r="J6" s="5">
        <v>777</v>
      </c>
      <c r="K6" s="4">
        <f>(I6/J6)*100</f>
        <v>4.89060489060489</v>
      </c>
      <c r="M6" s="8" t="s">
        <v>28</v>
      </c>
      <c r="N6" s="5" t="s">
        <v>27</v>
      </c>
      <c r="O6" s="5">
        <v>2</v>
      </c>
      <c r="P6" s="5">
        <v>1175</v>
      </c>
      <c r="Q6" s="4">
        <f>(O6/P6)*100</f>
        <v>0.1702127659574468</v>
      </c>
    </row>
    <row r="7" spans="1:17" x14ac:dyDescent="0.2">
      <c r="A7" s="8"/>
      <c r="B7" s="5" t="s">
        <v>29</v>
      </c>
      <c r="C7" s="5">
        <v>11</v>
      </c>
      <c r="D7" s="5">
        <v>704</v>
      </c>
      <c r="E7" s="4">
        <f t="shared" ref="E7:E8" si="0">(C7/D7)*100</f>
        <v>1.5625</v>
      </c>
      <c r="G7" s="8"/>
      <c r="H7" s="5" t="s">
        <v>29</v>
      </c>
      <c r="I7" s="5">
        <v>64</v>
      </c>
      <c r="J7" s="5">
        <v>842</v>
      </c>
      <c r="K7" s="4">
        <f t="shared" ref="K7:K8" si="1">(I7/J7)*100</f>
        <v>7.6009501187648461</v>
      </c>
      <c r="M7" s="8"/>
      <c r="N7" s="5" t="s">
        <v>29</v>
      </c>
      <c r="O7" s="5">
        <v>0</v>
      </c>
      <c r="P7" s="5">
        <v>965</v>
      </c>
      <c r="Q7" s="4">
        <f>(O7/P7)*100</f>
        <v>0</v>
      </c>
    </row>
    <row r="8" spans="1:17" x14ac:dyDescent="0.2">
      <c r="A8" s="8"/>
      <c r="B8" s="5" t="s">
        <v>30</v>
      </c>
      <c r="C8" s="5">
        <v>22</v>
      </c>
      <c r="D8" s="5">
        <v>767</v>
      </c>
      <c r="E8" s="4">
        <f t="shared" si="0"/>
        <v>2.8683181225554106</v>
      </c>
      <c r="G8" s="8"/>
      <c r="H8" s="5" t="s">
        <v>30</v>
      </c>
      <c r="I8" s="5">
        <v>55</v>
      </c>
      <c r="J8" s="5">
        <v>731</v>
      </c>
      <c r="K8" s="4">
        <f t="shared" si="1"/>
        <v>7.5239398084815319</v>
      </c>
      <c r="M8" s="8"/>
      <c r="N8" s="5" t="s">
        <v>30</v>
      </c>
      <c r="O8" s="5">
        <v>1</v>
      </c>
      <c r="P8" s="5">
        <v>1059</v>
      </c>
      <c r="Q8" s="4">
        <f>(O8/P8)*100</f>
        <v>9.442870632672333E-2</v>
      </c>
    </row>
    <row r="9" spans="1:17" x14ac:dyDescent="0.2">
      <c r="B9" s="8"/>
      <c r="C9" s="9"/>
      <c r="D9" s="8" t="s">
        <v>6</v>
      </c>
      <c r="E9" s="9">
        <f t="shared" ref="E9" si="2">AVERAGE(E6:E8)</f>
        <v>2.407360086159247</v>
      </c>
      <c r="H9" s="8"/>
      <c r="I9" s="9"/>
      <c r="J9" s="8" t="s">
        <v>6</v>
      </c>
      <c r="K9" s="9">
        <f t="shared" ref="K9" si="3">AVERAGE(K6:K8)</f>
        <v>6.6718316059504232</v>
      </c>
      <c r="O9" s="9"/>
      <c r="P9" s="8" t="s">
        <v>6</v>
      </c>
      <c r="Q9" s="9">
        <f t="shared" ref="Q9" si="4">AVERAGE(Q6:Q8)</f>
        <v>8.8213824094723378E-2</v>
      </c>
    </row>
    <row r="10" spans="1:17" x14ac:dyDescent="0.2">
      <c r="A10" s="8"/>
      <c r="C10" s="3"/>
      <c r="D10" s="3"/>
      <c r="E10" s="3"/>
      <c r="G10" s="8"/>
      <c r="I10" s="3"/>
      <c r="J10" s="3"/>
      <c r="K10" s="3"/>
      <c r="M10" s="8"/>
      <c r="O10" s="3"/>
      <c r="P10" s="3"/>
      <c r="Q10" s="3"/>
    </row>
    <row r="11" spans="1:17" x14ac:dyDescent="0.2">
      <c r="A11" s="8" t="s">
        <v>31</v>
      </c>
      <c r="B11" s="5" t="s">
        <v>27</v>
      </c>
      <c r="C11" s="5">
        <v>14</v>
      </c>
      <c r="D11" s="5">
        <v>633</v>
      </c>
      <c r="E11" s="4">
        <f t="shared" ref="E11:E13" si="5">(C11/D11)*100</f>
        <v>2.2116903633491312</v>
      </c>
      <c r="G11" s="8" t="s">
        <v>37</v>
      </c>
      <c r="H11" s="5" t="s">
        <v>27</v>
      </c>
      <c r="I11" s="5">
        <v>39</v>
      </c>
      <c r="J11" s="5">
        <v>795</v>
      </c>
      <c r="K11" s="4">
        <f t="shared" ref="K11:K13" si="6">(I11/J11)*100</f>
        <v>4.9056603773584913</v>
      </c>
      <c r="M11" s="8" t="s">
        <v>32</v>
      </c>
      <c r="N11" s="5" t="s">
        <v>27</v>
      </c>
      <c r="O11" s="5">
        <v>0</v>
      </c>
      <c r="P11" s="5">
        <v>1008</v>
      </c>
      <c r="Q11" s="4">
        <f>(O11/P11)*100</f>
        <v>0</v>
      </c>
    </row>
    <row r="12" spans="1:17" x14ac:dyDescent="0.2">
      <c r="A12" s="8"/>
      <c r="B12" s="5" t="s">
        <v>29</v>
      </c>
      <c r="C12" s="5">
        <v>12</v>
      </c>
      <c r="D12" s="5">
        <v>782</v>
      </c>
      <c r="E12" s="4">
        <f t="shared" si="5"/>
        <v>1.5345268542199488</v>
      </c>
      <c r="G12" s="8"/>
      <c r="H12" s="5" t="s">
        <v>29</v>
      </c>
      <c r="I12" s="5">
        <v>48</v>
      </c>
      <c r="J12" s="5">
        <v>804</v>
      </c>
      <c r="K12" s="4">
        <f t="shared" si="6"/>
        <v>5.9701492537313428</v>
      </c>
      <c r="M12" s="8"/>
      <c r="N12" s="5" t="s">
        <v>29</v>
      </c>
      <c r="O12" s="5">
        <v>1</v>
      </c>
      <c r="P12" s="5">
        <v>976</v>
      </c>
      <c r="Q12" s="4">
        <f>(O12/P12)*100</f>
        <v>0.10245901639344263</v>
      </c>
    </row>
    <row r="13" spans="1:17" x14ac:dyDescent="0.2">
      <c r="A13" s="8"/>
      <c r="B13" s="5" t="s">
        <v>30</v>
      </c>
      <c r="C13" s="5">
        <v>13</v>
      </c>
      <c r="D13" s="5">
        <v>676</v>
      </c>
      <c r="E13" s="4">
        <f t="shared" si="5"/>
        <v>1.9230769230769231</v>
      </c>
      <c r="G13" s="8"/>
      <c r="H13" s="5" t="s">
        <v>30</v>
      </c>
      <c r="I13" s="5">
        <v>47</v>
      </c>
      <c r="J13" s="5">
        <v>821</v>
      </c>
      <c r="K13" s="4">
        <f t="shared" si="6"/>
        <v>5.7247259439707676</v>
      </c>
      <c r="M13" s="8"/>
      <c r="N13" s="5" t="s">
        <v>30</v>
      </c>
      <c r="O13" s="5">
        <v>0</v>
      </c>
      <c r="P13" s="5">
        <v>1035</v>
      </c>
      <c r="Q13" s="4">
        <f>(O13/P13)*100</f>
        <v>0</v>
      </c>
    </row>
    <row r="14" spans="1:17" x14ac:dyDescent="0.2">
      <c r="B14" s="8"/>
      <c r="C14" s="9"/>
      <c r="D14" s="8" t="s">
        <v>6</v>
      </c>
      <c r="E14" s="9">
        <f t="shared" ref="E14" si="7">AVERAGE(E11:E13)</f>
        <v>1.8897647135486677</v>
      </c>
      <c r="H14" s="8"/>
      <c r="I14" s="9"/>
      <c r="J14" s="8" t="s">
        <v>6</v>
      </c>
      <c r="K14" s="9">
        <f t="shared" ref="K14" si="8">AVERAGE(K11:K13)</f>
        <v>5.5335118583535339</v>
      </c>
      <c r="O14" s="9"/>
      <c r="P14" s="8" t="s">
        <v>6</v>
      </c>
      <c r="Q14" s="9">
        <f t="shared" ref="Q14" si="9">AVERAGE(Q11:Q13)</f>
        <v>3.4153005464480878E-2</v>
      </c>
    </row>
    <row r="15" spans="1:17" x14ac:dyDescent="0.2">
      <c r="A15" s="8"/>
      <c r="C15" s="9"/>
      <c r="D15" s="9"/>
      <c r="E15" s="9"/>
      <c r="G15" s="8"/>
      <c r="I15" s="9"/>
      <c r="J15" s="9"/>
      <c r="K15" s="9"/>
      <c r="M15" s="8"/>
      <c r="O15" s="9"/>
      <c r="P15" s="9"/>
      <c r="Q15" s="9"/>
    </row>
    <row r="16" spans="1:17" x14ac:dyDescent="0.2">
      <c r="A16" s="8" t="s">
        <v>33</v>
      </c>
      <c r="B16" s="5" t="s">
        <v>27</v>
      </c>
      <c r="C16" s="5">
        <v>25</v>
      </c>
      <c r="D16" s="5">
        <v>752</v>
      </c>
      <c r="E16" s="4">
        <f t="shared" ref="E16:E18" si="10">(C16/D16)*100</f>
        <v>3.3244680851063828</v>
      </c>
      <c r="G16" s="8" t="s">
        <v>38</v>
      </c>
      <c r="H16" s="5" t="s">
        <v>27</v>
      </c>
      <c r="I16" s="5">
        <v>48</v>
      </c>
      <c r="J16" s="5">
        <v>925</v>
      </c>
      <c r="K16" s="4">
        <f t="shared" ref="K16:K18" si="11">(I16/J16)*100</f>
        <v>5.1891891891891886</v>
      </c>
      <c r="M16" s="8" t="s">
        <v>34</v>
      </c>
      <c r="N16" s="5" t="s">
        <v>27</v>
      </c>
      <c r="O16" s="5">
        <v>1</v>
      </c>
      <c r="P16" s="5">
        <v>987</v>
      </c>
      <c r="Q16" s="4">
        <f>(O16/P16)*100</f>
        <v>0.10131712259371835</v>
      </c>
    </row>
    <row r="17" spans="1:17" x14ac:dyDescent="0.2">
      <c r="A17" s="8"/>
      <c r="B17" s="5" t="s">
        <v>29</v>
      </c>
      <c r="C17" s="5">
        <v>11</v>
      </c>
      <c r="D17" s="5">
        <v>831</v>
      </c>
      <c r="E17" s="4">
        <f t="shared" si="10"/>
        <v>1.3237063778580023</v>
      </c>
      <c r="G17" s="8"/>
      <c r="H17" s="5" t="s">
        <v>29</v>
      </c>
      <c r="I17" s="5">
        <v>44</v>
      </c>
      <c r="J17" s="5">
        <v>818</v>
      </c>
      <c r="K17" s="4">
        <f t="shared" si="11"/>
        <v>5.3789731051344738</v>
      </c>
      <c r="M17" s="8"/>
      <c r="N17" s="5" t="s">
        <v>29</v>
      </c>
      <c r="O17" s="5">
        <v>2</v>
      </c>
      <c r="P17" s="5">
        <v>1192</v>
      </c>
      <c r="Q17" s="4">
        <f>(O17/P17)*100</f>
        <v>0.16778523489932887</v>
      </c>
    </row>
    <row r="18" spans="1:17" x14ac:dyDescent="0.2">
      <c r="A18" s="8"/>
      <c r="B18" s="5" t="s">
        <v>30</v>
      </c>
      <c r="C18" s="5">
        <v>22</v>
      </c>
      <c r="D18" s="5">
        <v>698</v>
      </c>
      <c r="E18" s="4">
        <f t="shared" si="10"/>
        <v>3.151862464183381</v>
      </c>
      <c r="G18" s="8"/>
      <c r="H18" s="5" t="s">
        <v>30</v>
      </c>
      <c r="I18" s="5">
        <v>37</v>
      </c>
      <c r="J18" s="5">
        <v>897</v>
      </c>
      <c r="K18" s="4">
        <f t="shared" si="11"/>
        <v>4.1248606465997772</v>
      </c>
      <c r="M18" s="8"/>
      <c r="N18" s="5" t="s">
        <v>30</v>
      </c>
      <c r="O18" s="5">
        <v>2</v>
      </c>
      <c r="P18" s="5">
        <v>1316</v>
      </c>
      <c r="Q18" s="4">
        <f>(O18/P18)*100</f>
        <v>0.1519756838905775</v>
      </c>
    </row>
    <row r="19" spans="1:17" x14ac:dyDescent="0.2">
      <c r="B19" s="8"/>
      <c r="C19" s="9"/>
      <c r="D19" s="8" t="s">
        <v>6</v>
      </c>
      <c r="E19" s="9">
        <f t="shared" ref="E19" si="12">AVERAGE(E16:E18)</f>
        <v>2.6000123090492555</v>
      </c>
      <c r="H19" s="8"/>
      <c r="I19" s="9"/>
      <c r="J19" s="8" t="s">
        <v>6</v>
      </c>
      <c r="K19" s="9">
        <f t="shared" ref="K19" si="13">AVERAGE(K16:K18)</f>
        <v>4.8976743136411471</v>
      </c>
      <c r="O19" s="9"/>
      <c r="P19" s="8" t="s">
        <v>6</v>
      </c>
      <c r="Q19" s="9">
        <f t="shared" ref="Q19" si="14">AVERAGE(Q16:Q18)</f>
        <v>0.1403593471278749</v>
      </c>
    </row>
    <row r="23" spans="1:17" x14ac:dyDescent="0.2">
      <c r="A23" s="1" t="s">
        <v>40</v>
      </c>
    </row>
    <row r="24" spans="1:17" x14ac:dyDescent="0.2">
      <c r="A24" s="1" t="s">
        <v>35</v>
      </c>
    </row>
    <row r="25" spans="1:17" x14ac:dyDescent="0.2">
      <c r="A25" s="1" t="s">
        <v>44</v>
      </c>
    </row>
    <row r="26" spans="1:17" x14ac:dyDescent="0.2">
      <c r="C26" t="s">
        <v>42</v>
      </c>
      <c r="D26" s="5" t="s">
        <v>45</v>
      </c>
      <c r="E26" s="5" t="s">
        <v>43</v>
      </c>
      <c r="I26" t="s">
        <v>42</v>
      </c>
      <c r="J26" s="5" t="s">
        <v>45</v>
      </c>
      <c r="K26" s="5" t="s">
        <v>43</v>
      </c>
      <c r="O26" t="s">
        <v>42</v>
      </c>
      <c r="P26" s="5" t="s">
        <v>45</v>
      </c>
      <c r="Q26" s="5" t="s">
        <v>43</v>
      </c>
    </row>
    <row r="27" spans="1:17" x14ac:dyDescent="0.2">
      <c r="A27" s="8" t="s">
        <v>26</v>
      </c>
      <c r="B27" s="5" t="s">
        <v>27</v>
      </c>
      <c r="C27" s="5">
        <v>0</v>
      </c>
      <c r="D27" s="5">
        <v>299</v>
      </c>
      <c r="E27" s="5">
        <f>(C27/D27)*100</f>
        <v>0</v>
      </c>
      <c r="G27" s="8" t="s">
        <v>36</v>
      </c>
      <c r="H27" s="5" t="s">
        <v>27</v>
      </c>
      <c r="I27" s="5">
        <v>27</v>
      </c>
      <c r="J27" s="5">
        <v>282</v>
      </c>
      <c r="K27" s="4">
        <f>(I27/J27)*100</f>
        <v>9.5744680851063837</v>
      </c>
      <c r="M27" s="8" t="s">
        <v>28</v>
      </c>
      <c r="N27" s="5" t="s">
        <v>27</v>
      </c>
      <c r="O27" s="5">
        <v>0</v>
      </c>
      <c r="P27" s="5">
        <v>294</v>
      </c>
      <c r="Q27" s="5">
        <f>(O27/P27)*100</f>
        <v>0</v>
      </c>
    </row>
    <row r="28" spans="1:17" x14ac:dyDescent="0.2">
      <c r="A28" s="8"/>
      <c r="B28" s="5" t="s">
        <v>29</v>
      </c>
      <c r="C28" s="5">
        <v>0</v>
      </c>
      <c r="D28" s="5">
        <v>282</v>
      </c>
      <c r="E28" s="5">
        <f t="shared" ref="E28:E29" si="15">(C28/D28)*100</f>
        <v>0</v>
      </c>
      <c r="G28" s="8"/>
      <c r="H28" s="5" t="s">
        <v>29</v>
      </c>
      <c r="I28" s="5">
        <v>29</v>
      </c>
      <c r="J28" s="5">
        <v>290</v>
      </c>
      <c r="K28" s="4">
        <f t="shared" ref="K28:K29" si="16">(I28/J28)*100</f>
        <v>10</v>
      </c>
      <c r="M28" s="8"/>
      <c r="N28" s="5" t="s">
        <v>29</v>
      </c>
      <c r="O28" s="5">
        <v>0</v>
      </c>
      <c r="P28" s="5">
        <v>369</v>
      </c>
      <c r="Q28" s="5">
        <f t="shared" ref="Q28:Q29" si="17">(O28/P28)*100</f>
        <v>0</v>
      </c>
    </row>
    <row r="29" spans="1:17" x14ac:dyDescent="0.2">
      <c r="A29" s="8"/>
      <c r="B29" s="5" t="s">
        <v>30</v>
      </c>
      <c r="C29" s="5">
        <v>0</v>
      </c>
      <c r="D29" s="5">
        <v>319</v>
      </c>
      <c r="E29" s="5">
        <f t="shared" si="15"/>
        <v>0</v>
      </c>
      <c r="G29" s="8"/>
      <c r="H29" s="5" t="s">
        <v>30</v>
      </c>
      <c r="I29" s="5">
        <v>39</v>
      </c>
      <c r="J29" s="5">
        <v>283</v>
      </c>
      <c r="K29" s="4">
        <f t="shared" si="16"/>
        <v>13.780918727915195</v>
      </c>
      <c r="M29" s="8"/>
      <c r="N29" s="5" t="s">
        <v>30</v>
      </c>
      <c r="O29" s="5">
        <v>0</v>
      </c>
      <c r="P29" s="5">
        <v>338</v>
      </c>
      <c r="Q29" s="5">
        <f t="shared" si="17"/>
        <v>0</v>
      </c>
    </row>
    <row r="30" spans="1:17" x14ac:dyDescent="0.2">
      <c r="B30" s="8"/>
      <c r="C30" s="9"/>
      <c r="D30" s="8" t="s">
        <v>6</v>
      </c>
      <c r="E30" s="9">
        <f t="shared" ref="E30" si="18">AVERAGE(E27:E29)</f>
        <v>0</v>
      </c>
      <c r="H30" s="8"/>
      <c r="I30" s="9"/>
      <c r="J30" s="8" t="s">
        <v>6</v>
      </c>
      <c r="K30" s="9">
        <f t="shared" ref="K30" si="19">AVERAGE(K27:K29)</f>
        <v>11.118462271007191</v>
      </c>
      <c r="O30" s="9"/>
      <c r="P30" s="8" t="s">
        <v>6</v>
      </c>
      <c r="Q30" s="9">
        <f t="shared" ref="Q30" si="20">AVERAGE(Q27:Q29)</f>
        <v>0</v>
      </c>
    </row>
    <row r="31" spans="1:17" x14ac:dyDescent="0.2">
      <c r="A31" s="8"/>
      <c r="C31" s="3"/>
      <c r="D31" s="3"/>
      <c r="E31" s="3"/>
      <c r="G31" s="8"/>
      <c r="I31" s="3"/>
      <c r="J31" s="3"/>
      <c r="K31" s="3"/>
      <c r="M31" s="8"/>
      <c r="O31" s="3"/>
      <c r="P31" s="3"/>
      <c r="Q31" s="3"/>
    </row>
    <row r="32" spans="1:17" x14ac:dyDescent="0.2">
      <c r="A32" s="8" t="s">
        <v>31</v>
      </c>
      <c r="B32" s="5" t="s">
        <v>27</v>
      </c>
      <c r="C32" s="5">
        <v>0</v>
      </c>
      <c r="D32" s="5">
        <v>370</v>
      </c>
      <c r="E32" s="5">
        <f t="shared" ref="E32:E34" si="21">(C32/D32)*100</f>
        <v>0</v>
      </c>
      <c r="G32" s="8" t="s">
        <v>37</v>
      </c>
      <c r="H32" s="5" t="s">
        <v>27</v>
      </c>
      <c r="I32" s="5">
        <v>43</v>
      </c>
      <c r="J32" s="5">
        <v>380</v>
      </c>
      <c r="K32" s="4">
        <f t="shared" ref="K32:K34" si="22">(I32/J32)*100</f>
        <v>11.315789473684211</v>
      </c>
      <c r="M32" s="8" t="s">
        <v>32</v>
      </c>
      <c r="N32" s="5" t="s">
        <v>27</v>
      </c>
      <c r="O32" s="5">
        <v>0</v>
      </c>
      <c r="P32" s="5">
        <v>305</v>
      </c>
      <c r="Q32" s="5">
        <f t="shared" ref="Q32:Q34" si="23">(O32/P32)*100</f>
        <v>0</v>
      </c>
    </row>
    <row r="33" spans="1:17" x14ac:dyDescent="0.2">
      <c r="A33" s="8"/>
      <c r="B33" s="5" t="s">
        <v>29</v>
      </c>
      <c r="C33" s="5">
        <v>0</v>
      </c>
      <c r="D33" s="5">
        <v>354</v>
      </c>
      <c r="E33" s="5">
        <f t="shared" si="21"/>
        <v>0</v>
      </c>
      <c r="G33" s="8"/>
      <c r="H33" s="5" t="s">
        <v>29</v>
      </c>
      <c r="I33" s="5">
        <v>32</v>
      </c>
      <c r="J33" s="5">
        <v>350</v>
      </c>
      <c r="K33" s="4">
        <f t="shared" si="22"/>
        <v>9.1428571428571423</v>
      </c>
      <c r="M33" s="8"/>
      <c r="N33" s="5" t="s">
        <v>29</v>
      </c>
      <c r="O33" s="5">
        <v>0</v>
      </c>
      <c r="P33" s="5">
        <v>345</v>
      </c>
      <c r="Q33" s="5">
        <f t="shared" si="23"/>
        <v>0</v>
      </c>
    </row>
    <row r="34" spans="1:17" x14ac:dyDescent="0.2">
      <c r="A34" s="8"/>
      <c r="B34" s="5" t="s">
        <v>30</v>
      </c>
      <c r="C34" s="5">
        <v>0</v>
      </c>
      <c r="D34" s="5">
        <v>325</v>
      </c>
      <c r="E34" s="5">
        <f t="shared" si="21"/>
        <v>0</v>
      </c>
      <c r="G34" s="8"/>
      <c r="H34" s="5" t="s">
        <v>30</v>
      </c>
      <c r="I34" s="5">
        <v>37</v>
      </c>
      <c r="J34" s="5">
        <v>331</v>
      </c>
      <c r="K34" s="4">
        <f t="shared" si="22"/>
        <v>11.178247734138973</v>
      </c>
      <c r="M34" s="8"/>
      <c r="N34" s="5" t="s">
        <v>30</v>
      </c>
      <c r="O34" s="5">
        <v>0</v>
      </c>
      <c r="P34" s="5">
        <v>381</v>
      </c>
      <c r="Q34" s="5">
        <f t="shared" si="23"/>
        <v>0</v>
      </c>
    </row>
    <row r="35" spans="1:17" x14ac:dyDescent="0.2">
      <c r="B35" s="8"/>
      <c r="C35" s="9"/>
      <c r="D35" s="8" t="s">
        <v>6</v>
      </c>
      <c r="E35" s="9">
        <f t="shared" ref="E35" si="24">AVERAGE(E32:E34)</f>
        <v>0</v>
      </c>
      <c r="H35" s="8"/>
      <c r="I35" s="9"/>
      <c r="J35" s="8" t="s">
        <v>6</v>
      </c>
      <c r="K35" s="9">
        <f t="shared" ref="K35" si="25">AVERAGE(K32:K34)</f>
        <v>10.545631450226773</v>
      </c>
      <c r="O35" s="9"/>
      <c r="P35" s="8" t="s">
        <v>6</v>
      </c>
      <c r="Q35" s="9">
        <f t="shared" ref="Q35" si="26">AVERAGE(Q32:Q34)</f>
        <v>0</v>
      </c>
    </row>
    <row r="36" spans="1:17" x14ac:dyDescent="0.2">
      <c r="A36" s="8"/>
      <c r="C36" s="9"/>
      <c r="D36" s="9"/>
      <c r="E36" s="9"/>
      <c r="G36" s="8"/>
      <c r="I36" s="9"/>
      <c r="J36" s="9"/>
      <c r="K36" s="9"/>
      <c r="M36" s="8"/>
      <c r="O36" s="9"/>
      <c r="P36" s="9"/>
      <c r="Q36" s="9"/>
    </row>
    <row r="37" spans="1:17" x14ac:dyDescent="0.2">
      <c r="A37" s="8" t="s">
        <v>33</v>
      </c>
      <c r="B37" s="5" t="s">
        <v>27</v>
      </c>
      <c r="C37" s="5">
        <v>0</v>
      </c>
      <c r="D37" s="5">
        <v>387</v>
      </c>
      <c r="E37" s="5">
        <f t="shared" ref="E37:E39" si="27">(C37/D37)*100</f>
        <v>0</v>
      </c>
      <c r="G37" s="8" t="s">
        <v>38</v>
      </c>
      <c r="H37" s="5" t="s">
        <v>27</v>
      </c>
      <c r="I37" s="5">
        <v>24</v>
      </c>
      <c r="J37" s="5">
        <v>351</v>
      </c>
      <c r="K37" s="4">
        <f t="shared" ref="K37:K39" si="28">(I37/J37)*100</f>
        <v>6.8376068376068382</v>
      </c>
      <c r="M37" s="8" t="s">
        <v>34</v>
      </c>
      <c r="N37" s="5" t="s">
        <v>27</v>
      </c>
      <c r="O37" s="5">
        <v>0</v>
      </c>
      <c r="P37" s="5">
        <v>367</v>
      </c>
      <c r="Q37" s="5">
        <f t="shared" ref="Q37:Q39" si="29">(O37/P37)*100</f>
        <v>0</v>
      </c>
    </row>
    <row r="38" spans="1:17" x14ac:dyDescent="0.2">
      <c r="A38" s="8"/>
      <c r="B38" s="5" t="s">
        <v>29</v>
      </c>
      <c r="C38" s="5">
        <v>0</v>
      </c>
      <c r="D38" s="5">
        <v>325</v>
      </c>
      <c r="E38" s="5">
        <f t="shared" si="27"/>
        <v>0</v>
      </c>
      <c r="G38" s="8"/>
      <c r="H38" s="5" t="s">
        <v>29</v>
      </c>
      <c r="I38" s="5">
        <v>29</v>
      </c>
      <c r="J38" s="5">
        <v>392</v>
      </c>
      <c r="K38" s="4">
        <f t="shared" si="28"/>
        <v>7.3979591836734695</v>
      </c>
      <c r="M38" s="8"/>
      <c r="N38" s="5" t="s">
        <v>29</v>
      </c>
      <c r="O38" s="5">
        <v>0</v>
      </c>
      <c r="P38" s="5">
        <v>297</v>
      </c>
      <c r="Q38" s="5">
        <f t="shared" si="29"/>
        <v>0</v>
      </c>
    </row>
    <row r="39" spans="1:17" x14ac:dyDescent="0.2">
      <c r="A39" s="8"/>
      <c r="B39" s="5" t="s">
        <v>30</v>
      </c>
      <c r="C39" s="5">
        <v>0</v>
      </c>
      <c r="D39" s="5">
        <v>305</v>
      </c>
      <c r="E39" s="5">
        <f t="shared" si="27"/>
        <v>0</v>
      </c>
      <c r="G39" s="8"/>
      <c r="H39" s="5" t="s">
        <v>30</v>
      </c>
      <c r="I39" s="5">
        <v>41</v>
      </c>
      <c r="J39" s="5">
        <v>303</v>
      </c>
      <c r="K39" s="4">
        <f t="shared" si="28"/>
        <v>13.531353135313532</v>
      </c>
      <c r="M39" s="8"/>
      <c r="N39" s="5" t="s">
        <v>30</v>
      </c>
      <c r="O39" s="5">
        <v>0</v>
      </c>
      <c r="P39" s="5">
        <v>302</v>
      </c>
      <c r="Q39" s="5">
        <f t="shared" si="29"/>
        <v>0</v>
      </c>
    </row>
    <row r="40" spans="1:17" x14ac:dyDescent="0.2">
      <c r="B40" s="8"/>
      <c r="C40" s="9"/>
      <c r="D40" s="8" t="s">
        <v>6</v>
      </c>
      <c r="E40" s="9">
        <f t="shared" ref="E40" si="30">AVERAGE(E37:E39)</f>
        <v>0</v>
      </c>
      <c r="H40" s="8"/>
      <c r="I40" s="9"/>
      <c r="J40" s="8" t="s">
        <v>6</v>
      </c>
      <c r="K40" s="9">
        <f t="shared" ref="K40" si="31">AVERAGE(K37:K39)</f>
        <v>9.2556397188646127</v>
      </c>
      <c r="O40" s="9"/>
      <c r="P40" s="8" t="s">
        <v>6</v>
      </c>
      <c r="Q40" s="9">
        <f t="shared" ref="Q40" si="32">AVERAGE(Q37:Q39)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 C</vt:lpstr>
      <vt:lpstr>Panel F</vt:lpstr>
      <vt:lpstr>Panel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2020-10-21T01:00:19Z</dcterms:created>
  <dcterms:modified xsi:type="dcterms:W3CDTF">2020-10-21T02:13:42Z</dcterms:modified>
</cp:coreProperties>
</file>