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kusterrey/Desktop/"/>
    </mc:Choice>
  </mc:AlternateContent>
  <xr:revisionPtr revIDLastSave="0" documentId="8_{7D30BDB9-1F3C-774B-BF55-9B3B21C7F1CF}" xr6:coauthVersionLast="45" xr6:coauthVersionMax="45" xr10:uidLastSave="{00000000-0000-0000-0000-000000000000}"/>
  <bookViews>
    <workbookView xWindow="7340" yWindow="1700" windowWidth="35000" windowHeight="19080" activeTab="1" xr2:uid="{E54AF06A-11D4-BA44-869E-336CFEAFE49F}"/>
  </bookViews>
  <sheets>
    <sheet name="Panel E and F" sheetId="1" r:id="rId1"/>
    <sheet name="Panel G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51" i="2" l="1"/>
  <c r="AF45" i="2"/>
  <c r="AE45" i="2"/>
  <c r="AC45" i="2"/>
  <c r="AC42" i="2"/>
  <c r="AC38" i="2"/>
  <c r="AC39" i="2"/>
  <c r="AC40" i="2"/>
  <c r="AC41" i="2"/>
  <c r="AC43" i="2"/>
  <c r="AC44" i="2"/>
  <c r="AC46" i="2"/>
  <c r="AB39" i="2"/>
  <c r="AB40" i="2"/>
  <c r="AB41" i="2"/>
  <c r="AB42" i="2"/>
  <c r="AB43" i="2"/>
  <c r="AB44" i="2"/>
  <c r="AB45" i="2"/>
  <c r="AB46" i="2"/>
  <c r="AB38" i="2"/>
  <c r="AB33" i="2"/>
  <c r="AB28" i="2"/>
  <c r="AE15" i="2"/>
  <c r="AF15" i="2"/>
  <c r="AE16" i="2"/>
  <c r="AF16" i="2"/>
  <c r="AE17" i="2"/>
  <c r="AF17" i="2"/>
  <c r="AE18" i="2"/>
  <c r="AF18" i="2"/>
  <c r="AE19" i="2"/>
  <c r="AF19" i="2"/>
  <c r="AE20" i="2"/>
  <c r="AF20" i="2"/>
  <c r="AE21" i="2"/>
  <c r="AF21" i="2"/>
  <c r="AE22" i="2"/>
  <c r="AF22" i="2"/>
  <c r="AE23" i="2"/>
  <c r="AF23" i="2"/>
  <c r="AF5" i="2"/>
  <c r="AF6" i="2"/>
  <c r="AF7" i="2"/>
  <c r="AF8" i="2"/>
  <c r="AF9" i="2"/>
  <c r="AF10" i="2"/>
  <c r="AF11" i="2"/>
  <c r="AF12" i="2"/>
  <c r="AF13" i="2"/>
  <c r="AE6" i="2"/>
  <c r="AE7" i="2"/>
  <c r="AE8" i="2"/>
  <c r="AE9" i="2"/>
  <c r="AB32" i="2" s="1"/>
  <c r="AE32" i="2" s="1"/>
  <c r="AE10" i="2"/>
  <c r="AE11" i="2"/>
  <c r="AE12" i="2"/>
  <c r="AE13" i="2"/>
  <c r="AB36" i="2" s="1"/>
  <c r="AE36" i="2" s="1"/>
  <c r="AE5" i="2"/>
  <c r="AF39" i="2"/>
  <c r="AE38" i="2"/>
  <c r="AC36" i="2"/>
  <c r="AF36" i="2" s="1"/>
  <c r="AC35" i="2"/>
  <c r="AF35" i="2" s="1"/>
  <c r="AB35" i="2"/>
  <c r="AE35" i="2" s="1"/>
  <c r="AC34" i="2"/>
  <c r="AF34" i="2" s="1"/>
  <c r="AB34" i="2"/>
  <c r="AE34" i="2" s="1"/>
  <c r="AC33" i="2"/>
  <c r="AF33" i="2" s="1"/>
  <c r="AE33" i="2"/>
  <c r="AC32" i="2"/>
  <c r="AF32" i="2" s="1"/>
  <c r="AC31" i="2"/>
  <c r="AF31" i="2" s="1"/>
  <c r="AB31" i="2"/>
  <c r="AE31" i="2" s="1"/>
  <c r="AC30" i="2"/>
  <c r="AF30" i="2" s="1"/>
  <c r="AB30" i="2"/>
  <c r="AE30" i="2" s="1"/>
  <c r="AC29" i="2"/>
  <c r="AF29" i="2" s="1"/>
  <c r="AB29" i="2"/>
  <c r="AE29" i="2" s="1"/>
  <c r="AC28" i="2"/>
  <c r="AF28" i="2" s="1"/>
  <c r="AE28" i="2"/>
  <c r="T15" i="2"/>
  <c r="U15" i="2"/>
  <c r="V15" i="2"/>
  <c r="W15" i="2"/>
  <c r="T16" i="2"/>
  <c r="U16" i="2"/>
  <c r="V16" i="2"/>
  <c r="W16" i="2"/>
  <c r="T17" i="2"/>
  <c r="U17" i="2"/>
  <c r="V17" i="2"/>
  <c r="W17" i="2"/>
  <c r="T18" i="2"/>
  <c r="U18" i="2"/>
  <c r="V18" i="2"/>
  <c r="W18" i="2"/>
  <c r="R41" i="2" s="1"/>
  <c r="W41" i="2" s="1"/>
  <c r="T19" i="2"/>
  <c r="U19" i="2"/>
  <c r="V19" i="2"/>
  <c r="W19" i="2"/>
  <c r="R42" i="2" s="1"/>
  <c r="W42" i="2" s="1"/>
  <c r="T20" i="2"/>
  <c r="U20" i="2"/>
  <c r="V20" i="2"/>
  <c r="W20" i="2"/>
  <c r="R43" i="2" s="1"/>
  <c r="W43" i="2" s="1"/>
  <c r="T21" i="2"/>
  <c r="U21" i="2"/>
  <c r="V21" i="2"/>
  <c r="W21" i="2"/>
  <c r="T22" i="2"/>
  <c r="U22" i="2"/>
  <c r="V22" i="2"/>
  <c r="W22" i="2"/>
  <c r="R45" i="2" s="1"/>
  <c r="W45" i="2" s="1"/>
  <c r="T23" i="2"/>
  <c r="U23" i="2"/>
  <c r="V23" i="2"/>
  <c r="W23" i="2"/>
  <c r="R46" i="2" s="1"/>
  <c r="W46" i="2" s="1"/>
  <c r="U5" i="2"/>
  <c r="V5" i="2"/>
  <c r="W5" i="2"/>
  <c r="U6" i="2"/>
  <c r="V6" i="2"/>
  <c r="W6" i="2"/>
  <c r="U7" i="2"/>
  <c r="V7" i="2"/>
  <c r="W7" i="2"/>
  <c r="U8" i="2"/>
  <c r="V8" i="2"/>
  <c r="W8" i="2"/>
  <c r="U9" i="2"/>
  <c r="V9" i="2"/>
  <c r="W9" i="2"/>
  <c r="U10" i="2"/>
  <c r="V10" i="2"/>
  <c r="W10" i="2"/>
  <c r="U11" i="2"/>
  <c r="V11" i="2"/>
  <c r="W11" i="2"/>
  <c r="U12" i="2"/>
  <c r="V12" i="2"/>
  <c r="W12" i="2"/>
  <c r="U13" i="2"/>
  <c r="V13" i="2"/>
  <c r="W13" i="2"/>
  <c r="T6" i="2"/>
  <c r="T7" i="2"/>
  <c r="T8" i="2"/>
  <c r="T9" i="2"/>
  <c r="T10" i="2"/>
  <c r="T11" i="2"/>
  <c r="T12" i="2"/>
  <c r="T13" i="2"/>
  <c r="T5" i="2"/>
  <c r="O28" i="2" s="1"/>
  <c r="H5" i="2"/>
  <c r="I5" i="2"/>
  <c r="P39" i="2"/>
  <c r="Q39" i="2"/>
  <c r="P40" i="2"/>
  <c r="Q40" i="2"/>
  <c r="R40" i="2"/>
  <c r="W40" i="2" s="1"/>
  <c r="P41" i="2"/>
  <c r="Q41" i="2"/>
  <c r="P42" i="2"/>
  <c r="U42" i="2" s="1"/>
  <c r="Q42" i="2"/>
  <c r="P43" i="2"/>
  <c r="U43" i="2" s="1"/>
  <c r="Q43" i="2"/>
  <c r="P44" i="2"/>
  <c r="U44" i="2" s="1"/>
  <c r="Q44" i="2"/>
  <c r="R44" i="2"/>
  <c r="W44" i="2" s="1"/>
  <c r="P45" i="2"/>
  <c r="Q45" i="2"/>
  <c r="V45" i="2" s="1"/>
  <c r="P46" i="2"/>
  <c r="U46" i="2" s="1"/>
  <c r="Q46" i="2"/>
  <c r="V46" i="2" s="1"/>
  <c r="O39" i="2"/>
  <c r="O40" i="2"/>
  <c r="T40" i="2" s="1"/>
  <c r="O41" i="2"/>
  <c r="O42" i="2"/>
  <c r="O43" i="2"/>
  <c r="T43" i="2" s="1"/>
  <c r="O44" i="2"/>
  <c r="T44" i="2" s="1"/>
  <c r="O45" i="2"/>
  <c r="O46" i="2"/>
  <c r="U45" i="2"/>
  <c r="T45" i="2"/>
  <c r="V44" i="2"/>
  <c r="V43" i="2"/>
  <c r="V42" i="2"/>
  <c r="V41" i="2"/>
  <c r="U41" i="2"/>
  <c r="T41" i="2"/>
  <c r="V40" i="2"/>
  <c r="U40" i="2"/>
  <c r="V39" i="2"/>
  <c r="U39" i="2"/>
  <c r="T39" i="2"/>
  <c r="R36" i="2"/>
  <c r="W36" i="2" s="1"/>
  <c r="Q36" i="2"/>
  <c r="V36" i="2" s="1"/>
  <c r="P36" i="2"/>
  <c r="U36" i="2" s="1"/>
  <c r="O36" i="2"/>
  <c r="T36" i="2" s="1"/>
  <c r="R35" i="2"/>
  <c r="W35" i="2" s="1"/>
  <c r="Q35" i="2"/>
  <c r="V35" i="2" s="1"/>
  <c r="P35" i="2"/>
  <c r="U35" i="2" s="1"/>
  <c r="O35" i="2"/>
  <c r="T35" i="2" s="1"/>
  <c r="R34" i="2"/>
  <c r="W34" i="2" s="1"/>
  <c r="Q34" i="2"/>
  <c r="V34" i="2" s="1"/>
  <c r="P34" i="2"/>
  <c r="U34" i="2" s="1"/>
  <c r="O34" i="2"/>
  <c r="T34" i="2" s="1"/>
  <c r="R33" i="2"/>
  <c r="W33" i="2" s="1"/>
  <c r="Q33" i="2"/>
  <c r="V33" i="2" s="1"/>
  <c r="P33" i="2"/>
  <c r="U33" i="2" s="1"/>
  <c r="O33" i="2"/>
  <c r="T33" i="2" s="1"/>
  <c r="R32" i="2"/>
  <c r="W32" i="2" s="1"/>
  <c r="Q32" i="2"/>
  <c r="V32" i="2" s="1"/>
  <c r="P32" i="2"/>
  <c r="U32" i="2" s="1"/>
  <c r="O32" i="2"/>
  <c r="T32" i="2" s="1"/>
  <c r="R31" i="2"/>
  <c r="W31" i="2" s="1"/>
  <c r="Q31" i="2"/>
  <c r="V31" i="2" s="1"/>
  <c r="P31" i="2"/>
  <c r="U31" i="2" s="1"/>
  <c r="O31" i="2"/>
  <c r="T31" i="2" s="1"/>
  <c r="R30" i="2"/>
  <c r="W30" i="2" s="1"/>
  <c r="Q30" i="2"/>
  <c r="V30" i="2" s="1"/>
  <c r="P30" i="2"/>
  <c r="U30" i="2" s="1"/>
  <c r="O30" i="2"/>
  <c r="T30" i="2" s="1"/>
  <c r="R29" i="2"/>
  <c r="W29" i="2" s="1"/>
  <c r="Q29" i="2"/>
  <c r="V29" i="2" s="1"/>
  <c r="P29" i="2"/>
  <c r="U29" i="2" s="1"/>
  <c r="O29" i="2"/>
  <c r="T29" i="2" s="1"/>
  <c r="R28" i="2"/>
  <c r="W28" i="2" s="1"/>
  <c r="Q28" i="2"/>
  <c r="V28" i="2" s="1"/>
  <c r="P28" i="2"/>
  <c r="U28" i="2" s="1"/>
  <c r="J23" i="2"/>
  <c r="I23" i="2"/>
  <c r="H23" i="2"/>
  <c r="J22" i="2"/>
  <c r="I22" i="2"/>
  <c r="H22" i="2"/>
  <c r="J21" i="2"/>
  <c r="I21" i="2"/>
  <c r="H21" i="2"/>
  <c r="J20" i="2"/>
  <c r="I20" i="2"/>
  <c r="H20" i="2"/>
  <c r="J19" i="2"/>
  <c r="I19" i="2"/>
  <c r="H19" i="2"/>
  <c r="J18" i="2"/>
  <c r="I18" i="2"/>
  <c r="H18" i="2"/>
  <c r="J17" i="2"/>
  <c r="I17" i="2"/>
  <c r="H17" i="2"/>
  <c r="J16" i="2"/>
  <c r="I16" i="2"/>
  <c r="H16" i="2"/>
  <c r="J15" i="2"/>
  <c r="I15" i="2"/>
  <c r="H15" i="2"/>
  <c r="J13" i="2"/>
  <c r="I13" i="2"/>
  <c r="H13" i="2"/>
  <c r="J12" i="2"/>
  <c r="I12" i="2"/>
  <c r="H12" i="2"/>
  <c r="J11" i="2"/>
  <c r="I11" i="2"/>
  <c r="H11" i="2"/>
  <c r="J10" i="2"/>
  <c r="I10" i="2"/>
  <c r="H10" i="2"/>
  <c r="J9" i="2"/>
  <c r="I9" i="2"/>
  <c r="H9" i="2"/>
  <c r="J8" i="2"/>
  <c r="I8" i="2"/>
  <c r="H8" i="2"/>
  <c r="J7" i="2"/>
  <c r="I7" i="2"/>
  <c r="H7" i="2"/>
  <c r="J6" i="2"/>
  <c r="I6" i="2"/>
  <c r="E28" i="2" s="1"/>
  <c r="H6" i="2"/>
  <c r="J5" i="2"/>
  <c r="P38" i="2" l="1"/>
  <c r="U38" i="2" s="1"/>
  <c r="O38" i="2"/>
  <c r="T38" i="2" s="1"/>
  <c r="T28" i="2"/>
  <c r="R39" i="2"/>
  <c r="W39" i="2" s="1"/>
  <c r="R38" i="2"/>
  <c r="W38" i="2" s="1"/>
  <c r="AE40" i="2"/>
  <c r="AF41" i="2"/>
  <c r="AE44" i="2"/>
  <c r="AB67" i="2" s="1"/>
  <c r="F29" i="2"/>
  <c r="J29" i="2" s="1"/>
  <c r="Q38" i="2"/>
  <c r="V38" i="2" s="1"/>
  <c r="AE39" i="2"/>
  <c r="AB62" i="2" s="1"/>
  <c r="AF40" i="2"/>
  <c r="AE43" i="2"/>
  <c r="AF44" i="2"/>
  <c r="AE42" i="2"/>
  <c r="AB65" i="2" s="1"/>
  <c r="AF43" i="2"/>
  <c r="AE46" i="2"/>
  <c r="D38" i="2"/>
  <c r="H38" i="2" s="1"/>
  <c r="F38" i="2"/>
  <c r="J38" i="2" s="1"/>
  <c r="AF38" i="2"/>
  <c r="AC61" i="2" s="1"/>
  <c r="AE41" i="2"/>
  <c r="AF42" i="2"/>
  <c r="AB68" i="2"/>
  <c r="AF46" i="2"/>
  <c r="AC54" i="2"/>
  <c r="AC55" i="2"/>
  <c r="AB58" i="2"/>
  <c r="AB57" i="2"/>
  <c r="AC57" i="2"/>
  <c r="AC58" i="2"/>
  <c r="AB61" i="2"/>
  <c r="AB52" i="2"/>
  <c r="AC51" i="2"/>
  <c r="AC52" i="2"/>
  <c r="AB54" i="2"/>
  <c r="AB55" i="2"/>
  <c r="T42" i="2"/>
  <c r="O65" i="2" s="1"/>
  <c r="T46" i="2"/>
  <c r="O67" i="2" s="1"/>
  <c r="O58" i="2"/>
  <c r="O57" i="2"/>
  <c r="O62" i="2"/>
  <c r="O61" i="2"/>
  <c r="O64" i="2"/>
  <c r="O55" i="2"/>
  <c r="O54" i="2"/>
  <c r="P52" i="2"/>
  <c r="P51" i="2"/>
  <c r="P55" i="2"/>
  <c r="P54" i="2"/>
  <c r="P58" i="2"/>
  <c r="P57" i="2"/>
  <c r="P62" i="2"/>
  <c r="P61" i="2"/>
  <c r="P65" i="2"/>
  <c r="P64" i="2"/>
  <c r="P68" i="2"/>
  <c r="P67" i="2"/>
  <c r="R52" i="2"/>
  <c r="R51" i="2"/>
  <c r="O52" i="2"/>
  <c r="O51" i="2"/>
  <c r="Q52" i="2"/>
  <c r="Q51" i="2"/>
  <c r="Q55" i="2"/>
  <c r="Q54" i="2"/>
  <c r="Q58" i="2"/>
  <c r="Q57" i="2"/>
  <c r="Q62" i="2"/>
  <c r="Q61" i="2"/>
  <c r="Q65" i="2"/>
  <c r="Q64" i="2"/>
  <c r="Q68" i="2"/>
  <c r="Q67" i="2"/>
  <c r="R55" i="2"/>
  <c r="R54" i="2"/>
  <c r="R58" i="2"/>
  <c r="R57" i="2"/>
  <c r="R62" i="2"/>
  <c r="R61" i="2"/>
  <c r="R65" i="2"/>
  <c r="R64" i="2"/>
  <c r="R68" i="2"/>
  <c r="R67" i="2"/>
  <c r="F28" i="2"/>
  <c r="D28" i="2"/>
  <c r="D41" i="2"/>
  <c r="H41" i="2" s="1"/>
  <c r="E40" i="2"/>
  <c r="I40" i="2" s="1"/>
  <c r="D32" i="2"/>
  <c r="H32" i="2" s="1"/>
  <c r="D29" i="2"/>
  <c r="H29" i="2" s="1"/>
  <c r="E31" i="2"/>
  <c r="I31" i="2" s="1"/>
  <c r="D30" i="2"/>
  <c r="H30" i="2" s="1"/>
  <c r="F31" i="2"/>
  <c r="J31" i="2" s="1"/>
  <c r="D34" i="2"/>
  <c r="H34" i="2" s="1"/>
  <c r="F35" i="2"/>
  <c r="J35" i="2" s="1"/>
  <c r="E44" i="2"/>
  <c r="I44" i="2" s="1"/>
  <c r="D39" i="2"/>
  <c r="H39" i="2" s="1"/>
  <c r="F40" i="2"/>
  <c r="J40" i="2" s="1"/>
  <c r="E42" i="2"/>
  <c r="I42" i="2" s="1"/>
  <c r="D43" i="2"/>
  <c r="H43" i="2" s="1"/>
  <c r="F44" i="2"/>
  <c r="J44" i="2" s="1"/>
  <c r="E46" i="2"/>
  <c r="I46" i="2" s="1"/>
  <c r="E38" i="2"/>
  <c r="I38" i="2" s="1"/>
  <c r="E61" i="2" s="1"/>
  <c r="F33" i="2"/>
  <c r="J33" i="2" s="1"/>
  <c r="E30" i="2"/>
  <c r="I30" i="2" s="1"/>
  <c r="D31" i="2"/>
  <c r="H31" i="2" s="1"/>
  <c r="E34" i="2"/>
  <c r="I34" i="2" s="1"/>
  <c r="D35" i="2"/>
  <c r="H35" i="2" s="1"/>
  <c r="E39" i="2"/>
  <c r="I39" i="2" s="1"/>
  <c r="D40" i="2"/>
  <c r="H40" i="2" s="1"/>
  <c r="E43" i="2"/>
  <c r="I43" i="2" s="1"/>
  <c r="D44" i="2"/>
  <c r="H44" i="2" s="1"/>
  <c r="D36" i="2"/>
  <c r="H36" i="2" s="1"/>
  <c r="F42" i="2"/>
  <c r="J42" i="2" s="1"/>
  <c r="D45" i="2"/>
  <c r="H45" i="2" s="1"/>
  <c r="F46" i="2"/>
  <c r="J46" i="2" s="1"/>
  <c r="H28" i="2"/>
  <c r="F36" i="2"/>
  <c r="J36" i="2" s="1"/>
  <c r="E32" i="2"/>
  <c r="I32" i="2" s="1"/>
  <c r="D33" i="2"/>
  <c r="H33" i="2" s="1"/>
  <c r="F34" i="2"/>
  <c r="J34" i="2" s="1"/>
  <c r="E36" i="2"/>
  <c r="I36" i="2" s="1"/>
  <c r="F45" i="2"/>
  <c r="J45" i="2" s="1"/>
  <c r="E41" i="2"/>
  <c r="I41" i="2" s="1"/>
  <c r="E64" i="2" s="1"/>
  <c r="D42" i="2"/>
  <c r="H42" i="2" s="1"/>
  <c r="F43" i="2"/>
  <c r="J43" i="2" s="1"/>
  <c r="E45" i="2"/>
  <c r="I45" i="2" s="1"/>
  <c r="D46" i="2"/>
  <c r="H46" i="2" s="1"/>
  <c r="E33" i="2"/>
  <c r="I33" i="2" s="1"/>
  <c r="E35" i="2"/>
  <c r="I35" i="2" s="1"/>
  <c r="E57" i="2" s="1"/>
  <c r="J28" i="2"/>
  <c r="F30" i="2"/>
  <c r="J30" i="2" s="1"/>
  <c r="F32" i="2"/>
  <c r="J32" i="2" s="1"/>
  <c r="I28" i="2"/>
  <c r="E29" i="2"/>
  <c r="I29" i="2" s="1"/>
  <c r="F39" i="2"/>
  <c r="J39" i="2" s="1"/>
  <c r="F41" i="2"/>
  <c r="J41" i="2" s="1"/>
  <c r="AC65" i="2" l="1"/>
  <c r="AC62" i="2"/>
  <c r="AC68" i="2"/>
  <c r="AB64" i="2"/>
  <c r="AC64" i="2"/>
  <c r="AC67" i="2"/>
  <c r="F62" i="2"/>
  <c r="E54" i="2"/>
  <c r="O68" i="2"/>
  <c r="F68" i="2"/>
  <c r="E62" i="2"/>
  <c r="D67" i="2"/>
  <c r="D65" i="2"/>
  <c r="E65" i="2"/>
  <c r="D64" i="2"/>
  <c r="D61" i="2"/>
  <c r="F58" i="2"/>
  <c r="D55" i="2"/>
  <c r="F67" i="2"/>
  <c r="E68" i="2"/>
  <c r="E67" i="2"/>
  <c r="F57" i="2"/>
  <c r="D68" i="2"/>
  <c r="F55" i="2"/>
  <c r="D54" i="2"/>
  <c r="D52" i="2"/>
  <c r="D58" i="2"/>
  <c r="D57" i="2"/>
  <c r="D51" i="2"/>
  <c r="D62" i="2"/>
  <c r="E52" i="2"/>
  <c r="E51" i="2"/>
  <c r="F64" i="2"/>
  <c r="F65" i="2"/>
  <c r="E58" i="2"/>
  <c r="F54" i="2"/>
  <c r="E55" i="2"/>
  <c r="F61" i="2"/>
  <c r="F51" i="2"/>
  <c r="F52" i="2"/>
  <c r="F30" i="1" l="1"/>
  <c r="F26" i="1"/>
  <c r="F23" i="1"/>
  <c r="I23" i="1" s="1"/>
  <c r="E23" i="1"/>
  <c r="E5" i="1"/>
  <c r="I5" i="1"/>
  <c r="E34" i="1"/>
  <c r="F16" i="1"/>
  <c r="E16" i="1"/>
  <c r="E33" i="1"/>
  <c r="F33" i="1" s="1"/>
  <c r="F15" i="1"/>
  <c r="E15" i="1"/>
  <c r="E32" i="1"/>
  <c r="F14" i="1"/>
  <c r="J8" i="1" s="1"/>
  <c r="E14" i="1"/>
  <c r="E31" i="1"/>
  <c r="F13" i="1"/>
  <c r="E13" i="1"/>
  <c r="E30" i="1"/>
  <c r="F12" i="1"/>
  <c r="E12" i="1"/>
  <c r="E29" i="1"/>
  <c r="F29" i="1" s="1"/>
  <c r="F11" i="1"/>
  <c r="J7" i="1" s="1"/>
  <c r="E11" i="1"/>
  <c r="E28" i="1"/>
  <c r="F10" i="1"/>
  <c r="E10" i="1"/>
  <c r="E27" i="1"/>
  <c r="F9" i="1"/>
  <c r="E9" i="1"/>
  <c r="E26" i="1"/>
  <c r="F8" i="1"/>
  <c r="J6" i="1" s="1"/>
  <c r="E8" i="1"/>
  <c r="E25" i="1"/>
  <c r="F25" i="1" s="1"/>
  <c r="F7" i="1"/>
  <c r="E7" i="1"/>
  <c r="E24" i="1"/>
  <c r="F24" i="1" s="1"/>
  <c r="F6" i="1"/>
  <c r="E6" i="1"/>
  <c r="F5" i="1"/>
  <c r="J5" i="1" s="1"/>
  <c r="J23" i="1" l="1"/>
  <c r="F28" i="1"/>
  <c r="F32" i="1"/>
  <c r="J26" i="1" s="1"/>
  <c r="F27" i="1"/>
  <c r="J24" i="1" s="1"/>
  <c r="F31" i="1"/>
  <c r="F34" i="1"/>
  <c r="J25" i="1"/>
  <c r="I25" i="1"/>
  <c r="I26" i="1"/>
  <c r="I6" i="1"/>
  <c r="I24" i="1"/>
  <c r="I7" i="1"/>
  <c r="I8" i="1"/>
</calcChain>
</file>

<file path=xl/sharedStrings.xml><?xml version="1.0" encoding="utf-8"?>
<sst xmlns="http://schemas.openxmlformats.org/spreadsheetml/2006/main" count="272" uniqueCount="50">
  <si>
    <t>P21 cerebellum</t>
  </si>
  <si>
    <t>Rapamycin P14-P21</t>
  </si>
  <si>
    <t>RPS6</t>
  </si>
  <si>
    <t>P-RPS6</t>
  </si>
  <si>
    <t>P-RPS6/RPS6</t>
  </si>
  <si>
    <t>relative ratio</t>
  </si>
  <si>
    <t>mean</t>
  </si>
  <si>
    <t>SD</t>
  </si>
  <si>
    <t>B6J (1)</t>
  </si>
  <si>
    <t>B6J</t>
  </si>
  <si>
    <t>B6J (2)</t>
  </si>
  <si>
    <t xml:space="preserve">B6J (R) </t>
  </si>
  <si>
    <t>B6J (3)</t>
  </si>
  <si>
    <t>BP1</t>
  </si>
  <si>
    <t>B6J (1) Rapa.</t>
  </si>
  <si>
    <t xml:space="preserve">BP1 (R) </t>
  </si>
  <si>
    <t xml:space="preserve">205 (R) </t>
  </si>
  <si>
    <t>B6J (2) Rapa.</t>
  </si>
  <si>
    <t>B6J (3) Rapa.</t>
  </si>
  <si>
    <t>BP1 (1)</t>
  </si>
  <si>
    <t>205 (1)</t>
  </si>
  <si>
    <t>BP1 (2)</t>
  </si>
  <si>
    <t>205 (2)</t>
  </si>
  <si>
    <t>BP1 (3)</t>
  </si>
  <si>
    <t>205 (3)</t>
  </si>
  <si>
    <t>BP1 (1) Rapa.</t>
  </si>
  <si>
    <t>205 (1) Rapa.</t>
  </si>
  <si>
    <t>BP1 (2) Rapa.</t>
  </si>
  <si>
    <t>205 (2) Rapa.</t>
  </si>
  <si>
    <t>BP1 (3) Rapa.</t>
  </si>
  <si>
    <t>205 (3) Rapa.</t>
  </si>
  <si>
    <t>P21</t>
  </si>
  <si>
    <t>ct</t>
  </si>
  <si>
    <t>delta ct</t>
  </si>
  <si>
    <t>"Actin"</t>
  </si>
  <si>
    <t>Ddr2</t>
  </si>
  <si>
    <t>Eif4ebp1</t>
  </si>
  <si>
    <t>ATF4</t>
  </si>
  <si>
    <t>delta - delta ct</t>
  </si>
  <si>
    <t>fold change</t>
  </si>
  <si>
    <t xml:space="preserve">Rapamycin </t>
  </si>
  <si>
    <t>untreated</t>
  </si>
  <si>
    <t>rel. fold change</t>
  </si>
  <si>
    <t>SEM</t>
  </si>
  <si>
    <t>Sesn2</t>
  </si>
  <si>
    <t>Chac1</t>
  </si>
  <si>
    <t>Mthfd2</t>
  </si>
  <si>
    <t>Cyb5r1</t>
  </si>
  <si>
    <t>Asns</t>
  </si>
  <si>
    <t>Aldh1l2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</si>
</sst>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3CE62-6B6F-CE4E-A26D-09A6B5E7AD7C}">
  <dimension ref="A2:J34"/>
  <sheetViews>
    <sheetView workbookViewId="0">
      <selection activeCell="B5" sqref="B5:B34"/>
    </sheetView>
  </sheetViews>
  <sheetFormatPr baseColWidth="10" defaultRowHeight="16" x14ac:dyDescent="0.2"/>
  <cols>
    <col min="1" max="1" width="17.6640625" bestFit="1" customWidth="1"/>
    <col min="2" max="2" width="12.33203125" bestFit="1" customWidth="1"/>
    <col min="5" max="5" width="12" bestFit="1" customWidth="1"/>
    <col min="6" max="6" width="11.83203125" bestFit="1" customWidth="1"/>
  </cols>
  <sheetData>
    <row r="2" spans="1:10" x14ac:dyDescent="0.2">
      <c r="A2" s="1" t="s">
        <v>0</v>
      </c>
    </row>
    <row r="3" spans="1:10" x14ac:dyDescent="0.2">
      <c r="A3" s="1" t="s">
        <v>1</v>
      </c>
    </row>
    <row r="4" spans="1:10" x14ac:dyDescent="0.2">
      <c r="C4" s="2" t="s">
        <v>2</v>
      </c>
      <c r="D4" s="2" t="s">
        <v>3</v>
      </c>
      <c r="E4" s="2" t="s">
        <v>4</v>
      </c>
      <c r="F4" s="3" t="s">
        <v>5</v>
      </c>
      <c r="I4" s="2" t="s">
        <v>6</v>
      </c>
      <c r="J4" s="2" t="s">
        <v>7</v>
      </c>
    </row>
    <row r="5" spans="1:10" x14ac:dyDescent="0.2">
      <c r="B5" t="s">
        <v>8</v>
      </c>
      <c r="C5" s="4">
        <v>20013.258000000002</v>
      </c>
      <c r="D5" s="4">
        <v>52458.2</v>
      </c>
      <c r="E5" s="5">
        <f>D5/C5</f>
        <v>2.6211724247996</v>
      </c>
      <c r="F5" s="5">
        <f>E5/AVERAGE($E$5:$E$7)</f>
        <v>1.1325022402569975</v>
      </c>
      <c r="H5" s="6" t="s">
        <v>9</v>
      </c>
      <c r="I5" s="5">
        <f>AVERAGE(F5:F7)</f>
        <v>1.0000000000000002</v>
      </c>
      <c r="J5" s="5">
        <f>STDEV(F5:F7)</f>
        <v>0.12890668373097794</v>
      </c>
    </row>
    <row r="6" spans="1:10" x14ac:dyDescent="0.2">
      <c r="B6" t="s">
        <v>10</v>
      </c>
      <c r="C6" s="4">
        <v>24804.672999999999</v>
      </c>
      <c r="D6" s="4">
        <v>50235.078000000001</v>
      </c>
      <c r="E6" s="5">
        <f t="shared" ref="E6:E16" si="0">D6/C6</f>
        <v>2.0252263756913869</v>
      </c>
      <c r="F6" s="5">
        <f t="shared" ref="F6:F16" si="1">E6/AVERAGE($E$5:$E$7)</f>
        <v>0.87501813531912498</v>
      </c>
      <c r="H6" s="6" t="s">
        <v>11</v>
      </c>
      <c r="I6" s="5">
        <f>AVERAGE(F8:F10)</f>
        <v>0.13262422413722186</v>
      </c>
      <c r="J6" s="5">
        <f>STDEV(F8:F10)</f>
        <v>0.10847897837203765</v>
      </c>
    </row>
    <row r="7" spans="1:10" x14ac:dyDescent="0.2">
      <c r="B7" t="s">
        <v>12</v>
      </c>
      <c r="C7" s="4">
        <v>21132.672999999999</v>
      </c>
      <c r="D7" s="4">
        <v>48543.663999999997</v>
      </c>
      <c r="E7" s="5">
        <f t="shared" si="0"/>
        <v>2.2970905762844103</v>
      </c>
      <c r="F7" s="5">
        <f t="shared" si="1"/>
        <v>0.99247962442387772</v>
      </c>
      <c r="H7" s="6" t="s">
        <v>13</v>
      </c>
      <c r="I7" s="5">
        <f>AVERAGE(F11:F13)</f>
        <v>0.90941629826716153</v>
      </c>
      <c r="J7" s="5">
        <f>STDEV(F11:F13)</f>
        <v>8.4867904590248538E-2</v>
      </c>
    </row>
    <row r="8" spans="1:10" x14ac:dyDescent="0.2">
      <c r="B8" t="s">
        <v>14</v>
      </c>
      <c r="C8" s="4">
        <v>21978.550999999999</v>
      </c>
      <c r="D8" s="4">
        <v>12103.630999999999</v>
      </c>
      <c r="E8" s="5">
        <f t="shared" si="0"/>
        <v>0.5507019548285963</v>
      </c>
      <c r="F8" s="5">
        <f t="shared" si="1"/>
        <v>0.23793596775876943</v>
      </c>
      <c r="H8" s="6" t="s">
        <v>15</v>
      </c>
      <c r="I8" s="5">
        <f>AVERAGE(F14:F16)</f>
        <v>0.13516979731368658</v>
      </c>
      <c r="J8" s="5">
        <f>STDEV(F14:F16)</f>
        <v>7.5415649674336629E-2</v>
      </c>
    </row>
    <row r="9" spans="1:10" x14ac:dyDescent="0.2">
      <c r="B9" t="s">
        <v>17</v>
      </c>
      <c r="C9" s="4">
        <v>27602.865000000002</v>
      </c>
      <c r="D9" s="4">
        <v>1356.548</v>
      </c>
      <c r="E9" s="5">
        <f t="shared" si="0"/>
        <v>4.9145188370844833E-2</v>
      </c>
      <c r="F9" s="5">
        <f t="shared" si="1"/>
        <v>2.1233641633510294E-2</v>
      </c>
      <c r="H9" s="6"/>
    </row>
    <row r="10" spans="1:10" x14ac:dyDescent="0.2">
      <c r="B10" t="s">
        <v>18</v>
      </c>
      <c r="C10" s="4">
        <v>28412.329000000002</v>
      </c>
      <c r="D10" s="4">
        <v>9121.1460000000006</v>
      </c>
      <c r="E10" s="5">
        <f t="shared" si="0"/>
        <v>0.32102774820043795</v>
      </c>
      <c r="F10" s="5">
        <f t="shared" si="1"/>
        <v>0.13870306301938581</v>
      </c>
      <c r="H10" s="6"/>
    </row>
    <row r="11" spans="1:10" x14ac:dyDescent="0.2">
      <c r="B11" t="s">
        <v>19</v>
      </c>
      <c r="C11" s="4">
        <v>18249.309000000001</v>
      </c>
      <c r="D11" s="4">
        <v>42072.2</v>
      </c>
      <c r="E11" s="5">
        <f t="shared" si="0"/>
        <v>2.3054133172932736</v>
      </c>
      <c r="F11" s="5">
        <f t="shared" si="1"/>
        <v>0.99607554308548096</v>
      </c>
      <c r="H11" s="6"/>
    </row>
    <row r="12" spans="1:10" x14ac:dyDescent="0.2">
      <c r="B12" t="s">
        <v>21</v>
      </c>
      <c r="C12" s="4">
        <v>20348.966</v>
      </c>
      <c r="D12" s="4">
        <v>42656.885999999999</v>
      </c>
      <c r="E12" s="5">
        <f t="shared" si="0"/>
        <v>2.0962679872775842</v>
      </c>
      <c r="F12" s="5">
        <f t="shared" si="1"/>
        <v>0.90571233288950692</v>
      </c>
      <c r="H12" s="6"/>
    </row>
    <row r="13" spans="1:10" x14ac:dyDescent="0.2">
      <c r="B13" t="s">
        <v>23</v>
      </c>
      <c r="C13" s="4">
        <v>22281.087</v>
      </c>
      <c r="D13" s="4">
        <v>42620.178999999996</v>
      </c>
      <c r="E13" s="5">
        <f t="shared" si="0"/>
        <v>1.912841101513584</v>
      </c>
      <c r="F13" s="5">
        <f t="shared" si="1"/>
        <v>0.82646101882649681</v>
      </c>
      <c r="H13" s="6"/>
    </row>
    <row r="14" spans="1:10" x14ac:dyDescent="0.2">
      <c r="B14" t="s">
        <v>25</v>
      </c>
      <c r="C14" s="4">
        <v>26646.986000000001</v>
      </c>
      <c r="D14" s="4">
        <v>13044.701999999999</v>
      </c>
      <c r="E14" s="5">
        <f t="shared" si="0"/>
        <v>0.48953761599904766</v>
      </c>
      <c r="F14" s="5">
        <f t="shared" si="1"/>
        <v>0.21150933893689872</v>
      </c>
      <c r="H14" s="6"/>
    </row>
    <row r="15" spans="1:10" x14ac:dyDescent="0.2">
      <c r="B15" t="s">
        <v>27</v>
      </c>
      <c r="C15" s="4">
        <v>19850.43</v>
      </c>
      <c r="D15" s="4">
        <v>2789.3969999999999</v>
      </c>
      <c r="E15" s="5">
        <f t="shared" si="0"/>
        <v>0.14052073431154891</v>
      </c>
      <c r="F15" s="5">
        <f t="shared" si="1"/>
        <v>6.0713307108193927E-2</v>
      </c>
      <c r="H15" s="6"/>
    </row>
    <row r="16" spans="1:10" x14ac:dyDescent="0.2">
      <c r="B16" t="s">
        <v>29</v>
      </c>
      <c r="C16" s="4">
        <v>22501.38</v>
      </c>
      <c r="D16" s="4">
        <v>6941.4889999999996</v>
      </c>
      <c r="E16" s="5">
        <f t="shared" si="0"/>
        <v>0.3084917013978698</v>
      </c>
      <c r="F16" s="5">
        <f t="shared" si="1"/>
        <v>0.13328674589596712</v>
      </c>
      <c r="H16" s="6"/>
    </row>
    <row r="17" spans="1:10" x14ac:dyDescent="0.2">
      <c r="H17" s="6"/>
    </row>
    <row r="18" spans="1:10" x14ac:dyDescent="0.2">
      <c r="H18" s="6"/>
    </row>
    <row r="19" spans="1:10" x14ac:dyDescent="0.2">
      <c r="H19" s="6"/>
    </row>
    <row r="20" spans="1:10" x14ac:dyDescent="0.2">
      <c r="A20" s="1" t="s">
        <v>0</v>
      </c>
      <c r="H20" s="6"/>
    </row>
    <row r="21" spans="1:10" x14ac:dyDescent="0.2">
      <c r="A21" s="1" t="s">
        <v>1</v>
      </c>
      <c r="H21" s="6"/>
    </row>
    <row r="22" spans="1:10" x14ac:dyDescent="0.2">
      <c r="C22" s="2" t="s">
        <v>2</v>
      </c>
      <c r="D22" s="2" t="s">
        <v>3</v>
      </c>
      <c r="E22" s="2" t="s">
        <v>4</v>
      </c>
      <c r="F22" s="3" t="s">
        <v>5</v>
      </c>
      <c r="H22" s="6"/>
      <c r="I22" s="2" t="s">
        <v>6</v>
      </c>
      <c r="J22" s="2" t="s">
        <v>7</v>
      </c>
    </row>
    <row r="23" spans="1:10" x14ac:dyDescent="0.2">
      <c r="B23" t="s">
        <v>8</v>
      </c>
      <c r="C23" s="4">
        <v>26883.401000000002</v>
      </c>
      <c r="D23" s="4">
        <v>30478.572</v>
      </c>
      <c r="E23" s="5">
        <f>D23/C23</f>
        <v>1.1337320006497689</v>
      </c>
      <c r="F23" s="5">
        <f>E23/AVERAGE($E$23:$E$25)</f>
        <v>0.97604279406532157</v>
      </c>
      <c r="H23" s="6" t="s">
        <v>9</v>
      </c>
      <c r="I23" s="5">
        <f>AVERAGE(F23:F25)</f>
        <v>1</v>
      </c>
      <c r="J23" s="5">
        <f>STDEV(F23:F25)</f>
        <v>0.18588702495636131</v>
      </c>
    </row>
    <row r="24" spans="1:10" x14ac:dyDescent="0.2">
      <c r="B24" t="s">
        <v>10</v>
      </c>
      <c r="C24" s="4">
        <v>35827.764999999999</v>
      </c>
      <c r="D24" s="4">
        <v>34427.036999999997</v>
      </c>
      <c r="E24" s="5">
        <f t="shared" ref="E24:E34" si="2">D24/C24</f>
        <v>0.96090384091779091</v>
      </c>
      <c r="F24" s="5">
        <f>E24/AVERAGE($E$23:$E$25)</f>
        <v>0.82725306261089626</v>
      </c>
      <c r="H24" s="6" t="s">
        <v>11</v>
      </c>
      <c r="I24" s="5">
        <f>AVERAGE(F26:F28)</f>
        <v>0.15530040232652312</v>
      </c>
      <c r="J24" s="5">
        <f>STDEV(F26:F28)</f>
        <v>8.6802573474186767E-2</v>
      </c>
    </row>
    <row r="25" spans="1:10" x14ac:dyDescent="0.2">
      <c r="B25" t="s">
        <v>12</v>
      </c>
      <c r="C25" s="4">
        <v>26017.672999999999</v>
      </c>
      <c r="D25" s="4">
        <v>36165.692999999999</v>
      </c>
      <c r="E25" s="5">
        <f t="shared" si="2"/>
        <v>1.3900433370809142</v>
      </c>
      <c r="F25" s="5">
        <f>E25/AVERAGE($E$23:$E$25)</f>
        <v>1.1967041433237819</v>
      </c>
      <c r="H25" s="6">
        <v>205</v>
      </c>
      <c r="I25" s="5">
        <f>AVERAGE(F29:F31)</f>
        <v>1.0606235983426089</v>
      </c>
      <c r="J25" s="5">
        <f>STDEV(F29:F31)</f>
        <v>9.3107293962714957E-2</v>
      </c>
    </row>
    <row r="26" spans="1:10" x14ac:dyDescent="0.2">
      <c r="B26" t="s">
        <v>14</v>
      </c>
      <c r="C26" s="4">
        <v>30896.621999999999</v>
      </c>
      <c r="D26" s="4">
        <v>4610.0540000000001</v>
      </c>
      <c r="E26" s="5">
        <f t="shared" si="2"/>
        <v>0.14920899766971291</v>
      </c>
      <c r="F26" s="5">
        <f>E26/AVERAGE($E$23:$E$25)</f>
        <v>0.12845572578154812</v>
      </c>
      <c r="H26" s="6" t="s">
        <v>16</v>
      </c>
      <c r="I26" s="5">
        <f>AVERAGE(F32:F34)</f>
        <v>0.21514478369955292</v>
      </c>
      <c r="J26" s="5">
        <f>STDEV(F32:F34)</f>
        <v>0.17402046445605199</v>
      </c>
    </row>
    <row r="27" spans="1:10" x14ac:dyDescent="0.2">
      <c r="B27" t="s">
        <v>17</v>
      </c>
      <c r="C27" s="4">
        <v>37335.836000000003</v>
      </c>
      <c r="D27" s="4">
        <v>3690.2249999999999</v>
      </c>
      <c r="E27" s="5">
        <f>D27/C27</f>
        <v>9.8838686778032758E-2</v>
      </c>
      <c r="F27" s="5">
        <f>E27/AVERAGE($E$23:$E$25)</f>
        <v>8.5091351350485414E-2</v>
      </c>
    </row>
    <row r="28" spans="1:10" x14ac:dyDescent="0.2">
      <c r="B28" t="s">
        <v>18</v>
      </c>
      <c r="C28" s="4">
        <v>37575.815000000002</v>
      </c>
      <c r="D28" s="4">
        <v>11014.388000000001</v>
      </c>
      <c r="E28" s="5">
        <f t="shared" si="2"/>
        <v>0.2931243939752205</v>
      </c>
      <c r="F28" s="5">
        <f>E28/AVERAGE($E$23:$E$25)</f>
        <v>0.2523541298475358</v>
      </c>
    </row>
    <row r="29" spans="1:10" x14ac:dyDescent="0.2">
      <c r="B29" t="s">
        <v>20</v>
      </c>
      <c r="C29" s="4">
        <v>23604.43</v>
      </c>
      <c r="D29" s="4">
        <v>30524.915000000001</v>
      </c>
      <c r="E29" s="5">
        <f t="shared" si="2"/>
        <v>1.2931858553669799</v>
      </c>
      <c r="F29" s="5">
        <f>E29/AVERAGE($E$23:$E$25)</f>
        <v>1.1133184339815232</v>
      </c>
    </row>
    <row r="30" spans="1:10" x14ac:dyDescent="0.2">
      <c r="B30" t="s">
        <v>22</v>
      </c>
      <c r="C30" s="4">
        <v>27174.550999999999</v>
      </c>
      <c r="D30" s="4">
        <v>30085.087</v>
      </c>
      <c r="E30" s="5">
        <f t="shared" si="2"/>
        <v>1.1071052103123986</v>
      </c>
      <c r="F30" s="5">
        <f>E30/AVERAGE($E$23:$E$25)</f>
        <v>0.95311948694954507</v>
      </c>
    </row>
    <row r="31" spans="1:10" x14ac:dyDescent="0.2">
      <c r="B31" t="s">
        <v>24</v>
      </c>
      <c r="C31" s="4">
        <v>27546.501</v>
      </c>
      <c r="D31" s="4">
        <v>35690.400999999998</v>
      </c>
      <c r="E31" s="5">
        <f t="shared" si="2"/>
        <v>1.2956419038483327</v>
      </c>
      <c r="F31" s="5">
        <f>E31/AVERAGE($E$23:$E$25)</f>
        <v>1.1154328740967581</v>
      </c>
    </row>
    <row r="32" spans="1:10" x14ac:dyDescent="0.2">
      <c r="B32" t="s">
        <v>26</v>
      </c>
      <c r="C32" s="4">
        <v>18060.994999999999</v>
      </c>
      <c r="D32" s="4">
        <v>360.435</v>
      </c>
      <c r="E32" s="5">
        <f t="shared" si="2"/>
        <v>1.9956541707696614E-2</v>
      </c>
      <c r="F32" s="5">
        <f>E32/AVERAGE($E$23:$E$25)</f>
        <v>1.7180814087542531E-2</v>
      </c>
    </row>
    <row r="33" spans="2:6" x14ac:dyDescent="0.2">
      <c r="B33" t="s">
        <v>28</v>
      </c>
      <c r="C33" s="4">
        <v>24183.743999999999</v>
      </c>
      <c r="D33" s="4">
        <v>9662.51</v>
      </c>
      <c r="E33" s="5">
        <f t="shared" si="2"/>
        <v>0.39954566174699835</v>
      </c>
      <c r="F33" s="5">
        <f>E33/AVERAGE($E$23:$E$25)</f>
        <v>0.34397341155115574</v>
      </c>
    </row>
    <row r="34" spans="2:6" x14ac:dyDescent="0.2">
      <c r="B34" t="s">
        <v>30</v>
      </c>
      <c r="C34" s="4">
        <v>38954.915000000001</v>
      </c>
      <c r="D34" s="4">
        <v>12863.237999999999</v>
      </c>
      <c r="E34" s="5">
        <f t="shared" si="2"/>
        <v>0.33020834469796684</v>
      </c>
      <c r="F34" s="5">
        <f>E34/AVERAGE($E$23:$E$25)</f>
        <v>0.28428012545996051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D10BF-9075-4449-AF99-767F6928B948}">
  <dimension ref="A2:AF68"/>
  <sheetViews>
    <sheetView tabSelected="1" topLeftCell="A27" workbookViewId="0">
      <selection activeCell="AA54" sqref="AA54"/>
    </sheetView>
  </sheetViews>
  <sheetFormatPr baseColWidth="10" defaultRowHeight="16" x14ac:dyDescent="0.2"/>
  <cols>
    <col min="2" max="2" width="13.5" customWidth="1"/>
    <col min="3" max="3" width="13.83203125" bestFit="1" customWidth="1"/>
    <col min="13" max="13" width="13.5" customWidth="1"/>
    <col min="14" max="14" width="13.83203125" bestFit="1" customWidth="1"/>
    <col min="26" max="26" width="13.5" customWidth="1"/>
    <col min="27" max="27" width="13.83203125" bestFit="1" customWidth="1"/>
  </cols>
  <sheetData>
    <row r="2" spans="1:32" x14ac:dyDescent="0.2">
      <c r="A2" s="1"/>
      <c r="B2" s="1" t="s">
        <v>31</v>
      </c>
      <c r="M2" s="1" t="s">
        <v>31</v>
      </c>
      <c r="Z2" s="1" t="s">
        <v>31</v>
      </c>
    </row>
    <row r="3" spans="1:32" x14ac:dyDescent="0.2">
      <c r="C3" s="2" t="s">
        <v>32</v>
      </c>
      <c r="H3" s="2" t="s">
        <v>33</v>
      </c>
      <c r="N3" s="2" t="s">
        <v>32</v>
      </c>
      <c r="T3" s="2" t="s">
        <v>33</v>
      </c>
      <c r="AA3" s="2" t="s">
        <v>32</v>
      </c>
      <c r="AE3" s="2" t="s">
        <v>33</v>
      </c>
    </row>
    <row r="4" spans="1:32" x14ac:dyDescent="0.2">
      <c r="C4" s="7" t="s">
        <v>34</v>
      </c>
      <c r="D4" s="2" t="s">
        <v>35</v>
      </c>
      <c r="E4" s="2" t="s">
        <v>36</v>
      </c>
      <c r="F4" s="2" t="s">
        <v>37</v>
      </c>
      <c r="H4" s="2" t="s">
        <v>35</v>
      </c>
      <c r="I4" s="2" t="s">
        <v>36</v>
      </c>
      <c r="J4" s="2" t="s">
        <v>37</v>
      </c>
      <c r="N4" s="7" t="s">
        <v>34</v>
      </c>
      <c r="O4" s="2" t="s">
        <v>44</v>
      </c>
      <c r="P4" s="2" t="s">
        <v>45</v>
      </c>
      <c r="Q4" s="2" t="s">
        <v>46</v>
      </c>
      <c r="R4" s="2" t="s">
        <v>47</v>
      </c>
      <c r="T4" s="2" t="s">
        <v>44</v>
      </c>
      <c r="U4" s="2" t="s">
        <v>45</v>
      </c>
      <c r="V4" s="2" t="s">
        <v>46</v>
      </c>
      <c r="W4" s="2" t="s">
        <v>47</v>
      </c>
      <c r="AA4" s="7" t="s">
        <v>34</v>
      </c>
      <c r="AB4" s="2" t="s">
        <v>48</v>
      </c>
      <c r="AC4" s="2" t="s">
        <v>49</v>
      </c>
      <c r="AE4" s="2" t="s">
        <v>48</v>
      </c>
      <c r="AF4" s="2" t="s">
        <v>49</v>
      </c>
    </row>
    <row r="5" spans="1:32" x14ac:dyDescent="0.2">
      <c r="B5" t="s">
        <v>14</v>
      </c>
      <c r="C5" s="4">
        <v>17.21</v>
      </c>
      <c r="D5" s="5">
        <v>23.97</v>
      </c>
      <c r="E5" s="5">
        <v>25.34</v>
      </c>
      <c r="F5" s="5">
        <v>21.25</v>
      </c>
      <c r="G5" s="4"/>
      <c r="H5" s="5">
        <f>$C5-D5</f>
        <v>-6.759999999999998</v>
      </c>
      <c r="I5" s="5">
        <f>$C5-E5</f>
        <v>-8.129999999999999</v>
      </c>
      <c r="J5" s="5">
        <f>$C5-F5</f>
        <v>-4.0399999999999991</v>
      </c>
      <c r="M5" t="s">
        <v>14</v>
      </c>
      <c r="N5" s="5">
        <v>17.89</v>
      </c>
      <c r="O5" s="5">
        <v>24.2</v>
      </c>
      <c r="P5" s="5">
        <v>27.31</v>
      </c>
      <c r="Q5" s="5">
        <v>23.28</v>
      </c>
      <c r="R5" s="5">
        <v>23.27</v>
      </c>
      <c r="S5" s="4"/>
      <c r="T5" s="5">
        <f>$N5-O5</f>
        <v>-6.3099999999999987</v>
      </c>
      <c r="U5" s="5">
        <f>$N5-P5</f>
        <v>-9.4199999999999982</v>
      </c>
      <c r="V5" s="5">
        <f t="shared" ref="U5:W13" si="0">$N5-Q5</f>
        <v>-5.3900000000000006</v>
      </c>
      <c r="W5" s="5">
        <f t="shared" si="0"/>
        <v>-5.379999999999999</v>
      </c>
      <c r="Z5" t="s">
        <v>14</v>
      </c>
      <c r="AA5" s="5">
        <v>17.36</v>
      </c>
      <c r="AB5" s="5">
        <v>20.6</v>
      </c>
      <c r="AC5" s="5">
        <v>24.8</v>
      </c>
      <c r="AD5" s="4"/>
      <c r="AE5" s="5">
        <f>$AA5-AB5</f>
        <v>-3.240000000000002</v>
      </c>
      <c r="AF5" s="5">
        <f>$AA5-AC5</f>
        <v>-7.4400000000000013</v>
      </c>
    </row>
    <row r="6" spans="1:32" x14ac:dyDescent="0.2">
      <c r="B6" t="s">
        <v>17</v>
      </c>
      <c r="C6" s="4">
        <v>17.760000000000002</v>
      </c>
      <c r="D6" s="5">
        <v>24.93</v>
      </c>
      <c r="E6" s="5">
        <v>25.23</v>
      </c>
      <c r="F6" s="5">
        <v>21.3</v>
      </c>
      <c r="G6" s="4"/>
      <c r="H6" s="5">
        <f>$C6-D6</f>
        <v>-7.1699999999999982</v>
      </c>
      <c r="I6" s="5">
        <f>$C6-E6</f>
        <v>-7.4699999999999989</v>
      </c>
      <c r="J6" s="5">
        <f>$C6-F6</f>
        <v>-3.5399999999999991</v>
      </c>
      <c r="M6" t="s">
        <v>17</v>
      </c>
      <c r="N6" s="5">
        <v>18.03</v>
      </c>
      <c r="O6" s="5">
        <v>24.27</v>
      </c>
      <c r="P6" s="5">
        <v>27.89</v>
      </c>
      <c r="Q6" s="5">
        <v>23.48</v>
      </c>
      <c r="R6" s="5">
        <v>23.44</v>
      </c>
      <c r="S6" s="4"/>
      <c r="T6" s="5">
        <f t="shared" ref="T6:T13" si="1">$N6-O6</f>
        <v>-6.2399999999999984</v>
      </c>
      <c r="U6" s="5">
        <f t="shared" si="0"/>
        <v>-9.86</v>
      </c>
      <c r="V6" s="5">
        <f t="shared" si="0"/>
        <v>-5.4499999999999993</v>
      </c>
      <c r="W6" s="5">
        <f t="shared" si="0"/>
        <v>-5.41</v>
      </c>
      <c r="Z6" t="s">
        <v>17</v>
      </c>
      <c r="AA6" s="5">
        <v>17.96</v>
      </c>
      <c r="AB6" s="5">
        <v>20.82</v>
      </c>
      <c r="AC6" s="5">
        <v>25.24</v>
      </c>
      <c r="AD6" s="4"/>
      <c r="AE6" s="5">
        <f>$AA6-AB6</f>
        <v>-2.8599999999999994</v>
      </c>
      <c r="AF6" s="5">
        <f>$AA6-AC6</f>
        <v>-7.2799999999999976</v>
      </c>
    </row>
    <row r="7" spans="1:32" x14ac:dyDescent="0.2">
      <c r="B7" t="s">
        <v>18</v>
      </c>
      <c r="C7" s="4">
        <v>17.71</v>
      </c>
      <c r="D7" s="5">
        <v>24.31</v>
      </c>
      <c r="E7" s="5">
        <v>25.53</v>
      </c>
      <c r="F7" s="5">
        <v>21.47</v>
      </c>
      <c r="G7" s="4"/>
      <c r="H7" s="5">
        <f>$C7-D7</f>
        <v>-6.5999999999999979</v>
      </c>
      <c r="I7" s="5">
        <f>$C7-E7</f>
        <v>-7.82</v>
      </c>
      <c r="J7" s="5">
        <f>$C7-F7</f>
        <v>-3.759999999999998</v>
      </c>
      <c r="M7" t="s">
        <v>18</v>
      </c>
      <c r="N7" s="5">
        <v>18.12</v>
      </c>
      <c r="O7" s="5">
        <v>24.42</v>
      </c>
      <c r="P7" s="5">
        <v>28</v>
      </c>
      <c r="Q7" s="5">
        <v>23.62</v>
      </c>
      <c r="R7" s="5">
        <v>23.36</v>
      </c>
      <c r="S7" s="4"/>
      <c r="T7" s="5">
        <f t="shared" si="1"/>
        <v>-6.3000000000000007</v>
      </c>
      <c r="U7" s="5">
        <f t="shared" si="0"/>
        <v>-9.879999999999999</v>
      </c>
      <c r="V7" s="5">
        <f t="shared" si="0"/>
        <v>-5.5</v>
      </c>
      <c r="W7" s="5">
        <f t="shared" si="0"/>
        <v>-5.2399999999999984</v>
      </c>
      <c r="Z7" t="s">
        <v>18</v>
      </c>
      <c r="AA7" s="5">
        <v>17.93</v>
      </c>
      <c r="AB7" s="5">
        <v>21.09</v>
      </c>
      <c r="AC7" s="5">
        <v>25.22</v>
      </c>
      <c r="AD7" s="4"/>
      <c r="AE7" s="5">
        <f>$AA7-AB7</f>
        <v>-3.16</v>
      </c>
      <c r="AF7" s="5">
        <f>$AA7-AC7</f>
        <v>-7.2899999999999991</v>
      </c>
    </row>
    <row r="8" spans="1:32" x14ac:dyDescent="0.2">
      <c r="A8" s="6"/>
      <c r="B8" t="s">
        <v>25</v>
      </c>
      <c r="C8" s="4">
        <v>17.78</v>
      </c>
      <c r="D8" s="5">
        <v>21.73</v>
      </c>
      <c r="E8" s="5">
        <v>20.89</v>
      </c>
      <c r="F8" s="5">
        <v>19.75</v>
      </c>
      <c r="G8" s="4"/>
      <c r="H8" s="5">
        <f>$C8-D8</f>
        <v>-3.9499999999999993</v>
      </c>
      <c r="I8" s="5">
        <f>$C8-E8</f>
        <v>-3.1099999999999994</v>
      </c>
      <c r="J8" s="5">
        <f>$C8-F8</f>
        <v>-1.9699999999999989</v>
      </c>
      <c r="M8" t="s">
        <v>25</v>
      </c>
      <c r="N8" s="5">
        <v>18.12</v>
      </c>
      <c r="O8" s="5">
        <v>20.329999999999998</v>
      </c>
      <c r="P8" s="5">
        <v>24.9</v>
      </c>
      <c r="Q8" s="5">
        <v>20.41</v>
      </c>
      <c r="R8" s="5">
        <v>20.57</v>
      </c>
      <c r="S8" s="4"/>
      <c r="T8" s="5">
        <f t="shared" si="1"/>
        <v>-2.2099999999999973</v>
      </c>
      <c r="U8" s="5">
        <f t="shared" si="0"/>
        <v>-6.7799999999999976</v>
      </c>
      <c r="V8" s="5">
        <f t="shared" si="0"/>
        <v>-2.2899999999999991</v>
      </c>
      <c r="W8" s="5">
        <f t="shared" si="0"/>
        <v>-2.4499999999999993</v>
      </c>
      <c r="Z8" t="s">
        <v>25</v>
      </c>
      <c r="AA8" s="5">
        <v>17.91</v>
      </c>
      <c r="AB8" s="5">
        <v>18.73</v>
      </c>
      <c r="AC8" s="5">
        <v>21.94</v>
      </c>
      <c r="AD8" s="4"/>
      <c r="AE8" s="5">
        <f>$AA8-AB8</f>
        <v>-0.82000000000000028</v>
      </c>
      <c r="AF8" s="5">
        <f>$AA8-AC8</f>
        <v>-4.0300000000000011</v>
      </c>
    </row>
    <row r="9" spans="1:32" x14ac:dyDescent="0.2">
      <c r="B9" t="s">
        <v>27</v>
      </c>
      <c r="C9" s="4">
        <v>17.61</v>
      </c>
      <c r="D9" s="5">
        <v>21.3</v>
      </c>
      <c r="E9" s="5">
        <v>20.77</v>
      </c>
      <c r="F9" s="5">
        <v>19.45</v>
      </c>
      <c r="G9" s="4"/>
      <c r="H9" s="5">
        <f>$C9-D9</f>
        <v>-3.6900000000000013</v>
      </c>
      <c r="I9" s="5">
        <f>$C9-E9</f>
        <v>-3.16</v>
      </c>
      <c r="J9" s="5">
        <f>$C9-F9</f>
        <v>-1.8399999999999999</v>
      </c>
      <c r="M9" t="s">
        <v>27</v>
      </c>
      <c r="N9" s="5">
        <v>17.84</v>
      </c>
      <c r="O9" s="5">
        <v>20.25</v>
      </c>
      <c r="P9" s="5">
        <v>24.05</v>
      </c>
      <c r="Q9" s="5">
        <v>19.850000000000001</v>
      </c>
      <c r="R9" s="5">
        <v>20.45</v>
      </c>
      <c r="S9" s="4"/>
      <c r="T9" s="5">
        <f t="shared" si="1"/>
        <v>-2.41</v>
      </c>
      <c r="U9" s="5">
        <f t="shared" si="0"/>
        <v>-6.2100000000000009</v>
      </c>
      <c r="V9" s="5">
        <f t="shared" si="0"/>
        <v>-2.0100000000000016</v>
      </c>
      <c r="W9" s="5">
        <f t="shared" si="0"/>
        <v>-2.6099999999999994</v>
      </c>
      <c r="Z9" t="s">
        <v>27</v>
      </c>
      <c r="AA9" s="5">
        <v>17.899999999999999</v>
      </c>
      <c r="AB9" s="5">
        <v>18.27</v>
      </c>
      <c r="AC9" s="5">
        <v>22.15</v>
      </c>
      <c r="AD9" s="4"/>
      <c r="AE9" s="5">
        <f>$AA9-AB9</f>
        <v>-0.37000000000000099</v>
      </c>
      <c r="AF9" s="5">
        <f>$AA9-AC9</f>
        <v>-4.25</v>
      </c>
    </row>
    <row r="10" spans="1:32" x14ac:dyDescent="0.2">
      <c r="B10" t="s">
        <v>29</v>
      </c>
      <c r="C10" s="4">
        <v>18.010000000000002</v>
      </c>
      <c r="D10" s="5">
        <v>21.94</v>
      </c>
      <c r="E10" s="5">
        <v>20.94</v>
      </c>
      <c r="F10" s="5">
        <v>19.73</v>
      </c>
      <c r="G10" s="4"/>
      <c r="H10" s="5">
        <f>$C10-D10</f>
        <v>-3.9299999999999997</v>
      </c>
      <c r="I10" s="5">
        <f>$C10-E10</f>
        <v>-2.9299999999999997</v>
      </c>
      <c r="J10" s="5">
        <f>$C10-F10</f>
        <v>-1.7199999999999989</v>
      </c>
      <c r="M10" t="s">
        <v>29</v>
      </c>
      <c r="N10" s="5">
        <v>17.98</v>
      </c>
      <c r="O10" s="5">
        <v>20.23</v>
      </c>
      <c r="P10" s="5">
        <v>24.66</v>
      </c>
      <c r="Q10" s="5">
        <v>20</v>
      </c>
      <c r="R10" s="5">
        <v>20.47</v>
      </c>
      <c r="S10" s="4"/>
      <c r="T10" s="5">
        <f t="shared" si="1"/>
        <v>-2.25</v>
      </c>
      <c r="U10" s="5">
        <f t="shared" si="0"/>
        <v>-6.68</v>
      </c>
      <c r="V10" s="5">
        <f t="shared" si="0"/>
        <v>-2.0199999999999996</v>
      </c>
      <c r="W10" s="5">
        <f t="shared" si="0"/>
        <v>-2.4899999999999984</v>
      </c>
      <c r="Z10" t="s">
        <v>29</v>
      </c>
      <c r="AA10" s="5">
        <v>18.16</v>
      </c>
      <c r="AB10" s="5">
        <v>18.61</v>
      </c>
      <c r="AC10" s="5">
        <v>22.26</v>
      </c>
      <c r="AD10" s="4"/>
      <c r="AE10" s="5">
        <f>$AA10-AB10</f>
        <v>-0.44999999999999929</v>
      </c>
      <c r="AF10" s="5">
        <f>$AA10-AC10</f>
        <v>-4.1000000000000014</v>
      </c>
    </row>
    <row r="11" spans="1:32" x14ac:dyDescent="0.2">
      <c r="A11" s="6"/>
      <c r="B11" t="s">
        <v>26</v>
      </c>
      <c r="C11" s="4">
        <v>17.59</v>
      </c>
      <c r="D11" s="5">
        <v>21.65</v>
      </c>
      <c r="E11" s="5">
        <v>20.89</v>
      </c>
      <c r="F11" s="5">
        <v>19.190000000000001</v>
      </c>
      <c r="G11" s="4"/>
      <c r="H11" s="5">
        <f>$C11-D11</f>
        <v>-4.0599999999999987</v>
      </c>
      <c r="I11" s="5">
        <f>$C11-E11</f>
        <v>-3.3000000000000007</v>
      </c>
      <c r="J11" s="5">
        <f>$C11-F11</f>
        <v>-1.6000000000000014</v>
      </c>
      <c r="M11" t="s">
        <v>26</v>
      </c>
      <c r="N11" s="5">
        <v>17.989999999999998</v>
      </c>
      <c r="O11" s="5">
        <v>20.38</v>
      </c>
      <c r="P11" s="5">
        <v>24.89</v>
      </c>
      <c r="Q11" s="5">
        <v>19.989999999999998</v>
      </c>
      <c r="R11" s="5">
        <v>20.48</v>
      </c>
      <c r="S11" s="4"/>
      <c r="T11" s="5">
        <f t="shared" si="1"/>
        <v>-2.3900000000000006</v>
      </c>
      <c r="U11" s="5">
        <f t="shared" si="0"/>
        <v>-6.9000000000000021</v>
      </c>
      <c r="V11" s="5">
        <f t="shared" si="0"/>
        <v>-2</v>
      </c>
      <c r="W11" s="5">
        <f t="shared" si="0"/>
        <v>-2.490000000000002</v>
      </c>
      <c r="Z11" t="s">
        <v>26</v>
      </c>
      <c r="AA11" s="5">
        <v>17.88</v>
      </c>
      <c r="AB11" s="5">
        <v>18.37</v>
      </c>
      <c r="AC11" s="5">
        <v>22.2</v>
      </c>
      <c r="AD11" s="4"/>
      <c r="AE11" s="5">
        <f>$AA11-AB11</f>
        <v>-0.49000000000000199</v>
      </c>
      <c r="AF11" s="5">
        <f>$AA11-AC11</f>
        <v>-4.32</v>
      </c>
    </row>
    <row r="12" spans="1:32" x14ac:dyDescent="0.2">
      <c r="B12" t="s">
        <v>28</v>
      </c>
      <c r="C12" s="4">
        <v>17.25</v>
      </c>
      <c r="D12" s="5">
        <v>21.21</v>
      </c>
      <c r="E12" s="5">
        <v>20.420000000000002</v>
      </c>
      <c r="F12" s="5">
        <v>19</v>
      </c>
      <c r="G12" s="4"/>
      <c r="H12" s="5">
        <f>$C12-D12</f>
        <v>-3.9600000000000009</v>
      </c>
      <c r="I12" s="5">
        <f>$C12-E12</f>
        <v>-3.1700000000000017</v>
      </c>
      <c r="J12" s="5">
        <f>$C12-F12</f>
        <v>-1.75</v>
      </c>
      <c r="M12" t="s">
        <v>28</v>
      </c>
      <c r="N12" s="5">
        <v>17.93</v>
      </c>
      <c r="O12" s="5">
        <v>20.68</v>
      </c>
      <c r="P12" s="5">
        <v>24.2</v>
      </c>
      <c r="Q12" s="5">
        <v>20.53</v>
      </c>
      <c r="R12" s="5">
        <v>20.8</v>
      </c>
      <c r="S12" s="4"/>
      <c r="T12" s="5">
        <f t="shared" si="1"/>
        <v>-2.75</v>
      </c>
      <c r="U12" s="5">
        <f t="shared" si="0"/>
        <v>-6.27</v>
      </c>
      <c r="V12" s="5">
        <f t="shared" si="0"/>
        <v>-2.6000000000000014</v>
      </c>
      <c r="W12" s="5">
        <f t="shared" si="0"/>
        <v>-2.870000000000001</v>
      </c>
      <c r="Z12" t="s">
        <v>28</v>
      </c>
      <c r="AA12" s="5">
        <v>17.510000000000002</v>
      </c>
      <c r="AB12" s="5">
        <v>18.27</v>
      </c>
      <c r="AC12" s="5">
        <v>21.99</v>
      </c>
      <c r="AD12" s="4"/>
      <c r="AE12" s="5">
        <f>$AA12-AB12</f>
        <v>-0.75999999999999801</v>
      </c>
      <c r="AF12" s="5">
        <f>$AA12-AC12</f>
        <v>-4.4799999999999969</v>
      </c>
    </row>
    <row r="13" spans="1:32" x14ac:dyDescent="0.2">
      <c r="B13" t="s">
        <v>30</v>
      </c>
      <c r="C13" s="4">
        <v>17.12</v>
      </c>
      <c r="D13" s="5">
        <v>21.43</v>
      </c>
      <c r="E13" s="5">
        <v>20.49</v>
      </c>
      <c r="F13" s="5">
        <v>19.399999999999999</v>
      </c>
      <c r="G13" s="4"/>
      <c r="H13" s="5">
        <f>$C13-D13</f>
        <v>-4.3099999999999987</v>
      </c>
      <c r="I13" s="5">
        <f>$C13-E13</f>
        <v>-3.3699999999999974</v>
      </c>
      <c r="J13" s="5">
        <f>$C13-F13</f>
        <v>-2.2799999999999976</v>
      </c>
      <c r="M13" t="s">
        <v>30</v>
      </c>
      <c r="N13" s="5">
        <v>18.010000000000002</v>
      </c>
      <c r="O13" s="5">
        <v>20.239999999999998</v>
      </c>
      <c r="P13" s="5">
        <v>24.31</v>
      </c>
      <c r="Q13" s="5">
        <v>20.41</v>
      </c>
      <c r="R13" s="5">
        <v>20.93</v>
      </c>
      <c r="S13" s="4"/>
      <c r="T13" s="5">
        <f t="shared" si="1"/>
        <v>-2.2299999999999969</v>
      </c>
      <c r="U13" s="5">
        <f t="shared" si="0"/>
        <v>-6.2999999999999972</v>
      </c>
      <c r="V13" s="5">
        <f t="shared" si="0"/>
        <v>-2.3999999999999986</v>
      </c>
      <c r="W13" s="5">
        <f t="shared" si="0"/>
        <v>-2.9199999999999982</v>
      </c>
      <c r="Z13" t="s">
        <v>30</v>
      </c>
      <c r="AA13" s="5">
        <v>17.440000000000001</v>
      </c>
      <c r="AB13" s="5">
        <v>18.3</v>
      </c>
      <c r="AC13" s="5">
        <v>21.83</v>
      </c>
      <c r="AD13" s="4"/>
      <c r="AE13" s="5">
        <f>$AA13-AB13</f>
        <v>-0.85999999999999943</v>
      </c>
      <c r="AF13" s="5">
        <f>$AA13-AC13</f>
        <v>-4.389999999999997</v>
      </c>
    </row>
    <row r="14" spans="1:32" x14ac:dyDescent="0.2">
      <c r="C14" s="4"/>
      <c r="D14" s="5"/>
      <c r="E14" s="5"/>
      <c r="F14" s="5"/>
      <c r="G14" s="4"/>
      <c r="H14" s="5"/>
      <c r="I14" s="5"/>
      <c r="J14" s="5"/>
      <c r="N14" s="5"/>
      <c r="O14" s="5"/>
      <c r="P14" s="5"/>
      <c r="Q14" s="5"/>
      <c r="R14" s="5"/>
      <c r="S14" s="4"/>
      <c r="T14" s="5"/>
      <c r="U14" s="5"/>
      <c r="V14" s="5"/>
      <c r="W14" s="5"/>
      <c r="AA14" s="5"/>
      <c r="AB14" s="5"/>
      <c r="AC14" s="5"/>
      <c r="AD14" s="4"/>
      <c r="AE14" s="5"/>
      <c r="AF14" s="5"/>
    </row>
    <row r="15" spans="1:32" x14ac:dyDescent="0.2">
      <c r="B15" t="s">
        <v>8</v>
      </c>
      <c r="C15" s="4">
        <v>17.649999999999999</v>
      </c>
      <c r="D15" s="5">
        <v>24.95</v>
      </c>
      <c r="E15" s="5">
        <v>25.71</v>
      </c>
      <c r="F15" s="5">
        <v>21.29</v>
      </c>
      <c r="G15" s="4"/>
      <c r="H15" s="5">
        <f>$C15-D15</f>
        <v>-7.3000000000000007</v>
      </c>
      <c r="I15" s="5">
        <f>$C15-E15</f>
        <v>-8.0600000000000023</v>
      </c>
      <c r="J15" s="5">
        <f>$C15-F15</f>
        <v>-3.6400000000000006</v>
      </c>
      <c r="M15" t="s">
        <v>8</v>
      </c>
      <c r="N15" s="4">
        <v>18.23</v>
      </c>
      <c r="O15" s="4">
        <v>24.58</v>
      </c>
      <c r="P15" s="4">
        <v>30.67</v>
      </c>
      <c r="Q15" s="4">
        <v>23.37</v>
      </c>
      <c r="R15" s="4">
        <v>23.35</v>
      </c>
      <c r="S15" s="4"/>
      <c r="T15" s="5">
        <f>$N15-O15</f>
        <v>-6.3499999999999979</v>
      </c>
      <c r="U15" s="5">
        <f t="shared" ref="U15:U23" si="2">$N15-P15</f>
        <v>-12.440000000000001</v>
      </c>
      <c r="V15" s="5">
        <f t="shared" ref="V15:V23" si="3">$N15-Q15</f>
        <v>-5.1400000000000006</v>
      </c>
      <c r="W15" s="5">
        <f t="shared" ref="W15:W23" si="4">$N15-R15</f>
        <v>-5.120000000000001</v>
      </c>
      <c r="Z15" t="s">
        <v>8</v>
      </c>
      <c r="AA15" s="5">
        <v>17.899999999999999</v>
      </c>
      <c r="AB15" s="5">
        <v>20.58</v>
      </c>
      <c r="AC15" s="5">
        <v>24.82</v>
      </c>
      <c r="AD15" s="4"/>
      <c r="AE15" s="5">
        <f>$AA15-AB15</f>
        <v>-2.6799999999999997</v>
      </c>
      <c r="AF15" s="5">
        <f t="shared" ref="AF14:AF23" si="5">$AA15-AC15</f>
        <v>-6.9200000000000017</v>
      </c>
    </row>
    <row r="16" spans="1:32" x14ac:dyDescent="0.2">
      <c r="B16" t="s">
        <v>10</v>
      </c>
      <c r="C16" s="4">
        <v>17.149999999999999</v>
      </c>
      <c r="D16" s="5">
        <v>24.65</v>
      </c>
      <c r="E16" s="5">
        <v>24.76</v>
      </c>
      <c r="F16" s="5">
        <v>21.03</v>
      </c>
      <c r="G16" s="4"/>
      <c r="H16" s="5">
        <f>$C16-D16</f>
        <v>-7.5</v>
      </c>
      <c r="I16" s="5">
        <f>$C16-E16</f>
        <v>-7.610000000000003</v>
      </c>
      <c r="J16" s="5">
        <f>$C16-F16</f>
        <v>-3.8800000000000026</v>
      </c>
      <c r="M16" t="s">
        <v>10</v>
      </c>
      <c r="N16" s="4">
        <v>17.97</v>
      </c>
      <c r="O16" s="4">
        <v>24.92</v>
      </c>
      <c r="P16" s="4">
        <v>30.93</v>
      </c>
      <c r="Q16" s="4">
        <v>23.21</v>
      </c>
      <c r="R16" s="4">
        <v>23.26</v>
      </c>
      <c r="S16" s="4"/>
      <c r="T16" s="5">
        <f t="shared" ref="T16:T23" si="6">$N16-O16</f>
        <v>-6.9500000000000028</v>
      </c>
      <c r="U16" s="5">
        <f t="shared" si="2"/>
        <v>-12.96</v>
      </c>
      <c r="V16" s="5">
        <f t="shared" si="3"/>
        <v>-5.240000000000002</v>
      </c>
      <c r="W16" s="5">
        <f t="shared" si="4"/>
        <v>-5.2900000000000027</v>
      </c>
      <c r="Z16" t="s">
        <v>10</v>
      </c>
      <c r="AA16" s="5">
        <v>17.97</v>
      </c>
      <c r="AB16" s="5">
        <v>20.49</v>
      </c>
      <c r="AC16" s="5">
        <v>24.95</v>
      </c>
      <c r="AD16" s="4"/>
      <c r="AE16" s="5">
        <f t="shared" ref="AE14:AE23" si="7">$AA16-AB16</f>
        <v>-2.5199999999999996</v>
      </c>
      <c r="AF16" s="5">
        <f t="shared" si="5"/>
        <v>-6.98</v>
      </c>
    </row>
    <row r="17" spans="1:32" x14ac:dyDescent="0.2">
      <c r="B17" t="s">
        <v>12</v>
      </c>
      <c r="C17" s="4">
        <v>17.54</v>
      </c>
      <c r="D17" s="5">
        <v>24.87</v>
      </c>
      <c r="E17" s="5">
        <v>25.33</v>
      </c>
      <c r="F17" s="5">
        <v>21.13</v>
      </c>
      <c r="G17" s="4"/>
      <c r="H17" s="5">
        <f>$C17-D17</f>
        <v>-7.3300000000000018</v>
      </c>
      <c r="I17" s="5">
        <f>$C17-E17</f>
        <v>-7.7899999999999991</v>
      </c>
      <c r="J17" s="5">
        <f>$C17-F17</f>
        <v>-3.59</v>
      </c>
      <c r="M17" t="s">
        <v>12</v>
      </c>
      <c r="N17" s="4">
        <v>18.03</v>
      </c>
      <c r="O17" s="4">
        <v>24.65</v>
      </c>
      <c r="P17" s="4">
        <v>30.32</v>
      </c>
      <c r="Q17" s="4">
        <v>23.05</v>
      </c>
      <c r="R17" s="4">
        <v>23.28</v>
      </c>
      <c r="S17" s="4"/>
      <c r="T17" s="5">
        <f t="shared" si="6"/>
        <v>-6.6199999999999974</v>
      </c>
      <c r="U17" s="5">
        <f t="shared" si="2"/>
        <v>-12.29</v>
      </c>
      <c r="V17" s="5">
        <f t="shared" si="3"/>
        <v>-5.0199999999999996</v>
      </c>
      <c r="W17" s="5">
        <f t="shared" si="4"/>
        <v>-5.25</v>
      </c>
      <c r="Z17" t="s">
        <v>12</v>
      </c>
      <c r="AA17" s="5">
        <v>17.920000000000002</v>
      </c>
      <c r="AB17" s="5">
        <v>20.6</v>
      </c>
      <c r="AC17" s="5">
        <v>25.02</v>
      </c>
      <c r="AD17" s="4"/>
      <c r="AE17" s="5">
        <f t="shared" si="7"/>
        <v>-2.6799999999999997</v>
      </c>
      <c r="AF17" s="5">
        <f t="shared" si="5"/>
        <v>-7.0999999999999979</v>
      </c>
    </row>
    <row r="18" spans="1:32" x14ac:dyDescent="0.2">
      <c r="A18" s="6"/>
      <c r="B18" t="s">
        <v>19</v>
      </c>
      <c r="C18" s="4">
        <v>17.739999999999998</v>
      </c>
      <c r="D18" s="5">
        <v>21.85</v>
      </c>
      <c r="E18" s="5">
        <v>20.97</v>
      </c>
      <c r="F18" s="5">
        <v>19.53</v>
      </c>
      <c r="G18" s="4"/>
      <c r="H18" s="5">
        <f>$C18-D18</f>
        <v>-4.110000000000003</v>
      </c>
      <c r="I18" s="5">
        <f>$C18-E18</f>
        <v>-3.2300000000000004</v>
      </c>
      <c r="J18" s="5">
        <f>$C18-F18</f>
        <v>-1.7900000000000027</v>
      </c>
      <c r="M18" t="s">
        <v>19</v>
      </c>
      <c r="N18" s="4">
        <v>17.899999999999999</v>
      </c>
      <c r="O18" s="4">
        <v>20.83</v>
      </c>
      <c r="P18" s="4">
        <v>27.04</v>
      </c>
      <c r="Q18" s="4">
        <v>20.36</v>
      </c>
      <c r="R18" s="4">
        <v>20.57</v>
      </c>
      <c r="S18" s="4"/>
      <c r="T18" s="5">
        <f t="shared" si="6"/>
        <v>-2.9299999999999997</v>
      </c>
      <c r="U18" s="5">
        <f t="shared" si="2"/>
        <v>-9.14</v>
      </c>
      <c r="V18" s="5">
        <f t="shared" si="3"/>
        <v>-2.4600000000000009</v>
      </c>
      <c r="W18" s="5">
        <f t="shared" si="4"/>
        <v>-2.6700000000000017</v>
      </c>
      <c r="Z18" t="s">
        <v>19</v>
      </c>
      <c r="AA18" s="5">
        <v>17.91</v>
      </c>
      <c r="AB18" s="5">
        <v>18.14</v>
      </c>
      <c r="AC18" s="5">
        <v>21.83</v>
      </c>
      <c r="AD18" s="4"/>
      <c r="AE18" s="5">
        <f t="shared" si="7"/>
        <v>-0.23000000000000043</v>
      </c>
      <c r="AF18" s="5">
        <f t="shared" si="5"/>
        <v>-3.9199999999999982</v>
      </c>
    </row>
    <row r="19" spans="1:32" x14ac:dyDescent="0.2">
      <c r="B19" t="s">
        <v>21</v>
      </c>
      <c r="C19" s="4">
        <v>17.690000000000001</v>
      </c>
      <c r="D19" s="5">
        <v>21.79</v>
      </c>
      <c r="E19" s="5">
        <v>20.83</v>
      </c>
      <c r="F19" s="5">
        <v>19.149999999999999</v>
      </c>
      <c r="G19" s="4"/>
      <c r="H19" s="5">
        <f>$C19-D19</f>
        <v>-4.0999999999999979</v>
      </c>
      <c r="I19" s="5">
        <f>$C19-E19</f>
        <v>-3.139999999999997</v>
      </c>
      <c r="J19" s="5">
        <f>$C19-F19</f>
        <v>-1.4599999999999973</v>
      </c>
      <c r="M19" t="s">
        <v>21</v>
      </c>
      <c r="N19" s="4">
        <v>18.03</v>
      </c>
      <c r="O19" s="4">
        <v>20.89</v>
      </c>
      <c r="P19" s="4">
        <v>27.11</v>
      </c>
      <c r="Q19" s="4">
        <v>20.079999999999998</v>
      </c>
      <c r="R19" s="4">
        <v>20.079999999999998</v>
      </c>
      <c r="S19" s="4"/>
      <c r="T19" s="5">
        <f t="shared" si="6"/>
        <v>-2.8599999999999994</v>
      </c>
      <c r="U19" s="5">
        <f t="shared" si="2"/>
        <v>-9.0799999999999983</v>
      </c>
      <c r="V19" s="5">
        <f t="shared" si="3"/>
        <v>-2.0499999999999972</v>
      </c>
      <c r="W19" s="5">
        <f t="shared" si="4"/>
        <v>-2.0499999999999972</v>
      </c>
      <c r="Z19" t="s">
        <v>21</v>
      </c>
      <c r="AA19" s="5">
        <v>18.03</v>
      </c>
      <c r="AB19" s="5">
        <v>17.91</v>
      </c>
      <c r="AC19" s="5">
        <v>21.87</v>
      </c>
      <c r="AD19" s="4"/>
      <c r="AE19" s="5">
        <f t="shared" si="7"/>
        <v>0.12000000000000099</v>
      </c>
      <c r="AF19" s="5">
        <f t="shared" si="5"/>
        <v>-3.84</v>
      </c>
    </row>
    <row r="20" spans="1:32" x14ac:dyDescent="0.2">
      <c r="B20" t="s">
        <v>23</v>
      </c>
      <c r="C20" s="4">
        <v>17.53</v>
      </c>
      <c r="D20" s="5">
        <v>21.94</v>
      </c>
      <c r="E20" s="5">
        <v>20.78</v>
      </c>
      <c r="F20" s="5">
        <v>19.38</v>
      </c>
      <c r="G20" s="4"/>
      <c r="H20" s="5">
        <f>$C20-D20</f>
        <v>-4.41</v>
      </c>
      <c r="I20" s="5">
        <f>$C20-E20</f>
        <v>-3.25</v>
      </c>
      <c r="J20" s="5">
        <f>$C20-F20</f>
        <v>-1.8499999999999979</v>
      </c>
      <c r="M20" t="s">
        <v>23</v>
      </c>
      <c r="N20" s="4">
        <v>17.920000000000002</v>
      </c>
      <c r="O20" s="4">
        <v>20.71</v>
      </c>
      <c r="P20" s="4">
        <v>26.93</v>
      </c>
      <c r="Q20" s="4">
        <v>20.190000000000001</v>
      </c>
      <c r="R20" s="4">
        <v>20.399999999999999</v>
      </c>
      <c r="S20" s="4"/>
      <c r="T20" s="5">
        <f t="shared" si="6"/>
        <v>-2.7899999999999991</v>
      </c>
      <c r="U20" s="5">
        <f t="shared" si="2"/>
        <v>-9.009999999999998</v>
      </c>
      <c r="V20" s="5">
        <f t="shared" si="3"/>
        <v>-2.2699999999999996</v>
      </c>
      <c r="W20" s="5">
        <f t="shared" si="4"/>
        <v>-2.4799999999999969</v>
      </c>
      <c r="Z20" t="s">
        <v>23</v>
      </c>
      <c r="AA20" s="5">
        <v>17.66</v>
      </c>
      <c r="AB20" s="5">
        <v>18</v>
      </c>
      <c r="AC20" s="5">
        <v>21.84</v>
      </c>
      <c r="AD20" s="4"/>
      <c r="AE20" s="5">
        <f t="shared" si="7"/>
        <v>-0.33999999999999986</v>
      </c>
      <c r="AF20" s="5">
        <f t="shared" si="5"/>
        <v>-4.18</v>
      </c>
    </row>
    <row r="21" spans="1:32" x14ac:dyDescent="0.2">
      <c r="A21" s="6"/>
      <c r="B21" t="s">
        <v>20</v>
      </c>
      <c r="C21" s="4">
        <v>17.34</v>
      </c>
      <c r="D21" s="5">
        <v>21.94</v>
      </c>
      <c r="E21" s="5">
        <v>20.76</v>
      </c>
      <c r="F21" s="5">
        <v>18.73</v>
      </c>
      <c r="G21" s="4"/>
      <c r="H21" s="5">
        <f>$C21-D21</f>
        <v>-4.6000000000000014</v>
      </c>
      <c r="I21" s="5">
        <f>$C21-E21</f>
        <v>-3.4200000000000017</v>
      </c>
      <c r="J21" s="5">
        <f>$C21-F21</f>
        <v>-1.3900000000000006</v>
      </c>
      <c r="M21" t="s">
        <v>20</v>
      </c>
      <c r="N21" s="4">
        <v>18.09</v>
      </c>
      <c r="O21" s="4">
        <v>20.79</v>
      </c>
      <c r="P21" s="4">
        <v>27.5</v>
      </c>
      <c r="Q21" s="4">
        <v>20.22</v>
      </c>
      <c r="R21" s="4">
        <v>20.03</v>
      </c>
      <c r="S21" s="4"/>
      <c r="T21" s="5">
        <f t="shared" si="6"/>
        <v>-2.6999999999999993</v>
      </c>
      <c r="U21" s="5">
        <f t="shared" si="2"/>
        <v>-9.41</v>
      </c>
      <c r="V21" s="5">
        <f t="shared" si="3"/>
        <v>-2.129999999999999</v>
      </c>
      <c r="W21" s="5">
        <f t="shared" si="4"/>
        <v>-1.9400000000000013</v>
      </c>
      <c r="Z21" t="s">
        <v>20</v>
      </c>
      <c r="AA21" s="5">
        <v>17.68</v>
      </c>
      <c r="AB21" s="5">
        <v>18.059999999999999</v>
      </c>
      <c r="AC21" s="5">
        <v>21.89</v>
      </c>
      <c r="AD21" s="4"/>
      <c r="AE21" s="5">
        <f t="shared" si="7"/>
        <v>-0.37999999999999901</v>
      </c>
      <c r="AF21" s="5">
        <f t="shared" si="5"/>
        <v>-4.2100000000000009</v>
      </c>
    </row>
    <row r="22" spans="1:32" x14ac:dyDescent="0.2">
      <c r="B22" t="s">
        <v>22</v>
      </c>
      <c r="C22" s="4">
        <v>17.48</v>
      </c>
      <c r="D22" s="5">
        <v>21.87</v>
      </c>
      <c r="E22" s="5">
        <v>20.63</v>
      </c>
      <c r="F22" s="5">
        <v>18.78</v>
      </c>
      <c r="G22" s="4"/>
      <c r="H22" s="5">
        <f>$C22-D22</f>
        <v>-4.3900000000000006</v>
      </c>
      <c r="I22" s="5">
        <f>$C22-E22</f>
        <v>-3.1499999999999986</v>
      </c>
      <c r="J22" s="5">
        <f>$C22-F22</f>
        <v>-1.3000000000000007</v>
      </c>
      <c r="M22" t="s">
        <v>22</v>
      </c>
      <c r="N22" s="4">
        <v>18.37</v>
      </c>
      <c r="O22" s="4">
        <v>21.08</v>
      </c>
      <c r="P22" s="4">
        <v>27.83</v>
      </c>
      <c r="Q22" s="4">
        <v>20.72</v>
      </c>
      <c r="R22" s="4">
        <v>20.84</v>
      </c>
      <c r="S22" s="4"/>
      <c r="T22" s="5">
        <f t="shared" si="6"/>
        <v>-2.7099999999999973</v>
      </c>
      <c r="U22" s="5">
        <f t="shared" si="2"/>
        <v>-9.4599999999999973</v>
      </c>
      <c r="V22" s="5">
        <f t="shared" si="3"/>
        <v>-2.3499999999999979</v>
      </c>
      <c r="W22" s="5">
        <f t="shared" si="4"/>
        <v>-2.4699999999999989</v>
      </c>
      <c r="Z22" t="s">
        <v>22</v>
      </c>
      <c r="AA22" s="5">
        <v>17.93</v>
      </c>
      <c r="AB22" s="5">
        <v>18.18</v>
      </c>
      <c r="AC22" s="5">
        <v>22.13</v>
      </c>
      <c r="AD22" s="4"/>
      <c r="AE22" s="5">
        <f t="shared" si="7"/>
        <v>-0.25</v>
      </c>
      <c r="AF22" s="5">
        <f t="shared" si="5"/>
        <v>-4.1999999999999993</v>
      </c>
    </row>
    <row r="23" spans="1:32" x14ac:dyDescent="0.2">
      <c r="B23" t="s">
        <v>24</v>
      </c>
      <c r="C23" s="4">
        <v>17.23</v>
      </c>
      <c r="D23" s="5">
        <v>21.3</v>
      </c>
      <c r="E23" s="5">
        <v>20.7</v>
      </c>
      <c r="F23" s="5">
        <v>19.100000000000001</v>
      </c>
      <c r="G23" s="4"/>
      <c r="H23" s="5">
        <f>$C23-D23</f>
        <v>-4.07</v>
      </c>
      <c r="I23" s="5">
        <f>$C23-E23</f>
        <v>-3.4699999999999989</v>
      </c>
      <c r="J23" s="5">
        <f>$C23-F23</f>
        <v>-1.870000000000001</v>
      </c>
      <c r="M23" t="s">
        <v>24</v>
      </c>
      <c r="N23" s="4">
        <v>18.010000000000002</v>
      </c>
      <c r="O23" s="4">
        <v>20.88</v>
      </c>
      <c r="P23" s="4">
        <v>27.13</v>
      </c>
      <c r="Q23" s="4">
        <v>20.09</v>
      </c>
      <c r="R23" s="4">
        <v>19.96</v>
      </c>
      <c r="S23" s="4"/>
      <c r="T23" s="5">
        <f t="shared" si="6"/>
        <v>-2.8699999999999974</v>
      </c>
      <c r="U23" s="5">
        <f t="shared" si="2"/>
        <v>-9.1199999999999974</v>
      </c>
      <c r="V23" s="5">
        <f t="shared" si="3"/>
        <v>-2.0799999999999983</v>
      </c>
      <c r="W23" s="5">
        <f t="shared" si="4"/>
        <v>-1.9499999999999993</v>
      </c>
      <c r="Z23" t="s">
        <v>24</v>
      </c>
      <c r="AA23" s="5">
        <v>17.53</v>
      </c>
      <c r="AB23" s="5">
        <v>17.91</v>
      </c>
      <c r="AC23" s="5">
        <v>21.46</v>
      </c>
      <c r="AD23" s="4"/>
      <c r="AE23" s="5">
        <f t="shared" si="7"/>
        <v>-0.37999999999999901</v>
      </c>
      <c r="AF23" s="5">
        <f t="shared" si="5"/>
        <v>-3.9299999999999997</v>
      </c>
    </row>
    <row r="24" spans="1:32" x14ac:dyDescent="0.2">
      <c r="A24" s="5"/>
      <c r="B24" s="5"/>
      <c r="C24" s="5"/>
      <c r="F24" s="4"/>
      <c r="G24" s="4"/>
      <c r="H24" s="4"/>
      <c r="I24" s="4"/>
      <c r="M24" s="5"/>
      <c r="N24" s="5"/>
      <c r="R24" s="4"/>
      <c r="S24" s="4"/>
      <c r="T24" s="4"/>
      <c r="U24" s="4"/>
      <c r="Z24" s="5"/>
      <c r="AA24" s="5"/>
      <c r="AD24" s="4"/>
      <c r="AE24" s="4"/>
      <c r="AF24" s="4"/>
    </row>
    <row r="25" spans="1:32" x14ac:dyDescent="0.2">
      <c r="A25" s="5"/>
      <c r="B25" s="5"/>
      <c r="C25" s="5"/>
      <c r="F25" s="4"/>
      <c r="G25" s="4"/>
      <c r="H25" s="4"/>
      <c r="I25" s="4"/>
      <c r="M25" s="5"/>
      <c r="N25" s="5"/>
      <c r="R25" s="4"/>
      <c r="S25" s="4"/>
      <c r="T25" s="4"/>
      <c r="U25" s="4"/>
      <c r="Z25" s="5"/>
      <c r="AA25" s="5"/>
      <c r="AD25" s="4"/>
      <c r="AE25" s="4"/>
      <c r="AF25" s="4"/>
    </row>
    <row r="26" spans="1:32" x14ac:dyDescent="0.2">
      <c r="A26" s="5"/>
      <c r="B26" s="5"/>
      <c r="D26" s="2" t="s">
        <v>38</v>
      </c>
      <c r="G26" s="4"/>
      <c r="H26" s="2" t="s">
        <v>39</v>
      </c>
      <c r="M26" s="5"/>
      <c r="O26" s="2" t="s">
        <v>38</v>
      </c>
      <c r="S26" s="4"/>
      <c r="T26" s="2" t="s">
        <v>39</v>
      </c>
      <c r="Z26" s="5"/>
      <c r="AB26" s="2" t="s">
        <v>38</v>
      </c>
      <c r="AD26" s="4"/>
      <c r="AE26" s="2" t="s">
        <v>39</v>
      </c>
    </row>
    <row r="27" spans="1:32" x14ac:dyDescent="0.2">
      <c r="A27" s="5"/>
      <c r="B27" s="5"/>
      <c r="D27" s="2" t="s">
        <v>35</v>
      </c>
      <c r="E27" s="2" t="s">
        <v>36</v>
      </c>
      <c r="F27" s="2" t="s">
        <v>37</v>
      </c>
      <c r="G27" s="4"/>
      <c r="H27" s="2" t="s">
        <v>35</v>
      </c>
      <c r="I27" s="2" t="s">
        <v>36</v>
      </c>
      <c r="J27" s="2" t="s">
        <v>37</v>
      </c>
      <c r="M27" s="5"/>
      <c r="O27" s="2" t="s">
        <v>44</v>
      </c>
      <c r="P27" s="2" t="s">
        <v>45</v>
      </c>
      <c r="Q27" s="2" t="s">
        <v>46</v>
      </c>
      <c r="R27" s="2" t="s">
        <v>47</v>
      </c>
      <c r="S27" s="4"/>
      <c r="T27" s="2" t="s">
        <v>44</v>
      </c>
      <c r="U27" s="2" t="s">
        <v>45</v>
      </c>
      <c r="V27" s="2" t="s">
        <v>46</v>
      </c>
      <c r="W27" s="2" t="s">
        <v>47</v>
      </c>
      <c r="Z27" s="5"/>
      <c r="AB27" s="2" t="s">
        <v>48</v>
      </c>
      <c r="AC27" s="2" t="s">
        <v>49</v>
      </c>
      <c r="AD27" s="4"/>
      <c r="AE27" s="2" t="s">
        <v>48</v>
      </c>
      <c r="AF27" s="2" t="s">
        <v>49</v>
      </c>
    </row>
    <row r="28" spans="1:32" x14ac:dyDescent="0.2">
      <c r="A28" s="8"/>
      <c r="B28" t="s">
        <v>14</v>
      </c>
      <c r="D28" s="9">
        <f>H5-AVERAGE(H$5:H$7)</f>
        <v>8.3333333333333037E-2</v>
      </c>
      <c r="E28" s="9">
        <f>I5-AVERAGE(I$5:I$7)</f>
        <v>-0.32333333333333325</v>
      </c>
      <c r="F28" s="9">
        <f>J5-AVERAGE(J$5:J$7)</f>
        <v>-0.26000000000000023</v>
      </c>
      <c r="G28" s="4"/>
      <c r="H28" s="9">
        <f>POWER(2,D28)</f>
        <v>1.0594630943592951</v>
      </c>
      <c r="I28" s="9">
        <f>POWER(2,E28)</f>
        <v>0.79922114972262615</v>
      </c>
      <c r="J28" s="9">
        <f>POWER(2,F28)</f>
        <v>0.83508791942836924</v>
      </c>
      <c r="M28" t="s">
        <v>14</v>
      </c>
      <c r="O28" s="9">
        <f>T5-AVERAGE(T$5:T$7)</f>
        <v>-2.6666666666666394E-2</v>
      </c>
      <c r="P28" s="9">
        <f>U5-AVERAGE(U$5:U$7)</f>
        <v>0.30000000000000071</v>
      </c>
      <c r="Q28" s="9">
        <f>V5-AVERAGE(V$5:V$7)</f>
        <v>5.6666666666665755E-2</v>
      </c>
      <c r="R28" s="9">
        <f>W5-AVERAGE(W$5:W$7)</f>
        <v>-3.6666666666666181E-2</v>
      </c>
      <c r="S28" s="4"/>
      <c r="T28" s="9">
        <f>POWER(2,O28)</f>
        <v>0.98168585524675467</v>
      </c>
      <c r="U28" s="9">
        <f>POWER(2,P28)</f>
        <v>1.231144413344917</v>
      </c>
      <c r="V28" s="9">
        <f>POWER(2,Q28)</f>
        <v>1.0400599338884771</v>
      </c>
      <c r="W28" s="9">
        <f>POWER(2,R28)</f>
        <v>0.9749048557222405</v>
      </c>
      <c r="Z28" t="s">
        <v>14</v>
      </c>
      <c r="AB28" s="9">
        <f>AE5-AVERAGE(AE$5:AE$7)</f>
        <v>-0.15333333333333465</v>
      </c>
      <c r="AC28" s="9">
        <f>AF5-AVERAGE(AF$5:AF$7)</f>
        <v>-0.10333333333333528</v>
      </c>
      <c r="AD28" s="4"/>
      <c r="AE28" s="9">
        <f>POWER(2,AB28)</f>
        <v>0.89917053563818505</v>
      </c>
      <c r="AF28" s="9">
        <f>POWER(2,AC28)</f>
        <v>0.9308797160978759</v>
      </c>
    </row>
    <row r="29" spans="1:32" x14ac:dyDescent="0.2">
      <c r="A29" s="8"/>
      <c r="B29" t="s">
        <v>17</v>
      </c>
      <c r="D29" s="9">
        <f>H6-AVERAGE(H$5:H$7)</f>
        <v>-0.3266666666666671</v>
      </c>
      <c r="E29" s="9">
        <f>I6-AVERAGE(I$5:I$7)</f>
        <v>0.33666666666666689</v>
      </c>
      <c r="F29" s="9">
        <f>J6-AVERAGE(J$5:J$7)</f>
        <v>0.23999999999999977</v>
      </c>
      <c r="G29" s="4"/>
      <c r="H29" s="9">
        <f>POWER(2,D29)</f>
        <v>0.79737668839319664</v>
      </c>
      <c r="I29" s="9">
        <f>POWER(2,E29)</f>
        <v>1.2628354511916404</v>
      </c>
      <c r="J29" s="9">
        <f>POWER(2,F29)</f>
        <v>1.1809926614295303</v>
      </c>
      <c r="M29" t="s">
        <v>17</v>
      </c>
      <c r="O29" s="9">
        <f>T6-AVERAGE(T$5:T$7)</f>
        <v>4.333333333333389E-2</v>
      </c>
      <c r="P29" s="9">
        <f>U6-AVERAGE(U$5:U$7)</f>
        <v>-0.14000000000000057</v>
      </c>
      <c r="Q29" s="9">
        <f>V6-AVERAGE(V$5:V$7)</f>
        <v>-3.3333333333329662E-3</v>
      </c>
      <c r="R29" s="9">
        <f>W6-AVERAGE(W$5:W$7)</f>
        <v>-6.6666666666667318E-2</v>
      </c>
      <c r="S29" s="4"/>
      <c r="T29" s="9">
        <f>POWER(2,O29)</f>
        <v>1.030492020329298</v>
      </c>
      <c r="U29" s="9">
        <f>POWER(2,P29)</f>
        <v>0.90751915531716054</v>
      </c>
      <c r="V29" s="9">
        <f>POWER(2,Q29)</f>
        <v>0.99769217652702358</v>
      </c>
      <c r="W29" s="9">
        <f>POWER(2,R29)</f>
        <v>0.95484160391041617</v>
      </c>
      <c r="Z29" t="s">
        <v>17</v>
      </c>
      <c r="AB29" s="9">
        <f>AE6-AVERAGE(AE$5:AE$7)</f>
        <v>0.2266666666666679</v>
      </c>
      <c r="AC29" s="9">
        <f>AF6-AVERAGE(AF$5:AF$7)</f>
        <v>5.6666666666668419E-2</v>
      </c>
      <c r="AD29" s="4"/>
      <c r="AE29" s="9">
        <f>POWER(2,AB29)</f>
        <v>1.170128253206115</v>
      </c>
      <c r="AF29" s="9">
        <f>POWER(2,AC29)</f>
        <v>1.0400599338884791</v>
      </c>
    </row>
    <row r="30" spans="1:32" x14ac:dyDescent="0.2">
      <c r="A30" s="8"/>
      <c r="B30" t="s">
        <v>18</v>
      </c>
      <c r="D30" s="9">
        <f>H7-AVERAGE(H$5:H$7)</f>
        <v>0.24333333333333318</v>
      </c>
      <c r="E30" s="9">
        <f>I7-AVERAGE(I$5:I$7)</f>
        <v>-1.3333333333334529E-2</v>
      </c>
      <c r="F30" s="9">
        <f>J7-AVERAGE(J$5:J$7)</f>
        <v>2.0000000000000906E-2</v>
      </c>
      <c r="G30" s="4"/>
      <c r="H30" s="9">
        <f>POWER(2,D30)</f>
        <v>1.1837244885898353</v>
      </c>
      <c r="I30" s="9">
        <f>POWER(2,E30)</f>
        <v>0.99080061326522861</v>
      </c>
      <c r="J30" s="9">
        <f>POWER(2,F30)</f>
        <v>1.0139594797900298</v>
      </c>
      <c r="M30" t="s">
        <v>18</v>
      </c>
      <c r="O30" s="9">
        <f>T7-AVERAGE(T$5:T$7)</f>
        <v>-1.6666666666668384E-2</v>
      </c>
      <c r="P30" s="9">
        <f>U7-AVERAGE(U$5:U$7)</f>
        <v>-0.16000000000000014</v>
      </c>
      <c r="Q30" s="9">
        <f>V7-AVERAGE(V$5:V$7)</f>
        <v>-5.3333333333333677E-2</v>
      </c>
      <c r="R30" s="9">
        <f>W7-AVERAGE(W$5:W$7)</f>
        <v>0.10333333333333439</v>
      </c>
      <c r="S30" s="4"/>
      <c r="T30" s="9">
        <f>POWER(2,O30)</f>
        <v>0.98851402035289504</v>
      </c>
      <c r="U30" s="9">
        <f>POWER(2,P30)</f>
        <v>0.89502507092797234</v>
      </c>
      <c r="V30" s="9">
        <f>POWER(2,Q30)</f>
        <v>0.96370711839155165</v>
      </c>
      <c r="W30" s="9">
        <f>POWER(2,R30)</f>
        <v>1.0742526480132863</v>
      </c>
      <c r="Z30" t="s">
        <v>18</v>
      </c>
      <c r="AB30" s="9">
        <f>AE7-AVERAGE(AE$5:AE$7)</f>
        <v>-7.3333333333332806E-2</v>
      </c>
      <c r="AC30" s="9">
        <f>AF7-AVERAGE(AF$5:AF$7)</f>
        <v>4.6666666666666856E-2</v>
      </c>
      <c r="AD30" s="4"/>
      <c r="AE30" s="9">
        <f>POWER(2,AB30)</f>
        <v>0.95043947771080239</v>
      </c>
      <c r="AF30" s="9">
        <f>POWER(2,AC30)</f>
        <v>1.032875715149387</v>
      </c>
    </row>
    <row r="31" spans="1:32" x14ac:dyDescent="0.2">
      <c r="A31" s="10"/>
      <c r="B31" t="s">
        <v>25</v>
      </c>
      <c r="D31" s="9">
        <f>H8-AVERAGE(H$5:H$7)</f>
        <v>2.8933333333333318</v>
      </c>
      <c r="E31" s="9">
        <f>I8-AVERAGE(I$5:I$7)</f>
        <v>4.6966666666666663</v>
      </c>
      <c r="F31" s="9">
        <f>J8-AVERAGE(J$5:J$7)</f>
        <v>1.81</v>
      </c>
      <c r="G31" s="4"/>
      <c r="H31" s="9">
        <f>POWER(2,D31)</f>
        <v>7.4298512803083803</v>
      </c>
      <c r="I31" s="9">
        <f>POWER(2,E31)</f>
        <v>25.93209155871817</v>
      </c>
      <c r="J31" s="9">
        <f>POWER(2,F31)</f>
        <v>3.5064228852641404</v>
      </c>
      <c r="M31" t="s">
        <v>25</v>
      </c>
      <c r="O31" s="9">
        <f>T8-AVERAGE(T$5:T$7)</f>
        <v>4.073333333333335</v>
      </c>
      <c r="P31" s="9">
        <f>U8-AVERAGE(U$5:U$7)</f>
        <v>2.9400000000000013</v>
      </c>
      <c r="Q31" s="9">
        <f>V8-AVERAGE(V$5:V$7)</f>
        <v>3.1566666666666672</v>
      </c>
      <c r="R31" s="9">
        <f>W8-AVERAGE(W$5:W$7)</f>
        <v>2.8933333333333335</v>
      </c>
      <c r="S31" s="4"/>
      <c r="T31" s="9">
        <f>POWER(2,O31)</f>
        <v>16.834317571211482</v>
      </c>
      <c r="U31" s="9">
        <f>POWER(2,P31)</f>
        <v>7.6741129546021218</v>
      </c>
      <c r="V31" s="9">
        <f>POWER(2,Q31)</f>
        <v>8.9176690927113782</v>
      </c>
      <c r="W31" s="9">
        <f>POWER(2,R31)</f>
        <v>7.42985128030839</v>
      </c>
      <c r="Z31" t="s">
        <v>25</v>
      </c>
      <c r="AB31" s="9">
        <f>AE8-AVERAGE(AE$5:AE$7)</f>
        <v>2.2666666666666671</v>
      </c>
      <c r="AC31" s="9">
        <f>AF8-AVERAGE(AF$5:AF$7)</f>
        <v>3.3066666666666649</v>
      </c>
      <c r="AD31" s="4"/>
      <c r="AE31" s="9">
        <f>POWER(2,AB31)</f>
        <v>4.8121001443284683</v>
      </c>
      <c r="AF31" s="9">
        <f>POWER(2,AC31)</f>
        <v>9.8947733872754853</v>
      </c>
    </row>
    <row r="32" spans="1:32" x14ac:dyDescent="0.2">
      <c r="A32" s="8"/>
      <c r="B32" t="s">
        <v>27</v>
      </c>
      <c r="D32" s="9">
        <f>H9-AVERAGE(H$5:H$7)</f>
        <v>3.1533333333333298</v>
      </c>
      <c r="E32" s="9">
        <f>I9-AVERAGE(I$5:I$7)</f>
        <v>4.6466666666666656</v>
      </c>
      <c r="F32" s="9">
        <f>J9-AVERAGE(J$5:J$7)</f>
        <v>1.9399999999999991</v>
      </c>
      <c r="G32" s="4"/>
      <c r="H32" s="9">
        <f>POWER(2,D32)</f>
        <v>8.8970886866549552</v>
      </c>
      <c r="I32" s="9">
        <f>POWER(2,E32)</f>
        <v>25.048749321571194</v>
      </c>
      <c r="J32" s="9">
        <f>POWER(2,F32)</f>
        <v>3.8370564773010547</v>
      </c>
      <c r="M32" t="s">
        <v>27</v>
      </c>
      <c r="O32" s="9">
        <f>T9-AVERAGE(T$5:T$7)</f>
        <v>3.8733333333333322</v>
      </c>
      <c r="P32" s="9">
        <f>U9-AVERAGE(U$5:U$7)</f>
        <v>3.509999999999998</v>
      </c>
      <c r="Q32" s="9">
        <f>V9-AVERAGE(V$5:V$7)</f>
        <v>3.4366666666666648</v>
      </c>
      <c r="R32" s="9">
        <f>W9-AVERAGE(W$5:W$7)</f>
        <v>2.7333333333333334</v>
      </c>
      <c r="S32" s="4"/>
      <c r="T32" s="9">
        <f>POWER(2,O32)</f>
        <v>14.655124644323969</v>
      </c>
      <c r="U32" s="9">
        <f>POWER(2,P32)</f>
        <v>11.392401564776556</v>
      </c>
      <c r="V32" s="9">
        <f>POWER(2,Q32)</f>
        <v>10.827788193097955</v>
      </c>
      <c r="W32" s="9">
        <f>POWER(2,R32)</f>
        <v>6.6499031691423021</v>
      </c>
      <c r="Z32" t="s">
        <v>27</v>
      </c>
      <c r="AB32" s="9">
        <f>AE9-AVERAGE(AE$5:AE$7)</f>
        <v>2.7166666666666663</v>
      </c>
      <c r="AC32" s="9">
        <f>AF9-AVERAGE(AF$5:AF$7)</f>
        <v>3.086666666666666</v>
      </c>
      <c r="AD32" s="4"/>
      <c r="AE32" s="9">
        <f>POWER(2,AB32)</f>
        <v>6.57352251668632</v>
      </c>
      <c r="AF32" s="9">
        <f>POWER(2,AC32)</f>
        <v>8.4953104316988544</v>
      </c>
    </row>
    <row r="33" spans="1:32" x14ac:dyDescent="0.2">
      <c r="A33" s="8"/>
      <c r="B33" t="s">
        <v>29</v>
      </c>
      <c r="D33" s="9">
        <f>H10-AVERAGE(H$5:H$7)</f>
        <v>2.9133333333333313</v>
      </c>
      <c r="E33" s="9">
        <f>I10-AVERAGE(I$5:I$7)</f>
        <v>4.876666666666666</v>
      </c>
      <c r="F33" s="9">
        <f>J10-AVERAGE(J$5:J$7)</f>
        <v>2.06</v>
      </c>
      <c r="G33" s="4"/>
      <c r="H33" s="9">
        <f>POWER(2,D33)</f>
        <v>7.5335681390987643</v>
      </c>
      <c r="I33" s="9">
        <f>POWER(2,E33)</f>
        <v>29.378048638887019</v>
      </c>
      <c r="J33" s="9">
        <f>POWER(2,F33)</f>
        <v>4.1698630433644857</v>
      </c>
      <c r="M33" t="s">
        <v>29</v>
      </c>
      <c r="O33" s="9">
        <f>T10-AVERAGE(T$5:T$7)</f>
        <v>4.0333333333333323</v>
      </c>
      <c r="P33" s="9">
        <f>U10-AVERAGE(U$5:U$7)</f>
        <v>3.0399999999999991</v>
      </c>
      <c r="Q33" s="9">
        <f>V10-AVERAGE(V$5:V$7)</f>
        <v>3.4266666666666667</v>
      </c>
      <c r="R33" s="9">
        <f>W10-AVERAGE(W$5:W$7)</f>
        <v>2.8533333333333344</v>
      </c>
      <c r="S33" s="4"/>
      <c r="T33" s="9">
        <f>POWER(2,O33)</f>
        <v>16.373982271948385</v>
      </c>
      <c r="U33" s="9">
        <f>POWER(2,P33)</f>
        <v>8.2249106132485288</v>
      </c>
      <c r="V33" s="9">
        <f>POWER(2,Q33)</f>
        <v>10.752995196747339</v>
      </c>
      <c r="W33" s="9">
        <f>POWER(2,R33)</f>
        <v>7.2266816063294632</v>
      </c>
      <c r="Z33" t="s">
        <v>29</v>
      </c>
      <c r="AB33" s="9">
        <f>AE10-AVERAGE(AE$5:AE$7)</f>
        <v>2.636666666666668</v>
      </c>
      <c r="AC33" s="9">
        <f>AF10-AVERAGE(AF$5:AF$7)</f>
        <v>3.2366666666666646</v>
      </c>
      <c r="AD33" s="4"/>
      <c r="AE33" s="9">
        <f>POWER(2,AB33)</f>
        <v>6.2189312428339836</v>
      </c>
      <c r="AF33" s="9">
        <f>POWER(2,AC33)</f>
        <v>9.4261371107525456</v>
      </c>
    </row>
    <row r="34" spans="1:32" x14ac:dyDescent="0.2">
      <c r="A34" s="10"/>
      <c r="B34" t="s">
        <v>26</v>
      </c>
      <c r="D34" s="9">
        <f>H11-AVERAGE(H$5:H$7)</f>
        <v>2.7833333333333323</v>
      </c>
      <c r="E34" s="9">
        <f>I11-AVERAGE(I$5:I$7)</f>
        <v>4.506666666666665</v>
      </c>
      <c r="F34" s="9">
        <f>J11-AVERAGE(J$5:J$7)</f>
        <v>2.1799999999999975</v>
      </c>
      <c r="G34" s="4"/>
      <c r="H34" s="9">
        <f>POWER(2,D34)</f>
        <v>6.8844114979546358</v>
      </c>
      <c r="I34" s="9">
        <f>POWER(2,E34)</f>
        <v>22.732219826063581</v>
      </c>
      <c r="J34" s="9">
        <f>POWER(2,F34)</f>
        <v>4.5315355411831861</v>
      </c>
      <c r="M34" t="s">
        <v>26</v>
      </c>
      <c r="O34" s="9">
        <f>T11-AVERAGE(T$5:T$7)</f>
        <v>3.8933333333333318</v>
      </c>
      <c r="P34" s="9">
        <f>U11-AVERAGE(U$5:U$7)</f>
        <v>2.8199999999999967</v>
      </c>
      <c r="Q34" s="9">
        <f>V11-AVERAGE(V$5:V$7)</f>
        <v>3.4466666666666663</v>
      </c>
      <c r="R34" s="9">
        <f>W11-AVERAGE(W$5:W$7)</f>
        <v>2.8533333333333308</v>
      </c>
      <c r="S34" s="4"/>
      <c r="T34" s="9">
        <f>POWER(2,O34)</f>
        <v>14.859702560616762</v>
      </c>
      <c r="U34" s="9">
        <f>POWER(2,P34)</f>
        <v>7.0616239703252228</v>
      </c>
      <c r="V34" s="9">
        <f>POWER(2,Q34)</f>
        <v>10.903101415878609</v>
      </c>
      <c r="W34" s="9">
        <f>POWER(2,R34)</f>
        <v>7.2266816063294455</v>
      </c>
      <c r="Z34" t="s">
        <v>26</v>
      </c>
      <c r="AB34" s="9">
        <f>AE11-AVERAGE(AE$5:AE$7)</f>
        <v>2.5966666666666653</v>
      </c>
      <c r="AC34" s="9">
        <f>AF11-AVERAGE(AF$5:AF$7)</f>
        <v>3.0166666666666657</v>
      </c>
      <c r="AD34" s="4"/>
      <c r="AE34" s="9">
        <f>POWER(2,AB34)</f>
        <v>6.0488742409592975</v>
      </c>
      <c r="AF34" s="9">
        <f>POWER(2,AC34)</f>
        <v>8.0929555224153731</v>
      </c>
    </row>
    <row r="35" spans="1:32" x14ac:dyDescent="0.2">
      <c r="A35" s="8"/>
      <c r="B35" t="s">
        <v>28</v>
      </c>
      <c r="D35" s="9">
        <f>H12-AVERAGE(H$5:H$7)</f>
        <v>2.8833333333333302</v>
      </c>
      <c r="E35" s="9">
        <f>I12-AVERAGE(I$5:I$7)</f>
        <v>4.636666666666664</v>
      </c>
      <c r="F35" s="9">
        <f>J12-AVERAGE(J$5:J$7)</f>
        <v>2.0299999999999989</v>
      </c>
      <c r="G35" s="4"/>
      <c r="H35" s="9">
        <f>POWER(2,D35)</f>
        <v>7.3785295486874967</v>
      </c>
      <c r="I35" s="9">
        <f>POWER(2,E35)</f>
        <v>24.875724971335867</v>
      </c>
      <c r="J35" s="9">
        <f>POWER(2,F35)</f>
        <v>4.0840485028287699</v>
      </c>
      <c r="M35" t="s">
        <v>28</v>
      </c>
      <c r="O35" s="9">
        <f>T12-AVERAGE(T$5:T$7)</f>
        <v>3.5333333333333323</v>
      </c>
      <c r="P35" s="9">
        <f>U12-AVERAGE(U$5:U$7)</f>
        <v>3.4499999999999993</v>
      </c>
      <c r="Q35" s="9">
        <f>V12-AVERAGE(V$5:V$7)</f>
        <v>2.8466666666666649</v>
      </c>
      <c r="R35" s="9">
        <f>W12-AVERAGE(W$5:W$7)</f>
        <v>2.4733333333333318</v>
      </c>
      <c r="S35" s="4"/>
      <c r="T35" s="9">
        <f>POWER(2,O35)</f>
        <v>11.578153899523015</v>
      </c>
      <c r="U35" s="9">
        <f>POWER(2,P35)</f>
        <v>10.928322054035158</v>
      </c>
      <c r="V35" s="9">
        <f>POWER(2,Q35)</f>
        <v>7.1933642851054778</v>
      </c>
      <c r="W35" s="9">
        <f>POWER(2,R35)</f>
        <v>5.5532538019191593</v>
      </c>
      <c r="Z35" t="s">
        <v>28</v>
      </c>
      <c r="AB35" s="9">
        <f>AE12-AVERAGE(AE$5:AE$7)</f>
        <v>2.3266666666666693</v>
      </c>
      <c r="AC35" s="9">
        <f>AF12-AVERAGE(AF$5:AF$7)</f>
        <v>2.8566666666666691</v>
      </c>
      <c r="AD35" s="4"/>
      <c r="AE35" s="9">
        <f>POWER(2,AB35)</f>
        <v>5.0164496382010544</v>
      </c>
      <c r="AF35" s="9">
        <f>POWER(2,AC35)</f>
        <v>7.243398090466763</v>
      </c>
    </row>
    <row r="36" spans="1:32" x14ac:dyDescent="0.2">
      <c r="A36" s="8"/>
      <c r="B36" t="s">
        <v>30</v>
      </c>
      <c r="D36" s="9">
        <f>H13-AVERAGE(H$5:H$7)</f>
        <v>2.5333333333333323</v>
      </c>
      <c r="E36" s="9">
        <f>I13-AVERAGE(I$5:I$7)</f>
        <v>4.4366666666666683</v>
      </c>
      <c r="F36" s="9">
        <f>J13-AVERAGE(J$5:J$7)</f>
        <v>1.5000000000000013</v>
      </c>
      <c r="G36" s="4"/>
      <c r="H36" s="9">
        <f>POWER(2,D36)</f>
        <v>5.7890769497615082</v>
      </c>
      <c r="I36" s="9">
        <f>POWER(2,E36)</f>
        <v>21.655576386195968</v>
      </c>
      <c r="J36" s="9">
        <f>POWER(2,F36)</f>
        <v>2.8284271247461925</v>
      </c>
      <c r="M36" t="s">
        <v>30</v>
      </c>
      <c r="O36" s="9">
        <f>T13-AVERAGE(T$5:T$7)</f>
        <v>4.0533333333333355</v>
      </c>
      <c r="P36" s="9">
        <f>U13-AVERAGE(U$5:U$7)</f>
        <v>3.4200000000000017</v>
      </c>
      <c r="Q36" s="9">
        <f>V13-AVERAGE(V$5:V$7)</f>
        <v>3.0466666666666677</v>
      </c>
      <c r="R36" s="9">
        <f>W13-AVERAGE(W$5:W$7)</f>
        <v>2.4233333333333347</v>
      </c>
      <c r="S36" s="4"/>
      <c r="T36" s="9">
        <f>POWER(2,O36)</f>
        <v>16.602554546555982</v>
      </c>
      <c r="U36" s="9">
        <f>POWER(2,P36)</f>
        <v>10.70342043828891</v>
      </c>
      <c r="V36" s="9">
        <f>POWER(2,Q36)</f>
        <v>8.2630057211950998</v>
      </c>
      <c r="W36" s="9">
        <f>POWER(2,R36)</f>
        <v>5.3640895910137436</v>
      </c>
      <c r="Z36" t="s">
        <v>30</v>
      </c>
      <c r="AB36" s="9">
        <f>AE13-AVERAGE(AE$5:AE$7)</f>
        <v>2.2266666666666679</v>
      </c>
      <c r="AC36" s="9">
        <f>AF13-AVERAGE(AF$5:AF$7)</f>
        <v>2.946666666666669</v>
      </c>
      <c r="AD36" s="4"/>
      <c r="AE36" s="9">
        <f>POWER(2,AB36)</f>
        <v>4.6805130128244601</v>
      </c>
      <c r="AF36" s="9">
        <f>POWER(2,AC36)</f>
        <v>7.7096569471324257</v>
      </c>
    </row>
    <row r="37" spans="1:32" x14ac:dyDescent="0.2">
      <c r="A37" s="8"/>
      <c r="D37" s="9"/>
      <c r="E37" s="9"/>
      <c r="F37" s="9"/>
      <c r="G37" s="4"/>
      <c r="H37" s="9"/>
      <c r="I37" s="9"/>
      <c r="J37" s="9"/>
      <c r="O37" s="9"/>
      <c r="P37" s="9"/>
      <c r="Q37" s="9"/>
      <c r="R37" s="9"/>
      <c r="S37" s="4"/>
      <c r="T37" s="9"/>
      <c r="U37" s="9"/>
      <c r="V37" s="9"/>
      <c r="W37" s="9"/>
      <c r="AB37" s="9"/>
      <c r="AC37" s="9"/>
      <c r="AD37" s="4"/>
      <c r="AE37" s="9"/>
      <c r="AF37" s="9"/>
    </row>
    <row r="38" spans="1:32" x14ac:dyDescent="0.2">
      <c r="B38" t="s">
        <v>8</v>
      </c>
      <c r="D38" s="9">
        <f>H15-AVERAGE(H$15:H$17)</f>
        <v>7.6666666666667105E-2</v>
      </c>
      <c r="E38" s="9">
        <f>I15-AVERAGE(I$15:I$17)</f>
        <v>-0.2400000000000011</v>
      </c>
      <c r="F38" s="9">
        <f>J15-AVERAGE(J$15:J$17)</f>
        <v>6.3333333333333908E-2</v>
      </c>
      <c r="G38" s="4"/>
      <c r="H38" s="9">
        <f>POWER(2,D38)</f>
        <v>1.0545786295160133</v>
      </c>
      <c r="I38" s="9">
        <f>POWER(2,E38)</f>
        <v>0.84674531236252659</v>
      </c>
      <c r="J38" s="9">
        <f>POWER(2,F38)</f>
        <v>1.0448771528608711</v>
      </c>
      <c r="M38" t="s">
        <v>8</v>
      </c>
      <c r="O38" s="9">
        <f>T15-AVERAGE(T$15:T$17)</f>
        <v>0.29000000000000181</v>
      </c>
      <c r="P38" s="9">
        <f>U15-AVERAGE(U$15:U$17)</f>
        <v>0.1233333333333313</v>
      </c>
      <c r="Q38" s="9">
        <f t="shared" ref="P38:R46" si="8">V15-AVERAGE(V$15:V$17)</f>
        <v>-6.6666666666668206E-3</v>
      </c>
      <c r="R38" s="9">
        <f t="shared" si="8"/>
        <v>0.10000000000000053</v>
      </c>
      <c r="S38" s="4"/>
      <c r="T38" s="9">
        <f>POWER(2,O38)</f>
        <v>1.22264027769207</v>
      </c>
      <c r="U38" s="9">
        <f>POWER(2,P38)</f>
        <v>1.0892486561426107</v>
      </c>
      <c r="V38" s="9">
        <f>POWER(2,Q38)</f>
        <v>0.99538967910322906</v>
      </c>
      <c r="W38" s="9">
        <f>POWER(2,R38)</f>
        <v>1.0717734625362936</v>
      </c>
      <c r="Z38" t="s">
        <v>8</v>
      </c>
      <c r="AB38" s="9">
        <f>AE15-AVERAGE(AE$15:AE$17)</f>
        <v>-5.3333333333333233E-2</v>
      </c>
      <c r="AC38" s="9">
        <f>AF15-AVERAGE(AF$15:AF$17)</f>
        <v>7.9999999999998295E-2</v>
      </c>
      <c r="AD38" s="4"/>
      <c r="AE38" s="9">
        <f>POWER(2,AB38)</f>
        <v>0.96370711839155188</v>
      </c>
      <c r="AF38" s="9">
        <f>POWER(2,AC38)</f>
        <v>1.0570180405613792</v>
      </c>
    </row>
    <row r="39" spans="1:32" x14ac:dyDescent="0.2">
      <c r="B39" t="s">
        <v>10</v>
      </c>
      <c r="D39" s="9">
        <f>H16-AVERAGE(H$15:H$17)</f>
        <v>-0.12333333333333218</v>
      </c>
      <c r="E39" s="9">
        <f>I16-AVERAGE(I$15:I$17)</f>
        <v>0.20999999999999819</v>
      </c>
      <c r="F39" s="9">
        <f>J16-AVERAGE(J$15:J$17)</f>
        <v>-0.17666666666666808</v>
      </c>
      <c r="G39" s="4"/>
      <c r="H39" s="9">
        <f>POWER(2,D39)</f>
        <v>0.91806401996522058</v>
      </c>
      <c r="I39" s="9">
        <f>POWER(2,E39)</f>
        <v>1.156688183905286</v>
      </c>
      <c r="J39" s="9">
        <f>POWER(2,F39)</f>
        <v>0.8847448311796452</v>
      </c>
      <c r="M39" t="s">
        <v>10</v>
      </c>
      <c r="O39" s="9">
        <f t="shared" ref="O39:O46" si="9">T16-AVERAGE(T$15:T$17)</f>
        <v>-0.31000000000000316</v>
      </c>
      <c r="P39" s="9">
        <f t="shared" si="8"/>
        <v>-0.39666666666666828</v>
      </c>
      <c r="Q39" s="9">
        <f t="shared" si="8"/>
        <v>-0.10666666666666824</v>
      </c>
      <c r="R39" s="9">
        <f t="shared" si="8"/>
        <v>-7.0000000000001172E-2</v>
      </c>
      <c r="S39" s="4"/>
      <c r="T39" s="9">
        <f>POWER(2,O39)</f>
        <v>0.80664175922212455</v>
      </c>
      <c r="U39" s="9">
        <f>POWER(2,P39)</f>
        <v>0.75961133211779874</v>
      </c>
      <c r="V39" s="9">
        <f>POWER(2,Q39)</f>
        <v>0.92873141003854753</v>
      </c>
      <c r="W39" s="9">
        <f>POWER(2,R39)</f>
        <v>0.95263799804393667</v>
      </c>
      <c r="Z39" t="s">
        <v>10</v>
      </c>
      <c r="AB39" s="9">
        <f t="shared" ref="AB39:AC46" si="10">AE16-AVERAGE(AE$15:AE$17)</f>
        <v>0.10666666666666691</v>
      </c>
      <c r="AC39" s="9">
        <f t="shared" si="10"/>
        <v>1.9999999999999574E-2</v>
      </c>
      <c r="AD39" s="4"/>
      <c r="AE39" s="9">
        <f>POWER(2,AB39)</f>
        <v>1.0767375682475233</v>
      </c>
      <c r="AF39" s="9">
        <f>POWER(2,AC39)</f>
        <v>1.0139594797900289</v>
      </c>
    </row>
    <row r="40" spans="1:32" x14ac:dyDescent="0.2">
      <c r="B40" t="s">
        <v>12</v>
      </c>
      <c r="D40" s="9">
        <f>H17-AVERAGE(H$15:H$17)</f>
        <v>4.6666666666665968E-2</v>
      </c>
      <c r="E40" s="9">
        <f>I17-AVERAGE(I$15:I$17)</f>
        <v>3.0000000000002025E-2</v>
      </c>
      <c r="F40" s="9">
        <f>J17-AVERAGE(J$15:J$17)</f>
        <v>0.11333333333333462</v>
      </c>
      <c r="G40" s="4"/>
      <c r="H40" s="9">
        <f>POWER(2,D40)</f>
        <v>1.0328757151493864</v>
      </c>
      <c r="I40" s="9">
        <f>POWER(2,E40)</f>
        <v>1.0210121257071947</v>
      </c>
      <c r="J40" s="9">
        <f>POWER(2,F40)</f>
        <v>1.0817246660801056</v>
      </c>
      <c r="M40" t="s">
        <v>12</v>
      </c>
      <c r="O40" s="9">
        <f t="shared" si="9"/>
        <v>2.0000000000002238E-2</v>
      </c>
      <c r="P40" s="9">
        <f t="shared" si="8"/>
        <v>0.27333333333333343</v>
      </c>
      <c r="Q40" s="9">
        <f t="shared" si="8"/>
        <v>0.11333333333333417</v>
      </c>
      <c r="R40" s="9">
        <f t="shared" si="8"/>
        <v>-2.9999999999998472E-2</v>
      </c>
      <c r="S40" s="4"/>
      <c r="T40" s="9">
        <f>POWER(2,O40)</f>
        <v>1.0139594797900306</v>
      </c>
      <c r="U40" s="9">
        <f>POWER(2,P40)</f>
        <v>1.2085970563467681</v>
      </c>
      <c r="V40" s="9">
        <f>POWER(2,Q40)</f>
        <v>1.0817246660801054</v>
      </c>
      <c r="W40" s="9">
        <f>POWER(2,R40)</f>
        <v>0.97942029758692783</v>
      </c>
      <c r="Z40" t="s">
        <v>12</v>
      </c>
      <c r="AB40" s="9">
        <f t="shared" si="10"/>
        <v>-5.3333333333333233E-2</v>
      </c>
      <c r="AC40" s="9">
        <f t="shared" si="10"/>
        <v>-9.9999999999997868E-2</v>
      </c>
      <c r="AD40" s="4"/>
      <c r="AE40" s="9">
        <f>POWER(2,AB40)</f>
        <v>0.96370711839155188</v>
      </c>
      <c r="AF40" s="9">
        <f>POWER(2,AC40)</f>
        <v>0.93303299153680885</v>
      </c>
    </row>
    <row r="41" spans="1:32" x14ac:dyDescent="0.2">
      <c r="A41" s="6"/>
      <c r="B41" t="s">
        <v>19</v>
      </c>
      <c r="D41" s="9">
        <f>H18-AVERAGE(H$15:H$17)</f>
        <v>3.2666666666666648</v>
      </c>
      <c r="E41" s="9">
        <f>I18-AVERAGE(I$15:I$17)</f>
        <v>4.5900000000000007</v>
      </c>
      <c r="F41" s="9">
        <f>J18-AVERAGE(J$15:J$17)</f>
        <v>1.9133333333333318</v>
      </c>
      <c r="G41" s="4"/>
      <c r="H41" s="9">
        <f>POWER(2,D41)</f>
        <v>9.6242002886569225</v>
      </c>
      <c r="I41" s="9">
        <f>POWER(2,E41)</f>
        <v>24.083947958577088</v>
      </c>
      <c r="J41" s="9">
        <f>POWER(2,F41)</f>
        <v>3.7667840695493835</v>
      </c>
      <c r="M41" t="s">
        <v>19</v>
      </c>
      <c r="O41" s="9">
        <f t="shared" si="9"/>
        <v>3.71</v>
      </c>
      <c r="P41" s="9">
        <f t="shared" si="8"/>
        <v>3.423333333333332</v>
      </c>
      <c r="Q41" s="9">
        <f t="shared" si="8"/>
        <v>2.6733333333333329</v>
      </c>
      <c r="R41" s="9">
        <f t="shared" si="8"/>
        <v>2.5499999999999998</v>
      </c>
      <c r="S41" s="4"/>
      <c r="T41" s="9">
        <f>POWER(2,O41)</f>
        <v>13.086432936924494</v>
      </c>
      <c r="U41" s="9">
        <f>POWER(2,P41)</f>
        <v>10.728179182027468</v>
      </c>
      <c r="V41" s="9">
        <f>POWER(2,Q41)</f>
        <v>6.3790135071455731</v>
      </c>
      <c r="W41" s="9">
        <f>POWER(2,R41)</f>
        <v>5.8563427837825</v>
      </c>
      <c r="Z41" t="s">
        <v>19</v>
      </c>
      <c r="AB41" s="9">
        <f t="shared" si="10"/>
        <v>2.3966666666666661</v>
      </c>
      <c r="AC41" s="9">
        <f t="shared" si="10"/>
        <v>3.0800000000000018</v>
      </c>
      <c r="AD41" s="4"/>
      <c r="AE41" s="9">
        <f>POWER(2,AB41)</f>
        <v>5.2658508777745343</v>
      </c>
      <c r="AF41" s="9">
        <f>POWER(2,AC41)</f>
        <v>8.4561443244910528</v>
      </c>
    </row>
    <row r="42" spans="1:32" x14ac:dyDescent="0.2">
      <c r="B42" t="s">
        <v>21</v>
      </c>
      <c r="D42" s="9">
        <f>H19-AVERAGE(H$15:H$17)</f>
        <v>3.2766666666666699</v>
      </c>
      <c r="E42" s="9">
        <f>I19-AVERAGE(I$15:I$17)</f>
        <v>4.6800000000000042</v>
      </c>
      <c r="F42" s="9">
        <f>J19-AVERAGE(J$15:J$17)</f>
        <v>2.2433333333333372</v>
      </c>
      <c r="G42" s="4"/>
      <c r="H42" s="9">
        <f>POWER(2,D42)</f>
        <v>9.6911418955205946</v>
      </c>
      <c r="I42" s="9">
        <f>POWER(2,E42)</f>
        <v>25.634236082867982</v>
      </c>
      <c r="J42" s="9">
        <f>POWER(2,F42)</f>
        <v>4.7348979543593535</v>
      </c>
      <c r="M42" t="s">
        <v>21</v>
      </c>
      <c r="O42" s="9">
        <f t="shared" si="9"/>
        <v>3.7800000000000002</v>
      </c>
      <c r="P42" s="9">
        <f t="shared" si="8"/>
        <v>3.4833333333333343</v>
      </c>
      <c r="Q42" s="9">
        <f t="shared" si="8"/>
        <v>3.0833333333333366</v>
      </c>
      <c r="R42" s="9">
        <f t="shared" si="8"/>
        <v>3.1700000000000044</v>
      </c>
      <c r="S42" s="4"/>
      <c r="T42" s="9">
        <f>POWER(2,O42)</f>
        <v>13.737046983004063</v>
      </c>
      <c r="U42" s="9">
        <f>POWER(2,P42)</f>
        <v>11.183759473432161</v>
      </c>
      <c r="V42" s="9">
        <f>POWER(2,Q42)</f>
        <v>8.4757047548743802</v>
      </c>
      <c r="W42" s="9">
        <f>POWER(2,R42)</f>
        <v>9.000467877510502</v>
      </c>
      <c r="Z42" t="s">
        <v>21</v>
      </c>
      <c r="AB42" s="9">
        <f t="shared" si="10"/>
        <v>2.7466666666666675</v>
      </c>
      <c r="AC42" s="9">
        <f>AF19-AVERAGE(AF$15:AF$17)</f>
        <v>3.16</v>
      </c>
      <c r="AD42" s="4"/>
      <c r="AE42" s="9">
        <f>POWER(2,AB42)</f>
        <v>6.7116461981460036</v>
      </c>
      <c r="AF42" s="9">
        <f>POWER(2,AC42)</f>
        <v>8.9382971045777602</v>
      </c>
    </row>
    <row r="43" spans="1:32" x14ac:dyDescent="0.2">
      <c r="B43" t="s">
        <v>23</v>
      </c>
      <c r="D43" s="9">
        <f>H20-AVERAGE(H$15:H$17)</f>
        <v>2.9666666666666677</v>
      </c>
      <c r="E43" s="9">
        <f>I20-AVERAGE(I$15:I$17)</f>
        <v>4.5700000000000012</v>
      </c>
      <c r="F43" s="9">
        <f>J20-AVERAGE(J$15:J$17)</f>
        <v>1.8533333333333366</v>
      </c>
      <c r="H43" s="9">
        <f>POWER(2,D43)</f>
        <v>7.8172797474739717</v>
      </c>
      <c r="I43" s="9">
        <f>POWER(2,E43)</f>
        <v>23.752377130064797</v>
      </c>
      <c r="J43" s="9">
        <f>POWER(2,F43)</f>
        <v>3.6133408031647369</v>
      </c>
      <c r="M43" t="s">
        <v>23</v>
      </c>
      <c r="O43" s="9">
        <f t="shared" si="9"/>
        <v>3.8500000000000005</v>
      </c>
      <c r="P43" s="9">
        <f t="shared" si="8"/>
        <v>3.5533333333333346</v>
      </c>
      <c r="Q43" s="9">
        <f t="shared" si="8"/>
        <v>2.8633333333333342</v>
      </c>
      <c r="R43" s="9">
        <f t="shared" si="8"/>
        <v>2.7400000000000047</v>
      </c>
      <c r="T43" s="9">
        <f>POWER(2,O43)</f>
        <v>14.420007401773288</v>
      </c>
      <c r="U43" s="9">
        <f>POWER(2,P43)</f>
        <v>11.739778904889276</v>
      </c>
      <c r="V43" s="9">
        <f>POWER(2,Q43)</f>
        <v>7.2769471519862554</v>
      </c>
      <c r="W43" s="9">
        <f>POWER(2,R43)</f>
        <v>6.6807033554269752</v>
      </c>
      <c r="Z43" t="s">
        <v>23</v>
      </c>
      <c r="AB43" s="9">
        <f t="shared" si="10"/>
        <v>2.2866666666666666</v>
      </c>
      <c r="AC43" s="9">
        <f t="shared" si="10"/>
        <v>2.8200000000000003</v>
      </c>
      <c r="AE43" s="9">
        <f>POWER(2,AB43)</f>
        <v>4.879274559040816</v>
      </c>
      <c r="AF43" s="9">
        <f>POWER(2,AC43)</f>
        <v>7.0616239703252397</v>
      </c>
    </row>
    <row r="44" spans="1:32" x14ac:dyDescent="0.2">
      <c r="A44" s="6"/>
      <c r="B44" t="s">
        <v>20</v>
      </c>
      <c r="D44" s="9">
        <f>H21-AVERAGE(H$15:H$17)</f>
        <v>2.7766666666666664</v>
      </c>
      <c r="E44" s="9">
        <f>I21-AVERAGE(I$15:I$17)</f>
        <v>4.3999999999999995</v>
      </c>
      <c r="F44" s="9">
        <f>J21-AVERAGE(J$15:J$17)</f>
        <v>2.3133333333333339</v>
      </c>
      <c r="H44" s="9">
        <f>POWER(2,D44)</f>
        <v>6.852672151763648</v>
      </c>
      <c r="I44" s="9">
        <f>POWER(2,E44)</f>
        <v>21.112126572366297</v>
      </c>
      <c r="J44" s="9">
        <f>POWER(2,F44)</f>
        <v>4.9703013779437342</v>
      </c>
      <c r="M44" t="s">
        <v>20</v>
      </c>
      <c r="O44" s="9">
        <f t="shared" si="9"/>
        <v>3.9400000000000004</v>
      </c>
      <c r="P44" s="9">
        <f t="shared" si="8"/>
        <v>3.1533333333333324</v>
      </c>
      <c r="Q44" s="9">
        <f t="shared" si="8"/>
        <v>3.0033333333333347</v>
      </c>
      <c r="R44" s="9">
        <f t="shared" si="8"/>
        <v>3.2800000000000002</v>
      </c>
      <c r="T44" s="9">
        <f>POWER(2,O44)</f>
        <v>15.348225909204231</v>
      </c>
      <c r="U44" s="9">
        <f>POWER(2,P44)</f>
        <v>8.8970886866549712</v>
      </c>
      <c r="V44" s="9">
        <f>POWER(2,Q44)</f>
        <v>8.0185052947373912</v>
      </c>
      <c r="W44" s="9">
        <f>POWER(2,R44)</f>
        <v>9.7135590751603775</v>
      </c>
      <c r="Z44" t="s">
        <v>20</v>
      </c>
      <c r="AB44" s="9">
        <f t="shared" si="10"/>
        <v>2.2466666666666675</v>
      </c>
      <c r="AC44" s="9">
        <f t="shared" si="10"/>
        <v>2.7899999999999991</v>
      </c>
      <c r="AE44" s="9">
        <f>POWER(2,AB44)</f>
        <v>4.7458505396339499</v>
      </c>
      <c r="AF44" s="9">
        <f>POWER(2,AC44)</f>
        <v>6.9162978504629171</v>
      </c>
    </row>
    <row r="45" spans="1:32" x14ac:dyDescent="0.2">
      <c r="B45" t="s">
        <v>22</v>
      </c>
      <c r="D45" s="9">
        <f>H22-AVERAGE(H$15:H$17)</f>
        <v>2.9866666666666672</v>
      </c>
      <c r="E45" s="9">
        <f>I22-AVERAGE(I$15:I$17)</f>
        <v>4.6700000000000026</v>
      </c>
      <c r="F45" s="9">
        <f>J22-AVERAGE(J$15:J$17)</f>
        <v>2.4033333333333338</v>
      </c>
      <c r="G45" s="9"/>
      <c r="H45" s="9">
        <f>POWER(2,D45)</f>
        <v>7.926404906121836</v>
      </c>
      <c r="I45" s="9">
        <f>POWER(2,E45)</f>
        <v>25.457167480157445</v>
      </c>
      <c r="J45" s="9">
        <f>POWER(2,F45)</f>
        <v>5.2902405844901583</v>
      </c>
      <c r="M45" t="s">
        <v>22</v>
      </c>
      <c r="O45" s="9">
        <f t="shared" si="9"/>
        <v>3.9300000000000024</v>
      </c>
      <c r="P45" s="9">
        <f t="shared" si="8"/>
        <v>3.1033333333333353</v>
      </c>
      <c r="Q45" s="9">
        <f t="shared" si="8"/>
        <v>2.7833333333333359</v>
      </c>
      <c r="R45" s="9">
        <f t="shared" si="8"/>
        <v>2.7500000000000027</v>
      </c>
      <c r="S45" s="9"/>
      <c r="T45" s="9">
        <f>POWER(2,O45)</f>
        <v>15.242207968703022</v>
      </c>
      <c r="U45" s="9">
        <f>POWER(2,P45)</f>
        <v>8.5940211841062961</v>
      </c>
      <c r="V45" s="9">
        <f>POWER(2,Q45)</f>
        <v>6.8844114979546527</v>
      </c>
      <c r="W45" s="9">
        <f>POWER(2,R45)</f>
        <v>6.7271713220297285</v>
      </c>
      <c r="Z45" t="s">
        <v>22</v>
      </c>
      <c r="AB45" s="9">
        <f t="shared" si="10"/>
        <v>2.3766666666666665</v>
      </c>
      <c r="AC45" s="9">
        <f>AF22-AVERAGE(AF$15:AF$17)</f>
        <v>2.8000000000000007</v>
      </c>
      <c r="AD45" s="9"/>
      <c r="AE45" s="9">
        <f>POWER(2,AB45)</f>
        <v>5.1933543526463097</v>
      </c>
      <c r="AF45" s="9">
        <f>POWER(2,AC45)</f>
        <v>6.9644045063689966</v>
      </c>
    </row>
    <row r="46" spans="1:32" x14ac:dyDescent="0.2">
      <c r="A46" s="8"/>
      <c r="B46" t="s">
        <v>24</v>
      </c>
      <c r="D46" s="9">
        <f>H23-AVERAGE(H$15:H$17)</f>
        <v>3.3066666666666675</v>
      </c>
      <c r="E46" s="9">
        <f>I23-AVERAGE(I$15:I$17)</f>
        <v>4.3500000000000023</v>
      </c>
      <c r="F46" s="9">
        <f>J23-AVERAGE(J$15:J$17)</f>
        <v>1.8333333333333335</v>
      </c>
      <c r="G46" s="9"/>
      <c r="H46" s="9">
        <f>POWER(2,D46)</f>
        <v>9.894773387275503</v>
      </c>
      <c r="I46" s="9">
        <f>POWER(2,E46)</f>
        <v>20.392970037108228</v>
      </c>
      <c r="J46" s="9">
        <f>POWER(2,F46)</f>
        <v>3.5635948725613575</v>
      </c>
      <c r="M46" t="s">
        <v>24</v>
      </c>
      <c r="O46" s="9">
        <f t="shared" si="9"/>
        <v>3.7700000000000022</v>
      </c>
      <c r="P46" s="9">
        <f t="shared" si="8"/>
        <v>3.4433333333333351</v>
      </c>
      <c r="Q46" s="9">
        <f t="shared" si="8"/>
        <v>3.0533333333333355</v>
      </c>
      <c r="R46" s="9">
        <f t="shared" si="8"/>
        <v>3.2700000000000022</v>
      </c>
      <c r="S46" s="9"/>
      <c r="T46" s="9">
        <f>POWER(2,O46)</f>
        <v>13.642158268287325</v>
      </c>
      <c r="U46" s="9">
        <f>POWER(2,P46)</f>
        <v>10.877938982502815</v>
      </c>
      <c r="V46" s="9">
        <f>POWER(2,Q46)</f>
        <v>8.3012772732779911</v>
      </c>
      <c r="W46" s="9">
        <f>POWER(2,R46)</f>
        <v>9.646462621526096</v>
      </c>
      <c r="Z46" t="s">
        <v>24</v>
      </c>
      <c r="AB46" s="9">
        <f t="shared" si="10"/>
        <v>2.2466666666666675</v>
      </c>
      <c r="AC46" s="9">
        <f t="shared" si="10"/>
        <v>3.0700000000000003</v>
      </c>
      <c r="AD46" s="9"/>
      <c r="AE46" s="9">
        <f>POWER(2,AB46)</f>
        <v>4.7458505396339499</v>
      </c>
      <c r="AF46" s="9">
        <f>POWER(2,AC46)</f>
        <v>8.3977334689845371</v>
      </c>
    </row>
    <row r="47" spans="1:32" x14ac:dyDescent="0.2">
      <c r="A47" s="9"/>
      <c r="B47" s="9"/>
      <c r="C47" s="9"/>
      <c r="D47" s="9"/>
      <c r="E47" s="9"/>
      <c r="F47" s="9"/>
      <c r="G47" s="9"/>
      <c r="H47" s="9"/>
      <c r="I47" s="9"/>
      <c r="M47" s="9"/>
      <c r="N47" s="9"/>
      <c r="O47" s="9"/>
      <c r="P47" s="9"/>
      <c r="R47" s="9"/>
      <c r="S47" s="9"/>
      <c r="T47" s="9"/>
      <c r="U47" s="9"/>
      <c r="Z47" s="9"/>
      <c r="AA47" s="9"/>
      <c r="AB47" s="9"/>
      <c r="AC47" s="9"/>
      <c r="AD47" s="9"/>
      <c r="AE47" s="9"/>
      <c r="AF47" s="9"/>
    </row>
    <row r="48" spans="1:32" x14ac:dyDescent="0.2">
      <c r="A48" s="9"/>
      <c r="B48" s="9"/>
      <c r="C48" s="9"/>
      <c r="D48" s="9"/>
      <c r="E48" s="9"/>
      <c r="F48" s="9"/>
      <c r="G48" s="9"/>
      <c r="H48" s="9"/>
      <c r="I48" s="9"/>
      <c r="M48" s="9"/>
      <c r="N48" s="9"/>
      <c r="O48" s="9"/>
      <c r="P48" s="9"/>
      <c r="R48" s="9"/>
      <c r="S48" s="9"/>
      <c r="T48" s="9"/>
      <c r="U48" s="9"/>
      <c r="Z48" s="9"/>
      <c r="AA48" s="9"/>
      <c r="AB48" s="9"/>
      <c r="AC48" s="9"/>
      <c r="AD48" s="9"/>
      <c r="AE48" s="9"/>
      <c r="AF48" s="9"/>
    </row>
    <row r="49" spans="1:32" x14ac:dyDescent="0.2">
      <c r="A49" s="9"/>
      <c r="D49" s="2" t="s">
        <v>35</v>
      </c>
      <c r="E49" s="2" t="s">
        <v>36</v>
      </c>
      <c r="F49" s="2" t="s">
        <v>37</v>
      </c>
      <c r="G49" s="9"/>
      <c r="H49" s="9"/>
      <c r="I49" s="9"/>
      <c r="O49" s="2" t="s">
        <v>44</v>
      </c>
      <c r="P49" s="2" t="s">
        <v>45</v>
      </c>
      <c r="Q49" s="2" t="s">
        <v>46</v>
      </c>
      <c r="R49" s="2" t="s">
        <v>47</v>
      </c>
      <c r="S49" s="9"/>
      <c r="T49" s="9"/>
      <c r="U49" s="9"/>
      <c r="AB49" s="2" t="s">
        <v>48</v>
      </c>
      <c r="AC49" s="2" t="s">
        <v>49</v>
      </c>
      <c r="AD49" s="9"/>
      <c r="AE49" s="9"/>
      <c r="AF49" s="9"/>
    </row>
    <row r="50" spans="1:32" x14ac:dyDescent="0.2">
      <c r="A50" s="9"/>
      <c r="B50" t="s">
        <v>40</v>
      </c>
      <c r="G50" s="9"/>
      <c r="H50" s="9"/>
      <c r="I50" s="9"/>
      <c r="M50" t="s">
        <v>40</v>
      </c>
      <c r="S50" s="9"/>
      <c r="T50" s="9"/>
      <c r="U50" s="9"/>
      <c r="Z50" t="s">
        <v>40</v>
      </c>
      <c r="AD50" s="9"/>
      <c r="AE50" s="9"/>
      <c r="AF50" s="9"/>
    </row>
    <row r="51" spans="1:32" x14ac:dyDescent="0.2">
      <c r="A51" s="9"/>
      <c r="B51" t="s">
        <v>9</v>
      </c>
      <c r="C51" t="s">
        <v>42</v>
      </c>
      <c r="D51" s="5">
        <f>AVERAGE(H28:H30)</f>
        <v>1.0135214237807757</v>
      </c>
      <c r="E51" s="5">
        <f>AVERAGE(I28:I30)</f>
        <v>1.017619071393165</v>
      </c>
      <c r="F51" s="5">
        <f>AVERAGE(J28:J30)</f>
        <v>1.0100133535493099</v>
      </c>
      <c r="G51" s="9"/>
      <c r="H51" s="9"/>
      <c r="I51" s="9"/>
      <c r="M51" t="s">
        <v>9</v>
      </c>
      <c r="N51" t="s">
        <v>42</v>
      </c>
      <c r="O51" s="5">
        <f>AVERAGE(T28:T30)</f>
        <v>1.0002306319763159</v>
      </c>
      <c r="P51" s="5">
        <f>AVERAGE(U28:U30)</f>
        <v>1.0112295465300167</v>
      </c>
      <c r="Q51" s="5">
        <f>AVERAGE(V28:V30)</f>
        <v>1.0004864096023507</v>
      </c>
      <c r="R51" s="5">
        <f>AVERAGE(W28:W30)</f>
        <v>1.001333035881981</v>
      </c>
      <c r="S51" s="9"/>
      <c r="T51" s="9"/>
      <c r="U51" s="9"/>
      <c r="Z51" t="s">
        <v>9</v>
      </c>
      <c r="AA51" t="s">
        <v>42</v>
      </c>
      <c r="AB51" s="5">
        <f>AVERAGE(AE28:AE30)</f>
        <v>1.0065794221850342</v>
      </c>
      <c r="AC51" s="5">
        <f>AVERAGE(AF28:AF30)</f>
        <v>1.0012717883785807</v>
      </c>
      <c r="AD51" s="9"/>
      <c r="AE51" s="9"/>
      <c r="AF51" s="9"/>
    </row>
    <row r="52" spans="1:32" x14ac:dyDescent="0.2">
      <c r="A52" s="9"/>
      <c r="C52" t="s">
        <v>43</v>
      </c>
      <c r="D52" s="5">
        <f>STDEV(H28:H30)/3</f>
        <v>6.5742877519465004E-2</v>
      </c>
      <c r="E52" s="5">
        <f>STDEV(I28:I30)/3</f>
        <v>7.7655920146302862E-2</v>
      </c>
      <c r="F52" s="5">
        <f>STDEV(J28:J30)/3</f>
        <v>5.7662043715422003E-2</v>
      </c>
      <c r="G52" s="9"/>
      <c r="H52" s="9"/>
      <c r="I52" s="9"/>
      <c r="N52" t="s">
        <v>43</v>
      </c>
      <c r="O52" s="5">
        <f>STDEV(T28:T30)/3</f>
        <v>8.809525642839865E-3</v>
      </c>
      <c r="P52" s="5">
        <f>STDEV(U28:U30)/3</f>
        <v>6.3518096302324689E-2</v>
      </c>
      <c r="Q52" s="5">
        <f>STDEV(V28:V30)/3</f>
        <v>1.2751008293187044E-2</v>
      </c>
      <c r="R52" s="5">
        <f>STDEV(W28:W30)/3</f>
        <v>2.1314017018935316E-2</v>
      </c>
      <c r="S52" s="9"/>
      <c r="T52" s="9"/>
      <c r="U52" s="9"/>
      <c r="AA52" t="s">
        <v>43</v>
      </c>
      <c r="AB52" s="5">
        <f>STDEV(AE28:AE30)/3</f>
        <v>4.7979499327644913E-2</v>
      </c>
      <c r="AC52" s="5">
        <f>STDEV(AF28:AF30)/3</f>
        <v>2.0355687519985805E-2</v>
      </c>
      <c r="AD52" s="9"/>
      <c r="AE52" s="9"/>
      <c r="AF52" s="9"/>
    </row>
    <row r="53" spans="1:32" x14ac:dyDescent="0.2">
      <c r="A53" s="9"/>
      <c r="G53" s="9"/>
      <c r="H53" s="9"/>
      <c r="I53" s="9"/>
      <c r="S53" s="9"/>
      <c r="T53" s="9"/>
      <c r="U53" s="9"/>
      <c r="AD53" s="9"/>
      <c r="AE53" s="9"/>
      <c r="AF53" s="9"/>
    </row>
    <row r="54" spans="1:32" x14ac:dyDescent="0.2">
      <c r="A54" s="9"/>
      <c r="B54" s="6" t="s">
        <v>13</v>
      </c>
      <c r="C54" t="s">
        <v>42</v>
      </c>
      <c r="D54" s="5">
        <f>AVERAGE(H31:H33)</f>
        <v>7.9535027020207005</v>
      </c>
      <c r="E54" s="5">
        <f>AVERAGE(I31:I33)</f>
        <v>26.78629650639213</v>
      </c>
      <c r="F54" s="5">
        <f>AVERAGE(J31:J33)</f>
        <v>3.8377808019765602</v>
      </c>
      <c r="G54" s="9"/>
      <c r="H54" s="9"/>
      <c r="I54" s="9"/>
      <c r="M54" s="6" t="s">
        <v>13</v>
      </c>
      <c r="N54" t="s">
        <v>42</v>
      </c>
      <c r="O54" s="5">
        <f>AVERAGE(T31:T33)</f>
        <v>15.954474829161279</v>
      </c>
      <c r="P54" s="5">
        <f>AVERAGE(U31:U33)</f>
        <v>9.0971417108757358</v>
      </c>
      <c r="Q54" s="5">
        <f>AVERAGE(V31:V33)</f>
        <v>10.166150827518891</v>
      </c>
      <c r="R54" s="5">
        <f>AVERAGE(W31:W33)</f>
        <v>7.102145351926719</v>
      </c>
      <c r="S54" s="9"/>
      <c r="T54" s="9"/>
      <c r="U54" s="9"/>
      <c r="Z54" s="6" t="s">
        <v>13</v>
      </c>
      <c r="AA54" t="s">
        <v>42</v>
      </c>
      <c r="AB54" s="5">
        <f>AVERAGE(AE31:AE33)</f>
        <v>5.8681846346162585</v>
      </c>
      <c r="AC54" s="5">
        <f>AVERAGE(AF31:AF33)</f>
        <v>9.2720736432422957</v>
      </c>
      <c r="AD54" s="9"/>
      <c r="AE54" s="9"/>
      <c r="AF54" s="9"/>
    </row>
    <row r="55" spans="1:32" x14ac:dyDescent="0.2">
      <c r="A55" s="9"/>
      <c r="C55" t="s">
        <v>43</v>
      </c>
      <c r="D55" s="5">
        <f>STDEV(H31:H33)/3</f>
        <v>0.27293775837032963</v>
      </c>
      <c r="E55" s="5">
        <f>STDEV(I31:I33)/3</f>
        <v>0.7625219642884481</v>
      </c>
      <c r="F55" s="5">
        <f>STDEV(J31:J33)/3</f>
        <v>0.1105735573823695</v>
      </c>
      <c r="G55" s="9"/>
      <c r="H55" s="9"/>
      <c r="I55" s="9"/>
      <c r="N55" t="s">
        <v>43</v>
      </c>
      <c r="O55" s="5">
        <f>STDEV(T31:T33)/3</f>
        <v>0.38285627185153009</v>
      </c>
      <c r="P55" s="5">
        <f>STDEV(U31:U33)/3</f>
        <v>0.66891353559245548</v>
      </c>
      <c r="Q55" s="5">
        <f>STDEV(V31:V33)/3</f>
        <v>0.36062114310462196</v>
      </c>
      <c r="R55" s="5">
        <f>STDEV(W31:W33)/3</f>
        <v>0.13487101781718297</v>
      </c>
      <c r="S55" s="9"/>
      <c r="T55" s="9"/>
      <c r="U55" s="9"/>
      <c r="AA55" t="s">
        <v>43</v>
      </c>
      <c r="AB55" s="5">
        <f>STDEV(AE31:AE33)/3</f>
        <v>0.31054067202628755</v>
      </c>
      <c r="AC55" s="5">
        <f>STDEV(AF31:AF33)/3</f>
        <v>0.23744608862359129</v>
      </c>
      <c r="AD55" s="9"/>
      <c r="AE55" s="9"/>
      <c r="AF55" s="9"/>
    </row>
    <row r="56" spans="1:32" x14ac:dyDescent="0.2">
      <c r="A56" s="9"/>
      <c r="G56" s="9"/>
      <c r="H56" s="9"/>
      <c r="I56" s="9"/>
      <c r="S56" s="9"/>
      <c r="T56" s="9"/>
      <c r="U56" s="9"/>
      <c r="AD56" s="9"/>
      <c r="AE56" s="9"/>
      <c r="AF56" s="9"/>
    </row>
    <row r="57" spans="1:32" x14ac:dyDescent="0.2">
      <c r="A57" s="9"/>
      <c r="B57" s="6">
        <v>205</v>
      </c>
      <c r="C57" t="s">
        <v>42</v>
      </c>
      <c r="D57" s="5">
        <f>AVERAGE(H34:H36)</f>
        <v>6.6840059988012142</v>
      </c>
      <c r="E57" s="5">
        <f>AVERAGE(I34:I36)</f>
        <v>23.087840394531806</v>
      </c>
      <c r="F57" s="5">
        <f>AVERAGE(J34:J36)</f>
        <v>3.8146703895860496</v>
      </c>
      <c r="G57" s="9"/>
      <c r="H57" s="9"/>
      <c r="I57" s="9"/>
      <c r="M57" s="6">
        <v>205</v>
      </c>
      <c r="N57" t="s">
        <v>42</v>
      </c>
      <c r="O57" s="5">
        <f>AVERAGE(T34:T36)</f>
        <v>14.346803668898588</v>
      </c>
      <c r="P57" s="5">
        <f>AVERAGE(U34:U36)</f>
        <v>9.5644554875497647</v>
      </c>
      <c r="Q57" s="5">
        <f>AVERAGE(V34:V36)</f>
        <v>8.7864904740597289</v>
      </c>
      <c r="R57" s="5">
        <f>AVERAGE(W34:W36)</f>
        <v>6.0480083330874495</v>
      </c>
      <c r="S57" s="9"/>
      <c r="T57" s="9"/>
      <c r="U57" s="9"/>
      <c r="Z57" s="6">
        <v>205</v>
      </c>
      <c r="AA57" t="s">
        <v>42</v>
      </c>
      <c r="AB57" s="5">
        <f>AVERAGE(AE34:AE36)</f>
        <v>5.2486122973282709</v>
      </c>
      <c r="AC57" s="5">
        <f>AVERAGE(AF34:AF36)</f>
        <v>7.6820035200048542</v>
      </c>
      <c r="AD57" s="9"/>
      <c r="AE57" s="9"/>
      <c r="AF57" s="9"/>
    </row>
    <row r="58" spans="1:32" x14ac:dyDescent="0.2">
      <c r="A58" s="9"/>
      <c r="C58" t="s">
        <v>43</v>
      </c>
      <c r="D58" s="5">
        <f>STDEV(H34:H36)/3</f>
        <v>0.27115220492605335</v>
      </c>
      <c r="E58" s="5">
        <f>STDEV(I34:I36)/3</f>
        <v>0.54642156285060417</v>
      </c>
      <c r="F58" s="5">
        <f>STDEV(J34:J36)/3</f>
        <v>0.2943104927821954</v>
      </c>
      <c r="G58" s="9"/>
      <c r="H58" s="9"/>
      <c r="I58" s="9"/>
      <c r="N58" t="s">
        <v>43</v>
      </c>
      <c r="O58" s="5">
        <f>STDEV(T34:T36)/3</f>
        <v>0.85038876209783376</v>
      </c>
      <c r="P58" s="5">
        <f>STDEV(U34:U36)/3</f>
        <v>0.72347689718935781</v>
      </c>
      <c r="Q58" s="5">
        <f>STDEV(V34:V36)/3</f>
        <v>0.63648903365961373</v>
      </c>
      <c r="R58" s="5">
        <f>STDEV(W34:W36)/3</f>
        <v>0.34171118221600133</v>
      </c>
      <c r="S58" s="9"/>
      <c r="T58" s="9"/>
      <c r="U58" s="9"/>
      <c r="AA58" t="s">
        <v>43</v>
      </c>
      <c r="AB58" s="5">
        <f>STDEV(AE34:AE36)/3</f>
        <v>0.23770376940063612</v>
      </c>
      <c r="AC58" s="5">
        <f>STDEV(AF34:AF36)/3</f>
        <v>0.14181775925802501</v>
      </c>
      <c r="AD58" s="9"/>
      <c r="AE58" s="9"/>
      <c r="AF58" s="9"/>
    </row>
    <row r="59" spans="1:32" x14ac:dyDescent="0.2">
      <c r="A59" s="9"/>
      <c r="D59" s="5"/>
      <c r="E59" s="5"/>
      <c r="F59" s="5"/>
      <c r="G59" s="9"/>
      <c r="H59" s="9"/>
      <c r="I59" s="9"/>
      <c r="O59" s="5"/>
      <c r="P59" s="5"/>
      <c r="Q59" s="5"/>
      <c r="R59" s="5"/>
      <c r="S59" s="9"/>
      <c r="T59" s="9"/>
      <c r="U59" s="9"/>
      <c r="AD59" s="9"/>
      <c r="AE59" s="9"/>
      <c r="AF59" s="9"/>
    </row>
    <row r="60" spans="1:32" x14ac:dyDescent="0.2">
      <c r="A60" s="9"/>
      <c r="B60" t="s">
        <v>41</v>
      </c>
      <c r="G60" s="9"/>
      <c r="H60" s="9"/>
      <c r="I60" s="9"/>
      <c r="M60" t="s">
        <v>41</v>
      </c>
      <c r="S60" s="9"/>
      <c r="T60" s="9"/>
      <c r="U60" s="9"/>
      <c r="Z60" t="s">
        <v>41</v>
      </c>
      <c r="AD60" s="9"/>
      <c r="AE60" s="9"/>
      <c r="AF60" s="9"/>
    </row>
    <row r="61" spans="1:32" x14ac:dyDescent="0.2">
      <c r="A61" s="9"/>
      <c r="B61" s="8" t="s">
        <v>9</v>
      </c>
      <c r="C61" t="s">
        <v>42</v>
      </c>
      <c r="D61" s="11">
        <f>AVERAGE(H38:H40)</f>
        <v>1.0018394548768734</v>
      </c>
      <c r="E61" s="11">
        <f>AVERAGE(I38:I40)</f>
        <v>1.0081485406583359</v>
      </c>
      <c r="F61" s="11">
        <f>AVERAGE(J38:J40)</f>
        <v>1.003782216706874</v>
      </c>
      <c r="G61" s="9"/>
      <c r="H61" s="9"/>
      <c r="I61" s="9"/>
      <c r="M61" s="8" t="s">
        <v>9</v>
      </c>
      <c r="N61" t="s">
        <v>42</v>
      </c>
      <c r="O61" s="11">
        <f>AVERAGE(T38:T40)</f>
        <v>1.0144138389014083</v>
      </c>
      <c r="P61" s="11">
        <f>AVERAGE(U38:U40)</f>
        <v>1.0191523482023925</v>
      </c>
      <c r="Q61" s="11">
        <f>AVERAGE(V38:V40)</f>
        <v>1.0019485850739607</v>
      </c>
      <c r="R61" s="11">
        <f>AVERAGE(W38:W40)</f>
        <v>1.0012772527223859</v>
      </c>
      <c r="S61" s="9"/>
      <c r="T61" s="9"/>
      <c r="U61" s="9"/>
      <c r="Z61" s="8" t="s">
        <v>9</v>
      </c>
      <c r="AA61" t="s">
        <v>42</v>
      </c>
      <c r="AB61" s="11">
        <f>AVERAGE(AE38:AE40)</f>
        <v>1.0013839350102092</v>
      </c>
      <c r="AC61" s="11">
        <f>AVERAGE(AF38:AF40)</f>
        <v>1.0013368372960725</v>
      </c>
      <c r="AD61" s="9"/>
      <c r="AE61" s="9"/>
      <c r="AF61" s="9"/>
    </row>
    <row r="62" spans="1:32" x14ac:dyDescent="0.2">
      <c r="A62" s="9"/>
      <c r="B62" s="8"/>
      <c r="C62" t="s">
        <v>43</v>
      </c>
      <c r="D62" s="11">
        <f>STDEV(H38:H40)/3</f>
        <v>2.4452895179595865E-2</v>
      </c>
      <c r="E62" s="11">
        <f>STDEV(I38:I40)/3</f>
        <v>5.1790442887418388E-2</v>
      </c>
      <c r="F62" s="11">
        <f>STDEV(J38:J40)/3</f>
        <v>3.4907590980375901E-2</v>
      </c>
      <c r="G62" s="9"/>
      <c r="H62" s="9"/>
      <c r="I62" s="9"/>
      <c r="M62" s="8"/>
      <c r="N62" t="s">
        <v>43</v>
      </c>
      <c r="O62" s="11">
        <f>STDEV(T38:T40)/3</f>
        <v>6.9333210475811646E-2</v>
      </c>
      <c r="P62" s="11">
        <f>STDEV(U38:U40)/3</f>
        <v>7.751857442681441E-2</v>
      </c>
      <c r="Q62" s="11">
        <f>STDEV(V38:V40)/3</f>
        <v>2.5569075362848196E-2</v>
      </c>
      <c r="R62" s="11">
        <f>STDEV(W38:W40)/3</f>
        <v>2.0834292220059489E-2</v>
      </c>
      <c r="S62" s="9"/>
      <c r="T62" s="9"/>
      <c r="U62" s="9"/>
      <c r="Z62" s="8"/>
      <c r="AA62" t="s">
        <v>43</v>
      </c>
      <c r="AB62" s="11">
        <f>STDEV(AE38:AE40)/3</f>
        <v>2.175272021698987E-2</v>
      </c>
      <c r="AC62" s="11">
        <f>STDEV(AF38:AF40)/3</f>
        <v>2.09829862906275E-2</v>
      </c>
      <c r="AD62" s="9"/>
      <c r="AE62" s="9"/>
      <c r="AF62" s="9"/>
    </row>
    <row r="63" spans="1:32" x14ac:dyDescent="0.2">
      <c r="A63" s="9"/>
      <c r="B63" s="8"/>
      <c r="D63" s="8"/>
      <c r="E63" s="8"/>
      <c r="F63" s="8"/>
      <c r="G63" s="9"/>
      <c r="H63" s="9"/>
      <c r="I63" s="9"/>
      <c r="M63" s="8"/>
      <c r="O63" s="8"/>
      <c r="P63" s="8"/>
      <c r="Q63" s="8"/>
      <c r="R63" s="8"/>
      <c r="S63" s="9"/>
      <c r="T63" s="9"/>
      <c r="U63" s="9"/>
      <c r="Z63" s="8"/>
      <c r="AB63" s="8"/>
      <c r="AC63" s="8"/>
      <c r="AD63" s="9"/>
      <c r="AE63" s="9"/>
      <c r="AF63" s="9"/>
    </row>
    <row r="64" spans="1:32" x14ac:dyDescent="0.2">
      <c r="B64" s="10" t="s">
        <v>13</v>
      </c>
      <c r="C64" t="s">
        <v>42</v>
      </c>
      <c r="D64" s="11">
        <f>AVERAGE(H41:H43)</f>
        <v>9.0442073105504956</v>
      </c>
      <c r="E64" s="11">
        <f>AVERAGE(I41:I43)</f>
        <v>24.490187057169958</v>
      </c>
      <c r="F64" s="11">
        <f>AVERAGE(J41:J43)</f>
        <v>4.0383409423578245</v>
      </c>
      <c r="M64" s="10" t="s">
        <v>13</v>
      </c>
      <c r="N64" t="s">
        <v>42</v>
      </c>
      <c r="O64" s="11">
        <f>AVERAGE(T41:T43)</f>
        <v>13.747829107233949</v>
      </c>
      <c r="P64" s="11">
        <f>AVERAGE(U41:U43)</f>
        <v>11.217239186782969</v>
      </c>
      <c r="Q64" s="11">
        <f>AVERAGE(V41:V43)</f>
        <v>7.3772218046687366</v>
      </c>
      <c r="R64" s="11">
        <f>AVERAGE(W41:W43)</f>
        <v>7.1791713389066594</v>
      </c>
      <c r="Z64" s="10" t="s">
        <v>13</v>
      </c>
      <c r="AA64" t="s">
        <v>42</v>
      </c>
      <c r="AB64" s="11">
        <f>AVERAGE(AE41:AE43)</f>
        <v>5.6189238783204516</v>
      </c>
      <c r="AC64" s="11">
        <f>AVERAGE(AF41:AF43)</f>
        <v>8.1520217997980176</v>
      </c>
    </row>
    <row r="65" spans="1:29" x14ac:dyDescent="0.2">
      <c r="B65" s="8"/>
      <c r="C65" t="s">
        <v>43</v>
      </c>
      <c r="D65" s="11">
        <f>STDEV(H41:H43)/3</f>
        <v>0.35435915999637796</v>
      </c>
      <c r="E65" s="11">
        <f>STDEV(I41:I43)/3</f>
        <v>0.33485003832238669</v>
      </c>
      <c r="F65" s="11">
        <f>STDEV(J41:J43)/3</f>
        <v>0.20269845206503975</v>
      </c>
      <c r="M65" s="8"/>
      <c r="N65" t="s">
        <v>43</v>
      </c>
      <c r="O65" s="11">
        <f>STDEV(T41:T43)/3</f>
        <v>0.22228420346143676</v>
      </c>
      <c r="P65" s="11">
        <f>STDEV(U41:U43)/3</f>
        <v>0.16887673618749297</v>
      </c>
      <c r="Q65" s="11">
        <f>STDEV(V41:V43)/3</f>
        <v>0.35064540517824838</v>
      </c>
      <c r="R65" s="11">
        <f>STDEV(W41:W43)/3</f>
        <v>0.54341854129086775</v>
      </c>
      <c r="Z65" s="8"/>
      <c r="AA65" t="s">
        <v>43</v>
      </c>
      <c r="AB65" s="11">
        <f>STDEV(AE41:AE43)/3</f>
        <v>0.32195442461026175</v>
      </c>
      <c r="AC65" s="11">
        <f>STDEV(AF41:AF43)/3</f>
        <v>0.32486636495737137</v>
      </c>
    </row>
    <row r="66" spans="1:29" x14ac:dyDescent="0.2">
      <c r="A66" s="2"/>
      <c r="B66" s="8"/>
      <c r="D66" s="8"/>
      <c r="E66" s="8"/>
      <c r="F66" s="8"/>
      <c r="M66" s="8"/>
      <c r="O66" s="8"/>
      <c r="P66" s="8"/>
      <c r="Q66" s="8"/>
      <c r="R66" s="8"/>
      <c r="Z66" s="8"/>
      <c r="AB66" s="8"/>
      <c r="AC66" s="8"/>
    </row>
    <row r="67" spans="1:29" x14ac:dyDescent="0.2">
      <c r="B67" s="10">
        <v>205</v>
      </c>
      <c r="C67" t="s">
        <v>42</v>
      </c>
      <c r="D67" s="11">
        <f>AVERAGE(H44:H46)</f>
        <v>8.2246168150536629</v>
      </c>
      <c r="E67" s="11">
        <f>AVERAGE(I44:I46)</f>
        <v>22.32075469654399</v>
      </c>
      <c r="F67" s="11">
        <f>AVERAGE(J44:J46)</f>
        <v>4.6080456116650836</v>
      </c>
      <c r="M67" s="10">
        <v>205</v>
      </c>
      <c r="N67" t="s">
        <v>42</v>
      </c>
      <c r="O67" s="11">
        <f>AVERAGE(T44:T46)</f>
        <v>14.74419738206486</v>
      </c>
      <c r="P67" s="11">
        <f>AVERAGE(U44:U46)</f>
        <v>9.4563496177546948</v>
      </c>
      <c r="Q67" s="11">
        <f>AVERAGE(V44:V46)</f>
        <v>7.734731355323345</v>
      </c>
      <c r="R67" s="11">
        <f>AVERAGE(W44:W46)</f>
        <v>8.6957310062387325</v>
      </c>
      <c r="Z67" s="10">
        <v>205</v>
      </c>
      <c r="AA67" t="s">
        <v>42</v>
      </c>
      <c r="AB67" s="11">
        <f>AVERAGE(AE44:AE46)</f>
        <v>4.8950184773047356</v>
      </c>
      <c r="AC67" s="11">
        <f>AVERAGE(AF44:AF46)</f>
        <v>7.4261452752721508</v>
      </c>
    </row>
    <row r="68" spans="1:29" x14ac:dyDescent="0.2">
      <c r="A68" s="5"/>
      <c r="C68" t="s">
        <v>43</v>
      </c>
      <c r="D68" s="11">
        <f>STDEV(H44:H46)/3</f>
        <v>0.51427324543662345</v>
      </c>
      <c r="E68" s="11">
        <f>STDEV(I44:I46)/3</f>
        <v>0.91330355136732566</v>
      </c>
      <c r="F68" s="11">
        <f>STDEV(J44:J46)/3</f>
        <v>0.30618590645084359</v>
      </c>
      <c r="N68" t="s">
        <v>43</v>
      </c>
      <c r="O68" s="11">
        <f>STDEV(T44:T46)/3</f>
        <v>0.31862161591397781</v>
      </c>
      <c r="P68" s="11">
        <f>STDEV(U44:U46)/3</f>
        <v>0.41347440055770485</v>
      </c>
      <c r="Q68" s="11">
        <f>STDEV(V44:V46)/3</f>
        <v>0.24994952664678707</v>
      </c>
      <c r="R68" s="11">
        <f>STDEV(W44:W46)/3</f>
        <v>0.56838425052877251</v>
      </c>
      <c r="AA68" t="s">
        <v>43</v>
      </c>
      <c r="AB68" s="11">
        <f>STDEV(AE44:AE46)/3</f>
        <v>8.6122148968689971E-2</v>
      </c>
      <c r="AC68" s="11">
        <f>STDEV(AF44:AF46)/3</f>
        <v>0.28058792961418833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Panel E and F</vt:lpstr>
      <vt:lpstr>Panel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2020-10-21T01:32:45Z</dcterms:created>
  <dcterms:modified xsi:type="dcterms:W3CDTF">2020-10-21T01:53:48Z</dcterms:modified>
</cp:coreProperties>
</file>