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go.ducuing/Desktop/eLife source data/"/>
    </mc:Choice>
  </mc:AlternateContent>
  <xr:revisionPtr revIDLastSave="0" documentId="8_{1C211C76-DF73-1047-AE1D-25616A825445}" xr6:coauthVersionLast="36" xr6:coauthVersionMax="36" xr10:uidLastSave="{00000000-0000-0000-0000-000000000000}"/>
  <bookViews>
    <workbookView xWindow="780" yWindow="940" windowWidth="27640" windowHeight="15780" xr2:uid="{949CF137-0E8C-E84D-88F8-6BD7DA4B2890}"/>
  </bookViews>
  <sheets>
    <sheet name="Figure 1B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6" i="1" l="1"/>
  <c r="C185" i="1"/>
  <c r="I180" i="1"/>
  <c r="I181" i="1" s="1"/>
  <c r="H180" i="1"/>
  <c r="H181" i="1" s="1"/>
  <c r="G180" i="1"/>
  <c r="G181" i="1" s="1"/>
  <c r="F180" i="1"/>
  <c r="E180" i="1"/>
  <c r="F181" i="1" s="1"/>
  <c r="G167" i="1"/>
  <c r="F167" i="1"/>
  <c r="I166" i="1"/>
  <c r="I167" i="1" s="1"/>
  <c r="H166" i="1"/>
  <c r="H167" i="1" s="1"/>
  <c r="G166" i="1"/>
  <c r="F166" i="1"/>
  <c r="E166" i="1"/>
  <c r="I152" i="1"/>
  <c r="I153" i="1" s="1"/>
  <c r="H152" i="1"/>
  <c r="G152" i="1"/>
  <c r="F152" i="1"/>
  <c r="E152" i="1"/>
  <c r="H153" i="1" s="1"/>
  <c r="H137" i="1"/>
  <c r="H186" i="1" s="1"/>
  <c r="G137" i="1"/>
  <c r="F137" i="1"/>
  <c r="I136" i="1"/>
  <c r="H136" i="1"/>
  <c r="G136" i="1"/>
  <c r="F136" i="1"/>
  <c r="E136" i="1"/>
  <c r="I137" i="1" s="1"/>
  <c r="F115" i="1"/>
  <c r="C114" i="1"/>
  <c r="H111" i="1"/>
  <c r="I110" i="1"/>
  <c r="H110" i="1"/>
  <c r="G110" i="1"/>
  <c r="F110" i="1"/>
  <c r="F111" i="1" s="1"/>
  <c r="E110" i="1"/>
  <c r="G111" i="1" s="1"/>
  <c r="I99" i="1"/>
  <c r="H99" i="1"/>
  <c r="G99" i="1"/>
  <c r="G100" i="1" s="1"/>
  <c r="F99" i="1"/>
  <c r="F100" i="1" s="1"/>
  <c r="E99" i="1"/>
  <c r="H100" i="1" s="1"/>
  <c r="I88" i="1"/>
  <c r="I89" i="1" s="1"/>
  <c r="H88" i="1"/>
  <c r="H89" i="1" s="1"/>
  <c r="G88" i="1"/>
  <c r="G89" i="1" s="1"/>
  <c r="F88" i="1"/>
  <c r="F89" i="1" s="1"/>
  <c r="E88" i="1"/>
  <c r="I61" i="1"/>
  <c r="I62" i="1" s="1"/>
  <c r="H61" i="1"/>
  <c r="H62" i="1" s="1"/>
  <c r="G61" i="1"/>
  <c r="G62" i="1" s="1"/>
  <c r="F61" i="1"/>
  <c r="F62" i="1" s="1"/>
  <c r="E61" i="1"/>
  <c r="F49" i="1"/>
  <c r="I48" i="1"/>
  <c r="I49" i="1" s="1"/>
  <c r="H48" i="1"/>
  <c r="H49" i="1" s="1"/>
  <c r="G48" i="1"/>
  <c r="G49" i="1" s="1"/>
  <c r="F48" i="1"/>
  <c r="E48" i="1"/>
  <c r="I39" i="1"/>
  <c r="C38" i="1"/>
  <c r="H35" i="1"/>
  <c r="G35" i="1"/>
  <c r="F35" i="1"/>
  <c r="I34" i="1"/>
  <c r="I35" i="1" s="1"/>
  <c r="H34" i="1"/>
  <c r="G34" i="1"/>
  <c r="F34" i="1"/>
  <c r="E34" i="1"/>
  <c r="H24" i="1"/>
  <c r="G24" i="1"/>
  <c r="I23" i="1"/>
  <c r="H23" i="1"/>
  <c r="G23" i="1"/>
  <c r="G39" i="1" s="1"/>
  <c r="F23" i="1"/>
  <c r="F24" i="1" s="1"/>
  <c r="E23" i="1"/>
  <c r="I24" i="1" s="1"/>
  <c r="H15" i="1"/>
  <c r="H38" i="1" s="1"/>
  <c r="I14" i="1"/>
  <c r="H14" i="1"/>
  <c r="H39" i="1" s="1"/>
  <c r="G14" i="1"/>
  <c r="G15" i="1" s="1"/>
  <c r="G38" i="1" s="1"/>
  <c r="F14" i="1"/>
  <c r="F15" i="1" s="1"/>
  <c r="E14" i="1"/>
  <c r="I15" i="1" s="1"/>
  <c r="I38" i="1" s="1"/>
  <c r="H114" i="1" l="1"/>
  <c r="H115" i="1"/>
  <c r="G186" i="1"/>
  <c r="F38" i="1"/>
  <c r="F39" i="1"/>
  <c r="G115" i="1"/>
  <c r="G114" i="1"/>
  <c r="F114" i="1"/>
  <c r="I186" i="1"/>
  <c r="I185" i="1"/>
  <c r="I111" i="1"/>
  <c r="F153" i="1"/>
  <c r="F185" i="1" s="1"/>
  <c r="G185" i="1"/>
  <c r="G153" i="1"/>
  <c r="H185" i="1"/>
  <c r="I100" i="1"/>
  <c r="I114" i="1" s="1"/>
  <c r="I115" i="1" l="1"/>
</calcChain>
</file>

<file path=xl/sharedStrings.xml><?xml version="1.0" encoding="utf-8"?>
<sst xmlns="http://schemas.openxmlformats.org/spreadsheetml/2006/main" count="206" uniqueCount="39">
  <si>
    <t>PLXNA1 +/+</t>
  </si>
  <si>
    <t>Genotype</t>
  </si>
  <si>
    <t>Embryon #</t>
  </si>
  <si>
    <t># Cristal</t>
  </si>
  <si>
    <t>counted cristal</t>
  </si>
  <si>
    <t>normal</t>
  </si>
  <si>
    <t>Stalling</t>
  </si>
  <si>
    <t>Straight</t>
  </si>
  <si>
    <t>Recrossing</t>
  </si>
  <si>
    <t>mean +/+</t>
  </si>
  <si>
    <t>+/+</t>
  </si>
  <si>
    <t>n=</t>
  </si>
  <si>
    <t>mean</t>
  </si>
  <si>
    <t>SEM</t>
  </si>
  <si>
    <t>mean +/Y1815F</t>
  </si>
  <si>
    <t>mean Y1815F/Y1815F</t>
  </si>
  <si>
    <t>%</t>
  </si>
  <si>
    <t>nb of embryos</t>
  </si>
  <si>
    <t>Normal</t>
  </si>
  <si>
    <t xml:space="preserve"> +/+</t>
  </si>
  <si>
    <t>+/Y1815F</t>
  </si>
  <si>
    <t>Y1815F/Y1815F</t>
  </si>
  <si>
    <t xml:space="preserve"> m/m</t>
  </si>
  <si>
    <t>moyenne +/+</t>
  </si>
  <si>
    <t>counted crystal</t>
  </si>
  <si>
    <t>PLXNA1 +/Y1815F</t>
  </si>
  <si>
    <t>+/m</t>
  </si>
  <si>
    <t xml:space="preserve">Statistics </t>
  </si>
  <si>
    <t>+/ Y1815F</t>
  </si>
  <si>
    <t>Y1815F/ Y1815F</t>
  </si>
  <si>
    <t>m/+</t>
  </si>
  <si>
    <t>T-test welch correction</t>
  </si>
  <si>
    <t>vs,</t>
  </si>
  <si>
    <t>p-value</t>
  </si>
  <si>
    <t>moyenne +/m</t>
  </si>
  <si>
    <t>PLXNA1 Y1815F/Y1815F</t>
  </si>
  <si>
    <t>m/m</t>
  </si>
  <si>
    <t>7bis</t>
  </si>
  <si>
    <t>mean m/m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</si>
</sst>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3366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3">
    <xf numFmtId="0" fontId="0" fillId="0" borderId="0" xfId="0"/>
    <xf numFmtId="0" fontId="3" fillId="0" borderId="1" xfId="0" quotePrefix="1" applyFont="1" applyBorder="1"/>
    <xf numFmtId="0" fontId="0" fillId="0" borderId="2" xfId="0" applyBorder="1"/>
    <xf numFmtId="0" fontId="0" fillId="0" borderId="3" xfId="0" applyBorder="1"/>
    <xf numFmtId="0" fontId="0" fillId="0" borderId="3" xfId="0" applyFill="1" applyBorder="1"/>
    <xf numFmtId="0" fontId="3" fillId="0" borderId="0" xfId="0" applyFont="1"/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5" xfId="0" applyFont="1" applyBorder="1"/>
    <xf numFmtId="0" fontId="1" fillId="3" borderId="6" xfId="0" applyFont="1" applyFill="1" applyBorder="1"/>
    <xf numFmtId="0" fontId="2" fillId="4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164" fontId="3" fillId="0" borderId="8" xfId="0" applyNumberFormat="1" applyFont="1" applyBorder="1"/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0" fillId="0" borderId="14" xfId="0" applyBorder="1"/>
    <xf numFmtId="164" fontId="0" fillId="0" borderId="13" xfId="0" applyNumberFormat="1" applyFont="1" applyBorder="1"/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0" borderId="17" xfId="0" applyFont="1" applyBorder="1"/>
    <xf numFmtId="0" fontId="1" fillId="3" borderId="18" xfId="0" applyFont="1" applyFill="1" applyBorder="1"/>
    <xf numFmtId="0" fontId="2" fillId="4" borderId="18" xfId="0" applyFont="1" applyFill="1" applyBorder="1"/>
    <xf numFmtId="0" fontId="0" fillId="2" borderId="4" xfId="0" quotePrefix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8" xfId="0" applyBorder="1" applyAlignment="1">
      <alignment horizontal="right"/>
    </xf>
    <xf numFmtId="0" fontId="0" fillId="2" borderId="4" xfId="0" quotePrefix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2" borderId="9" xfId="0" quotePrefix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6" xfId="0" applyBorder="1"/>
    <xf numFmtId="0" fontId="0" fillId="0" borderId="21" xfId="0" applyBorder="1"/>
    <xf numFmtId="0" fontId="0" fillId="0" borderId="0" xfId="0" applyFont="1" applyFill="1" applyBorder="1"/>
    <xf numFmtId="0" fontId="0" fillId="2" borderId="15" xfId="0" quotePrefix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8" xfId="0" applyBorder="1"/>
    <xf numFmtId="0" fontId="0" fillId="0" borderId="22" xfId="0" applyBorder="1"/>
    <xf numFmtId="164" fontId="3" fillId="0" borderId="0" xfId="0" applyNumberFormat="1" applyFont="1"/>
    <xf numFmtId="0" fontId="0" fillId="5" borderId="4" xfId="0" quotePrefix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19" xfId="0" applyFill="1" applyBorder="1"/>
    <xf numFmtId="0" fontId="0" fillId="0" borderId="20" xfId="0" applyFill="1" applyBorder="1"/>
    <xf numFmtId="0" fontId="0" fillId="5" borderId="9" xfId="0" quotePrefix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6" xfId="0" applyFill="1" applyBorder="1"/>
    <xf numFmtId="0" fontId="0" fillId="0" borderId="21" xfId="0" applyFill="1" applyBorder="1"/>
    <xf numFmtId="0" fontId="0" fillId="0" borderId="7" xfId="0" applyBorder="1"/>
    <xf numFmtId="0" fontId="0" fillId="0" borderId="8" xfId="0" applyBorder="1"/>
    <xf numFmtId="0" fontId="0" fillId="5" borderId="15" xfId="0" quotePrefix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0" borderId="18" xfId="0" applyFill="1" applyBorder="1"/>
    <xf numFmtId="0" fontId="0" fillId="0" borderId="22" xfId="0" applyFill="1" applyBorder="1"/>
    <xf numFmtId="0" fontId="3" fillId="0" borderId="23" xfId="0" applyFont="1" applyBorder="1"/>
    <xf numFmtId="0" fontId="3" fillId="0" borderId="8" xfId="0" quotePrefix="1" applyFont="1" applyBorder="1"/>
    <xf numFmtId="0" fontId="3" fillId="0" borderId="24" xfId="0" applyFont="1" applyBorder="1"/>
    <xf numFmtId="164" fontId="3" fillId="0" borderId="24" xfId="0" applyNumberFormat="1" applyFont="1" applyBorder="1"/>
    <xf numFmtId="0" fontId="0" fillId="0" borderId="13" xfId="0" applyBorder="1"/>
    <xf numFmtId="0" fontId="0" fillId="0" borderId="13" xfId="0" applyFont="1" applyFill="1" applyBorder="1"/>
    <xf numFmtId="0" fontId="0" fillId="6" borderId="4" xfId="0" quotePrefix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9" xfId="0" quotePrefix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5" xfId="0" quotePrefix="1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6" fillId="6" borderId="25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/>
    </xf>
    <xf numFmtId="0" fontId="6" fillId="0" borderId="26" xfId="0" applyFont="1" applyBorder="1"/>
    <xf numFmtId="0" fontId="1" fillId="3" borderId="26" xfId="0" applyFont="1" applyFill="1" applyBorder="1"/>
    <xf numFmtId="0" fontId="2" fillId="4" borderId="26" xfId="0" applyFont="1" applyFill="1" applyBorder="1"/>
    <xf numFmtId="0" fontId="2" fillId="4" borderId="27" xfId="0" applyFont="1" applyFill="1" applyBorder="1"/>
    <xf numFmtId="0" fontId="7" fillId="0" borderId="0" xfId="0" applyFont="1"/>
    <xf numFmtId="0" fontId="6" fillId="0" borderId="0" xfId="0" applyFont="1" applyFill="1" applyBorder="1"/>
    <xf numFmtId="0" fontId="0" fillId="6" borderId="25" xfId="0" quotePrefix="1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0" borderId="28" xfId="0" applyBorder="1"/>
    <xf numFmtId="0" fontId="0" fillId="6" borderId="4" xfId="0" applyFill="1" applyBorder="1" applyAlignment="1">
      <alignment horizontal="center"/>
    </xf>
    <xf numFmtId="0" fontId="0" fillId="0" borderId="29" xfId="0" applyBorder="1"/>
    <xf numFmtId="0" fontId="5" fillId="0" borderId="19" xfId="1" applyBorder="1"/>
    <xf numFmtId="0" fontId="0" fillId="6" borderId="15" xfId="0" applyFill="1" applyBorder="1" applyAlignment="1">
      <alignment horizontal="center"/>
    </xf>
    <xf numFmtId="0" fontId="0" fillId="0" borderId="30" xfId="0" applyBorder="1"/>
    <xf numFmtId="0" fontId="8" fillId="0" borderId="0" xfId="0" applyFont="1"/>
    <xf numFmtId="0" fontId="7" fillId="0" borderId="31" xfId="0" applyFont="1" applyBorder="1"/>
    <xf numFmtId="0" fontId="6" fillId="0" borderId="19" xfId="0" applyFont="1" applyBorder="1"/>
    <xf numFmtId="0" fontId="6" fillId="0" borderId="19" xfId="0" quotePrefix="1" applyFont="1" applyBorder="1"/>
    <xf numFmtId="0" fontId="6" fillId="0" borderId="20" xfId="0" quotePrefix="1" applyFont="1" applyBorder="1"/>
    <xf numFmtId="0" fontId="3" fillId="0" borderId="31" xfId="0" applyFont="1" applyBorder="1"/>
    <xf numFmtId="0" fontId="6" fillId="0" borderId="23" xfId="0" applyFont="1" applyBorder="1"/>
    <xf numFmtId="164" fontId="6" fillId="0" borderId="0" xfId="0" applyNumberFormat="1" applyFont="1" applyBorder="1"/>
    <xf numFmtId="164" fontId="6" fillId="0" borderId="32" xfId="0" applyNumberFormat="1" applyFont="1" applyBorder="1"/>
    <xf numFmtId="0" fontId="0" fillId="0" borderId="23" xfId="0" applyBorder="1"/>
    <xf numFmtId="164" fontId="0" fillId="0" borderId="0" xfId="0" applyNumberFormat="1" applyFont="1" applyBorder="1"/>
    <xf numFmtId="164" fontId="0" fillId="0" borderId="32" xfId="0" applyNumberFormat="1" applyFont="1" applyBorder="1"/>
    <xf numFmtId="0" fontId="0" fillId="7" borderId="4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6" fillId="0" borderId="0" xfId="0" applyFont="1" applyBorder="1"/>
    <xf numFmtId="0" fontId="0" fillId="0" borderId="0" xfId="0" applyFont="1" applyBorder="1"/>
    <xf numFmtId="0" fontId="5" fillId="0" borderId="6" xfId="1" applyBorder="1"/>
    <xf numFmtId="0" fontId="6" fillId="0" borderId="32" xfId="0" applyFont="1" applyBorder="1"/>
    <xf numFmtId="0" fontId="0" fillId="0" borderId="32" xfId="0" applyFont="1" applyBorder="1"/>
    <xf numFmtId="0" fontId="0" fillId="0" borderId="32" xfId="0" applyBorder="1"/>
    <xf numFmtId="0" fontId="6" fillId="0" borderId="0" xfId="0" quotePrefix="1" applyFont="1" applyBorder="1"/>
    <xf numFmtId="0" fontId="6" fillId="0" borderId="32" xfId="0" quotePrefix="1" applyFont="1" applyBorder="1"/>
    <xf numFmtId="0" fontId="6" fillId="0" borderId="23" xfId="0" applyFont="1" applyFill="1" applyBorder="1"/>
    <xf numFmtId="0" fontId="0" fillId="7" borderId="15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9" fillId="0" borderId="0" xfId="0" applyFont="1" applyBorder="1"/>
    <xf numFmtId="0" fontId="9" fillId="0" borderId="32" xfId="0" applyFont="1" applyBorder="1"/>
    <xf numFmtId="0" fontId="0" fillId="7" borderId="4" xfId="0" quotePrefix="1" applyFill="1" applyBorder="1" applyAlignment="1">
      <alignment horizontal="center" vertical="center"/>
    </xf>
    <xf numFmtId="0" fontId="0" fillId="7" borderId="9" xfId="0" quotePrefix="1" applyFill="1" applyBorder="1" applyAlignment="1">
      <alignment horizontal="center" vertical="center"/>
    </xf>
    <xf numFmtId="0" fontId="6" fillId="0" borderId="12" xfId="0" applyFont="1" applyBorder="1"/>
    <xf numFmtId="0" fontId="9" fillId="0" borderId="13" xfId="0" applyFont="1" applyBorder="1"/>
    <xf numFmtId="0" fontId="9" fillId="0" borderId="33" xfId="0" applyFont="1" applyBorder="1"/>
    <xf numFmtId="0" fontId="0" fillId="0" borderId="12" xfId="0" applyBorder="1"/>
    <xf numFmtId="0" fontId="0" fillId="7" borderId="15" xfId="0" quotePrefix="1" applyFill="1" applyBorder="1" applyAlignment="1">
      <alignment horizontal="center" vertical="center"/>
    </xf>
    <xf numFmtId="0" fontId="6" fillId="0" borderId="0" xfId="0" applyFont="1"/>
    <xf numFmtId="0" fontId="9" fillId="0" borderId="0" xfId="0" applyFont="1"/>
    <xf numFmtId="0" fontId="0" fillId="8" borderId="4" xfId="0" quotePrefix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9" xfId="0" quotePrefix="1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15" xfId="0" quotePrefix="1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0" borderId="36" xfId="0" applyBorder="1"/>
    <xf numFmtId="0" fontId="0" fillId="5" borderId="9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5" fillId="0" borderId="21" xfId="1" applyBorder="1"/>
    <xf numFmtId="0" fontId="0" fillId="9" borderId="4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0" borderId="37" xfId="0" applyFill="1" applyBorder="1"/>
    <xf numFmtId="0" fontId="5" fillId="0" borderId="21" xfId="1" applyFill="1" applyBorder="1"/>
    <xf numFmtId="0" fontId="0" fillId="9" borderId="15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0" borderId="38" xfId="0" applyFill="1" applyBorder="1"/>
    <xf numFmtId="0" fontId="5" fillId="0" borderId="39" xfId="1" applyFill="1" applyBorder="1"/>
    <xf numFmtId="0" fontId="0" fillId="9" borderId="16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3" fillId="0" borderId="1" xfId="0" applyFont="1" applyBorder="1"/>
    <xf numFmtId="0" fontId="0" fillId="5" borderId="25" xfId="0" applyFill="1" applyBorder="1" applyAlignment="1">
      <alignment vertical="center"/>
    </xf>
    <xf numFmtId="0" fontId="0" fillId="5" borderId="25" xfId="0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/>
    </xf>
    <xf numFmtId="0" fontId="4" fillId="11" borderId="31" xfId="0" applyFont="1" applyFill="1" applyBorder="1" applyAlignment="1">
      <alignment horizontal="center" vertical="center"/>
    </xf>
    <xf numFmtId="0" fontId="4" fillId="11" borderId="40" xfId="0" applyFont="1" applyFill="1" applyBorder="1" applyAlignment="1">
      <alignment horizontal="center" vertical="center"/>
    </xf>
    <xf numFmtId="0" fontId="5" fillId="0" borderId="6" xfId="1" applyFill="1" applyBorder="1"/>
    <xf numFmtId="0" fontId="4" fillId="11" borderId="35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right"/>
    </xf>
    <xf numFmtId="0" fontId="0" fillId="12" borderId="4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0" fillId="12" borderId="15" xfId="0" applyFill="1" applyBorder="1" applyAlignment="1">
      <alignment horizontal="center" vertical="center"/>
    </xf>
    <xf numFmtId="0" fontId="0" fillId="12" borderId="16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0" fillId="0" borderId="41" xfId="0" applyFill="1" applyBorder="1"/>
    <xf numFmtId="0" fontId="0" fillId="13" borderId="9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0" fontId="0" fillId="0" borderId="42" xfId="0" applyFill="1" applyBorder="1"/>
    <xf numFmtId="0" fontId="0" fillId="13" borderId="15" xfId="0" applyFill="1" applyBorder="1" applyAlignment="1">
      <alignment horizontal="center" vertical="center"/>
    </xf>
    <xf numFmtId="0" fontId="0" fillId="13" borderId="16" xfId="0" applyFill="1" applyBorder="1" applyAlignment="1">
      <alignment horizontal="center" vertical="center"/>
    </xf>
    <xf numFmtId="0" fontId="0" fillId="0" borderId="43" xfId="0" applyFill="1" applyBorder="1"/>
    <xf numFmtId="0" fontId="0" fillId="0" borderId="44" xfId="0" applyFill="1" applyBorder="1"/>
  </cellXfs>
  <cellStyles count="2">
    <cellStyle name="Lien hypertexte" xfId="1" builtinId="8"/>
    <cellStyle name="Normal" xfId="0" builtinId="0"/>
  </cellStyles>
  <dxfs count="8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auto="1"/>
      </font>
      <fill>
        <patternFill patternType="solid">
          <fgColor indexed="64"/>
          <bgColor theme="0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PlexinA1 +/+</c:v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'[1]Calculs-portées rectif abnorm'!$AT$52:$AW$52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3.2102278041036012</c:v>
                  </c:pt>
                  <c:pt idx="2">
                    <c:v>6.4204556082072148</c:v>
                  </c:pt>
                  <c:pt idx="3">
                    <c:v>0</c:v>
                  </c:pt>
                </c:numCache>
              </c:numRef>
            </c:plus>
            <c:minus>
              <c:numRef>
                <c:f>'[1]Calculs-portées rectif abnorm'!$AT$52:$AW$52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3.2102278041036012</c:v>
                  </c:pt>
                  <c:pt idx="2">
                    <c:v>6.4204556082072148</c:v>
                  </c:pt>
                  <c:pt idx="3">
                    <c:v>0</c:v>
                  </c:pt>
                </c:numCache>
              </c:numRef>
            </c:minus>
          </c:errBars>
          <c:cat>
            <c:strRef>
              <c:f>'[1]Calculs-portées rectif abnorm'!$AT$45:$AW$45</c:f>
              <c:strCache>
                <c:ptCount val="4"/>
                <c:pt idx="0">
                  <c:v>Normal</c:v>
                </c:pt>
                <c:pt idx="1">
                  <c:v>Stalling</c:v>
                </c:pt>
                <c:pt idx="2">
                  <c:v>Straight</c:v>
                </c:pt>
                <c:pt idx="3">
                  <c:v>Recrossing</c:v>
                </c:pt>
              </c:strCache>
            </c:strRef>
          </c:cat>
          <c:val>
            <c:numRef>
              <c:f>'[1]Calculs-portées rectif abnorm'!$AT$46:$AW$46</c:f>
              <c:numCache>
                <c:formatCode>General</c:formatCode>
                <c:ptCount val="4"/>
                <c:pt idx="0">
                  <c:v>100</c:v>
                </c:pt>
                <c:pt idx="1">
                  <c:v>20.502645502645503</c:v>
                </c:pt>
                <c:pt idx="2">
                  <c:v>58.994708994708994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D-2F4F-95EF-5C8F1418661D}"/>
            </c:ext>
          </c:extLst>
        </c:ser>
        <c:ser>
          <c:idx val="1"/>
          <c:order val="1"/>
          <c:tx>
            <c:v>PlexinA1 Y1815F/+</c:v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'[1]Calculs-portées rectif abnorm'!$AT$53:$AW$53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14.4</c:v>
                  </c:pt>
                  <c:pt idx="2">
                    <c:v>11.361620472145969</c:v>
                  </c:pt>
                  <c:pt idx="3">
                    <c:v>5.5398138779443711</c:v>
                  </c:pt>
                </c:numCache>
              </c:numRef>
            </c:plus>
            <c:minus>
              <c:numRef>
                <c:f>'[1]Calculs-portées rectif abnorm'!$AT$53:$AW$53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14.4</c:v>
                  </c:pt>
                  <c:pt idx="2">
                    <c:v>11.361620472145969</c:v>
                  </c:pt>
                  <c:pt idx="3">
                    <c:v>5.5398138779443711</c:v>
                  </c:pt>
                </c:numCache>
              </c:numRef>
            </c:minus>
          </c:errBars>
          <c:cat>
            <c:strRef>
              <c:f>'[1]Calculs-portées rectif abnorm'!$AT$45:$AW$45</c:f>
              <c:strCache>
                <c:ptCount val="4"/>
                <c:pt idx="0">
                  <c:v>Normal</c:v>
                </c:pt>
                <c:pt idx="1">
                  <c:v>Stalling</c:v>
                </c:pt>
                <c:pt idx="2">
                  <c:v>Straight</c:v>
                </c:pt>
                <c:pt idx="3">
                  <c:v>Recrossing</c:v>
                </c:pt>
              </c:strCache>
            </c:strRef>
          </c:cat>
          <c:val>
            <c:numRef>
              <c:f>'[1]Calculs-portées rectif abnorm'!$AT$47:$AW$47</c:f>
              <c:numCache>
                <c:formatCode>General</c:formatCode>
                <c:ptCount val="4"/>
                <c:pt idx="0">
                  <c:v>100</c:v>
                </c:pt>
                <c:pt idx="1">
                  <c:v>15.280808080808082</c:v>
                </c:pt>
                <c:pt idx="2">
                  <c:v>64</c:v>
                </c:pt>
                <c:pt idx="3">
                  <c:v>18.480808080808082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BD-2F4F-95EF-5C8F1418661D}"/>
            </c:ext>
          </c:extLst>
        </c:ser>
        <c:ser>
          <c:idx val="2"/>
          <c:order val="2"/>
          <c:tx>
            <c:v>PlexinA1 Y1815F/Y1815F</c:v>
          </c:tx>
          <c:spPr>
            <a:solidFill>
              <a:schemeClr val="tx1"/>
            </a:solidFill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'[1]Calculs-portées rectif abnorm'!$AT$54:$AW$54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11.7</c:v>
                  </c:pt>
                  <c:pt idx="2">
                    <c:v>13.14234970236078</c:v>
                  </c:pt>
                  <c:pt idx="3">
                    <c:v>4.9256629850944158</c:v>
                  </c:pt>
                </c:numCache>
              </c:numRef>
            </c:plus>
            <c:minus>
              <c:numRef>
                <c:f>'[1]Calculs-portées rectif abnorm'!$AT$54:$AW$54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11.7</c:v>
                  </c:pt>
                  <c:pt idx="2">
                    <c:v>13.14234970236078</c:v>
                  </c:pt>
                  <c:pt idx="3">
                    <c:v>4.9256629850944158</c:v>
                  </c:pt>
                </c:numCache>
              </c:numRef>
            </c:minus>
          </c:errBars>
          <c:cat>
            <c:strRef>
              <c:f>'[1]Calculs-portées rectif abnorm'!$AT$45:$AW$45</c:f>
              <c:strCache>
                <c:ptCount val="4"/>
                <c:pt idx="0">
                  <c:v>Normal</c:v>
                </c:pt>
                <c:pt idx="1">
                  <c:v>Stalling</c:v>
                </c:pt>
                <c:pt idx="2">
                  <c:v>Straight</c:v>
                </c:pt>
                <c:pt idx="3">
                  <c:v>Recrossing</c:v>
                </c:pt>
              </c:strCache>
            </c:strRef>
          </c:cat>
          <c:val>
            <c:numRef>
              <c:f>'[1]Calculs-portées rectif abnorm'!$AT$48:$AW$48</c:f>
              <c:numCache>
                <c:formatCode>General</c:formatCode>
                <c:ptCount val="4"/>
                <c:pt idx="0">
                  <c:v>100</c:v>
                </c:pt>
                <c:pt idx="1">
                  <c:v>16.929271708683473</c:v>
                </c:pt>
                <c:pt idx="2">
                  <c:v>59.26120448179271</c:v>
                </c:pt>
                <c:pt idx="3">
                  <c:v>22.829131652661065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BD-2F4F-95EF-5C8F14186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3528648"/>
        <c:axId val="-2123525640"/>
      </c:barChart>
      <c:catAx>
        <c:axId val="-2123528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123525640"/>
        <c:crosses val="autoZero"/>
        <c:auto val="1"/>
        <c:lblAlgn val="ctr"/>
        <c:lblOffset val="100"/>
        <c:noMultiLvlLbl val="0"/>
      </c:catAx>
      <c:valAx>
        <c:axId val="-212352564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crossAx val="-2123528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</xdr:colOff>
      <xdr:row>26</xdr:row>
      <xdr:rowOff>26458</xdr:rowOff>
    </xdr:from>
    <xdr:to>
      <xdr:col>19</xdr:col>
      <xdr:colOff>41276</xdr:colOff>
      <xdr:row>42</xdr:row>
      <xdr:rowOff>83608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6823513-BCA1-AF46-B724-DE5539B6B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LACIE%202%20MAC/Projet%20Midline%20Crossing%202/PlexinA1%20Y1815F/DiI%20Y1815F/compil%20DiI%20PlexY1815F%20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ervations"/>
      <sheetName val="Calculs 1"/>
      <sheetName val="Calculs-genotype"/>
      <sheetName val="Calculs-portées"/>
      <sheetName val="Calculs-portées rectif stall"/>
      <sheetName val="stats"/>
      <sheetName val="stats rectif stall"/>
      <sheetName val="Calculs-portées rectif abnorm"/>
      <sheetName val="stats rectif abnorm"/>
    </sheetNames>
    <sheetDataSet>
      <sheetData sheetId="0"/>
      <sheetData sheetId="1"/>
      <sheetData sheetId="2"/>
      <sheetData sheetId="3">
        <row r="22">
          <cell r="AT22">
            <v>0</v>
          </cell>
        </row>
      </sheetData>
      <sheetData sheetId="4">
        <row r="15">
          <cell r="AT15" t="str">
            <v>Normal</v>
          </cell>
        </row>
      </sheetData>
      <sheetData sheetId="5"/>
      <sheetData sheetId="6"/>
      <sheetData sheetId="7">
        <row r="16">
          <cell r="AT16">
            <v>100</v>
          </cell>
        </row>
        <row r="45">
          <cell r="AT45" t="str">
            <v>Normal</v>
          </cell>
          <cell r="AU45" t="str">
            <v>Stalling</v>
          </cell>
          <cell r="AV45" t="str">
            <v>Straight</v>
          </cell>
          <cell r="AW45" t="str">
            <v>Recrossing</v>
          </cell>
        </row>
        <row r="46">
          <cell r="AT46">
            <v>100</v>
          </cell>
          <cell r="AU46">
            <v>20.502645502645503</v>
          </cell>
          <cell r="AV46">
            <v>58.994708994708994</v>
          </cell>
          <cell r="AW46">
            <v>0</v>
          </cell>
        </row>
        <row r="47">
          <cell r="AT47">
            <v>100</v>
          </cell>
          <cell r="AU47">
            <v>15.280808080808082</v>
          </cell>
          <cell r="AV47">
            <v>64</v>
          </cell>
          <cell r="AW47">
            <v>18.480808080808082</v>
          </cell>
        </row>
        <row r="48">
          <cell r="AT48">
            <v>100</v>
          </cell>
          <cell r="AU48">
            <v>16.929271708683473</v>
          </cell>
          <cell r="AV48">
            <v>59.26120448179271</v>
          </cell>
          <cell r="AW48">
            <v>22.829131652661065</v>
          </cell>
        </row>
        <row r="52">
          <cell r="AT52">
            <v>0</v>
          </cell>
          <cell r="AU52">
            <v>3.2102278041036012</v>
          </cell>
          <cell r="AV52">
            <v>6.4204556082072148</v>
          </cell>
          <cell r="AW52">
            <v>0</v>
          </cell>
        </row>
        <row r="53">
          <cell r="AT53">
            <v>0</v>
          </cell>
          <cell r="AU53">
            <v>14.4</v>
          </cell>
          <cell r="AV53">
            <v>11.361620472145969</v>
          </cell>
          <cell r="AW53">
            <v>5.5398138779443711</v>
          </cell>
        </row>
        <row r="54">
          <cell r="AT54">
            <v>0</v>
          </cell>
          <cell r="AU54">
            <v>11.7</v>
          </cell>
          <cell r="AV54">
            <v>13.14234970236078</v>
          </cell>
          <cell r="AW54">
            <v>4.9256629850944158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Library/Containers/com.microsoft.Excel/Data/Library/Application%20Support/Microsoft/Office/Office%202011%20AutoRecovery/Selection%20de%20photos%20DiI/PYF40%2040x%202.tif" TargetMode="External"/><Relationship Id="rId13" Type="http://schemas.openxmlformats.org/officeDocument/2006/relationships/hyperlink" Target="../Library/Containers/com.microsoft.Excel/Data/Library/Application%20Support/Microsoft/Office/Office%202011%20AutoRecovery/Selection%20de%20photos%20DiI/PYF63%2020x%205.tif" TargetMode="External"/><Relationship Id="rId3" Type="http://schemas.openxmlformats.org/officeDocument/2006/relationships/hyperlink" Target="../Library/Containers/com.microsoft.Excel/Data/Library/Application%20Support/Microsoft/Office/Office%202011%20AutoRecovery/Selection%20de%20photos%20DiI/PYF41%2040x%207.tif" TargetMode="External"/><Relationship Id="rId7" Type="http://schemas.openxmlformats.org/officeDocument/2006/relationships/hyperlink" Target="../Library/Containers/com.microsoft.Excel/Data/Library/Application%20Support/Microsoft/Office/Office%202011%20AutoRecovery/Selection%20de%20photos%20DiI/PYF60%2020x%206.tif" TargetMode="External"/><Relationship Id="rId12" Type="http://schemas.openxmlformats.org/officeDocument/2006/relationships/hyperlink" Target="../Library/Containers/com.microsoft.Excel/Data/Library/Application%20Support/Microsoft/Office/Office%202011%20AutoRecovery/Selection%20de%20photos%20DiI/PYF43%2040x%203.tif" TargetMode="External"/><Relationship Id="rId2" Type="http://schemas.openxmlformats.org/officeDocument/2006/relationships/hyperlink" Target="../Library/Containers/com.microsoft.Excel/Data/Library/Application%20Support/Microsoft/Office/Office%202011%20AutoRecovery/Selection%20de%20photos%20DiI/PYF41%2040x%203.tif" TargetMode="External"/><Relationship Id="rId1" Type="http://schemas.openxmlformats.org/officeDocument/2006/relationships/hyperlink" Target="../Library/Containers/com.microsoft.Excel/Data/Library/Application%20Support/Microsoft/Office/Office%202011%20AutoRecovery/Selection%20de%20photos%20DiI/PYF17%20O.3%2010x%20%20.tif" TargetMode="External"/><Relationship Id="rId6" Type="http://schemas.openxmlformats.org/officeDocument/2006/relationships/hyperlink" Target="../Library/Containers/com.microsoft.Excel/Data/Library/Application%20Support/Microsoft/Office/Office%202011%20AutoRecovery/Selection%20de%20photos%20DiI/PYF56%2020x%203-1.tif" TargetMode="External"/><Relationship Id="rId11" Type="http://schemas.openxmlformats.org/officeDocument/2006/relationships/hyperlink" Target="../Library/Containers/com.microsoft.Excel/Data/Library/Application%20Support/Microsoft/Office/Office%202011%20AutoRecovery/Selection%20de%20photos%20DiI/PYF40%2040x%207.tif" TargetMode="External"/><Relationship Id="rId5" Type="http://schemas.openxmlformats.org/officeDocument/2006/relationships/hyperlink" Target="../Library/Containers/com.microsoft.Excel/Data/Library/Application%20Support/Microsoft/Office/Office%202011%20AutoRecovery/Selection%20de%20photos%20DiI/PYF49%2040x%203.tif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../Library/Containers/com.microsoft.Excel/Data/Library/Application%20Support/Microsoft/Office/Office%202011%20AutoRecovery/Selection%20de%20photos%20DiI/PYF40%2040x%204%20+.tif" TargetMode="External"/><Relationship Id="rId4" Type="http://schemas.openxmlformats.org/officeDocument/2006/relationships/hyperlink" Target="../Library/Containers/com.microsoft.Excel/Data/Library/Application%20Support/Microsoft/Office/Office%202011%20AutoRecovery/Selection%20de%20photos%20DiI/PYF46%2040x%203-2.tif" TargetMode="External"/><Relationship Id="rId9" Type="http://schemas.openxmlformats.org/officeDocument/2006/relationships/hyperlink" Target="../Library/Containers/com.microsoft.Excel/Data/Library/Application%20Support/Microsoft/Office/Office%202011%20AutoRecovery/Selection%20de%20photos%20DiI/PYF40%2040x3.tif" TargetMode="External"/><Relationship Id="rId14" Type="http://schemas.openxmlformats.org/officeDocument/2006/relationships/hyperlink" Target="../Library/Containers/com.microsoft.Excel/Data/Library/Application%20Support/Microsoft/Office/Office%202011%20AutoRecovery/Selection%20de%20photos%20DiI/PYF63%2020x%203.t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F51DB-27D4-9446-9D0C-8DB7BE1BB977}">
  <dimension ref="A1:T186"/>
  <sheetViews>
    <sheetView tabSelected="1" workbookViewId="0">
      <selection activeCell="J45" sqref="J45"/>
    </sheetView>
  </sheetViews>
  <sheetFormatPr baseColWidth="10" defaultRowHeight="16" x14ac:dyDescent="0.2"/>
  <cols>
    <col min="1" max="1" width="27.6640625" customWidth="1"/>
    <col min="5" max="5" width="14.1640625" customWidth="1"/>
    <col min="12" max="12" width="14" customWidth="1"/>
    <col min="14" max="14" width="17" customWidth="1"/>
    <col min="15" max="15" width="19.1640625" customWidth="1"/>
    <col min="19" max="19" width="15.6640625" customWidth="1"/>
    <col min="20" max="20" width="18.33203125" customWidth="1"/>
  </cols>
  <sheetData>
    <row r="1" spans="1:19" ht="17" thickBot="1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L1" s="5" t="s">
        <v>9</v>
      </c>
      <c r="O1" s="4" t="s">
        <v>4</v>
      </c>
      <c r="P1" s="3" t="s">
        <v>5</v>
      </c>
      <c r="Q1" s="3" t="s">
        <v>6</v>
      </c>
      <c r="R1" s="3" t="s">
        <v>7</v>
      </c>
      <c r="S1" s="3" t="s">
        <v>8</v>
      </c>
    </row>
    <row r="2" spans="1:19" x14ac:dyDescent="0.2">
      <c r="B2" s="6" t="s">
        <v>10</v>
      </c>
      <c r="C2" s="7">
        <v>44</v>
      </c>
      <c r="D2" s="8">
        <v>2</v>
      </c>
      <c r="E2" s="9">
        <v>1</v>
      </c>
      <c r="F2" s="9">
        <v>1</v>
      </c>
      <c r="G2" s="10">
        <v>0</v>
      </c>
      <c r="H2" s="10">
        <v>0</v>
      </c>
      <c r="I2" s="10">
        <v>0</v>
      </c>
      <c r="L2" s="11" t="s">
        <v>11</v>
      </c>
      <c r="M2" s="12">
        <v>3</v>
      </c>
      <c r="N2" s="12"/>
      <c r="O2" s="12" t="s">
        <v>12</v>
      </c>
      <c r="P2" s="13">
        <v>100</v>
      </c>
      <c r="Q2" s="13">
        <v>20.502645502645503</v>
      </c>
      <c r="R2" s="13">
        <v>58.994708994708994</v>
      </c>
      <c r="S2" s="13">
        <v>0</v>
      </c>
    </row>
    <row r="3" spans="1:19" ht="17" thickBot="1" x14ac:dyDescent="0.25">
      <c r="B3" s="14"/>
      <c r="C3" s="15"/>
      <c r="D3" s="16">
        <v>3</v>
      </c>
      <c r="E3" s="9">
        <v>1</v>
      </c>
      <c r="F3" s="9">
        <v>1</v>
      </c>
      <c r="G3" s="10">
        <v>0</v>
      </c>
      <c r="H3" s="10">
        <v>0</v>
      </c>
      <c r="I3" s="10">
        <v>0</v>
      </c>
      <c r="L3" s="17"/>
      <c r="M3" s="18"/>
      <c r="N3" s="18"/>
      <c r="O3" s="19" t="s">
        <v>13</v>
      </c>
      <c r="P3" s="20">
        <v>0</v>
      </c>
      <c r="Q3" s="20">
        <v>3.2102278041036012</v>
      </c>
      <c r="R3" s="20">
        <v>6.4204556082072148</v>
      </c>
      <c r="S3" s="20">
        <v>0</v>
      </c>
    </row>
    <row r="4" spans="1:19" ht="17" thickBot="1" x14ac:dyDescent="0.25">
      <c r="B4" s="14"/>
      <c r="C4" s="15"/>
      <c r="D4" s="16">
        <v>5</v>
      </c>
      <c r="E4" s="9">
        <v>1</v>
      </c>
      <c r="F4" s="9">
        <v>1</v>
      </c>
      <c r="G4" s="9">
        <v>1</v>
      </c>
      <c r="H4" s="10">
        <v>0</v>
      </c>
      <c r="I4" s="10">
        <v>0</v>
      </c>
      <c r="L4" s="19"/>
      <c r="M4" s="19"/>
      <c r="N4" s="19"/>
    </row>
    <row r="5" spans="1:19" ht="18" thickTop="1" thickBot="1" x14ac:dyDescent="0.25">
      <c r="B5" s="21"/>
      <c r="C5" s="22"/>
      <c r="D5" s="23">
        <v>6</v>
      </c>
      <c r="E5" s="24">
        <v>1</v>
      </c>
      <c r="F5" s="24">
        <v>1</v>
      </c>
      <c r="G5" s="25">
        <v>0</v>
      </c>
      <c r="H5" s="25">
        <v>0</v>
      </c>
      <c r="I5" s="25">
        <v>0</v>
      </c>
      <c r="L5" s="5" t="s">
        <v>14</v>
      </c>
      <c r="O5" s="4" t="s">
        <v>4</v>
      </c>
      <c r="P5" s="3" t="s">
        <v>5</v>
      </c>
      <c r="Q5" s="3" t="s">
        <v>6</v>
      </c>
      <c r="R5" s="3" t="s">
        <v>7</v>
      </c>
      <c r="S5" s="3" t="s">
        <v>8</v>
      </c>
    </row>
    <row r="6" spans="1:19" ht="17" thickBot="1" x14ac:dyDescent="0.25">
      <c r="B6" s="26" t="s">
        <v>10</v>
      </c>
      <c r="C6" s="27">
        <v>45</v>
      </c>
      <c r="D6" s="28">
        <v>2</v>
      </c>
      <c r="E6" s="28">
        <v>1</v>
      </c>
      <c r="F6" s="28">
        <v>1</v>
      </c>
      <c r="G6" s="28">
        <v>0</v>
      </c>
      <c r="H6" s="28">
        <v>0</v>
      </c>
      <c r="I6" s="28">
        <v>0</v>
      </c>
      <c r="L6" s="11" t="s">
        <v>11</v>
      </c>
      <c r="M6" s="12">
        <v>5</v>
      </c>
      <c r="N6" s="12"/>
      <c r="O6" s="12" t="s">
        <v>12</v>
      </c>
      <c r="P6" s="13">
        <v>100</v>
      </c>
      <c r="Q6" s="13">
        <v>15.280808080808082</v>
      </c>
      <c r="R6" s="13">
        <v>64</v>
      </c>
      <c r="S6" s="13">
        <v>18.480808080808082</v>
      </c>
    </row>
    <row r="7" spans="1:19" ht="17" thickBot="1" x14ac:dyDescent="0.25">
      <c r="B7" s="29" t="s">
        <v>10</v>
      </c>
      <c r="C7" s="30">
        <v>50</v>
      </c>
      <c r="D7" s="31">
        <v>1</v>
      </c>
      <c r="E7" s="31">
        <v>1</v>
      </c>
      <c r="F7" s="31">
        <v>1</v>
      </c>
      <c r="G7" s="31">
        <v>0</v>
      </c>
      <c r="H7" s="31">
        <v>1</v>
      </c>
      <c r="I7" s="32">
        <v>0</v>
      </c>
      <c r="L7" s="17"/>
      <c r="M7" s="18"/>
      <c r="N7" s="18"/>
      <c r="O7" s="19" t="s">
        <v>13</v>
      </c>
      <c r="P7" s="20">
        <v>0</v>
      </c>
      <c r="Q7" s="20">
        <v>1.8162683533988022</v>
      </c>
      <c r="R7" s="20">
        <v>11.361620472145969</v>
      </c>
      <c r="S7" s="20">
        <v>5.5398138779443711</v>
      </c>
    </row>
    <row r="8" spans="1:19" ht="17" thickBot="1" x14ac:dyDescent="0.25">
      <c r="A8" s="33"/>
      <c r="B8" s="34"/>
      <c r="C8" s="35"/>
      <c r="D8" s="36">
        <v>3</v>
      </c>
      <c r="E8" s="36">
        <v>1</v>
      </c>
      <c r="F8" s="36">
        <v>1</v>
      </c>
      <c r="G8" s="36">
        <v>0</v>
      </c>
      <c r="H8" s="36">
        <v>1</v>
      </c>
      <c r="I8" s="37">
        <v>0</v>
      </c>
      <c r="L8" s="19"/>
      <c r="M8" s="19"/>
      <c r="N8" s="19"/>
    </row>
    <row r="9" spans="1:19" ht="18" thickTop="1" thickBot="1" x14ac:dyDescent="0.25">
      <c r="A9" s="33"/>
      <c r="B9" s="34"/>
      <c r="C9" s="35"/>
      <c r="D9" s="36">
        <v>4</v>
      </c>
      <c r="E9" s="36">
        <v>1</v>
      </c>
      <c r="F9" s="36">
        <v>1</v>
      </c>
      <c r="G9" s="36">
        <v>0</v>
      </c>
      <c r="H9" s="36">
        <v>1</v>
      </c>
      <c r="I9" s="37">
        <v>0</v>
      </c>
      <c r="L9" s="5" t="s">
        <v>15</v>
      </c>
      <c r="O9" s="4" t="s">
        <v>4</v>
      </c>
      <c r="P9" s="3" t="s">
        <v>5</v>
      </c>
      <c r="Q9" s="3" t="s">
        <v>6</v>
      </c>
      <c r="R9" s="3" t="s">
        <v>7</v>
      </c>
      <c r="S9" s="3" t="s">
        <v>8</v>
      </c>
    </row>
    <row r="10" spans="1:19" x14ac:dyDescent="0.2">
      <c r="B10" s="34"/>
      <c r="C10" s="35"/>
      <c r="D10" s="36">
        <v>5</v>
      </c>
      <c r="E10" s="36">
        <v>1</v>
      </c>
      <c r="F10" s="36">
        <v>1</v>
      </c>
      <c r="G10" s="36">
        <v>1</v>
      </c>
      <c r="H10" s="36">
        <v>0</v>
      </c>
      <c r="I10" s="37">
        <v>0</v>
      </c>
      <c r="L10" s="11" t="s">
        <v>11</v>
      </c>
      <c r="M10" s="12">
        <v>4</v>
      </c>
      <c r="N10" s="12"/>
      <c r="O10" s="12" t="s">
        <v>12</v>
      </c>
      <c r="P10" s="13">
        <v>100</v>
      </c>
      <c r="Q10" s="13">
        <v>16.929271708683473</v>
      </c>
      <c r="R10" s="13">
        <v>59.26120448179271</v>
      </c>
      <c r="S10" s="13">
        <v>22.829131652661065</v>
      </c>
    </row>
    <row r="11" spans="1:19" ht="17" thickBot="1" x14ac:dyDescent="0.25">
      <c r="B11" s="34"/>
      <c r="C11" s="35"/>
      <c r="D11" s="36">
        <v>6</v>
      </c>
      <c r="E11" s="36">
        <v>1</v>
      </c>
      <c r="F11" s="36">
        <v>1</v>
      </c>
      <c r="G11" s="36">
        <v>1</v>
      </c>
      <c r="H11" s="36">
        <v>1</v>
      </c>
      <c r="I11" s="37">
        <v>0</v>
      </c>
      <c r="L11" s="17"/>
      <c r="M11" s="18"/>
      <c r="N11" s="18"/>
      <c r="O11" s="38" t="s">
        <v>13</v>
      </c>
      <c r="P11" s="20">
        <v>0</v>
      </c>
      <c r="Q11" s="20">
        <v>2.8703477225966081</v>
      </c>
      <c r="R11" s="20">
        <v>13.14234970236078</v>
      </c>
      <c r="S11" s="20">
        <v>4.9256629850944158</v>
      </c>
    </row>
    <row r="12" spans="1:19" x14ac:dyDescent="0.2">
      <c r="B12" s="34"/>
      <c r="C12" s="35"/>
      <c r="D12" s="36">
        <v>7</v>
      </c>
      <c r="E12" s="36">
        <v>1</v>
      </c>
      <c r="F12" s="36">
        <v>1</v>
      </c>
      <c r="G12" s="36">
        <v>0</v>
      </c>
      <c r="H12" s="36">
        <v>1</v>
      </c>
      <c r="I12" s="37">
        <v>0</v>
      </c>
    </row>
    <row r="13" spans="1:19" ht="17" thickBot="1" x14ac:dyDescent="0.25">
      <c r="B13" s="39"/>
      <c r="C13" s="40"/>
      <c r="D13" s="41">
        <v>8</v>
      </c>
      <c r="E13" s="41">
        <v>1</v>
      </c>
      <c r="F13" s="41">
        <v>1</v>
      </c>
      <c r="G13" s="41">
        <v>0</v>
      </c>
      <c r="H13" s="41">
        <v>1</v>
      </c>
      <c r="I13" s="42">
        <v>0</v>
      </c>
    </row>
    <row r="14" spans="1:19" x14ac:dyDescent="0.2">
      <c r="B14" s="5" t="s">
        <v>11</v>
      </c>
      <c r="C14" s="5">
        <v>1</v>
      </c>
      <c r="E14" s="5">
        <f>SUM(E2:E13)</f>
        <v>12</v>
      </c>
      <c r="F14" s="5">
        <f t="shared" ref="F14:I14" si="0">SUM(F2:F13)</f>
        <v>12</v>
      </c>
      <c r="G14" s="5">
        <f t="shared" si="0"/>
        <v>3</v>
      </c>
      <c r="H14" s="5">
        <f t="shared" si="0"/>
        <v>6</v>
      </c>
      <c r="I14" s="5">
        <f t="shared" si="0"/>
        <v>0</v>
      </c>
    </row>
    <row r="15" spans="1:19" ht="17" thickBot="1" x14ac:dyDescent="0.25">
      <c r="B15" s="5"/>
      <c r="C15" s="5"/>
      <c r="E15" s="5" t="s">
        <v>16</v>
      </c>
      <c r="F15" s="43">
        <f>F14/$E14*100</f>
        <v>100</v>
      </c>
      <c r="G15" s="43">
        <f t="shared" ref="G15:I15" si="1">G14/$E14*100</f>
        <v>25</v>
      </c>
      <c r="H15" s="43">
        <f t="shared" si="1"/>
        <v>50</v>
      </c>
      <c r="I15" s="43">
        <f t="shared" si="1"/>
        <v>0</v>
      </c>
    </row>
    <row r="16" spans="1:19" ht="17" thickBot="1" x14ac:dyDescent="0.25">
      <c r="B16" s="44" t="s">
        <v>10</v>
      </c>
      <c r="C16" s="45">
        <v>66</v>
      </c>
      <c r="D16" s="46">
        <v>8</v>
      </c>
      <c r="E16" s="46">
        <v>1</v>
      </c>
      <c r="F16" s="46">
        <v>1</v>
      </c>
      <c r="G16" s="46">
        <v>0</v>
      </c>
      <c r="H16" s="46">
        <v>1</v>
      </c>
      <c r="I16" s="47">
        <v>0</v>
      </c>
    </row>
    <row r="17" spans="2:19" ht="17" thickBot="1" x14ac:dyDescent="0.25">
      <c r="B17" s="48"/>
      <c r="C17" s="49"/>
      <c r="D17" s="50">
        <v>9</v>
      </c>
      <c r="E17" s="50">
        <v>1</v>
      </c>
      <c r="F17" s="50">
        <v>1</v>
      </c>
      <c r="G17" s="50">
        <v>0</v>
      </c>
      <c r="H17" s="50">
        <v>1</v>
      </c>
      <c r="I17" s="51">
        <v>0</v>
      </c>
      <c r="L17" s="52"/>
      <c r="M17" s="53" t="s">
        <v>17</v>
      </c>
      <c r="N17" s="53"/>
      <c r="O17" s="4" t="s">
        <v>4</v>
      </c>
      <c r="P17" s="3" t="s">
        <v>18</v>
      </c>
      <c r="Q17" s="3" t="s">
        <v>6</v>
      </c>
      <c r="R17" s="3" t="s">
        <v>7</v>
      </c>
      <c r="S17" s="3" t="s">
        <v>8</v>
      </c>
    </row>
    <row r="18" spans="2:19" ht="17" thickBot="1" x14ac:dyDescent="0.25">
      <c r="B18" s="54"/>
      <c r="C18" s="55"/>
      <c r="D18" s="56">
        <v>10</v>
      </c>
      <c r="E18" s="56">
        <v>1</v>
      </c>
      <c r="F18" s="56">
        <v>1</v>
      </c>
      <c r="G18" s="56">
        <v>1</v>
      </c>
      <c r="H18" s="56">
        <v>0</v>
      </c>
      <c r="I18" s="57">
        <v>0</v>
      </c>
      <c r="L18" s="58" t="s">
        <v>19</v>
      </c>
      <c r="M18" s="12">
        <v>3</v>
      </c>
      <c r="N18" s="12"/>
      <c r="O18" s="58" t="s">
        <v>19</v>
      </c>
      <c r="P18" s="13">
        <v>100</v>
      </c>
      <c r="Q18" s="13">
        <v>20.502645502645503</v>
      </c>
      <c r="R18" s="13">
        <v>58.994708994708994</v>
      </c>
      <c r="S18" s="13">
        <v>0</v>
      </c>
    </row>
    <row r="19" spans="2:19" ht="17" thickBot="1" x14ac:dyDescent="0.25">
      <c r="B19" s="44" t="s">
        <v>10</v>
      </c>
      <c r="C19" s="45">
        <v>67</v>
      </c>
      <c r="D19" s="46">
        <v>2</v>
      </c>
      <c r="E19" s="46">
        <v>1</v>
      </c>
      <c r="F19" s="46">
        <v>1</v>
      </c>
      <c r="G19" s="46">
        <v>0</v>
      </c>
      <c r="H19" s="46">
        <v>1</v>
      </c>
      <c r="I19" s="47">
        <v>0</v>
      </c>
      <c r="L19" s="58" t="s">
        <v>20</v>
      </c>
      <c r="M19" s="12">
        <v>5</v>
      </c>
      <c r="N19" s="12"/>
      <c r="O19" s="59" t="s">
        <v>20</v>
      </c>
      <c r="P19" s="13">
        <v>100</v>
      </c>
      <c r="Q19" s="13">
        <v>15.280808080808082</v>
      </c>
      <c r="R19" s="13">
        <v>64</v>
      </c>
      <c r="S19" s="13">
        <v>18.480808080808082</v>
      </c>
    </row>
    <row r="20" spans="2:19" ht="17" thickBot="1" x14ac:dyDescent="0.25">
      <c r="B20" s="48"/>
      <c r="C20" s="49"/>
      <c r="D20" s="50">
        <v>5</v>
      </c>
      <c r="E20" s="50">
        <v>1</v>
      </c>
      <c r="F20" s="50">
        <v>1</v>
      </c>
      <c r="G20" s="50">
        <v>0</v>
      </c>
      <c r="H20" s="50">
        <v>1</v>
      </c>
      <c r="I20" s="51">
        <v>0</v>
      </c>
      <c r="L20" s="17" t="s">
        <v>21</v>
      </c>
      <c r="M20" s="60">
        <v>4</v>
      </c>
      <c r="N20" s="60"/>
      <c r="O20" s="17" t="s">
        <v>22</v>
      </c>
      <c r="P20" s="61">
        <v>100</v>
      </c>
      <c r="Q20" s="61">
        <v>16.929271708683473</v>
      </c>
      <c r="R20" s="61">
        <v>59.26120448179271</v>
      </c>
      <c r="S20" s="61">
        <v>22.829131652661065</v>
      </c>
    </row>
    <row r="21" spans="2:19" ht="17" thickBot="1" x14ac:dyDescent="0.25">
      <c r="B21" s="48"/>
      <c r="C21" s="49"/>
      <c r="D21" s="50">
        <v>6</v>
      </c>
      <c r="E21" s="50">
        <v>1</v>
      </c>
      <c r="F21" s="50">
        <v>1</v>
      </c>
      <c r="G21" s="50">
        <v>0</v>
      </c>
      <c r="H21" s="50">
        <v>1</v>
      </c>
      <c r="I21" s="51">
        <v>0</v>
      </c>
      <c r="L21" s="58" t="s">
        <v>19</v>
      </c>
      <c r="M21" s="33"/>
      <c r="N21" s="33"/>
      <c r="O21" s="19" t="s">
        <v>13</v>
      </c>
      <c r="P21" s="20">
        <v>0</v>
      </c>
      <c r="Q21" s="20">
        <v>3.2102278041036012</v>
      </c>
      <c r="R21" s="20">
        <v>6.4204556082072148</v>
      </c>
      <c r="S21" s="20">
        <v>0</v>
      </c>
    </row>
    <row r="22" spans="2:19" ht="18" thickTop="1" thickBot="1" x14ac:dyDescent="0.25">
      <c r="B22" s="54"/>
      <c r="C22" s="55"/>
      <c r="D22" s="56">
        <v>7</v>
      </c>
      <c r="E22" s="56">
        <v>1</v>
      </c>
      <c r="F22" s="56">
        <v>1</v>
      </c>
      <c r="G22" s="56">
        <v>0</v>
      </c>
      <c r="H22" s="56">
        <v>0</v>
      </c>
      <c r="I22" s="57">
        <v>0</v>
      </c>
      <c r="L22" s="58" t="s">
        <v>20</v>
      </c>
      <c r="M22" s="33"/>
      <c r="N22" s="33"/>
      <c r="O22" s="19" t="s">
        <v>13</v>
      </c>
      <c r="P22" s="20">
        <v>0</v>
      </c>
      <c r="Q22" s="20">
        <v>14.4</v>
      </c>
      <c r="R22" s="20">
        <v>11.361620472145969</v>
      </c>
      <c r="S22" s="20">
        <v>5.5398138779443711</v>
      </c>
    </row>
    <row r="23" spans="2:19" ht="17" thickBot="1" x14ac:dyDescent="0.25">
      <c r="B23" s="5" t="s">
        <v>11</v>
      </c>
      <c r="C23" s="5">
        <v>1</v>
      </c>
      <c r="E23" s="5">
        <f t="shared" ref="E23:I23" si="2">SUM(E16:E22)</f>
        <v>7</v>
      </c>
      <c r="F23" s="5">
        <f t="shared" si="2"/>
        <v>7</v>
      </c>
      <c r="G23" s="5">
        <f t="shared" si="2"/>
        <v>1</v>
      </c>
      <c r="H23" s="5">
        <f t="shared" si="2"/>
        <v>5</v>
      </c>
      <c r="I23" s="5">
        <f t="shared" si="2"/>
        <v>0</v>
      </c>
      <c r="L23" s="17" t="s">
        <v>21</v>
      </c>
      <c r="M23" s="62"/>
      <c r="N23" s="62"/>
      <c r="O23" s="63" t="s">
        <v>13</v>
      </c>
      <c r="P23" s="20">
        <v>0</v>
      </c>
      <c r="Q23" s="20">
        <v>11.7</v>
      </c>
      <c r="R23" s="20">
        <v>13.14234970236078</v>
      </c>
      <c r="S23" s="20">
        <v>4.9256629850944158</v>
      </c>
    </row>
    <row r="24" spans="2:19" ht="17" thickBot="1" x14ac:dyDescent="0.25">
      <c r="B24" s="5"/>
      <c r="C24" s="5"/>
      <c r="E24" s="5" t="s">
        <v>16</v>
      </c>
      <c r="F24" s="43">
        <f t="shared" ref="F24:I24" si="3">F23/$E23*100</f>
        <v>100</v>
      </c>
      <c r="G24" s="43">
        <f t="shared" si="3"/>
        <v>14.285714285714285</v>
      </c>
      <c r="H24" s="43">
        <f t="shared" si="3"/>
        <v>71.428571428571431</v>
      </c>
      <c r="I24" s="43">
        <f t="shared" si="3"/>
        <v>0</v>
      </c>
    </row>
    <row r="25" spans="2:19" x14ac:dyDescent="0.2">
      <c r="B25" s="64" t="s">
        <v>10</v>
      </c>
      <c r="C25" s="65">
        <v>78</v>
      </c>
      <c r="D25" s="46">
        <v>1</v>
      </c>
      <c r="E25" s="46">
        <v>1</v>
      </c>
      <c r="F25" s="46">
        <v>1</v>
      </c>
      <c r="G25" s="46">
        <v>0</v>
      </c>
      <c r="H25" s="46">
        <v>0</v>
      </c>
      <c r="I25" s="46">
        <v>0</v>
      </c>
    </row>
    <row r="26" spans="2:19" x14ac:dyDescent="0.2">
      <c r="B26" s="66"/>
      <c r="C26" s="67"/>
      <c r="D26" s="50">
        <v>2</v>
      </c>
      <c r="E26" s="50">
        <v>1</v>
      </c>
      <c r="F26" s="50">
        <v>1</v>
      </c>
      <c r="G26" s="50">
        <v>0</v>
      </c>
      <c r="H26" s="50">
        <v>1</v>
      </c>
      <c r="I26" s="50">
        <v>0</v>
      </c>
    </row>
    <row r="27" spans="2:19" x14ac:dyDescent="0.2">
      <c r="B27" s="66"/>
      <c r="C27" s="67"/>
      <c r="D27" s="50">
        <v>3</v>
      </c>
      <c r="E27" s="50">
        <v>1</v>
      </c>
      <c r="F27" s="50">
        <v>1</v>
      </c>
      <c r="G27" s="50">
        <v>0</v>
      </c>
      <c r="H27" s="50">
        <v>1</v>
      </c>
      <c r="I27" s="50">
        <v>0</v>
      </c>
    </row>
    <row r="28" spans="2:19" x14ac:dyDescent="0.2">
      <c r="B28" s="66"/>
      <c r="C28" s="67"/>
      <c r="D28" s="50">
        <v>4</v>
      </c>
      <c r="E28" s="50">
        <v>1</v>
      </c>
      <c r="F28" s="50">
        <v>1</v>
      </c>
      <c r="G28" s="50">
        <v>0</v>
      </c>
      <c r="H28" s="50">
        <v>1</v>
      </c>
      <c r="I28" s="50">
        <v>0</v>
      </c>
    </row>
    <row r="29" spans="2:19" x14ac:dyDescent="0.2">
      <c r="B29" s="66"/>
      <c r="C29" s="67"/>
      <c r="D29" s="50">
        <v>5</v>
      </c>
      <c r="E29" s="50">
        <v>1</v>
      </c>
      <c r="F29" s="50">
        <v>1</v>
      </c>
      <c r="G29" s="50">
        <v>0</v>
      </c>
      <c r="H29" s="50">
        <v>1</v>
      </c>
      <c r="I29" s="50">
        <v>0</v>
      </c>
    </row>
    <row r="30" spans="2:19" x14ac:dyDescent="0.2">
      <c r="B30" s="66"/>
      <c r="C30" s="67"/>
      <c r="D30" s="50">
        <v>6</v>
      </c>
      <c r="E30" s="50">
        <v>1</v>
      </c>
      <c r="F30" s="50">
        <v>1</v>
      </c>
      <c r="G30" s="50">
        <v>0</v>
      </c>
      <c r="H30" s="50">
        <v>0</v>
      </c>
      <c r="I30" s="50">
        <v>0</v>
      </c>
    </row>
    <row r="31" spans="2:19" x14ac:dyDescent="0.2">
      <c r="B31" s="66"/>
      <c r="C31" s="67"/>
      <c r="D31" s="50">
        <v>7</v>
      </c>
      <c r="E31" s="50">
        <v>1</v>
      </c>
      <c r="F31" s="50">
        <v>1</v>
      </c>
      <c r="G31" s="50">
        <v>0</v>
      </c>
      <c r="H31" s="50">
        <v>0</v>
      </c>
      <c r="I31" s="50">
        <v>0</v>
      </c>
    </row>
    <row r="32" spans="2:19" ht="17" thickBot="1" x14ac:dyDescent="0.25">
      <c r="B32" s="68"/>
      <c r="C32" s="69"/>
      <c r="D32" s="41">
        <v>8</v>
      </c>
      <c r="E32" s="41">
        <v>1</v>
      </c>
      <c r="F32" s="41">
        <v>1</v>
      </c>
      <c r="G32" s="41">
        <v>1</v>
      </c>
      <c r="H32" s="41">
        <v>1</v>
      </c>
      <c r="I32" s="41">
        <v>0</v>
      </c>
    </row>
    <row r="33" spans="1:20" ht="17" thickBot="1" x14ac:dyDescent="0.25">
      <c r="B33" s="70" t="s">
        <v>10</v>
      </c>
      <c r="C33" s="71">
        <v>32</v>
      </c>
      <c r="D33" s="72">
        <v>1</v>
      </c>
      <c r="E33" s="73">
        <v>1</v>
      </c>
      <c r="F33" s="73">
        <v>1</v>
      </c>
      <c r="G33" s="73">
        <v>1</v>
      </c>
      <c r="H33" s="74">
        <v>0</v>
      </c>
      <c r="I33" s="75">
        <v>0</v>
      </c>
    </row>
    <row r="34" spans="1:20" x14ac:dyDescent="0.2">
      <c r="B34" s="76" t="s">
        <v>11</v>
      </c>
      <c r="C34" s="76">
        <v>1</v>
      </c>
      <c r="D34" s="77"/>
      <c r="E34" s="5">
        <f>SUM(E25:E33)</f>
        <v>9</v>
      </c>
      <c r="F34" s="5">
        <f t="shared" ref="F34:I34" si="4">SUM(F25:F33)</f>
        <v>9</v>
      </c>
      <c r="G34" s="5">
        <f t="shared" si="4"/>
        <v>2</v>
      </c>
      <c r="H34" s="5">
        <f t="shared" si="4"/>
        <v>5</v>
      </c>
      <c r="I34" s="5">
        <f t="shared" si="4"/>
        <v>0</v>
      </c>
    </row>
    <row r="35" spans="1:20" x14ac:dyDescent="0.2">
      <c r="E35" s="5" t="s">
        <v>16</v>
      </c>
      <c r="F35" s="43">
        <f t="shared" ref="F35:I35" si="5">F34/$E34*100</f>
        <v>100</v>
      </c>
      <c r="G35" s="43">
        <f t="shared" si="5"/>
        <v>22.222222222222221</v>
      </c>
      <c r="H35" s="43">
        <f t="shared" si="5"/>
        <v>55.555555555555557</v>
      </c>
      <c r="I35" s="43">
        <f t="shared" si="5"/>
        <v>0</v>
      </c>
    </row>
    <row r="36" spans="1:20" ht="17" thickBot="1" x14ac:dyDescent="0.25"/>
    <row r="37" spans="1:20" ht="17" thickBot="1" x14ac:dyDescent="0.25">
      <c r="B37" s="5" t="s">
        <v>23</v>
      </c>
      <c r="E37" s="4" t="s">
        <v>24</v>
      </c>
      <c r="F37" s="3" t="s">
        <v>5</v>
      </c>
      <c r="G37" s="3" t="s">
        <v>6</v>
      </c>
      <c r="H37" s="3" t="s">
        <v>7</v>
      </c>
      <c r="I37" s="3" t="s">
        <v>8</v>
      </c>
    </row>
    <row r="38" spans="1:20" x14ac:dyDescent="0.2">
      <c r="A38" t="s">
        <v>17</v>
      </c>
      <c r="B38" s="11" t="s">
        <v>11</v>
      </c>
      <c r="C38" s="12">
        <f>C14+C23+C34</f>
        <v>3</v>
      </c>
      <c r="D38" s="12"/>
      <c r="E38" s="12" t="s">
        <v>12</v>
      </c>
      <c r="F38" s="13">
        <f t="shared" ref="F38:I38" si="6">AVERAGE(F15,F24,F35)</f>
        <v>100</v>
      </c>
      <c r="G38" s="13">
        <f t="shared" si="6"/>
        <v>20.502645502645503</v>
      </c>
      <c r="H38" s="13">
        <f t="shared" si="6"/>
        <v>58.994708994708994</v>
      </c>
      <c r="I38" s="13">
        <f t="shared" si="6"/>
        <v>0</v>
      </c>
    </row>
    <row r="39" spans="1:20" ht="17" thickBot="1" x14ac:dyDescent="0.25">
      <c r="B39" s="17"/>
      <c r="C39" s="18"/>
      <c r="D39" s="18"/>
      <c r="E39" s="19" t="s">
        <v>13</v>
      </c>
      <c r="F39" s="20">
        <f>STDEV(F15,F24,F35)/SQRT(3)</f>
        <v>0</v>
      </c>
      <c r="G39" s="20">
        <f t="shared" ref="G39:I39" si="7">STDEV(G14,G23,G34)/SQRT(3)</f>
        <v>0.57735026918962584</v>
      </c>
      <c r="H39" s="20">
        <f t="shared" si="7"/>
        <v>0.33333333333333337</v>
      </c>
      <c r="I39" s="20">
        <f t="shared" si="7"/>
        <v>0</v>
      </c>
    </row>
    <row r="40" spans="1:20" s="19" customFormat="1" ht="17" thickBot="1" x14ac:dyDescent="0.25">
      <c r="E40"/>
      <c r="F40"/>
      <c r="G40"/>
      <c r="H40"/>
      <c r="I40"/>
    </row>
    <row r="41" spans="1:20" ht="18" thickTop="1" thickBot="1" x14ac:dyDescent="0.25"/>
    <row r="42" spans="1:20" ht="17" thickBot="1" x14ac:dyDescent="0.25">
      <c r="A42" s="1" t="s">
        <v>25</v>
      </c>
      <c r="B42" s="2" t="s">
        <v>1</v>
      </c>
      <c r="C42" s="2" t="s">
        <v>2</v>
      </c>
      <c r="D42" s="3" t="s">
        <v>3</v>
      </c>
      <c r="E42" s="4" t="s">
        <v>24</v>
      </c>
      <c r="F42" s="3" t="s">
        <v>5</v>
      </c>
      <c r="G42" s="3" t="s">
        <v>6</v>
      </c>
      <c r="H42" s="3" t="s">
        <v>7</v>
      </c>
      <c r="I42" s="3" t="s">
        <v>8</v>
      </c>
    </row>
    <row r="43" spans="1:20" ht="17" thickBot="1" x14ac:dyDescent="0.25">
      <c r="B43" s="78" t="s">
        <v>26</v>
      </c>
      <c r="C43" s="79">
        <v>3</v>
      </c>
      <c r="D43" s="80">
        <v>2</v>
      </c>
      <c r="E43" s="80">
        <v>1</v>
      </c>
      <c r="F43" s="80">
        <v>1</v>
      </c>
      <c r="G43" s="80">
        <v>1</v>
      </c>
      <c r="H43" s="80">
        <v>1</v>
      </c>
      <c r="I43" s="80">
        <v>0</v>
      </c>
    </row>
    <row r="44" spans="1:20" x14ac:dyDescent="0.2">
      <c r="B44" s="64" t="s">
        <v>26</v>
      </c>
      <c r="C44" s="81">
        <v>17</v>
      </c>
      <c r="D44" s="82">
        <v>3</v>
      </c>
      <c r="E44" s="31">
        <v>1</v>
      </c>
      <c r="F44" s="31">
        <v>1</v>
      </c>
      <c r="G44" s="31">
        <v>0</v>
      </c>
      <c r="H44" s="31">
        <v>1</v>
      </c>
      <c r="I44" s="83">
        <v>1</v>
      </c>
    </row>
    <row r="45" spans="1:20" ht="17" thickBot="1" x14ac:dyDescent="0.25">
      <c r="B45" s="68"/>
      <c r="C45" s="84"/>
      <c r="D45" s="85">
        <v>7</v>
      </c>
      <c r="E45" s="41">
        <v>1</v>
      </c>
      <c r="F45" s="41">
        <v>1</v>
      </c>
      <c r="G45" s="41">
        <v>0</v>
      </c>
      <c r="H45" s="41">
        <v>1</v>
      </c>
      <c r="I45" s="41">
        <v>1</v>
      </c>
      <c r="L45" s="86" t="s">
        <v>27</v>
      </c>
    </row>
    <row r="46" spans="1:20" ht="17" thickBot="1" x14ac:dyDescent="0.25">
      <c r="B46" s="64" t="s">
        <v>26</v>
      </c>
      <c r="C46" s="81">
        <v>33</v>
      </c>
      <c r="D46" s="82">
        <v>4</v>
      </c>
      <c r="E46" s="31">
        <v>1</v>
      </c>
      <c r="F46" s="31">
        <v>1</v>
      </c>
      <c r="G46" s="31">
        <v>0</v>
      </c>
      <c r="H46" s="31">
        <v>1</v>
      </c>
      <c r="I46" s="31">
        <v>0</v>
      </c>
    </row>
    <row r="47" spans="1:20" ht="17" thickBot="1" x14ac:dyDescent="0.25">
      <c r="B47" s="68"/>
      <c r="C47" s="84"/>
      <c r="D47" s="85">
        <v>5</v>
      </c>
      <c r="E47" s="41">
        <v>1</v>
      </c>
      <c r="F47" s="41">
        <v>1</v>
      </c>
      <c r="G47" s="41">
        <v>0</v>
      </c>
      <c r="H47" s="41">
        <v>0</v>
      </c>
      <c r="I47" s="41">
        <v>0</v>
      </c>
      <c r="L47" s="87" t="s">
        <v>6</v>
      </c>
      <c r="M47" s="88" t="s">
        <v>10</v>
      </c>
      <c r="N47" s="89" t="s">
        <v>28</v>
      </c>
      <c r="O47" s="90" t="s">
        <v>29</v>
      </c>
      <c r="Q47" s="91" t="s">
        <v>7</v>
      </c>
      <c r="R47" s="88" t="s">
        <v>10</v>
      </c>
      <c r="S47" s="89" t="s">
        <v>28</v>
      </c>
      <c r="T47" s="90" t="s">
        <v>29</v>
      </c>
    </row>
    <row r="48" spans="1:20" x14ac:dyDescent="0.2">
      <c r="B48" s="5" t="s">
        <v>11</v>
      </c>
      <c r="C48" s="5">
        <v>1</v>
      </c>
      <c r="E48" s="5">
        <f>SUM(E43:E47)</f>
        <v>5</v>
      </c>
      <c r="F48" s="5">
        <f t="shared" ref="F48:I48" si="8">SUM(F43:F47)</f>
        <v>5</v>
      </c>
      <c r="G48" s="5">
        <f t="shared" si="8"/>
        <v>1</v>
      </c>
      <c r="H48" s="5">
        <f t="shared" si="8"/>
        <v>4</v>
      </c>
      <c r="I48" s="5">
        <f t="shared" si="8"/>
        <v>2</v>
      </c>
      <c r="L48" s="92"/>
      <c r="M48" s="93">
        <v>25</v>
      </c>
      <c r="N48" s="93">
        <v>20</v>
      </c>
      <c r="O48" s="94">
        <v>11.8</v>
      </c>
      <c r="Q48" s="95"/>
      <c r="R48" s="96">
        <v>50</v>
      </c>
      <c r="S48" s="96">
        <v>80</v>
      </c>
      <c r="T48" s="97">
        <v>88.235294117647058</v>
      </c>
    </row>
    <row r="49" spans="2:20" ht="17" thickBot="1" x14ac:dyDescent="0.25">
      <c r="B49" s="5"/>
      <c r="C49" s="5"/>
      <c r="E49" s="5" t="s">
        <v>16</v>
      </c>
      <c r="F49" s="43">
        <f t="shared" ref="F49:I49" si="9">F48/$E48*100</f>
        <v>100</v>
      </c>
      <c r="G49" s="43">
        <f t="shared" si="9"/>
        <v>20</v>
      </c>
      <c r="H49" s="43">
        <f t="shared" si="9"/>
        <v>80</v>
      </c>
      <c r="I49" s="43">
        <f t="shared" si="9"/>
        <v>40</v>
      </c>
      <c r="L49" s="92"/>
      <c r="M49" s="93">
        <v>14.3</v>
      </c>
      <c r="N49" s="93">
        <v>18.2</v>
      </c>
      <c r="O49" s="94">
        <v>14.3</v>
      </c>
      <c r="Q49" s="95"/>
      <c r="R49" s="96">
        <v>71.428571428571431</v>
      </c>
      <c r="S49" s="96">
        <v>100</v>
      </c>
      <c r="T49" s="97">
        <v>57.142857142857139</v>
      </c>
    </row>
    <row r="50" spans="2:20" x14ac:dyDescent="0.2">
      <c r="B50" s="98" t="s">
        <v>30</v>
      </c>
      <c r="C50" s="99">
        <v>41</v>
      </c>
      <c r="D50" s="31">
        <v>1</v>
      </c>
      <c r="E50" s="31">
        <v>1</v>
      </c>
      <c r="F50" s="31">
        <v>1</v>
      </c>
      <c r="G50" s="31">
        <v>0</v>
      </c>
      <c r="H50" s="31">
        <v>1</v>
      </c>
      <c r="I50" s="31">
        <v>0</v>
      </c>
      <c r="L50" s="92"/>
      <c r="M50" s="93">
        <v>22.2</v>
      </c>
      <c r="N50" s="93">
        <v>16</v>
      </c>
      <c r="O50" s="94">
        <v>25</v>
      </c>
      <c r="Q50" s="95"/>
      <c r="R50" s="96">
        <v>55.555555555555557</v>
      </c>
      <c r="S50" s="96">
        <v>40</v>
      </c>
      <c r="T50" s="97">
        <v>25</v>
      </c>
    </row>
    <row r="51" spans="2:20" x14ac:dyDescent="0.2">
      <c r="B51" s="100"/>
      <c r="C51" s="101"/>
      <c r="D51" s="36">
        <v>2</v>
      </c>
      <c r="E51" s="36">
        <v>1</v>
      </c>
      <c r="F51" s="36">
        <v>1</v>
      </c>
      <c r="G51" s="36">
        <v>1</v>
      </c>
      <c r="H51" s="36">
        <v>1</v>
      </c>
      <c r="I51" s="36">
        <v>0</v>
      </c>
      <c r="L51" s="92"/>
      <c r="M51" s="102"/>
      <c r="N51" s="93">
        <v>11.1</v>
      </c>
      <c r="O51" s="94">
        <v>16.7</v>
      </c>
      <c r="Q51" s="95"/>
      <c r="R51" s="103"/>
      <c r="S51" s="96">
        <v>55.555555555555557</v>
      </c>
      <c r="T51" s="97">
        <v>66.666666666666657</v>
      </c>
    </row>
    <row r="52" spans="2:20" x14ac:dyDescent="0.2">
      <c r="B52" s="100"/>
      <c r="C52" s="101"/>
      <c r="D52" s="36">
        <v>3</v>
      </c>
      <c r="E52" s="36">
        <v>1</v>
      </c>
      <c r="F52" s="36">
        <v>1</v>
      </c>
      <c r="G52" s="36">
        <v>0</v>
      </c>
      <c r="H52" s="36">
        <v>1</v>
      </c>
      <c r="I52" s="104">
        <v>1</v>
      </c>
      <c r="L52" s="92"/>
      <c r="M52" s="102"/>
      <c r="N52" s="93">
        <v>11.1</v>
      </c>
      <c r="O52" s="105"/>
      <c r="Q52" s="95"/>
      <c r="R52" s="103"/>
      <c r="S52" s="96">
        <v>44.444444444444443</v>
      </c>
      <c r="T52" s="106"/>
    </row>
    <row r="53" spans="2:20" x14ac:dyDescent="0.2">
      <c r="B53" s="100"/>
      <c r="C53" s="101"/>
      <c r="D53" s="36">
        <v>5</v>
      </c>
      <c r="E53" s="36">
        <v>1</v>
      </c>
      <c r="F53" s="36">
        <v>1</v>
      </c>
      <c r="G53" s="36">
        <v>1</v>
      </c>
      <c r="H53" s="36">
        <v>1</v>
      </c>
      <c r="I53" s="36">
        <v>0</v>
      </c>
      <c r="L53" s="92" t="s">
        <v>31</v>
      </c>
      <c r="M53" s="102"/>
      <c r="N53" s="102"/>
      <c r="O53" s="105"/>
      <c r="Q53" s="92" t="s">
        <v>31</v>
      </c>
      <c r="R53" s="33"/>
      <c r="S53" s="33"/>
      <c r="T53" s="107"/>
    </row>
    <row r="54" spans="2:20" x14ac:dyDescent="0.2">
      <c r="B54" s="100"/>
      <c r="C54" s="101"/>
      <c r="D54" s="36">
        <v>7</v>
      </c>
      <c r="E54" s="36">
        <v>1</v>
      </c>
      <c r="F54" s="36">
        <v>1</v>
      </c>
      <c r="G54" s="36">
        <v>0</v>
      </c>
      <c r="H54" s="36">
        <v>1</v>
      </c>
      <c r="I54" s="104">
        <v>1</v>
      </c>
      <c r="L54" s="92" t="s">
        <v>6</v>
      </c>
      <c r="M54" s="108" t="s">
        <v>28</v>
      </c>
      <c r="N54" s="108" t="s">
        <v>29</v>
      </c>
      <c r="O54" s="109" t="s">
        <v>29</v>
      </c>
      <c r="Q54" s="110" t="s">
        <v>7</v>
      </c>
      <c r="R54" s="108" t="s">
        <v>28</v>
      </c>
      <c r="S54" s="108" t="s">
        <v>29</v>
      </c>
      <c r="T54" s="109" t="s">
        <v>29</v>
      </c>
    </row>
    <row r="55" spans="2:20" ht="17" thickBot="1" x14ac:dyDescent="0.25">
      <c r="B55" s="111"/>
      <c r="C55" s="112"/>
      <c r="D55" s="41">
        <v>8</v>
      </c>
      <c r="E55" s="41">
        <v>1</v>
      </c>
      <c r="F55" s="41">
        <v>1</v>
      </c>
      <c r="G55" s="41">
        <v>0</v>
      </c>
      <c r="H55" s="41">
        <v>1</v>
      </c>
      <c r="I55" s="41">
        <v>0</v>
      </c>
      <c r="L55" s="92"/>
      <c r="M55" s="113" t="s">
        <v>32</v>
      </c>
      <c r="N55" s="113" t="s">
        <v>32</v>
      </c>
      <c r="O55" s="114" t="s">
        <v>32</v>
      </c>
      <c r="Q55" s="95"/>
      <c r="R55" s="113" t="s">
        <v>32</v>
      </c>
      <c r="S55" s="113" t="s">
        <v>32</v>
      </c>
      <c r="T55" s="114" t="s">
        <v>32</v>
      </c>
    </row>
    <row r="56" spans="2:20" x14ac:dyDescent="0.2">
      <c r="B56" s="115" t="s">
        <v>26</v>
      </c>
      <c r="C56" s="99">
        <v>42</v>
      </c>
      <c r="D56" s="31">
        <v>1</v>
      </c>
      <c r="E56" s="31">
        <v>1</v>
      </c>
      <c r="F56" s="31">
        <v>1</v>
      </c>
      <c r="G56" s="31">
        <v>0</v>
      </c>
      <c r="H56" s="31">
        <v>1</v>
      </c>
      <c r="I56" s="32">
        <v>0</v>
      </c>
      <c r="L56" s="92"/>
      <c r="M56" s="113" t="s">
        <v>10</v>
      </c>
      <c r="N56" s="113" t="s">
        <v>10</v>
      </c>
      <c r="O56" s="109" t="s">
        <v>28</v>
      </c>
      <c r="Q56" s="95"/>
      <c r="R56" s="113" t="s">
        <v>10</v>
      </c>
      <c r="S56" s="113" t="s">
        <v>10</v>
      </c>
      <c r="T56" s="109" t="s">
        <v>28</v>
      </c>
    </row>
    <row r="57" spans="2:20" x14ac:dyDescent="0.2">
      <c r="B57" s="116"/>
      <c r="C57" s="101"/>
      <c r="D57" s="36">
        <v>2</v>
      </c>
      <c r="E57" s="36">
        <v>1</v>
      </c>
      <c r="F57" s="36">
        <v>1</v>
      </c>
      <c r="G57" s="36">
        <v>0</v>
      </c>
      <c r="H57" s="36">
        <v>1</v>
      </c>
      <c r="I57" s="37">
        <v>0</v>
      </c>
      <c r="L57" s="92" t="s">
        <v>33</v>
      </c>
      <c r="M57" s="113">
        <v>0.24299999999999999</v>
      </c>
      <c r="N57" s="113">
        <v>0.44990000000000002</v>
      </c>
      <c r="O57" s="114">
        <v>0.64239999999999997</v>
      </c>
      <c r="Q57" s="92" t="s">
        <v>33</v>
      </c>
      <c r="R57" s="113">
        <v>0.71519999999999995</v>
      </c>
      <c r="S57" s="113">
        <v>0.98709999999999998</v>
      </c>
      <c r="T57" s="114">
        <v>0.79300000000000004</v>
      </c>
    </row>
    <row r="58" spans="2:20" ht="17" thickBot="1" x14ac:dyDescent="0.25">
      <c r="B58" s="116"/>
      <c r="C58" s="101"/>
      <c r="D58" s="36">
        <v>3</v>
      </c>
      <c r="E58" s="36">
        <v>1</v>
      </c>
      <c r="F58" s="36">
        <v>1</v>
      </c>
      <c r="G58" s="36">
        <v>0</v>
      </c>
      <c r="H58" s="36">
        <v>1</v>
      </c>
      <c r="I58" s="37">
        <v>0</v>
      </c>
      <c r="L58" s="117"/>
      <c r="M58" s="118"/>
      <c r="N58" s="118"/>
      <c r="O58" s="119"/>
      <c r="Q58" s="120"/>
      <c r="R58" s="118"/>
      <c r="S58" s="118"/>
      <c r="T58" s="119"/>
    </row>
    <row r="59" spans="2:20" x14ac:dyDescent="0.2">
      <c r="B59" s="116"/>
      <c r="C59" s="101"/>
      <c r="D59" s="36">
        <v>5</v>
      </c>
      <c r="E59" s="36">
        <v>1</v>
      </c>
      <c r="F59" s="36">
        <v>1</v>
      </c>
      <c r="G59" s="36">
        <v>0</v>
      </c>
      <c r="H59" s="36">
        <v>1</v>
      </c>
      <c r="I59" s="37">
        <v>0</v>
      </c>
    </row>
    <row r="60" spans="2:20" ht="17" thickBot="1" x14ac:dyDescent="0.25">
      <c r="B60" s="121"/>
      <c r="C60" s="112"/>
      <c r="D60" s="41">
        <v>6</v>
      </c>
      <c r="E60" s="41">
        <v>1</v>
      </c>
      <c r="F60" s="41">
        <v>1</v>
      </c>
      <c r="G60" s="41">
        <v>0</v>
      </c>
      <c r="H60" s="41">
        <v>1</v>
      </c>
      <c r="I60" s="42">
        <v>0</v>
      </c>
      <c r="L60" s="122"/>
      <c r="M60" s="123"/>
      <c r="N60" s="123"/>
      <c r="O60" s="123"/>
    </row>
    <row r="61" spans="2:20" x14ac:dyDescent="0.2">
      <c r="B61" s="5" t="s">
        <v>11</v>
      </c>
      <c r="C61" s="5">
        <v>1</v>
      </c>
      <c r="E61" s="5">
        <f>SUM(E50:E60)</f>
        <v>11</v>
      </c>
      <c r="F61" s="5">
        <f t="shared" ref="F61:I61" si="10">SUM(F50:F60)</f>
        <v>11</v>
      </c>
      <c r="G61" s="5">
        <f t="shared" si="10"/>
        <v>2</v>
      </c>
      <c r="H61" s="5">
        <f t="shared" si="10"/>
        <v>11</v>
      </c>
      <c r="I61" s="5">
        <f t="shared" si="10"/>
        <v>2</v>
      </c>
      <c r="L61" s="91" t="s">
        <v>8</v>
      </c>
      <c r="M61" s="88" t="s">
        <v>10</v>
      </c>
      <c r="N61" s="89" t="s">
        <v>28</v>
      </c>
      <c r="O61" s="90" t="s">
        <v>29</v>
      </c>
    </row>
    <row r="62" spans="2:20" ht="17" thickBot="1" x14ac:dyDescent="0.25">
      <c r="B62" s="5"/>
      <c r="C62" s="5"/>
      <c r="E62" s="5" t="s">
        <v>16</v>
      </c>
      <c r="F62" s="43">
        <f t="shared" ref="F62:I62" si="11">F61/$E61*100</f>
        <v>100</v>
      </c>
      <c r="G62" s="43">
        <f t="shared" si="11"/>
        <v>18.181818181818183</v>
      </c>
      <c r="H62" s="43">
        <f t="shared" si="11"/>
        <v>100</v>
      </c>
      <c r="I62" s="43">
        <f t="shared" si="11"/>
        <v>18.181818181818183</v>
      </c>
      <c r="L62" s="95"/>
      <c r="M62" s="96">
        <v>0</v>
      </c>
      <c r="N62" s="96">
        <v>40</v>
      </c>
      <c r="O62" s="97">
        <v>29.411764705882355</v>
      </c>
    </row>
    <row r="63" spans="2:20" x14ac:dyDescent="0.2">
      <c r="B63" s="124" t="s">
        <v>26</v>
      </c>
      <c r="C63" s="125">
        <v>46</v>
      </c>
      <c r="D63" s="31">
        <v>1</v>
      </c>
      <c r="E63" s="31">
        <v>1</v>
      </c>
      <c r="F63" s="31">
        <v>1</v>
      </c>
      <c r="G63" s="31">
        <v>1</v>
      </c>
      <c r="H63" s="31">
        <v>0</v>
      </c>
      <c r="I63" s="31">
        <v>0</v>
      </c>
      <c r="L63" s="95"/>
      <c r="M63" s="96">
        <v>0</v>
      </c>
      <c r="N63" s="96">
        <v>18.181818181818183</v>
      </c>
      <c r="O63" s="97">
        <v>28.571428571428569</v>
      </c>
    </row>
    <row r="64" spans="2:20" x14ac:dyDescent="0.2">
      <c r="B64" s="126"/>
      <c r="C64" s="127"/>
      <c r="D64" s="36">
        <v>3</v>
      </c>
      <c r="E64" s="36">
        <v>1</v>
      </c>
      <c r="F64" s="36">
        <v>1</v>
      </c>
      <c r="G64" s="36">
        <v>0</v>
      </c>
      <c r="H64" s="36">
        <v>0</v>
      </c>
      <c r="I64" s="104">
        <v>1</v>
      </c>
      <c r="L64" s="95"/>
      <c r="M64" s="96">
        <v>0</v>
      </c>
      <c r="N64" s="96">
        <v>12</v>
      </c>
      <c r="O64" s="97">
        <v>8.3333333333333321</v>
      </c>
    </row>
    <row r="65" spans="2:15" x14ac:dyDescent="0.2">
      <c r="B65" s="126"/>
      <c r="C65" s="127"/>
      <c r="D65" s="36">
        <v>4</v>
      </c>
      <c r="E65" s="36">
        <v>1</v>
      </c>
      <c r="F65" s="36">
        <v>1</v>
      </c>
      <c r="G65" s="36">
        <v>0</v>
      </c>
      <c r="H65" s="36">
        <v>0</v>
      </c>
      <c r="I65" s="36">
        <v>0</v>
      </c>
      <c r="L65" s="95"/>
      <c r="M65" s="103"/>
      <c r="N65" s="96">
        <v>11.111111111111111</v>
      </c>
      <c r="O65" s="97">
        <v>25</v>
      </c>
    </row>
    <row r="66" spans="2:15" ht="17" thickBot="1" x14ac:dyDescent="0.25">
      <c r="B66" s="128"/>
      <c r="C66" s="129"/>
      <c r="D66" s="41">
        <v>5</v>
      </c>
      <c r="E66" s="41">
        <v>1</v>
      </c>
      <c r="F66" s="41">
        <v>1</v>
      </c>
      <c r="G66" s="41">
        <v>0</v>
      </c>
      <c r="H66" s="41">
        <v>0</v>
      </c>
      <c r="I66" s="41">
        <v>0</v>
      </c>
      <c r="L66" s="95"/>
      <c r="M66" s="103"/>
      <c r="N66" s="96">
        <v>11.111111111111111</v>
      </c>
      <c r="O66" s="106"/>
    </row>
    <row r="67" spans="2:15" x14ac:dyDescent="0.2">
      <c r="B67" s="124" t="s">
        <v>26</v>
      </c>
      <c r="C67" s="125">
        <v>47</v>
      </c>
      <c r="D67" s="31">
        <v>1</v>
      </c>
      <c r="E67" s="31">
        <v>1</v>
      </c>
      <c r="F67" s="31">
        <v>1</v>
      </c>
      <c r="G67" s="31">
        <v>1</v>
      </c>
      <c r="H67" s="31">
        <v>0</v>
      </c>
      <c r="I67" s="31">
        <v>0</v>
      </c>
      <c r="L67" s="92" t="s">
        <v>31</v>
      </c>
      <c r="M67" s="33"/>
      <c r="N67" s="33"/>
      <c r="O67" s="107"/>
    </row>
    <row r="68" spans="2:15" x14ac:dyDescent="0.2">
      <c r="B68" s="126"/>
      <c r="C68" s="127"/>
      <c r="D68" s="36">
        <v>2</v>
      </c>
      <c r="E68" s="36">
        <v>1</v>
      </c>
      <c r="F68" s="36">
        <v>1</v>
      </c>
      <c r="G68" s="36">
        <v>0</v>
      </c>
      <c r="H68" s="36">
        <v>1</v>
      </c>
      <c r="I68" s="36">
        <v>0</v>
      </c>
      <c r="L68" s="95" t="s">
        <v>8</v>
      </c>
      <c r="M68" s="108" t="s">
        <v>28</v>
      </c>
      <c r="N68" s="108" t="s">
        <v>29</v>
      </c>
      <c r="O68" s="109" t="s">
        <v>29</v>
      </c>
    </row>
    <row r="69" spans="2:15" x14ac:dyDescent="0.2">
      <c r="B69" s="126"/>
      <c r="C69" s="127"/>
      <c r="D69" s="36">
        <v>3</v>
      </c>
      <c r="E69" s="36">
        <v>1</v>
      </c>
      <c r="F69" s="36">
        <v>1</v>
      </c>
      <c r="G69" s="36">
        <v>0</v>
      </c>
      <c r="H69" s="36">
        <v>0</v>
      </c>
      <c r="I69" s="36">
        <v>0</v>
      </c>
      <c r="L69" s="95"/>
      <c r="M69" s="113" t="s">
        <v>32</v>
      </c>
      <c r="N69" s="113" t="s">
        <v>32</v>
      </c>
      <c r="O69" s="114" t="s">
        <v>32</v>
      </c>
    </row>
    <row r="70" spans="2:15" ht="17" thickBot="1" x14ac:dyDescent="0.25">
      <c r="B70" s="126"/>
      <c r="C70" s="127"/>
      <c r="D70" s="36">
        <v>4</v>
      </c>
      <c r="E70" s="36">
        <v>1</v>
      </c>
      <c r="F70" s="36">
        <v>1</v>
      </c>
      <c r="G70" s="36">
        <v>0</v>
      </c>
      <c r="H70" s="36">
        <v>1</v>
      </c>
      <c r="I70" s="36">
        <v>0</v>
      </c>
      <c r="L70" s="95"/>
      <c r="M70" s="113" t="s">
        <v>10</v>
      </c>
      <c r="N70" s="113" t="s">
        <v>10</v>
      </c>
      <c r="O70" s="109" t="s">
        <v>28</v>
      </c>
    </row>
    <row r="71" spans="2:15" x14ac:dyDescent="0.2">
      <c r="B71" s="124" t="s">
        <v>26</v>
      </c>
      <c r="C71" s="125">
        <v>48</v>
      </c>
      <c r="D71" s="36">
        <v>2</v>
      </c>
      <c r="E71" s="36">
        <v>1</v>
      </c>
      <c r="F71" s="36">
        <v>1</v>
      </c>
      <c r="G71" s="36">
        <v>0</v>
      </c>
      <c r="H71" s="36">
        <v>1</v>
      </c>
      <c r="I71" s="36">
        <v>0</v>
      </c>
      <c r="L71" s="92" t="s">
        <v>33</v>
      </c>
      <c r="M71" s="113">
        <v>2.9000000000000001E-2</v>
      </c>
      <c r="N71" s="113">
        <v>1.9E-2</v>
      </c>
      <c r="O71" s="114">
        <v>0.5766</v>
      </c>
    </row>
    <row r="72" spans="2:15" ht="17" thickBot="1" x14ac:dyDescent="0.25">
      <c r="B72" s="126"/>
      <c r="C72" s="127"/>
      <c r="D72" s="36">
        <v>3</v>
      </c>
      <c r="E72" s="36">
        <v>1</v>
      </c>
      <c r="F72" s="36">
        <v>1</v>
      </c>
      <c r="G72" s="36">
        <v>0</v>
      </c>
      <c r="H72" s="36">
        <v>0</v>
      </c>
      <c r="I72" s="36">
        <v>0</v>
      </c>
      <c r="L72" s="120"/>
      <c r="M72" s="118"/>
      <c r="N72" s="118"/>
      <c r="O72" s="119"/>
    </row>
    <row r="73" spans="2:15" x14ac:dyDescent="0.2">
      <c r="B73" s="126"/>
      <c r="C73" s="127"/>
      <c r="D73" s="36">
        <v>4</v>
      </c>
      <c r="E73" s="36">
        <v>1</v>
      </c>
      <c r="F73" s="36">
        <v>1</v>
      </c>
      <c r="G73" s="36">
        <v>0</v>
      </c>
      <c r="H73" s="36">
        <v>1</v>
      </c>
      <c r="I73" s="36">
        <v>0</v>
      </c>
      <c r="M73" s="123"/>
      <c r="N73" s="123"/>
      <c r="O73" s="123"/>
    </row>
    <row r="74" spans="2:15" ht="17" thickBot="1" x14ac:dyDescent="0.25">
      <c r="B74" s="128"/>
      <c r="C74" s="129"/>
      <c r="D74" s="41">
        <v>5</v>
      </c>
      <c r="E74" s="41">
        <v>1</v>
      </c>
      <c r="F74" s="41">
        <v>1</v>
      </c>
      <c r="G74" s="41">
        <v>1</v>
      </c>
      <c r="H74" s="41">
        <v>1</v>
      </c>
      <c r="I74" s="41">
        <v>0</v>
      </c>
      <c r="M74" s="123"/>
      <c r="N74" s="123"/>
      <c r="O74" s="123"/>
    </row>
    <row r="75" spans="2:15" x14ac:dyDescent="0.2">
      <c r="B75" s="124" t="s">
        <v>26</v>
      </c>
      <c r="C75" s="125">
        <v>49</v>
      </c>
      <c r="D75" s="31">
        <v>1</v>
      </c>
      <c r="E75" s="31">
        <v>1</v>
      </c>
      <c r="F75" s="31">
        <v>1</v>
      </c>
      <c r="G75" s="31">
        <v>0</v>
      </c>
      <c r="H75" s="31">
        <v>0</v>
      </c>
      <c r="I75" s="31">
        <v>0</v>
      </c>
    </row>
    <row r="76" spans="2:15" x14ac:dyDescent="0.2">
      <c r="B76" s="126"/>
      <c r="C76" s="127"/>
      <c r="D76" s="36">
        <v>2</v>
      </c>
      <c r="E76" s="36">
        <v>1</v>
      </c>
      <c r="F76" s="36">
        <v>1</v>
      </c>
      <c r="G76" s="36">
        <v>0</v>
      </c>
      <c r="H76" s="36">
        <v>1</v>
      </c>
      <c r="I76" s="36">
        <v>0</v>
      </c>
    </row>
    <row r="77" spans="2:15" x14ac:dyDescent="0.2">
      <c r="B77" s="126"/>
      <c r="C77" s="127"/>
      <c r="D77" s="36">
        <v>3</v>
      </c>
      <c r="E77" s="36">
        <v>1</v>
      </c>
      <c r="F77" s="36">
        <v>1</v>
      </c>
      <c r="G77" s="36">
        <v>1</v>
      </c>
      <c r="H77" s="36">
        <v>0</v>
      </c>
      <c r="I77" s="104">
        <v>1</v>
      </c>
    </row>
    <row r="78" spans="2:15" ht="17" thickBot="1" x14ac:dyDescent="0.25">
      <c r="B78" s="128"/>
      <c r="C78" s="129"/>
      <c r="D78" s="41">
        <v>4</v>
      </c>
      <c r="E78" s="41">
        <v>1</v>
      </c>
      <c r="F78" s="41">
        <v>1</v>
      </c>
      <c r="G78" s="41">
        <v>0</v>
      </c>
      <c r="H78" s="41">
        <v>1</v>
      </c>
      <c r="I78" s="41">
        <v>0</v>
      </c>
    </row>
    <row r="79" spans="2:15" x14ac:dyDescent="0.2">
      <c r="B79" s="130" t="s">
        <v>30</v>
      </c>
      <c r="C79" s="131">
        <v>55</v>
      </c>
      <c r="D79" s="132">
        <v>1</v>
      </c>
      <c r="E79" s="132">
        <v>1</v>
      </c>
      <c r="F79" s="132">
        <v>1</v>
      </c>
      <c r="G79" s="132">
        <v>0</v>
      </c>
      <c r="H79" s="132">
        <v>0</v>
      </c>
      <c r="I79" s="132">
        <v>0</v>
      </c>
    </row>
    <row r="80" spans="2:15" x14ac:dyDescent="0.2">
      <c r="B80" s="133"/>
      <c r="C80" s="49"/>
      <c r="D80" s="36">
        <v>2</v>
      </c>
      <c r="E80" s="36">
        <v>1</v>
      </c>
      <c r="F80" s="36">
        <v>1</v>
      </c>
      <c r="G80" s="36">
        <v>0</v>
      </c>
      <c r="H80" s="36">
        <v>1</v>
      </c>
      <c r="I80" s="36">
        <v>0</v>
      </c>
    </row>
    <row r="81" spans="2:9" x14ac:dyDescent="0.2">
      <c r="B81" s="133"/>
      <c r="C81" s="49"/>
      <c r="D81" s="36">
        <v>3</v>
      </c>
      <c r="E81" s="36">
        <v>1</v>
      </c>
      <c r="F81" s="36">
        <v>1</v>
      </c>
      <c r="G81" s="36">
        <v>0</v>
      </c>
      <c r="H81" s="36">
        <v>1</v>
      </c>
      <c r="I81" s="36">
        <v>0</v>
      </c>
    </row>
    <row r="82" spans="2:9" x14ac:dyDescent="0.2">
      <c r="B82" s="133"/>
      <c r="C82" s="49"/>
      <c r="D82" s="36">
        <v>4</v>
      </c>
      <c r="E82" s="36">
        <v>1</v>
      </c>
      <c r="F82" s="36">
        <v>1</v>
      </c>
      <c r="G82" s="36">
        <v>0</v>
      </c>
      <c r="H82" s="36">
        <v>0</v>
      </c>
      <c r="I82" s="36">
        <v>0</v>
      </c>
    </row>
    <row r="83" spans="2:9" ht="17" thickBot="1" x14ac:dyDescent="0.25">
      <c r="B83" s="134"/>
      <c r="C83" s="55"/>
      <c r="D83" s="41">
        <v>5</v>
      </c>
      <c r="E83" s="41">
        <v>1</v>
      </c>
      <c r="F83" s="41">
        <v>1</v>
      </c>
      <c r="G83" s="41">
        <v>0</v>
      </c>
      <c r="H83" s="41">
        <v>0</v>
      </c>
      <c r="I83" s="41">
        <v>0</v>
      </c>
    </row>
    <row r="84" spans="2:9" x14ac:dyDescent="0.2">
      <c r="B84" s="135" t="s">
        <v>30</v>
      </c>
      <c r="C84" s="45">
        <v>56</v>
      </c>
      <c r="D84" s="31">
        <v>1</v>
      </c>
      <c r="E84" s="31">
        <v>1</v>
      </c>
      <c r="F84" s="31">
        <v>1</v>
      </c>
      <c r="G84" s="31">
        <v>0</v>
      </c>
      <c r="H84" s="31">
        <v>0</v>
      </c>
      <c r="I84" s="32">
        <v>0</v>
      </c>
    </row>
    <row r="85" spans="2:9" x14ac:dyDescent="0.2">
      <c r="B85" s="133"/>
      <c r="C85" s="49"/>
      <c r="D85" s="36">
        <v>2</v>
      </c>
      <c r="E85" s="36">
        <v>1</v>
      </c>
      <c r="F85" s="36">
        <v>1</v>
      </c>
      <c r="G85" s="36">
        <v>0</v>
      </c>
      <c r="H85" s="36">
        <v>0</v>
      </c>
      <c r="I85" s="37">
        <v>0</v>
      </c>
    </row>
    <row r="86" spans="2:9" x14ac:dyDescent="0.2">
      <c r="B86" s="133"/>
      <c r="C86" s="49"/>
      <c r="D86" s="36">
        <v>3</v>
      </c>
      <c r="E86" s="36">
        <v>1</v>
      </c>
      <c r="F86" s="36">
        <v>1</v>
      </c>
      <c r="G86" s="36">
        <v>0</v>
      </c>
      <c r="H86" s="36">
        <v>1</v>
      </c>
      <c r="I86" s="136">
        <v>1</v>
      </c>
    </row>
    <row r="87" spans="2:9" ht="17" thickBot="1" x14ac:dyDescent="0.25">
      <c r="B87" s="134"/>
      <c r="C87" s="55"/>
      <c r="D87" s="41">
        <v>4</v>
      </c>
      <c r="E87" s="41">
        <v>1</v>
      </c>
      <c r="F87" s="41">
        <v>1</v>
      </c>
      <c r="G87" s="41">
        <v>0</v>
      </c>
      <c r="H87" s="41">
        <v>0</v>
      </c>
      <c r="I87" s="42">
        <v>0</v>
      </c>
    </row>
    <row r="88" spans="2:9" x14ac:dyDescent="0.2">
      <c r="B88" s="5" t="s">
        <v>11</v>
      </c>
      <c r="C88" s="5">
        <v>1</v>
      </c>
      <c r="E88" s="5">
        <f>SUM(E63:E87)</f>
        <v>25</v>
      </c>
      <c r="F88" s="5">
        <f t="shared" ref="F88:I88" si="12">SUM(F63:F87)</f>
        <v>25</v>
      </c>
      <c r="G88" s="5">
        <f t="shared" si="12"/>
        <v>4</v>
      </c>
      <c r="H88" s="5">
        <f t="shared" si="12"/>
        <v>10</v>
      </c>
      <c r="I88" s="5">
        <f t="shared" si="12"/>
        <v>3</v>
      </c>
    </row>
    <row r="89" spans="2:9" ht="17" thickBot="1" x14ac:dyDescent="0.25">
      <c r="B89" s="5"/>
      <c r="C89" s="5"/>
      <c r="E89" s="5" t="s">
        <v>16</v>
      </c>
      <c r="F89" s="43">
        <f t="shared" ref="F89:I89" si="13">F88/$E88*100</f>
        <v>100</v>
      </c>
      <c r="G89" s="43">
        <f t="shared" si="13"/>
        <v>16</v>
      </c>
      <c r="H89" s="43">
        <f t="shared" si="13"/>
        <v>40</v>
      </c>
      <c r="I89" s="43">
        <f t="shared" si="13"/>
        <v>12</v>
      </c>
    </row>
    <row r="90" spans="2:9" x14ac:dyDescent="0.2">
      <c r="B90" s="137" t="s">
        <v>30</v>
      </c>
      <c r="C90" s="138">
        <v>60</v>
      </c>
      <c r="D90" s="46">
        <v>1</v>
      </c>
      <c r="E90" s="46">
        <v>1</v>
      </c>
      <c r="F90" s="46">
        <v>1</v>
      </c>
      <c r="G90" s="46">
        <v>1</v>
      </c>
      <c r="H90" s="46">
        <v>1</v>
      </c>
      <c r="I90" s="47">
        <v>0</v>
      </c>
    </row>
    <row r="91" spans="2:9" x14ac:dyDescent="0.2">
      <c r="B91" s="139"/>
      <c r="C91" s="140"/>
      <c r="D91" s="50">
        <v>2</v>
      </c>
      <c r="E91" s="50">
        <v>1</v>
      </c>
      <c r="F91" s="50">
        <v>1</v>
      </c>
      <c r="G91" s="50">
        <v>0</v>
      </c>
      <c r="H91" s="50">
        <v>0</v>
      </c>
      <c r="I91" s="51">
        <v>0</v>
      </c>
    </row>
    <row r="92" spans="2:9" x14ac:dyDescent="0.2">
      <c r="B92" s="139"/>
      <c r="C92" s="140"/>
      <c r="D92" s="50">
        <v>3</v>
      </c>
      <c r="E92" s="50">
        <v>1</v>
      </c>
      <c r="F92" s="50">
        <v>1</v>
      </c>
      <c r="G92" s="50">
        <v>0</v>
      </c>
      <c r="H92" s="50">
        <v>0</v>
      </c>
      <c r="I92" s="51">
        <v>0</v>
      </c>
    </row>
    <row r="93" spans="2:9" x14ac:dyDescent="0.2">
      <c r="B93" s="139"/>
      <c r="C93" s="140"/>
      <c r="D93" s="50">
        <v>4</v>
      </c>
      <c r="E93" s="50">
        <v>1</v>
      </c>
      <c r="F93" s="50">
        <v>1</v>
      </c>
      <c r="G93" s="50">
        <v>0</v>
      </c>
      <c r="H93" s="50">
        <v>0</v>
      </c>
      <c r="I93" s="51">
        <v>0</v>
      </c>
    </row>
    <row r="94" spans="2:9" x14ac:dyDescent="0.2">
      <c r="B94" s="139"/>
      <c r="C94" s="140"/>
      <c r="D94" s="141">
        <v>6</v>
      </c>
      <c r="E94" s="141">
        <v>1</v>
      </c>
      <c r="F94" s="141">
        <v>1</v>
      </c>
      <c r="G94" s="50">
        <v>0</v>
      </c>
      <c r="H94" s="50">
        <v>1</v>
      </c>
      <c r="I94" s="142">
        <v>1</v>
      </c>
    </row>
    <row r="95" spans="2:9" ht="17" thickBot="1" x14ac:dyDescent="0.25">
      <c r="B95" s="143"/>
      <c r="C95" s="144"/>
      <c r="D95" s="145">
        <v>7</v>
      </c>
      <c r="E95" s="145">
        <v>1</v>
      </c>
      <c r="F95" s="145">
        <v>1</v>
      </c>
      <c r="G95" s="145">
        <v>0</v>
      </c>
      <c r="H95" s="145">
        <v>1</v>
      </c>
      <c r="I95" s="146">
        <v>0</v>
      </c>
    </row>
    <row r="96" spans="2:9" ht="17" thickBot="1" x14ac:dyDescent="0.25">
      <c r="B96" s="137" t="s">
        <v>30</v>
      </c>
      <c r="C96" s="138">
        <v>65</v>
      </c>
      <c r="D96" s="46">
        <v>1</v>
      </c>
      <c r="E96" s="31">
        <v>1</v>
      </c>
      <c r="F96" s="31">
        <v>1</v>
      </c>
      <c r="G96" s="46">
        <v>0</v>
      </c>
      <c r="H96" s="46">
        <v>1</v>
      </c>
      <c r="I96" s="47">
        <v>0</v>
      </c>
    </row>
    <row r="97" spans="2:9" x14ac:dyDescent="0.2">
      <c r="B97" s="139"/>
      <c r="C97" s="140"/>
      <c r="D97" s="50">
        <v>2</v>
      </c>
      <c r="E97" s="36">
        <v>1</v>
      </c>
      <c r="F97" s="36">
        <v>1</v>
      </c>
      <c r="G97" s="50">
        <v>0</v>
      </c>
      <c r="H97" s="46">
        <v>1</v>
      </c>
      <c r="I97" s="51">
        <v>0</v>
      </c>
    </row>
    <row r="98" spans="2:9" ht="17" thickBot="1" x14ac:dyDescent="0.25">
      <c r="B98" s="143"/>
      <c r="C98" s="147"/>
      <c r="D98" s="56">
        <v>3</v>
      </c>
      <c r="E98" s="56">
        <v>1</v>
      </c>
      <c r="F98" s="56">
        <v>1</v>
      </c>
      <c r="G98" s="56">
        <v>0</v>
      </c>
      <c r="H98" s="56">
        <v>0</v>
      </c>
      <c r="I98" s="57">
        <v>0</v>
      </c>
    </row>
    <row r="99" spans="2:9" x14ac:dyDescent="0.2">
      <c r="B99" s="5" t="s">
        <v>11</v>
      </c>
      <c r="C99" s="5">
        <v>1</v>
      </c>
      <c r="E99" s="5">
        <f>SUM(E90:E98)</f>
        <v>9</v>
      </c>
      <c r="F99" s="5">
        <f t="shared" ref="F99:I99" si="14">SUM(F90:F98)</f>
        <v>9</v>
      </c>
      <c r="G99" s="5">
        <f t="shared" si="14"/>
        <v>1</v>
      </c>
      <c r="H99" s="5">
        <f t="shared" si="14"/>
        <v>5</v>
      </c>
      <c r="I99" s="5">
        <f t="shared" si="14"/>
        <v>1</v>
      </c>
    </row>
    <row r="100" spans="2:9" ht="17" thickBot="1" x14ac:dyDescent="0.25">
      <c r="B100" s="5"/>
      <c r="C100" s="5"/>
      <c r="E100" s="5" t="s">
        <v>16</v>
      </c>
      <c r="F100" s="43">
        <f t="shared" ref="F100:I100" si="15">F99/$E99*100</f>
        <v>100</v>
      </c>
      <c r="G100" s="43">
        <f t="shared" si="15"/>
        <v>11.111111111111111</v>
      </c>
      <c r="H100" s="43">
        <f t="shared" si="15"/>
        <v>55.555555555555557</v>
      </c>
      <c r="I100" s="43">
        <f t="shared" si="15"/>
        <v>11.111111111111111</v>
      </c>
    </row>
    <row r="101" spans="2:9" x14ac:dyDescent="0.2">
      <c r="B101" s="148" t="s">
        <v>30</v>
      </c>
      <c r="C101" s="149">
        <v>70</v>
      </c>
      <c r="D101" s="46">
        <v>1</v>
      </c>
      <c r="E101" s="46">
        <v>1</v>
      </c>
      <c r="F101" s="46">
        <v>1</v>
      </c>
      <c r="G101" s="46">
        <v>0</v>
      </c>
      <c r="H101" s="46">
        <v>1</v>
      </c>
      <c r="I101" s="31">
        <v>0</v>
      </c>
    </row>
    <row r="102" spans="2:9" x14ac:dyDescent="0.2">
      <c r="B102" s="150"/>
      <c r="C102" s="151"/>
      <c r="D102" s="50">
        <v>2</v>
      </c>
      <c r="E102" s="50">
        <v>1</v>
      </c>
      <c r="F102" s="50">
        <v>1</v>
      </c>
      <c r="G102" s="50">
        <v>0</v>
      </c>
      <c r="H102" s="50">
        <v>0</v>
      </c>
      <c r="I102" s="50">
        <v>0</v>
      </c>
    </row>
    <row r="103" spans="2:9" x14ac:dyDescent="0.2">
      <c r="B103" s="150"/>
      <c r="C103" s="151"/>
      <c r="D103" s="50">
        <v>3</v>
      </c>
      <c r="E103" s="50">
        <v>1</v>
      </c>
      <c r="F103" s="50">
        <v>1</v>
      </c>
      <c r="G103" s="50">
        <v>0</v>
      </c>
      <c r="H103" s="50">
        <v>1</v>
      </c>
      <c r="I103" s="50">
        <v>0</v>
      </c>
    </row>
    <row r="104" spans="2:9" x14ac:dyDescent="0.2">
      <c r="B104" s="150"/>
      <c r="C104" s="151"/>
      <c r="D104" s="50">
        <v>4</v>
      </c>
      <c r="E104" s="50">
        <v>1</v>
      </c>
      <c r="F104" s="50">
        <v>1</v>
      </c>
      <c r="G104" s="50">
        <v>0</v>
      </c>
      <c r="H104" s="50">
        <v>1</v>
      </c>
      <c r="I104" s="50">
        <v>0</v>
      </c>
    </row>
    <row r="105" spans="2:9" x14ac:dyDescent="0.2">
      <c r="B105" s="150"/>
      <c r="C105" s="151"/>
      <c r="D105" s="50">
        <v>5</v>
      </c>
      <c r="E105" s="50">
        <v>1</v>
      </c>
      <c r="F105" s="50">
        <v>1</v>
      </c>
      <c r="G105" s="50">
        <v>0</v>
      </c>
      <c r="H105" s="50">
        <v>0</v>
      </c>
      <c r="I105" s="50">
        <v>0</v>
      </c>
    </row>
    <row r="106" spans="2:9" x14ac:dyDescent="0.2">
      <c r="B106" s="150"/>
      <c r="C106" s="151"/>
      <c r="D106" s="50">
        <v>6</v>
      </c>
      <c r="E106" s="50">
        <v>1</v>
      </c>
      <c r="F106" s="50">
        <v>1</v>
      </c>
      <c r="G106" s="50">
        <v>1</v>
      </c>
      <c r="H106" s="50">
        <v>0</v>
      </c>
      <c r="I106" s="50">
        <v>0</v>
      </c>
    </row>
    <row r="107" spans="2:9" x14ac:dyDescent="0.2">
      <c r="B107" s="150"/>
      <c r="C107" s="151"/>
      <c r="D107" s="50">
        <v>7</v>
      </c>
      <c r="E107" s="50">
        <v>1</v>
      </c>
      <c r="F107" s="50">
        <v>1</v>
      </c>
      <c r="G107" s="50">
        <v>0</v>
      </c>
      <c r="H107" s="50">
        <v>0</v>
      </c>
      <c r="I107" s="50">
        <v>1</v>
      </c>
    </row>
    <row r="108" spans="2:9" x14ac:dyDescent="0.2">
      <c r="B108" s="150"/>
      <c r="C108" s="151"/>
      <c r="D108" s="50">
        <v>9</v>
      </c>
      <c r="E108" s="50">
        <v>1</v>
      </c>
      <c r="F108" s="50">
        <v>1</v>
      </c>
      <c r="G108" s="50">
        <v>0</v>
      </c>
      <c r="H108" s="50">
        <v>0</v>
      </c>
      <c r="I108" s="50">
        <v>0</v>
      </c>
    </row>
    <row r="109" spans="2:9" ht="17" thickBot="1" x14ac:dyDescent="0.25">
      <c r="B109" s="152"/>
      <c r="C109" s="153"/>
      <c r="D109" s="56">
        <v>10</v>
      </c>
      <c r="E109" s="56">
        <v>1</v>
      </c>
      <c r="F109" s="56">
        <v>1</v>
      </c>
      <c r="G109" s="56">
        <v>0</v>
      </c>
      <c r="H109" s="56">
        <v>1</v>
      </c>
      <c r="I109" s="56">
        <v>0</v>
      </c>
    </row>
    <row r="110" spans="2:9" x14ac:dyDescent="0.2">
      <c r="B110" s="5" t="s">
        <v>11</v>
      </c>
      <c r="C110" s="5">
        <v>1</v>
      </c>
      <c r="E110" s="5">
        <f t="shared" ref="E110:I110" si="16">SUM(E101:E109)</f>
        <v>9</v>
      </c>
      <c r="F110" s="5">
        <f t="shared" si="16"/>
        <v>9</v>
      </c>
      <c r="G110" s="5">
        <f t="shared" si="16"/>
        <v>1</v>
      </c>
      <c r="H110" s="5">
        <f t="shared" si="16"/>
        <v>4</v>
      </c>
      <c r="I110" s="5">
        <f t="shared" si="16"/>
        <v>1</v>
      </c>
    </row>
    <row r="111" spans="2:9" x14ac:dyDescent="0.2">
      <c r="B111" s="5"/>
      <c r="C111" s="5"/>
      <c r="E111" s="5" t="s">
        <v>16</v>
      </c>
      <c r="F111" s="43">
        <f t="shared" ref="F111:I111" si="17">F110/$E110*100</f>
        <v>100</v>
      </c>
      <c r="G111" s="43">
        <f t="shared" si="17"/>
        <v>11.111111111111111</v>
      </c>
      <c r="H111" s="43">
        <f t="shared" si="17"/>
        <v>44.444444444444443</v>
      </c>
      <c r="I111" s="43">
        <f t="shared" si="17"/>
        <v>11.111111111111111</v>
      </c>
    </row>
    <row r="112" spans="2:9" ht="17" thickBot="1" x14ac:dyDescent="0.25"/>
    <row r="113" spans="1:9" ht="17" thickBot="1" x14ac:dyDescent="0.25">
      <c r="B113" s="5" t="s">
        <v>34</v>
      </c>
      <c r="E113" s="4" t="s">
        <v>24</v>
      </c>
      <c r="F113" s="3" t="s">
        <v>5</v>
      </c>
      <c r="G113" s="3" t="s">
        <v>6</v>
      </c>
      <c r="H113" s="3" t="s">
        <v>7</v>
      </c>
      <c r="I113" s="3" t="s">
        <v>8</v>
      </c>
    </row>
    <row r="114" spans="1:9" x14ac:dyDescent="0.2">
      <c r="A114" t="s">
        <v>17</v>
      </c>
      <c r="B114" s="11" t="s">
        <v>11</v>
      </c>
      <c r="C114" s="12">
        <f>C48+C61+C88+C99+C110</f>
        <v>5</v>
      </c>
      <c r="D114" s="12"/>
      <c r="E114" s="12" t="s">
        <v>12</v>
      </c>
      <c r="F114" s="13">
        <f>AVERAGE(F49,F62,F89,F100,F111)</f>
        <v>100</v>
      </c>
      <c r="G114" s="13">
        <f t="shared" ref="G114:I114" si="18">AVERAGE(G49,G62,G89,G100,G111)</f>
        <v>15.280808080808082</v>
      </c>
      <c r="H114" s="13">
        <f t="shared" si="18"/>
        <v>64</v>
      </c>
      <c r="I114" s="13">
        <f t="shared" si="18"/>
        <v>18.480808080808082</v>
      </c>
    </row>
    <row r="115" spans="1:9" ht="17" thickBot="1" x14ac:dyDescent="0.25">
      <c r="B115" s="17"/>
      <c r="C115" s="18"/>
      <c r="D115" s="18"/>
      <c r="E115" s="19" t="s">
        <v>13</v>
      </c>
      <c r="F115" s="20">
        <f>STDEV(F50,F63,F90,F101,F112)/SQRT(5)</f>
        <v>0</v>
      </c>
      <c r="G115" s="20">
        <f>STDEV(G49,G62,G89,G100,G111)/SQRT(5)</f>
        <v>1.8162683533988022</v>
      </c>
      <c r="H115" s="20">
        <f>STDEV(H49,H62,H89,H100,H111)/SQRT(5)</f>
        <v>11.361620472145969</v>
      </c>
      <c r="I115" s="20">
        <f>STDEV(I49,I62,I89,I100,I111)/SQRT(5)</f>
        <v>5.5398138779443711</v>
      </c>
    </row>
    <row r="116" spans="1:9" s="19" customFormat="1" ht="17" thickBot="1" x14ac:dyDescent="0.25"/>
    <row r="117" spans="1:9" ht="18" thickTop="1" thickBot="1" x14ac:dyDescent="0.25"/>
    <row r="118" spans="1:9" ht="17" thickBot="1" x14ac:dyDescent="0.25">
      <c r="B118" s="2" t="s">
        <v>1</v>
      </c>
      <c r="C118" s="2" t="s">
        <v>2</v>
      </c>
      <c r="D118" s="3" t="s">
        <v>3</v>
      </c>
      <c r="E118" s="4" t="s">
        <v>24</v>
      </c>
      <c r="F118" s="3" t="s">
        <v>5</v>
      </c>
      <c r="G118" s="3" t="s">
        <v>6</v>
      </c>
      <c r="H118" s="3" t="s">
        <v>7</v>
      </c>
      <c r="I118" s="3" t="s">
        <v>8</v>
      </c>
    </row>
    <row r="119" spans="1:9" ht="17" thickBot="1" x14ac:dyDescent="0.25">
      <c r="A119" s="154" t="s">
        <v>35</v>
      </c>
      <c r="B119" s="155" t="s">
        <v>36</v>
      </c>
      <c r="C119" s="156">
        <v>38</v>
      </c>
      <c r="D119" s="80">
        <v>1</v>
      </c>
      <c r="E119" s="80">
        <v>1</v>
      </c>
      <c r="F119" s="80">
        <v>1</v>
      </c>
      <c r="G119" s="80">
        <v>0</v>
      </c>
      <c r="H119" s="80">
        <v>0</v>
      </c>
      <c r="I119" s="80">
        <v>0</v>
      </c>
    </row>
    <row r="120" spans="1:9" x14ac:dyDescent="0.2">
      <c r="B120" s="135" t="s">
        <v>36</v>
      </c>
      <c r="C120" s="45">
        <v>40</v>
      </c>
      <c r="D120" s="31">
        <v>2</v>
      </c>
      <c r="E120" s="31">
        <v>1</v>
      </c>
      <c r="F120" s="31">
        <v>1</v>
      </c>
      <c r="G120" s="31">
        <v>1</v>
      </c>
      <c r="H120" s="31">
        <v>1</v>
      </c>
      <c r="I120" s="83">
        <v>1</v>
      </c>
    </row>
    <row r="121" spans="1:9" x14ac:dyDescent="0.2">
      <c r="B121" s="133"/>
      <c r="C121" s="49"/>
      <c r="D121" s="36">
        <v>3</v>
      </c>
      <c r="E121" s="36">
        <v>1</v>
      </c>
      <c r="F121" s="36">
        <v>1</v>
      </c>
      <c r="G121" s="36">
        <v>0</v>
      </c>
      <c r="H121" s="36">
        <v>1</v>
      </c>
      <c r="I121" s="104">
        <v>1</v>
      </c>
    </row>
    <row r="122" spans="1:9" x14ac:dyDescent="0.2">
      <c r="B122" s="133"/>
      <c r="C122" s="49"/>
      <c r="D122" s="36">
        <v>4</v>
      </c>
      <c r="E122" s="36">
        <v>1</v>
      </c>
      <c r="F122" s="36">
        <v>1</v>
      </c>
      <c r="G122" s="36">
        <v>0</v>
      </c>
      <c r="H122" s="36">
        <v>1</v>
      </c>
      <c r="I122" s="104">
        <v>0</v>
      </c>
    </row>
    <row r="123" spans="1:9" x14ac:dyDescent="0.2">
      <c r="B123" s="133"/>
      <c r="C123" s="49"/>
      <c r="D123" s="36">
        <v>5</v>
      </c>
      <c r="E123" s="36">
        <v>1</v>
      </c>
      <c r="F123" s="36">
        <v>1</v>
      </c>
      <c r="G123" s="36">
        <v>0</v>
      </c>
      <c r="H123" s="36">
        <v>1</v>
      </c>
      <c r="I123" s="36">
        <v>0</v>
      </c>
    </row>
    <row r="124" spans="1:9" x14ac:dyDescent="0.2">
      <c r="B124" s="133"/>
      <c r="C124" s="49"/>
      <c r="D124" s="36">
        <v>6</v>
      </c>
      <c r="E124" s="36">
        <v>1</v>
      </c>
      <c r="F124" s="36">
        <v>1</v>
      </c>
      <c r="G124" s="36">
        <v>0</v>
      </c>
      <c r="H124" s="36">
        <v>1</v>
      </c>
      <c r="I124" s="36">
        <v>0</v>
      </c>
    </row>
    <row r="125" spans="1:9" x14ac:dyDescent="0.2">
      <c r="B125" s="133"/>
      <c r="C125" s="49"/>
      <c r="D125" s="36">
        <v>7</v>
      </c>
      <c r="E125" s="36">
        <v>1</v>
      </c>
      <c r="F125" s="36">
        <v>1</v>
      </c>
      <c r="G125" s="36">
        <v>0</v>
      </c>
      <c r="H125" s="36">
        <v>1</v>
      </c>
      <c r="I125" s="104">
        <v>1</v>
      </c>
    </row>
    <row r="126" spans="1:9" ht="17" thickBot="1" x14ac:dyDescent="0.25">
      <c r="B126" s="134"/>
      <c r="C126" s="55"/>
      <c r="D126" s="41">
        <v>10</v>
      </c>
      <c r="E126" s="41">
        <v>1</v>
      </c>
      <c r="F126" s="41">
        <v>1</v>
      </c>
      <c r="G126" s="41">
        <v>0</v>
      </c>
      <c r="H126" s="41">
        <v>1</v>
      </c>
      <c r="I126" s="41">
        <v>0</v>
      </c>
    </row>
    <row r="127" spans="1:9" x14ac:dyDescent="0.2">
      <c r="B127" s="135" t="s">
        <v>36</v>
      </c>
      <c r="C127" s="45">
        <v>43</v>
      </c>
      <c r="D127" s="31">
        <v>1</v>
      </c>
      <c r="E127" s="31">
        <v>1</v>
      </c>
      <c r="F127" s="31">
        <v>1</v>
      </c>
      <c r="G127" s="31">
        <v>0</v>
      </c>
      <c r="H127" s="31">
        <v>1</v>
      </c>
      <c r="I127" s="31">
        <v>1</v>
      </c>
    </row>
    <row r="128" spans="1:9" x14ac:dyDescent="0.2">
      <c r="B128" s="133"/>
      <c r="C128" s="49"/>
      <c r="D128" s="36">
        <v>2</v>
      </c>
      <c r="E128" s="36">
        <v>1</v>
      </c>
      <c r="F128" s="36">
        <v>1</v>
      </c>
      <c r="G128" s="36">
        <v>0</v>
      </c>
      <c r="H128" s="36">
        <v>1</v>
      </c>
      <c r="I128" s="36">
        <v>0</v>
      </c>
    </row>
    <row r="129" spans="2:9" x14ac:dyDescent="0.2">
      <c r="B129" s="133"/>
      <c r="C129" s="49"/>
      <c r="D129" s="36">
        <v>3</v>
      </c>
      <c r="E129" s="36">
        <v>1</v>
      </c>
      <c r="F129" s="36">
        <v>1</v>
      </c>
      <c r="G129" s="36">
        <v>0</v>
      </c>
      <c r="H129" s="36">
        <v>1</v>
      </c>
      <c r="I129" s="104">
        <v>1</v>
      </c>
    </row>
    <row r="130" spans="2:9" x14ac:dyDescent="0.2">
      <c r="B130" s="133"/>
      <c r="C130" s="49"/>
      <c r="D130" s="36">
        <v>4</v>
      </c>
      <c r="E130" s="36">
        <v>1</v>
      </c>
      <c r="F130" s="36">
        <v>1</v>
      </c>
      <c r="G130" s="36">
        <v>0</v>
      </c>
      <c r="H130" s="36">
        <v>1</v>
      </c>
      <c r="I130" s="36">
        <v>0</v>
      </c>
    </row>
    <row r="131" spans="2:9" x14ac:dyDescent="0.2">
      <c r="B131" s="133"/>
      <c r="C131" s="49"/>
      <c r="D131" s="36">
        <v>5</v>
      </c>
      <c r="E131" s="36">
        <v>1</v>
      </c>
      <c r="F131" s="36">
        <v>1</v>
      </c>
      <c r="G131" s="36">
        <v>0</v>
      </c>
      <c r="H131" s="36">
        <v>1</v>
      </c>
      <c r="I131" s="36">
        <v>0</v>
      </c>
    </row>
    <row r="132" spans="2:9" x14ac:dyDescent="0.2">
      <c r="B132" s="133"/>
      <c r="C132" s="49"/>
      <c r="D132" s="36">
        <v>6</v>
      </c>
      <c r="E132" s="36">
        <v>1</v>
      </c>
      <c r="F132" s="36">
        <v>1</v>
      </c>
      <c r="G132" s="36">
        <v>0</v>
      </c>
      <c r="H132" s="36">
        <v>1</v>
      </c>
      <c r="I132" s="36">
        <v>0</v>
      </c>
    </row>
    <row r="133" spans="2:9" x14ac:dyDescent="0.2">
      <c r="B133" s="133"/>
      <c r="C133" s="49"/>
      <c r="D133" s="36">
        <v>7</v>
      </c>
      <c r="E133" s="36">
        <v>1</v>
      </c>
      <c r="F133" s="36">
        <v>1</v>
      </c>
      <c r="G133" s="36">
        <v>0</v>
      </c>
      <c r="H133" s="36">
        <v>0</v>
      </c>
      <c r="I133" s="36">
        <v>0</v>
      </c>
    </row>
    <row r="134" spans="2:9" x14ac:dyDescent="0.2">
      <c r="B134" s="133"/>
      <c r="C134" s="49"/>
      <c r="D134" s="36">
        <v>8</v>
      </c>
      <c r="E134" s="36">
        <v>1</v>
      </c>
      <c r="F134" s="36">
        <v>1</v>
      </c>
      <c r="G134" s="36">
        <v>0</v>
      </c>
      <c r="H134" s="36">
        <v>1</v>
      </c>
      <c r="I134" s="36">
        <v>0</v>
      </c>
    </row>
    <row r="135" spans="2:9" ht="17" thickBot="1" x14ac:dyDescent="0.25">
      <c r="B135" s="134"/>
      <c r="C135" s="55"/>
      <c r="D135" s="41">
        <v>9</v>
      </c>
      <c r="E135" s="41">
        <v>1</v>
      </c>
      <c r="F135" s="41">
        <v>1</v>
      </c>
      <c r="G135" s="41">
        <v>1</v>
      </c>
      <c r="H135" s="41">
        <v>1</v>
      </c>
      <c r="I135" s="41">
        <v>0</v>
      </c>
    </row>
    <row r="136" spans="2:9" x14ac:dyDescent="0.2">
      <c r="B136" s="5" t="s">
        <v>11</v>
      </c>
      <c r="C136" s="5">
        <v>1</v>
      </c>
      <c r="E136" s="5">
        <f>SUM(E119:E135)</f>
        <v>17</v>
      </c>
      <c r="F136" s="5">
        <f t="shared" ref="F136:I136" si="19">SUM(F119:F135)</f>
        <v>17</v>
      </c>
      <c r="G136" s="5">
        <f t="shared" si="19"/>
        <v>2</v>
      </c>
      <c r="H136" s="5">
        <f t="shared" si="19"/>
        <v>15</v>
      </c>
      <c r="I136" s="5">
        <f t="shared" si="19"/>
        <v>5</v>
      </c>
    </row>
    <row r="137" spans="2:9" ht="17" thickBot="1" x14ac:dyDescent="0.25">
      <c r="B137" s="5"/>
      <c r="C137" s="5"/>
      <c r="E137" s="5" t="s">
        <v>16</v>
      </c>
      <c r="F137" s="43">
        <f t="shared" ref="F137:I137" si="20">F136/$E136*100</f>
        <v>100</v>
      </c>
      <c r="G137" s="43">
        <f t="shared" si="20"/>
        <v>11.76470588235294</v>
      </c>
      <c r="H137" s="43">
        <f t="shared" si="20"/>
        <v>88.235294117647058</v>
      </c>
      <c r="I137" s="43">
        <f t="shared" si="20"/>
        <v>29.411764705882355</v>
      </c>
    </row>
    <row r="138" spans="2:9" x14ac:dyDescent="0.2">
      <c r="B138" s="157" t="s">
        <v>36</v>
      </c>
      <c r="C138" s="158">
        <v>61</v>
      </c>
      <c r="D138" s="46">
        <v>1</v>
      </c>
      <c r="E138" s="31">
        <v>1</v>
      </c>
      <c r="F138" s="31">
        <v>1</v>
      </c>
      <c r="G138" s="31">
        <v>0</v>
      </c>
      <c r="H138" s="31">
        <v>0</v>
      </c>
      <c r="I138" s="31">
        <v>0</v>
      </c>
    </row>
    <row r="139" spans="2:9" x14ac:dyDescent="0.2">
      <c r="B139" s="159"/>
      <c r="C139" s="160"/>
      <c r="D139" s="50">
        <v>2</v>
      </c>
      <c r="E139" s="36">
        <v>1</v>
      </c>
      <c r="F139" s="36">
        <v>1</v>
      </c>
      <c r="G139" s="36">
        <v>1</v>
      </c>
      <c r="H139" s="36">
        <v>0</v>
      </c>
      <c r="I139" s="36">
        <v>0</v>
      </c>
    </row>
    <row r="140" spans="2:9" x14ac:dyDescent="0.2">
      <c r="B140" s="159"/>
      <c r="C140" s="160"/>
      <c r="D140" s="50">
        <v>3</v>
      </c>
      <c r="E140" s="36">
        <v>1</v>
      </c>
      <c r="F140" s="36">
        <v>1</v>
      </c>
      <c r="G140" s="50">
        <v>0</v>
      </c>
      <c r="H140" s="50">
        <v>1</v>
      </c>
      <c r="I140" s="50">
        <v>0</v>
      </c>
    </row>
    <row r="141" spans="2:9" x14ac:dyDescent="0.2">
      <c r="B141" s="159"/>
      <c r="C141" s="160"/>
      <c r="D141" s="50">
        <v>4</v>
      </c>
      <c r="E141" s="36">
        <v>1</v>
      </c>
      <c r="F141" s="36">
        <v>1</v>
      </c>
      <c r="G141" s="50">
        <v>0</v>
      </c>
      <c r="H141" s="50">
        <v>1</v>
      </c>
      <c r="I141" s="50">
        <v>0</v>
      </c>
    </row>
    <row r="142" spans="2:9" x14ac:dyDescent="0.2">
      <c r="B142" s="159"/>
      <c r="C142" s="160"/>
      <c r="D142" s="50">
        <v>5</v>
      </c>
      <c r="E142" s="50">
        <v>1</v>
      </c>
      <c r="F142" s="50">
        <v>1</v>
      </c>
      <c r="G142" s="50">
        <v>0</v>
      </c>
      <c r="H142" s="50">
        <v>1</v>
      </c>
      <c r="I142" s="50">
        <v>0</v>
      </c>
    </row>
    <row r="143" spans="2:9" ht="17" thickBot="1" x14ac:dyDescent="0.25">
      <c r="B143" s="161"/>
      <c r="C143" s="160"/>
      <c r="D143" s="141">
        <v>6</v>
      </c>
      <c r="E143" s="141">
        <v>1</v>
      </c>
      <c r="F143" s="141">
        <v>1</v>
      </c>
      <c r="G143" s="141">
        <v>0</v>
      </c>
      <c r="H143" s="141">
        <v>1</v>
      </c>
      <c r="I143" s="141">
        <v>1</v>
      </c>
    </row>
    <row r="144" spans="2:9" x14ac:dyDescent="0.2">
      <c r="B144" s="157" t="s">
        <v>36</v>
      </c>
      <c r="C144" s="162">
        <v>63</v>
      </c>
      <c r="D144" s="46">
        <v>1</v>
      </c>
      <c r="E144" s="46">
        <v>1</v>
      </c>
      <c r="F144" s="46">
        <v>1</v>
      </c>
      <c r="G144" s="46">
        <v>1</v>
      </c>
      <c r="H144" s="46">
        <v>0</v>
      </c>
      <c r="I144" s="46">
        <v>0</v>
      </c>
    </row>
    <row r="145" spans="2:9" x14ac:dyDescent="0.2">
      <c r="B145" s="159"/>
      <c r="C145" s="163"/>
      <c r="D145" s="50">
        <v>2</v>
      </c>
      <c r="E145" s="50">
        <v>1</v>
      </c>
      <c r="F145" s="50">
        <v>1</v>
      </c>
      <c r="G145" s="50">
        <v>0</v>
      </c>
      <c r="H145" s="50">
        <v>0</v>
      </c>
      <c r="I145" s="50">
        <v>0</v>
      </c>
    </row>
    <row r="146" spans="2:9" x14ac:dyDescent="0.2">
      <c r="B146" s="159"/>
      <c r="C146" s="163"/>
      <c r="D146" s="50">
        <v>3</v>
      </c>
      <c r="E146" s="50">
        <v>1</v>
      </c>
      <c r="F146" s="50">
        <v>1</v>
      </c>
      <c r="G146" s="50">
        <v>0</v>
      </c>
      <c r="H146" s="50">
        <v>1</v>
      </c>
      <c r="I146" s="164">
        <v>1</v>
      </c>
    </row>
    <row r="147" spans="2:9" x14ac:dyDescent="0.2">
      <c r="B147" s="159"/>
      <c r="C147" s="163"/>
      <c r="D147" s="50">
        <v>4</v>
      </c>
      <c r="E147" s="50">
        <v>1</v>
      </c>
      <c r="F147" s="50">
        <v>1</v>
      </c>
      <c r="G147" s="50">
        <v>0</v>
      </c>
      <c r="H147" s="50">
        <v>1</v>
      </c>
      <c r="I147" s="50">
        <v>0</v>
      </c>
    </row>
    <row r="148" spans="2:9" x14ac:dyDescent="0.2">
      <c r="B148" s="159"/>
      <c r="C148" s="163"/>
      <c r="D148" s="50">
        <v>5</v>
      </c>
      <c r="E148" s="50">
        <v>1</v>
      </c>
      <c r="F148" s="50">
        <v>1</v>
      </c>
      <c r="G148" s="50">
        <v>0</v>
      </c>
      <c r="H148" s="50">
        <v>1</v>
      </c>
      <c r="I148" s="164">
        <v>1</v>
      </c>
    </row>
    <row r="149" spans="2:9" x14ac:dyDescent="0.2">
      <c r="B149" s="159"/>
      <c r="C149" s="163"/>
      <c r="D149" s="50">
        <v>6</v>
      </c>
      <c r="E149" s="50">
        <v>1</v>
      </c>
      <c r="F149" s="50">
        <v>1</v>
      </c>
      <c r="G149" s="50">
        <v>0</v>
      </c>
      <c r="H149" s="50">
        <v>1</v>
      </c>
      <c r="I149" s="50">
        <v>0</v>
      </c>
    </row>
    <row r="150" spans="2:9" x14ac:dyDescent="0.2">
      <c r="B150" s="159"/>
      <c r="C150" s="165"/>
      <c r="D150" s="141">
        <v>7</v>
      </c>
      <c r="E150" s="141">
        <v>1</v>
      </c>
      <c r="F150" s="141">
        <v>1</v>
      </c>
      <c r="G150" s="141">
        <v>0</v>
      </c>
      <c r="H150" s="141">
        <v>0</v>
      </c>
      <c r="I150" s="141">
        <v>0</v>
      </c>
    </row>
    <row r="151" spans="2:9" ht="17" thickBot="1" x14ac:dyDescent="0.25">
      <c r="B151" s="161"/>
      <c r="C151" s="165"/>
      <c r="D151" s="166" t="s">
        <v>37</v>
      </c>
      <c r="E151" s="141">
        <v>1</v>
      </c>
      <c r="F151" s="141">
        <v>1</v>
      </c>
      <c r="G151" s="141">
        <v>0</v>
      </c>
      <c r="H151" s="141">
        <v>0</v>
      </c>
      <c r="I151" s="141">
        <v>1</v>
      </c>
    </row>
    <row r="152" spans="2:9" x14ac:dyDescent="0.2">
      <c r="B152" s="5" t="s">
        <v>11</v>
      </c>
      <c r="C152" s="5">
        <v>1</v>
      </c>
      <c r="E152" s="5">
        <f>SUM(E138:E151)</f>
        <v>14</v>
      </c>
      <c r="F152" s="5">
        <f t="shared" ref="F152:I152" si="21">SUM(F138:F151)</f>
        <v>14</v>
      </c>
      <c r="G152" s="5">
        <f t="shared" si="21"/>
        <v>2</v>
      </c>
      <c r="H152" s="5">
        <f t="shared" si="21"/>
        <v>8</v>
      </c>
      <c r="I152" s="5">
        <f t="shared" si="21"/>
        <v>4</v>
      </c>
    </row>
    <row r="153" spans="2:9" ht="17" thickBot="1" x14ac:dyDescent="0.25">
      <c r="B153" s="5"/>
      <c r="C153" s="5"/>
      <c r="E153" s="5" t="s">
        <v>16</v>
      </c>
      <c r="F153" s="43">
        <f t="shared" ref="F153:I153" si="22">F152/$E152*100</f>
        <v>100</v>
      </c>
      <c r="G153" s="43">
        <f t="shared" si="22"/>
        <v>14.285714285714285</v>
      </c>
      <c r="H153" s="43">
        <f t="shared" si="22"/>
        <v>57.142857142857139</v>
      </c>
      <c r="I153" s="43">
        <f t="shared" si="22"/>
        <v>28.571428571428569</v>
      </c>
    </row>
    <row r="154" spans="2:9" x14ac:dyDescent="0.2">
      <c r="B154" s="167" t="s">
        <v>36</v>
      </c>
      <c r="C154" s="168">
        <v>69</v>
      </c>
      <c r="D154" s="50">
        <v>2</v>
      </c>
      <c r="E154" s="50">
        <v>1</v>
      </c>
      <c r="F154" s="50">
        <v>1</v>
      </c>
      <c r="G154" s="50">
        <v>0</v>
      </c>
      <c r="H154" s="50">
        <v>0</v>
      </c>
      <c r="I154" s="50">
        <v>0</v>
      </c>
    </row>
    <row r="155" spans="2:9" x14ac:dyDescent="0.2">
      <c r="B155" s="169"/>
      <c r="C155" s="170"/>
      <c r="D155" s="50">
        <v>3</v>
      </c>
      <c r="E155" s="50">
        <v>1</v>
      </c>
      <c r="F155" s="50">
        <v>1</v>
      </c>
      <c r="G155" s="50">
        <v>0</v>
      </c>
      <c r="H155" s="50">
        <v>0</v>
      </c>
      <c r="I155" s="50">
        <v>0</v>
      </c>
    </row>
    <row r="156" spans="2:9" x14ac:dyDescent="0.2">
      <c r="B156" s="169"/>
      <c r="C156" s="170"/>
      <c r="D156" s="50">
        <v>4</v>
      </c>
      <c r="E156" s="50">
        <v>1</v>
      </c>
      <c r="F156" s="50">
        <v>1</v>
      </c>
      <c r="G156" s="50">
        <v>0</v>
      </c>
      <c r="H156" s="50">
        <v>1</v>
      </c>
      <c r="I156" s="50">
        <v>0</v>
      </c>
    </row>
    <row r="157" spans="2:9" ht="17" thickBot="1" x14ac:dyDescent="0.25">
      <c r="B157" s="171"/>
      <c r="C157" s="172"/>
      <c r="D157" s="141">
        <v>6</v>
      </c>
      <c r="E157" s="141">
        <v>1</v>
      </c>
      <c r="F157" s="141">
        <v>1</v>
      </c>
      <c r="G157" s="141">
        <v>0</v>
      </c>
      <c r="H157" s="141">
        <v>1</v>
      </c>
      <c r="I157" s="141">
        <v>0</v>
      </c>
    </row>
    <row r="158" spans="2:9" x14ac:dyDescent="0.2">
      <c r="B158" s="167" t="s">
        <v>36</v>
      </c>
      <c r="C158" s="168">
        <v>71</v>
      </c>
      <c r="D158" s="46">
        <v>1</v>
      </c>
      <c r="E158" s="46">
        <v>1</v>
      </c>
      <c r="F158" s="46">
        <v>1</v>
      </c>
      <c r="G158" s="46">
        <v>0</v>
      </c>
      <c r="H158" s="46">
        <v>0</v>
      </c>
      <c r="I158" s="46">
        <v>0</v>
      </c>
    </row>
    <row r="159" spans="2:9" x14ac:dyDescent="0.2">
      <c r="B159" s="169"/>
      <c r="C159" s="170"/>
      <c r="D159" s="50">
        <v>2</v>
      </c>
      <c r="E159" s="50">
        <v>1</v>
      </c>
      <c r="F159" s="50">
        <v>1</v>
      </c>
      <c r="G159" s="50">
        <v>0</v>
      </c>
      <c r="H159" s="50">
        <v>0</v>
      </c>
      <c r="I159" s="50">
        <v>0</v>
      </c>
    </row>
    <row r="160" spans="2:9" x14ac:dyDescent="0.2">
      <c r="B160" s="169"/>
      <c r="C160" s="170"/>
      <c r="D160" s="50">
        <v>5</v>
      </c>
      <c r="E160" s="50">
        <v>1</v>
      </c>
      <c r="F160" s="50">
        <v>1</v>
      </c>
      <c r="G160" s="50">
        <v>1</v>
      </c>
      <c r="H160" s="50">
        <v>0</v>
      </c>
      <c r="I160" s="50">
        <v>0</v>
      </c>
    </row>
    <row r="161" spans="2:9" x14ac:dyDescent="0.2">
      <c r="B161" s="169"/>
      <c r="C161" s="170"/>
      <c r="D161" s="50">
        <v>6</v>
      </c>
      <c r="E161" s="50">
        <v>1</v>
      </c>
      <c r="F161" s="50">
        <v>1</v>
      </c>
      <c r="G161" s="50">
        <v>0</v>
      </c>
      <c r="H161" s="50">
        <v>0</v>
      </c>
      <c r="I161" s="50">
        <v>0</v>
      </c>
    </row>
    <row r="162" spans="2:9" x14ac:dyDescent="0.2">
      <c r="B162" s="169"/>
      <c r="C162" s="170"/>
      <c r="D162" s="50">
        <v>7</v>
      </c>
      <c r="E162" s="50">
        <v>1</v>
      </c>
      <c r="F162" s="50">
        <v>1</v>
      </c>
      <c r="G162" s="50">
        <v>0</v>
      </c>
      <c r="H162" s="50">
        <v>1</v>
      </c>
      <c r="I162" s="50">
        <v>0</v>
      </c>
    </row>
    <row r="163" spans="2:9" x14ac:dyDescent="0.2">
      <c r="B163" s="169"/>
      <c r="C163" s="170"/>
      <c r="D163" s="50">
        <v>8</v>
      </c>
      <c r="E163" s="50">
        <v>1</v>
      </c>
      <c r="F163" s="50">
        <v>1</v>
      </c>
      <c r="G163" s="50">
        <v>1</v>
      </c>
      <c r="H163" s="50">
        <v>0</v>
      </c>
      <c r="I163" s="50">
        <v>0</v>
      </c>
    </row>
    <row r="164" spans="2:9" x14ac:dyDescent="0.2">
      <c r="B164" s="169"/>
      <c r="C164" s="170"/>
      <c r="D164" s="50">
        <v>9</v>
      </c>
      <c r="E164" s="50">
        <v>1</v>
      </c>
      <c r="F164" s="50">
        <v>1</v>
      </c>
      <c r="G164" s="50">
        <v>0</v>
      </c>
      <c r="H164" s="50">
        <v>0</v>
      </c>
      <c r="I164" s="50">
        <v>1</v>
      </c>
    </row>
    <row r="165" spans="2:9" ht="17" thickBot="1" x14ac:dyDescent="0.25">
      <c r="B165" s="171"/>
      <c r="C165" s="170"/>
      <c r="D165" s="141">
        <v>10</v>
      </c>
      <c r="E165" s="141">
        <v>1</v>
      </c>
      <c r="F165" s="141">
        <v>1</v>
      </c>
      <c r="G165" s="141">
        <v>1</v>
      </c>
      <c r="H165" s="141">
        <v>0</v>
      </c>
      <c r="I165" s="141">
        <v>0</v>
      </c>
    </row>
    <row r="166" spans="2:9" x14ac:dyDescent="0.2">
      <c r="B166" s="5" t="s">
        <v>11</v>
      </c>
      <c r="C166" s="5">
        <v>1</v>
      </c>
      <c r="E166" s="5">
        <f>SUM(E154:E165)</f>
        <v>12</v>
      </c>
      <c r="F166" s="5">
        <f t="shared" ref="F166:I166" si="23">SUM(F154:F165)</f>
        <v>12</v>
      </c>
      <c r="G166" s="5">
        <f t="shared" si="23"/>
        <v>3</v>
      </c>
      <c r="H166" s="5">
        <f t="shared" si="23"/>
        <v>3</v>
      </c>
      <c r="I166" s="5">
        <f t="shared" si="23"/>
        <v>1</v>
      </c>
    </row>
    <row r="167" spans="2:9" ht="17" thickBot="1" x14ac:dyDescent="0.25">
      <c r="B167" s="5"/>
      <c r="C167" s="5"/>
      <c r="E167" s="5" t="s">
        <v>16</v>
      </c>
      <c r="F167" s="43">
        <f t="shared" ref="F167:I167" si="24">F166/$E166*100</f>
        <v>100</v>
      </c>
      <c r="G167" s="43">
        <f t="shared" si="24"/>
        <v>25</v>
      </c>
      <c r="H167" s="43">
        <f t="shared" si="24"/>
        <v>25</v>
      </c>
      <c r="I167" s="43">
        <f t="shared" si="24"/>
        <v>8.3333333333333321</v>
      </c>
    </row>
    <row r="168" spans="2:9" x14ac:dyDescent="0.2">
      <c r="B168" s="173" t="s">
        <v>36</v>
      </c>
      <c r="C168" s="174">
        <v>79</v>
      </c>
      <c r="D168" s="175">
        <v>1</v>
      </c>
      <c r="E168" s="46">
        <v>1</v>
      </c>
      <c r="F168" s="46">
        <v>1</v>
      </c>
      <c r="G168" s="46">
        <v>0</v>
      </c>
      <c r="H168" s="46">
        <v>0</v>
      </c>
      <c r="I168" s="46">
        <v>0</v>
      </c>
    </row>
    <row r="169" spans="2:9" ht="17" thickBot="1" x14ac:dyDescent="0.25">
      <c r="B169" s="176"/>
      <c r="C169" s="177"/>
      <c r="D169" s="178">
        <v>4</v>
      </c>
      <c r="E169" s="36">
        <v>1</v>
      </c>
      <c r="F169" s="36">
        <v>1</v>
      </c>
      <c r="G169" s="36">
        <v>0</v>
      </c>
      <c r="H169" s="36">
        <v>1</v>
      </c>
      <c r="I169" s="36">
        <v>0</v>
      </c>
    </row>
    <row r="170" spans="2:9" x14ac:dyDescent="0.2">
      <c r="B170" s="173" t="s">
        <v>36</v>
      </c>
      <c r="C170" s="174">
        <v>80</v>
      </c>
      <c r="D170" s="175">
        <v>1</v>
      </c>
      <c r="E170" s="31">
        <v>1</v>
      </c>
      <c r="F170" s="31">
        <v>1</v>
      </c>
      <c r="G170" s="31">
        <v>0</v>
      </c>
      <c r="H170" s="31">
        <v>0</v>
      </c>
      <c r="I170" s="31">
        <v>0</v>
      </c>
    </row>
    <row r="171" spans="2:9" x14ac:dyDescent="0.2">
      <c r="B171" s="176"/>
      <c r="C171" s="177"/>
      <c r="D171" s="178">
        <v>2</v>
      </c>
      <c r="E171" s="50">
        <v>1</v>
      </c>
      <c r="F171" s="50">
        <v>1</v>
      </c>
      <c r="G171" s="50">
        <v>0</v>
      </c>
      <c r="H171" s="50">
        <v>0</v>
      </c>
      <c r="I171" s="50">
        <v>0</v>
      </c>
    </row>
    <row r="172" spans="2:9" x14ac:dyDescent="0.2">
      <c r="B172" s="176"/>
      <c r="C172" s="177"/>
      <c r="D172" s="178">
        <v>3</v>
      </c>
      <c r="E172" s="50">
        <v>1</v>
      </c>
      <c r="F172" s="50">
        <v>1</v>
      </c>
      <c r="G172" s="50">
        <v>0</v>
      </c>
      <c r="H172" s="50">
        <v>1</v>
      </c>
      <c r="I172" s="50">
        <v>0</v>
      </c>
    </row>
    <row r="173" spans="2:9" x14ac:dyDescent="0.2">
      <c r="B173" s="176"/>
      <c r="C173" s="177"/>
      <c r="D173" s="178">
        <v>4</v>
      </c>
      <c r="E173" s="50">
        <v>1</v>
      </c>
      <c r="F173" s="50">
        <v>1</v>
      </c>
      <c r="G173" s="50">
        <v>0</v>
      </c>
      <c r="H173" s="50">
        <v>1</v>
      </c>
      <c r="I173" s="50">
        <v>1</v>
      </c>
    </row>
    <row r="174" spans="2:9" x14ac:dyDescent="0.2">
      <c r="B174" s="176"/>
      <c r="C174" s="177"/>
      <c r="D174" s="178">
        <v>5</v>
      </c>
      <c r="E174" s="50">
        <v>1</v>
      </c>
      <c r="F174" s="50">
        <v>1</v>
      </c>
      <c r="G174" s="50">
        <v>0</v>
      </c>
      <c r="H174" s="50">
        <v>1</v>
      </c>
      <c r="I174" s="50">
        <v>0</v>
      </c>
    </row>
    <row r="175" spans="2:9" x14ac:dyDescent="0.2">
      <c r="B175" s="176"/>
      <c r="C175" s="177"/>
      <c r="D175" s="178">
        <v>6</v>
      </c>
      <c r="E175" s="50">
        <v>1</v>
      </c>
      <c r="F175" s="50">
        <v>1</v>
      </c>
      <c r="G175" s="50">
        <v>1</v>
      </c>
      <c r="H175" s="50">
        <v>1</v>
      </c>
      <c r="I175" s="50">
        <v>0</v>
      </c>
    </row>
    <row r="176" spans="2:9" x14ac:dyDescent="0.2">
      <c r="B176" s="176"/>
      <c r="C176" s="177"/>
      <c r="D176" s="178">
        <v>7</v>
      </c>
      <c r="E176" s="50">
        <v>1</v>
      </c>
      <c r="F176" s="50">
        <v>1</v>
      </c>
      <c r="G176" s="50">
        <v>0</v>
      </c>
      <c r="H176" s="50">
        <v>1</v>
      </c>
      <c r="I176" s="50">
        <v>0</v>
      </c>
    </row>
    <row r="177" spans="1:9" x14ac:dyDescent="0.2">
      <c r="B177" s="176"/>
      <c r="C177" s="177"/>
      <c r="D177" s="178">
        <v>8</v>
      </c>
      <c r="E177" s="50">
        <v>1</v>
      </c>
      <c r="F177" s="50">
        <v>1</v>
      </c>
      <c r="G177" s="50">
        <v>0</v>
      </c>
      <c r="H177" s="50">
        <v>0</v>
      </c>
      <c r="I177" s="50">
        <v>1</v>
      </c>
    </row>
    <row r="178" spans="1:9" x14ac:dyDescent="0.2">
      <c r="B178" s="176"/>
      <c r="C178" s="177"/>
      <c r="D178" s="178">
        <v>9</v>
      </c>
      <c r="E178" s="50">
        <v>1</v>
      </c>
      <c r="F178" s="50">
        <v>1</v>
      </c>
      <c r="G178" s="50">
        <v>1</v>
      </c>
      <c r="H178" s="50">
        <v>1</v>
      </c>
      <c r="I178" s="50">
        <v>1</v>
      </c>
    </row>
    <row r="179" spans="1:9" ht="17" thickBot="1" x14ac:dyDescent="0.25">
      <c r="B179" s="179"/>
      <c r="C179" s="180"/>
      <c r="D179" s="181">
        <v>10</v>
      </c>
      <c r="E179" s="182">
        <v>1</v>
      </c>
      <c r="F179" s="182">
        <v>1</v>
      </c>
      <c r="G179" s="182">
        <v>0</v>
      </c>
      <c r="H179" s="182">
        <v>1</v>
      </c>
      <c r="I179" s="182">
        <v>0</v>
      </c>
    </row>
    <row r="180" spans="1:9" x14ac:dyDescent="0.2">
      <c r="B180" s="5" t="s">
        <v>11</v>
      </c>
      <c r="C180" s="5">
        <v>1</v>
      </c>
      <c r="E180" s="5">
        <f t="shared" ref="E180:I180" si="25">SUM(E168:E179)</f>
        <v>12</v>
      </c>
      <c r="F180" s="5">
        <f t="shared" si="25"/>
        <v>12</v>
      </c>
      <c r="G180" s="5">
        <f t="shared" si="25"/>
        <v>2</v>
      </c>
      <c r="H180" s="5">
        <f t="shared" si="25"/>
        <v>8</v>
      </c>
      <c r="I180" s="5">
        <f t="shared" si="25"/>
        <v>3</v>
      </c>
    </row>
    <row r="181" spans="1:9" x14ac:dyDescent="0.2">
      <c r="B181" s="5"/>
      <c r="C181" s="5"/>
      <c r="E181" s="5" t="s">
        <v>16</v>
      </c>
      <c r="F181" s="43">
        <f t="shared" ref="F181:I181" si="26">F180/$E180*100</f>
        <v>100</v>
      </c>
      <c r="G181" s="43">
        <f t="shared" si="26"/>
        <v>16.666666666666664</v>
      </c>
      <c r="H181" s="43">
        <f t="shared" si="26"/>
        <v>66.666666666666657</v>
      </c>
      <c r="I181" s="43">
        <f t="shared" si="26"/>
        <v>25</v>
      </c>
    </row>
    <row r="183" spans="1:9" ht="17" thickBot="1" x14ac:dyDescent="0.25"/>
    <row r="184" spans="1:9" ht="17" thickBot="1" x14ac:dyDescent="0.25">
      <c r="B184" s="5" t="s">
        <v>38</v>
      </c>
      <c r="E184" s="4" t="s">
        <v>24</v>
      </c>
      <c r="F184" s="3" t="s">
        <v>5</v>
      </c>
      <c r="G184" s="3" t="s">
        <v>6</v>
      </c>
      <c r="H184" s="3" t="s">
        <v>7</v>
      </c>
      <c r="I184" s="3" t="s">
        <v>8</v>
      </c>
    </row>
    <row r="185" spans="1:9" x14ac:dyDescent="0.2">
      <c r="A185" t="s">
        <v>17</v>
      </c>
      <c r="B185" s="11" t="s">
        <v>11</v>
      </c>
      <c r="C185" s="12">
        <f>C136+C152+C166+C180</f>
        <v>4</v>
      </c>
      <c r="D185" s="12"/>
      <c r="E185" s="12" t="s">
        <v>12</v>
      </c>
      <c r="F185" s="13">
        <f>AVERAGE(F137,F153,F167,F181)</f>
        <v>100</v>
      </c>
      <c r="G185" s="13">
        <f t="shared" ref="G185:I185" si="27">AVERAGE(G137,G153,G167,G181)</f>
        <v>16.929271708683473</v>
      </c>
      <c r="H185" s="13">
        <f t="shared" si="27"/>
        <v>59.26120448179271</v>
      </c>
      <c r="I185" s="13">
        <f t="shared" si="27"/>
        <v>22.829131652661065</v>
      </c>
    </row>
    <row r="186" spans="1:9" ht="17" thickBot="1" x14ac:dyDescent="0.25">
      <c r="B186" s="17"/>
      <c r="C186" s="18"/>
      <c r="D186" s="18"/>
      <c r="E186" s="38" t="s">
        <v>13</v>
      </c>
      <c r="F186" s="20">
        <f>STDEV(F138,F154,F168,F182)/SQRT(4)</f>
        <v>0</v>
      </c>
      <c r="G186" s="20">
        <f>STDEV(G137,G153,G167,G181)/SQRT(4)</f>
        <v>2.8703477225966081</v>
      </c>
      <c r="H186" s="20">
        <f>STDEV(H137,H153,H167,H181)/SQRT(4)</f>
        <v>13.14234970236078</v>
      </c>
      <c r="I186" s="20">
        <f>STDEV(I137,I153,I167,I181)/SQRT(4)</f>
        <v>4.9256629850944158</v>
      </c>
    </row>
  </sheetData>
  <mergeCells count="52">
    <mergeCell ref="B168:B169"/>
    <mergeCell ref="C168:C169"/>
    <mergeCell ref="B170:B179"/>
    <mergeCell ref="C170:C179"/>
    <mergeCell ref="B144:B151"/>
    <mergeCell ref="C144:C151"/>
    <mergeCell ref="B154:B157"/>
    <mergeCell ref="C154:C157"/>
    <mergeCell ref="B158:B165"/>
    <mergeCell ref="C158:C165"/>
    <mergeCell ref="B120:B126"/>
    <mergeCell ref="C120:C126"/>
    <mergeCell ref="B127:B135"/>
    <mergeCell ref="C127:C135"/>
    <mergeCell ref="B138:B143"/>
    <mergeCell ref="C138:C143"/>
    <mergeCell ref="B90:B95"/>
    <mergeCell ref="C90:C94"/>
    <mergeCell ref="B96:B98"/>
    <mergeCell ref="C96:C98"/>
    <mergeCell ref="B101:B109"/>
    <mergeCell ref="C101:C109"/>
    <mergeCell ref="B75:B78"/>
    <mergeCell ref="C75:C78"/>
    <mergeCell ref="B79:B83"/>
    <mergeCell ref="C79:C83"/>
    <mergeCell ref="B84:B87"/>
    <mergeCell ref="C84:C87"/>
    <mergeCell ref="B63:B66"/>
    <mergeCell ref="C63:C66"/>
    <mergeCell ref="B67:B70"/>
    <mergeCell ref="C67:C70"/>
    <mergeCell ref="B71:B74"/>
    <mergeCell ref="C71:C74"/>
    <mergeCell ref="B46:B47"/>
    <mergeCell ref="C46:C47"/>
    <mergeCell ref="B50:B55"/>
    <mergeCell ref="C50:C55"/>
    <mergeCell ref="B56:B60"/>
    <mergeCell ref="C56:C60"/>
    <mergeCell ref="B19:B22"/>
    <mergeCell ref="C19:C22"/>
    <mergeCell ref="B25:B32"/>
    <mergeCell ref="C25:C32"/>
    <mergeCell ref="B44:B45"/>
    <mergeCell ref="C44:C45"/>
    <mergeCell ref="B2:B5"/>
    <mergeCell ref="C2:C5"/>
    <mergeCell ref="B7:B13"/>
    <mergeCell ref="C7:C13"/>
    <mergeCell ref="B16:B18"/>
    <mergeCell ref="C16:C18"/>
  </mergeCells>
  <conditionalFormatting sqref="F1:I1 E6:H6 E10:H11 E13:H13 I6:I13 E27:H29 I25:I32 E16:H16 E18:H22 I16:I22 F37:I37 F42:H42 I42:I44 F45:I47 E50:H51 E54:H54 E56:H56 E58:H60 I50:I60 E63:H70 E75:H78 I63:I78 F79:I87 E90:H91 E93:H93 E96:H96 I90:I98 E101:H101 E104:H107 I101:I109 F113:I113 E129:H129 E131:H131 E133:H133 E135:H135 E121:H124 I119:I135 F118:I118 E139:H139 E143:H145 E147:H147 E149:H149 I138:I149 F150:I151 E154:H155 E157:H157 E164:H165 I154:I165 E169:H169 E172:H173 E175:H175 E177:H179 I168:I179 F184:I184 P17:S17 P1:S1 P9:S9 P5:S5">
    <cfRule type="containsBlanks" dxfId="86" priority="85">
      <formula>LEN(TRIM(E1))=0</formula>
    </cfRule>
    <cfRule type="cellIs" dxfId="85" priority="86" operator="between">
      <formula>1</formula>
      <formula>1000</formula>
    </cfRule>
    <cfRule type="cellIs" dxfId="84" priority="87" operator="between">
      <formula>0</formula>
      <formula>0</formula>
    </cfRule>
  </conditionalFormatting>
  <conditionalFormatting sqref="E1">
    <cfRule type="cellIs" dxfId="83" priority="84" operator="greaterThanOrEqual">
      <formula>1</formula>
    </cfRule>
  </conditionalFormatting>
  <conditionalFormatting sqref="E7:H9 E12:H12">
    <cfRule type="containsBlanks" dxfId="82" priority="81">
      <formula>LEN(TRIM(E7))=0</formula>
    </cfRule>
    <cfRule type="cellIs" dxfId="81" priority="82" operator="between">
      <formula>1</formula>
      <formula>1000</formula>
    </cfRule>
    <cfRule type="cellIs" dxfId="80" priority="83" operator="between">
      <formula>0</formula>
      <formula>0</formula>
    </cfRule>
  </conditionalFormatting>
  <conditionalFormatting sqref="E25:H26 E30:H32">
    <cfRule type="containsBlanks" dxfId="79" priority="75">
      <formula>LEN(TRIM(E25))=0</formula>
    </cfRule>
    <cfRule type="cellIs" dxfId="78" priority="76" operator="between">
      <formula>1</formula>
      <formula>1000</formula>
    </cfRule>
    <cfRule type="cellIs" dxfId="77" priority="77" operator="between">
      <formula>0</formula>
      <formula>0</formula>
    </cfRule>
  </conditionalFormatting>
  <conditionalFormatting sqref="E17:H17">
    <cfRule type="containsBlanks" dxfId="76" priority="78">
      <formula>LEN(TRIM(E17))=0</formula>
    </cfRule>
    <cfRule type="cellIs" dxfId="75" priority="79" operator="between">
      <formula>1</formula>
      <formula>1000</formula>
    </cfRule>
    <cfRule type="cellIs" dxfId="74" priority="80" operator="between">
      <formula>0</formula>
      <formula>0</formula>
    </cfRule>
  </conditionalFormatting>
  <conditionalFormatting sqref="E37">
    <cfRule type="cellIs" dxfId="73" priority="74" operator="greaterThanOrEqual">
      <formula>1</formula>
    </cfRule>
  </conditionalFormatting>
  <conditionalFormatting sqref="F43:H43">
    <cfRule type="containsBlanks" dxfId="72" priority="71">
      <formula>LEN(TRIM(F43))=0</formula>
    </cfRule>
    <cfRule type="cellIs" dxfId="71" priority="72" operator="between">
      <formula>1</formula>
      <formula>1000</formula>
    </cfRule>
    <cfRule type="cellIs" dxfId="70" priority="73" operator="between">
      <formula>0</formula>
      <formula>0</formula>
    </cfRule>
  </conditionalFormatting>
  <conditionalFormatting sqref="E42:E43">
    <cfRule type="cellIs" dxfId="69" priority="70" operator="greaterThanOrEqual">
      <formula>1</formula>
    </cfRule>
  </conditionalFormatting>
  <conditionalFormatting sqref="F44:H44">
    <cfRule type="containsBlanks" dxfId="68" priority="67">
      <formula>LEN(TRIM(F44))=0</formula>
    </cfRule>
    <cfRule type="cellIs" dxfId="67" priority="68" operator="between">
      <formula>1</formula>
      <formula>1000</formula>
    </cfRule>
    <cfRule type="cellIs" dxfId="66" priority="69" operator="between">
      <formula>0</formula>
      <formula>0</formula>
    </cfRule>
  </conditionalFormatting>
  <conditionalFormatting sqref="E44">
    <cfRule type="cellIs" dxfId="65" priority="66" operator="greaterThanOrEqual">
      <formula>1</formula>
    </cfRule>
  </conditionalFormatting>
  <conditionalFormatting sqref="E45">
    <cfRule type="cellIs" dxfId="64" priority="65" operator="greaterThanOrEqual">
      <formula>1</formula>
    </cfRule>
  </conditionalFormatting>
  <conditionalFormatting sqref="E46:E47">
    <cfRule type="containsBlanks" dxfId="63" priority="62">
      <formula>LEN(TRIM(E46))=0</formula>
    </cfRule>
    <cfRule type="cellIs" dxfId="62" priority="63" operator="between">
      <formula>1</formula>
      <formula>1000</formula>
    </cfRule>
    <cfRule type="cellIs" dxfId="61" priority="64" operator="between">
      <formula>0</formula>
      <formula>0</formula>
    </cfRule>
  </conditionalFormatting>
  <conditionalFormatting sqref="E52:H53 E55:H55 E57:H57">
    <cfRule type="containsBlanks" dxfId="60" priority="59">
      <formula>LEN(TRIM(E52))=0</formula>
    </cfRule>
    <cfRule type="cellIs" dxfId="59" priority="60" operator="between">
      <formula>1</formula>
      <formula>1000</formula>
    </cfRule>
    <cfRule type="cellIs" dxfId="58" priority="61" operator="between">
      <formula>0</formula>
      <formula>0</formula>
    </cfRule>
  </conditionalFormatting>
  <conditionalFormatting sqref="E71:H74">
    <cfRule type="containsBlanks" dxfId="57" priority="56">
      <formula>LEN(TRIM(E71))=0</formula>
    </cfRule>
    <cfRule type="cellIs" dxfId="56" priority="57" operator="between">
      <formula>1</formula>
      <formula>1000</formula>
    </cfRule>
    <cfRule type="cellIs" dxfId="55" priority="58" operator="between">
      <formula>0</formula>
      <formula>0</formula>
    </cfRule>
  </conditionalFormatting>
  <conditionalFormatting sqref="E79:E87">
    <cfRule type="containsBlanks" dxfId="54" priority="53">
      <formula>LEN(TRIM(E79))=0</formula>
    </cfRule>
    <cfRule type="cellIs" dxfId="53" priority="54" operator="between">
      <formula>1</formula>
      <formula>1000</formula>
    </cfRule>
    <cfRule type="cellIs" dxfId="52" priority="55" operator="between">
      <formula>0</formula>
      <formula>0</formula>
    </cfRule>
  </conditionalFormatting>
  <conditionalFormatting sqref="E92:H92 E94:H95">
    <cfRule type="containsBlanks" dxfId="51" priority="50">
      <formula>LEN(TRIM(E92))=0</formula>
    </cfRule>
    <cfRule type="cellIs" dxfId="50" priority="51" operator="between">
      <formula>1</formula>
      <formula>1000</formula>
    </cfRule>
    <cfRule type="cellIs" dxfId="49" priority="52" operator="between">
      <formula>0</formula>
      <formula>0</formula>
    </cfRule>
  </conditionalFormatting>
  <conditionalFormatting sqref="E97:H98">
    <cfRule type="containsBlanks" dxfId="48" priority="47">
      <formula>LEN(TRIM(E97))=0</formula>
    </cfRule>
    <cfRule type="cellIs" dxfId="47" priority="48" operator="between">
      <formula>1</formula>
      <formula>1000</formula>
    </cfRule>
    <cfRule type="cellIs" dxfId="46" priority="49" operator="between">
      <formula>0</formula>
      <formula>0</formula>
    </cfRule>
  </conditionalFormatting>
  <conditionalFormatting sqref="E102:H103 E108:H109">
    <cfRule type="containsBlanks" dxfId="45" priority="44">
      <formula>LEN(TRIM(E102))=0</formula>
    </cfRule>
    <cfRule type="cellIs" dxfId="44" priority="45" operator="between">
      <formula>1</formula>
      <formula>1000</formula>
    </cfRule>
    <cfRule type="cellIs" dxfId="43" priority="46" operator="between">
      <formula>0</formula>
      <formula>0</formula>
    </cfRule>
  </conditionalFormatting>
  <conditionalFormatting sqref="E113">
    <cfRule type="cellIs" dxfId="42" priority="43" operator="greaterThanOrEqual">
      <formula>1</formula>
    </cfRule>
  </conditionalFormatting>
  <conditionalFormatting sqref="E127:H128 E130:H130 E132:H132 E134:H134">
    <cfRule type="containsBlanks" dxfId="41" priority="30">
      <formula>LEN(TRIM(E127))=0</formula>
    </cfRule>
    <cfRule type="cellIs" dxfId="40" priority="31" operator="between">
      <formula>1</formula>
      <formula>1000</formula>
    </cfRule>
    <cfRule type="cellIs" dxfId="39" priority="32" operator="between">
      <formula>0</formula>
      <formula>0</formula>
    </cfRule>
  </conditionalFormatting>
  <conditionalFormatting sqref="E120:H120 E125:H126">
    <cfRule type="containsBlanks" dxfId="38" priority="40">
      <formula>LEN(TRIM(E120))=0</formula>
    </cfRule>
    <cfRule type="cellIs" dxfId="37" priority="41" operator="between">
      <formula>1</formula>
      <formula>1000</formula>
    </cfRule>
    <cfRule type="cellIs" dxfId="36" priority="42" operator="between">
      <formula>0</formula>
      <formula>0</formula>
    </cfRule>
  </conditionalFormatting>
  <conditionalFormatting sqref="F119:H119">
    <cfRule type="containsBlanks" dxfId="35" priority="37">
      <formula>LEN(TRIM(F119))=0</formula>
    </cfRule>
    <cfRule type="cellIs" dxfId="34" priority="38" operator="between">
      <formula>1</formula>
      <formula>1000</formula>
    </cfRule>
    <cfRule type="cellIs" dxfId="33" priority="39" operator="between">
      <formula>0</formula>
      <formula>0</formula>
    </cfRule>
  </conditionalFormatting>
  <conditionalFormatting sqref="E119">
    <cfRule type="containsBlanks" dxfId="32" priority="34">
      <formula>LEN(TRIM(E119))=0</formula>
    </cfRule>
    <cfRule type="cellIs" dxfId="31" priority="35" operator="between">
      <formula>1</formula>
      <formula>1000</formula>
    </cfRule>
    <cfRule type="cellIs" dxfId="30" priority="36" operator="between">
      <formula>0</formula>
      <formula>0</formula>
    </cfRule>
  </conditionalFormatting>
  <conditionalFormatting sqref="E118">
    <cfRule type="cellIs" dxfId="29" priority="33" operator="greaterThanOrEqual">
      <formula>1</formula>
    </cfRule>
  </conditionalFormatting>
  <conditionalFormatting sqref="E138:H138 E140:H142 E146:H146 E148:H148">
    <cfRule type="containsBlanks" dxfId="28" priority="27">
      <formula>LEN(TRIM(E138))=0</formula>
    </cfRule>
    <cfRule type="cellIs" dxfId="27" priority="28" operator="between">
      <formula>1</formula>
      <formula>1000</formula>
    </cfRule>
    <cfRule type="cellIs" dxfId="26" priority="29" operator="between">
      <formula>0</formula>
      <formula>0</formula>
    </cfRule>
  </conditionalFormatting>
  <conditionalFormatting sqref="E151">
    <cfRule type="containsBlanks" dxfId="25" priority="24">
      <formula>LEN(TRIM(E151))=0</formula>
    </cfRule>
    <cfRule type="cellIs" dxfId="24" priority="25" operator="between">
      <formula>1</formula>
      <formula>1000</formula>
    </cfRule>
    <cfRule type="cellIs" dxfId="23" priority="26" operator="between">
      <formula>0</formula>
      <formula>0</formula>
    </cfRule>
  </conditionalFormatting>
  <conditionalFormatting sqref="E150">
    <cfRule type="containsBlanks" dxfId="22" priority="21">
      <formula>LEN(TRIM(E150))=0</formula>
    </cfRule>
    <cfRule type="cellIs" dxfId="21" priority="22" operator="between">
      <formula>1</formula>
      <formula>1000</formula>
    </cfRule>
    <cfRule type="cellIs" dxfId="20" priority="23" operator="between">
      <formula>0</formula>
      <formula>0</formula>
    </cfRule>
  </conditionalFormatting>
  <conditionalFormatting sqref="E156:H156">
    <cfRule type="containsBlanks" dxfId="19" priority="18">
      <formula>LEN(TRIM(E156))=0</formula>
    </cfRule>
    <cfRule type="cellIs" dxfId="18" priority="19" operator="between">
      <formula>1</formula>
      <formula>1000</formula>
    </cfRule>
    <cfRule type="cellIs" dxfId="17" priority="20" operator="between">
      <formula>0</formula>
      <formula>0</formula>
    </cfRule>
  </conditionalFormatting>
  <conditionalFormatting sqref="E158:H163">
    <cfRule type="containsBlanks" dxfId="16" priority="15">
      <formula>LEN(TRIM(E158))=0</formula>
    </cfRule>
    <cfRule type="cellIs" dxfId="15" priority="16" operator="between">
      <formula>1</formula>
      <formula>1000</formula>
    </cfRule>
    <cfRule type="cellIs" dxfId="14" priority="17" operator="between">
      <formula>0</formula>
      <formula>0</formula>
    </cfRule>
  </conditionalFormatting>
  <conditionalFormatting sqref="E168:H168 E170:H171 E174:H174 E176:H176">
    <cfRule type="containsBlanks" dxfId="13" priority="12">
      <formula>LEN(TRIM(E168))=0</formula>
    </cfRule>
    <cfRule type="cellIs" dxfId="12" priority="13" operator="between">
      <formula>1</formula>
      <formula>1000</formula>
    </cfRule>
    <cfRule type="cellIs" dxfId="11" priority="14" operator="between">
      <formula>0</formula>
      <formula>0</formula>
    </cfRule>
  </conditionalFormatting>
  <conditionalFormatting sqref="E184">
    <cfRule type="cellIs" dxfId="10" priority="11" operator="greaterThanOrEqual">
      <formula>1</formula>
    </cfRule>
  </conditionalFormatting>
  <conditionalFormatting sqref="O1">
    <cfRule type="cellIs" dxfId="9" priority="10" operator="greaterThanOrEqual">
      <formula>1</formula>
    </cfRule>
  </conditionalFormatting>
  <conditionalFormatting sqref="O5">
    <cfRule type="cellIs" dxfId="8" priority="9" operator="greaterThanOrEqual">
      <formula>1</formula>
    </cfRule>
  </conditionalFormatting>
  <conditionalFormatting sqref="O9">
    <cfRule type="cellIs" dxfId="7" priority="8" operator="greaterThanOrEqual">
      <formula>1</formula>
    </cfRule>
  </conditionalFormatting>
  <conditionalFormatting sqref="O17">
    <cfRule type="cellIs" dxfId="6" priority="7" operator="greaterThanOrEqual">
      <formula>1</formula>
    </cfRule>
  </conditionalFormatting>
  <conditionalFormatting sqref="Q47">
    <cfRule type="containsBlanks" dxfId="5" priority="4">
      <formula>LEN(TRIM(Q47))=0</formula>
    </cfRule>
    <cfRule type="cellIs" dxfId="4" priority="5" operator="between">
      <formula>1</formula>
      <formula>1000</formula>
    </cfRule>
    <cfRule type="cellIs" dxfId="3" priority="6" operator="between">
      <formula>0</formula>
      <formula>0</formula>
    </cfRule>
  </conditionalFormatting>
  <conditionalFormatting sqref="L61">
    <cfRule type="containsBlanks" dxfId="2" priority="1">
      <formula>LEN(TRIM(L61))=0</formula>
    </cfRule>
    <cfRule type="cellIs" dxfId="1" priority="2" operator="between">
      <formula>1</formula>
      <formula>1000</formula>
    </cfRule>
    <cfRule type="cellIs" dxfId="0" priority="3" operator="between">
      <formula>0</formula>
      <formula>0</formula>
    </cfRule>
  </conditionalFormatting>
  <hyperlinks>
    <hyperlink ref="I44" r:id="rId1" display="Selection%20de%20photos%20DiI/PYF17%20O.3%2010x%20%20.tif" xr:uid="{58C86B89-F344-A94F-AD3E-279F80A9D28A}"/>
    <hyperlink ref="I52" r:id="rId2" display="Selection%20de%20photos%20DiI/PYF41%2040x%203.tif" xr:uid="{BC77FA3D-E35D-FB4A-BE19-D4E532157E99}"/>
    <hyperlink ref="I54" r:id="rId3" display="Selection%20de%20photos%20DiI/PYF41%2040x%207.tif" xr:uid="{AE68781A-5276-BB48-BE5B-3C86A8981378}"/>
    <hyperlink ref="I64" r:id="rId4" display="Selection%20de%20photos%20DiI/PYF46%2040x%203-2.tif" xr:uid="{77749A48-336D-6F43-8BA5-0048BB40B2B0}"/>
    <hyperlink ref="I77" r:id="rId5" display="Selection%20de%20photos%20DiI/PYF49%2040x%203.tif" xr:uid="{547CE12F-0AAF-464E-9D3A-7B0134F32DD0}"/>
    <hyperlink ref="I86" r:id="rId6" display="Selection%20de%20photos%20DiI/PYF56%2020x%203-1.tif" xr:uid="{0AB93CCC-8C0B-AB49-92D6-5F231DC26221}"/>
    <hyperlink ref="I94" r:id="rId7" display="Selection%20de%20photos%20DiI/PYF60%2020x%206.tif" xr:uid="{EA728367-0993-4B44-B9E8-ED445F01D9F9}"/>
    <hyperlink ref="I120" r:id="rId8" display="Selection%20de%20photos%20DiI/PYF40%2040x%202.tif" xr:uid="{DE6A28CA-1D54-FC47-875A-7D58E75FE629}"/>
    <hyperlink ref="I121" r:id="rId9" display="Selection%20de%20photos%20DiI/PYF40%2040x3.tif" xr:uid="{B9C8A1DA-1B87-3A41-9F5A-D2CA15A49BC9}"/>
    <hyperlink ref="I122" r:id="rId10" display="Selection%20de%20photos%20DiI/PYF40%2040x%204%20+.tif" xr:uid="{DD899F83-4C0C-EF48-9570-6E089A6B532F}"/>
    <hyperlink ref="I125" r:id="rId11" display="Selection%20de%20photos%20DiI/PYF40%2040x%207.tif" xr:uid="{D3FFF21E-5898-3944-854F-5721FAC63DDF}"/>
    <hyperlink ref="I129" r:id="rId12" display="Selection%20de%20photos%20DiI/PYF43%2040x%203.tif" xr:uid="{B3A939AE-A36B-264A-994E-7831B145F730}"/>
    <hyperlink ref="I148" r:id="rId13" display="Selection%20de%20photos%20DiI/PYF63%2020x%205.tif" xr:uid="{7228F937-5088-CD4B-A3C4-DD0FC21C9361}"/>
    <hyperlink ref="I146" r:id="rId14" display="Selection%20de%20photos%20DiI/PYF63%2020x%203.tif" xr:uid="{6BAEA4FB-CF69-F542-B8B7-164E5E501E5B}"/>
  </hyperlinks>
  <pageMargins left="0.7" right="0.7" top="0.75" bottom="0.75" header="0.3" footer="0.3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2020-12-14T17:47:38Z</dcterms:created>
  <dcterms:modified xsi:type="dcterms:W3CDTF">2020-12-14T17:47:54Z</dcterms:modified>
</cp:coreProperties>
</file>