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5466CEA0-C820-334A-99E4-91E4ED85FE01}" xr6:coauthVersionLast="36" xr6:coauthVersionMax="36" xr10:uidLastSave="{00000000-0000-0000-0000-000000000000}"/>
  <bookViews>
    <workbookView xWindow="780" yWindow="940" windowWidth="27640" windowHeight="15780" xr2:uid="{C1EE3179-5A38-124A-9DCB-116C014C4F49}"/>
  </bookViews>
  <sheets>
    <sheet name="Figure 3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1" l="1"/>
  <c r="S45" i="1" s="1"/>
  <c r="M45" i="1"/>
  <c r="R45" i="1" s="1"/>
  <c r="L45" i="1"/>
  <c r="Q45" i="1" s="1"/>
  <c r="K45" i="1"/>
  <c r="P45" i="1" s="1"/>
  <c r="N44" i="1"/>
  <c r="S44" i="1" s="1"/>
  <c r="M44" i="1"/>
  <c r="R44" i="1" s="1"/>
  <c r="L44" i="1"/>
  <c r="Q44" i="1" s="1"/>
  <c r="K44" i="1"/>
  <c r="P44" i="1" s="1"/>
  <c r="N43" i="1"/>
  <c r="S43" i="1" s="1"/>
  <c r="M43" i="1"/>
  <c r="R43" i="1" s="1"/>
  <c r="L43" i="1"/>
  <c r="Q43" i="1" s="1"/>
  <c r="K43" i="1"/>
  <c r="P43" i="1" s="1"/>
  <c r="N42" i="1"/>
  <c r="S42" i="1" s="1"/>
  <c r="M42" i="1"/>
  <c r="R42" i="1" s="1"/>
  <c r="L42" i="1"/>
  <c r="Q42" i="1" s="1"/>
  <c r="K42" i="1"/>
  <c r="P42" i="1" s="1"/>
  <c r="N41" i="1"/>
  <c r="S41" i="1" s="1"/>
  <c r="M41" i="1"/>
  <c r="R41" i="1" s="1"/>
  <c r="L41" i="1"/>
  <c r="Q41" i="1" s="1"/>
  <c r="K41" i="1"/>
  <c r="P41" i="1" s="1"/>
  <c r="N40" i="1"/>
  <c r="S40" i="1" s="1"/>
  <c r="M40" i="1"/>
  <c r="R40" i="1" s="1"/>
  <c r="L40" i="1"/>
  <c r="Q40" i="1" s="1"/>
  <c r="K40" i="1"/>
  <c r="P40" i="1" s="1"/>
  <c r="N39" i="1"/>
  <c r="S39" i="1" s="1"/>
  <c r="M39" i="1"/>
  <c r="R39" i="1" s="1"/>
  <c r="L39" i="1"/>
  <c r="Q39" i="1" s="1"/>
  <c r="K39" i="1"/>
  <c r="P39" i="1" s="1"/>
  <c r="N38" i="1"/>
  <c r="S38" i="1" s="1"/>
  <c r="M38" i="1"/>
  <c r="R38" i="1" s="1"/>
  <c r="L38" i="1"/>
  <c r="Q38" i="1" s="1"/>
  <c r="K38" i="1"/>
  <c r="P38" i="1" s="1"/>
  <c r="N37" i="1"/>
  <c r="S37" i="1" s="1"/>
  <c r="M37" i="1"/>
  <c r="R37" i="1" s="1"/>
  <c r="L37" i="1"/>
  <c r="Q37" i="1" s="1"/>
  <c r="K37" i="1"/>
  <c r="P37" i="1" s="1"/>
  <c r="N36" i="1"/>
  <c r="S36" i="1" s="1"/>
  <c r="M36" i="1"/>
  <c r="R36" i="1" s="1"/>
  <c r="L36" i="1"/>
  <c r="Q36" i="1" s="1"/>
  <c r="K36" i="1"/>
  <c r="P36" i="1" s="1"/>
  <c r="N35" i="1"/>
  <c r="S35" i="1" s="1"/>
  <c r="M35" i="1"/>
  <c r="R35" i="1" s="1"/>
  <c r="L35" i="1"/>
  <c r="Q35" i="1" s="1"/>
  <c r="K35" i="1"/>
  <c r="P35" i="1" s="1"/>
  <c r="N34" i="1"/>
  <c r="S34" i="1" s="1"/>
  <c r="M34" i="1"/>
  <c r="R34" i="1" s="1"/>
  <c r="L34" i="1"/>
  <c r="Q34" i="1" s="1"/>
  <c r="K34" i="1"/>
  <c r="P34" i="1" s="1"/>
  <c r="N33" i="1"/>
  <c r="S33" i="1" s="1"/>
  <c r="M33" i="1"/>
  <c r="R33" i="1" s="1"/>
  <c r="L33" i="1"/>
  <c r="Q33" i="1" s="1"/>
  <c r="K33" i="1"/>
  <c r="P33" i="1" s="1"/>
  <c r="N32" i="1"/>
  <c r="S32" i="1" s="1"/>
  <c r="M32" i="1"/>
  <c r="R32" i="1" s="1"/>
  <c r="L32" i="1"/>
  <c r="Q32" i="1" s="1"/>
  <c r="K32" i="1"/>
  <c r="P32" i="1" s="1"/>
  <c r="N31" i="1"/>
  <c r="S31" i="1" s="1"/>
  <c r="M31" i="1"/>
  <c r="R31" i="1" s="1"/>
  <c r="L31" i="1"/>
  <c r="Q31" i="1" s="1"/>
  <c r="K31" i="1"/>
  <c r="P31" i="1" s="1"/>
  <c r="N30" i="1"/>
  <c r="S30" i="1" s="1"/>
  <c r="M30" i="1"/>
  <c r="R30" i="1" s="1"/>
  <c r="L30" i="1"/>
  <c r="Q30" i="1" s="1"/>
  <c r="K30" i="1"/>
  <c r="P30" i="1" s="1"/>
  <c r="N29" i="1"/>
  <c r="S29" i="1" s="1"/>
  <c r="M29" i="1"/>
  <c r="R29" i="1" s="1"/>
  <c r="L29" i="1"/>
  <c r="Q29" i="1" s="1"/>
  <c r="K29" i="1"/>
  <c r="P29" i="1" s="1"/>
  <c r="N28" i="1"/>
  <c r="S28" i="1" s="1"/>
  <c r="M28" i="1"/>
  <c r="R28" i="1" s="1"/>
  <c r="L28" i="1"/>
  <c r="Q28" i="1" s="1"/>
  <c r="K28" i="1"/>
  <c r="P28" i="1" s="1"/>
  <c r="N27" i="1"/>
  <c r="S27" i="1" s="1"/>
  <c r="M27" i="1"/>
  <c r="R27" i="1" s="1"/>
  <c r="L27" i="1"/>
  <c r="Q27" i="1" s="1"/>
  <c r="K27" i="1"/>
  <c r="P27" i="1" s="1"/>
  <c r="N26" i="1"/>
  <c r="S26" i="1" s="1"/>
  <c r="M26" i="1"/>
  <c r="R26" i="1" s="1"/>
  <c r="L26" i="1"/>
  <c r="Q26" i="1" s="1"/>
  <c r="K26" i="1"/>
  <c r="P26" i="1" s="1"/>
  <c r="N25" i="1"/>
  <c r="S25" i="1" s="1"/>
  <c r="M25" i="1"/>
  <c r="R25" i="1" s="1"/>
  <c r="L25" i="1"/>
  <c r="Q25" i="1" s="1"/>
  <c r="K25" i="1"/>
  <c r="P25" i="1" s="1"/>
  <c r="N24" i="1"/>
  <c r="S24" i="1" s="1"/>
  <c r="M24" i="1"/>
  <c r="R24" i="1" s="1"/>
  <c r="L24" i="1"/>
  <c r="Q24" i="1" s="1"/>
  <c r="K24" i="1"/>
  <c r="P24" i="1" s="1"/>
  <c r="N23" i="1"/>
  <c r="S23" i="1" s="1"/>
  <c r="M23" i="1"/>
  <c r="R23" i="1" s="1"/>
  <c r="L23" i="1"/>
  <c r="Q23" i="1" s="1"/>
  <c r="K23" i="1"/>
  <c r="P23" i="1" s="1"/>
  <c r="N22" i="1"/>
  <c r="S22" i="1" s="1"/>
  <c r="M22" i="1"/>
  <c r="R22" i="1" s="1"/>
  <c r="L22" i="1"/>
  <c r="Q22" i="1" s="1"/>
  <c r="K22" i="1"/>
  <c r="P22" i="1" s="1"/>
  <c r="N20" i="1"/>
  <c r="S20" i="1" s="1"/>
  <c r="M20" i="1"/>
  <c r="R20" i="1" s="1"/>
  <c r="L20" i="1"/>
  <c r="Q20" i="1" s="1"/>
  <c r="K20" i="1"/>
  <c r="P20" i="1" s="1"/>
  <c r="N19" i="1"/>
  <c r="S19" i="1" s="1"/>
  <c r="M19" i="1"/>
  <c r="R19" i="1" s="1"/>
  <c r="L19" i="1"/>
  <c r="Q19" i="1" s="1"/>
  <c r="K19" i="1"/>
  <c r="P19" i="1" s="1"/>
  <c r="N18" i="1"/>
  <c r="S18" i="1" s="1"/>
  <c r="M18" i="1"/>
  <c r="R18" i="1" s="1"/>
  <c r="L18" i="1"/>
  <c r="Q18" i="1" s="1"/>
  <c r="K18" i="1"/>
  <c r="P18" i="1" s="1"/>
  <c r="N17" i="1"/>
  <c r="S17" i="1" s="1"/>
  <c r="M17" i="1"/>
  <c r="R17" i="1" s="1"/>
  <c r="L17" i="1"/>
  <c r="Q17" i="1" s="1"/>
  <c r="K17" i="1"/>
  <c r="P17" i="1" s="1"/>
  <c r="N16" i="1"/>
  <c r="S16" i="1" s="1"/>
  <c r="M16" i="1"/>
  <c r="R16" i="1" s="1"/>
  <c r="L16" i="1"/>
  <c r="Q16" i="1" s="1"/>
  <c r="K16" i="1"/>
  <c r="P16" i="1" s="1"/>
  <c r="N15" i="1"/>
  <c r="S15" i="1" s="1"/>
  <c r="M15" i="1"/>
  <c r="R15" i="1" s="1"/>
  <c r="L15" i="1"/>
  <c r="Q15" i="1" s="1"/>
  <c r="K15" i="1"/>
  <c r="P15" i="1" s="1"/>
  <c r="N14" i="1"/>
  <c r="S14" i="1" s="1"/>
  <c r="M14" i="1"/>
  <c r="R14" i="1" s="1"/>
  <c r="L14" i="1"/>
  <c r="Q14" i="1" s="1"/>
  <c r="K14" i="1"/>
  <c r="P14" i="1" s="1"/>
  <c r="N13" i="1"/>
  <c r="S13" i="1" s="1"/>
  <c r="M13" i="1"/>
  <c r="R13" i="1" s="1"/>
  <c r="L13" i="1"/>
  <c r="Q13" i="1" s="1"/>
  <c r="K13" i="1"/>
  <c r="P13" i="1" s="1"/>
  <c r="N12" i="1"/>
  <c r="S12" i="1" s="1"/>
  <c r="M12" i="1"/>
  <c r="R12" i="1" s="1"/>
  <c r="L12" i="1"/>
  <c r="Q12" i="1" s="1"/>
  <c r="K12" i="1"/>
  <c r="P12" i="1" s="1"/>
  <c r="N11" i="1"/>
  <c r="S11" i="1" s="1"/>
  <c r="M11" i="1"/>
  <c r="R11" i="1" s="1"/>
  <c r="L11" i="1"/>
  <c r="Q11" i="1" s="1"/>
  <c r="K11" i="1"/>
  <c r="P11" i="1" s="1"/>
  <c r="N10" i="1"/>
  <c r="S10" i="1" s="1"/>
  <c r="M10" i="1"/>
  <c r="R10" i="1" s="1"/>
  <c r="L10" i="1"/>
  <c r="Q10" i="1" s="1"/>
  <c r="K10" i="1"/>
  <c r="P10" i="1" s="1"/>
  <c r="N9" i="1"/>
  <c r="S9" i="1" s="1"/>
  <c r="M9" i="1"/>
  <c r="R9" i="1" s="1"/>
  <c r="L9" i="1"/>
  <c r="Q9" i="1" s="1"/>
  <c r="K9" i="1"/>
  <c r="P9" i="1" s="1"/>
  <c r="N8" i="1"/>
  <c r="S8" i="1" s="1"/>
  <c r="M8" i="1"/>
  <c r="R8" i="1" s="1"/>
  <c r="L8" i="1"/>
  <c r="Q8" i="1" s="1"/>
  <c r="K8" i="1"/>
  <c r="P8" i="1" s="1"/>
  <c r="N7" i="1"/>
  <c r="S7" i="1" s="1"/>
  <c r="M7" i="1"/>
  <c r="R7" i="1" s="1"/>
  <c r="L7" i="1"/>
  <c r="Q7" i="1" s="1"/>
  <c r="K7" i="1"/>
  <c r="P7" i="1" s="1"/>
  <c r="R6" i="1"/>
  <c r="Q6" i="1"/>
  <c r="P6" i="1"/>
  <c r="N6" i="1"/>
  <c r="S6" i="1" s="1"/>
  <c r="M6" i="1"/>
  <c r="L6" i="1"/>
  <c r="K6" i="1"/>
  <c r="S5" i="1"/>
  <c r="R5" i="1"/>
  <c r="N5" i="1"/>
  <c r="M5" i="1"/>
  <c r="L5" i="1"/>
  <c r="Q5" i="1" s="1"/>
  <c r="K5" i="1"/>
  <c r="P5" i="1" s="1"/>
  <c r="Q4" i="1"/>
  <c r="P4" i="1"/>
  <c r="N4" i="1"/>
  <c r="S4" i="1" s="1"/>
  <c r="M4" i="1"/>
  <c r="R4" i="1" s="1"/>
  <c r="L4" i="1"/>
  <c r="K4" i="1"/>
  <c r="S3" i="1"/>
  <c r="R3" i="1"/>
  <c r="N3" i="1"/>
  <c r="M3" i="1"/>
  <c r="L3" i="1"/>
  <c r="Q3" i="1" s="1"/>
  <c r="K3" i="1"/>
  <c r="P3" i="1" s="1"/>
  <c r="Y6" i="1" l="1"/>
  <c r="Y4" i="1"/>
  <c r="W3" i="1"/>
  <c r="W5" i="1"/>
  <c r="X3" i="1"/>
  <c r="Y3" i="1"/>
  <c r="V4" i="1"/>
  <c r="W4" i="1"/>
  <c r="W6" i="1"/>
  <c r="X4" i="1"/>
  <c r="X6" i="1"/>
  <c r="V3" i="1"/>
  <c r="X5" i="1"/>
  <c r="Y5" i="1"/>
</calcChain>
</file>

<file path=xl/sharedStrings.xml><?xml version="1.0" encoding="utf-8"?>
<sst xmlns="http://schemas.openxmlformats.org/spreadsheetml/2006/main" count="40" uniqueCount="26">
  <si>
    <t>Mean intensity</t>
  </si>
  <si>
    <t>Corrected mean intensity</t>
  </si>
  <si>
    <t>Normalized corrected mean intensity</t>
  </si>
  <si>
    <t>Genotype</t>
  </si>
  <si>
    <t>EP</t>
  </si>
  <si>
    <t># embryo</t>
  </si>
  <si>
    <t>#GC</t>
  </si>
  <si>
    <t>GC</t>
  </si>
  <si>
    <t>axon shaft 1</t>
  </si>
  <si>
    <t>axon shaft 2</t>
  </si>
  <si>
    <t>axon shaft 3</t>
  </si>
  <si>
    <t>BG</t>
  </si>
  <si>
    <t>-/-</t>
  </si>
  <si>
    <t>pHluo-PlexA1 Y1815F</t>
  </si>
  <si>
    <t>pHluo-PlexA1</t>
  </si>
  <si>
    <t>SEM</t>
  </si>
  <si>
    <t>p-value</t>
  </si>
  <si>
    <t>Welch Two Sample t-test</t>
  </si>
  <si>
    <t>***</t>
  </si>
  <si>
    <t>**</t>
  </si>
  <si>
    <t>*</t>
  </si>
  <si>
    <t>AP207 E6</t>
  </si>
  <si>
    <t>AP210 E5</t>
  </si>
  <si>
    <t>AP210 E7</t>
  </si>
  <si>
    <t>AP210 E9</t>
  </si>
  <si>
    <t>AP210 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</si>
</sst>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64716213447292E-2"/>
          <c:y val="4.9402861607279629E-2"/>
          <c:w val="0.89095825285990193"/>
          <c:h val="0.7563065326633166"/>
        </c:manualLayout>
      </c:layout>
      <c:lineChart>
        <c:grouping val="standard"/>
        <c:varyColors val="0"/>
        <c:ser>
          <c:idx val="0"/>
          <c:order val="0"/>
          <c:tx>
            <c:strRef>
              <c:f>[1]Feuil4!$U$3</c:f>
              <c:strCache>
                <c:ptCount val="1"/>
                <c:pt idx="0">
                  <c:v>pHluo-PlexA1 Y1815F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[1]Feuil4!$V$5:$Y$5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5.5706813285157866</c:v>
                  </c:pt>
                  <c:pt idx="2">
                    <c:v>6.7388169048654945</c:v>
                  </c:pt>
                  <c:pt idx="3">
                    <c:v>8.066890472192723</c:v>
                  </c:pt>
                </c:numCache>
              </c:numRef>
            </c:plus>
            <c:minus>
              <c:numRef>
                <c:f>[1]Feuil4!$V$5:$Y$5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5.5706813285157866</c:v>
                  </c:pt>
                  <c:pt idx="2">
                    <c:v>6.7388169048654945</c:v>
                  </c:pt>
                  <c:pt idx="3">
                    <c:v>8.066890472192723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[1]Feuil4!$V$2:$Y$2</c:f>
              <c:strCache>
                <c:ptCount val="4"/>
                <c:pt idx="0">
                  <c:v>GC</c:v>
                </c:pt>
                <c:pt idx="1">
                  <c:v>axon shaft 1</c:v>
                </c:pt>
                <c:pt idx="2">
                  <c:v>axon shaft 2</c:v>
                </c:pt>
                <c:pt idx="3">
                  <c:v>axon shaft 3</c:v>
                </c:pt>
              </c:strCache>
            </c:strRef>
          </c:cat>
          <c:val>
            <c:numRef>
              <c:f>[1]Feuil4!$V$3:$Y$3</c:f>
              <c:numCache>
                <c:formatCode>General</c:formatCode>
                <c:ptCount val="4"/>
                <c:pt idx="0">
                  <c:v>100</c:v>
                </c:pt>
                <c:pt idx="1">
                  <c:v>74.644953172351123</c:v>
                </c:pt>
                <c:pt idx="2">
                  <c:v>68.889464736764396</c:v>
                </c:pt>
                <c:pt idx="3">
                  <c:v>68.718294871008837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F-A943-88C9-5764F35D6C07}"/>
            </c:ext>
          </c:extLst>
        </c:ser>
        <c:ser>
          <c:idx val="1"/>
          <c:order val="1"/>
          <c:tx>
            <c:strRef>
              <c:f>[1]Feuil4!$U$4</c:f>
              <c:strCache>
                <c:ptCount val="1"/>
                <c:pt idx="0">
                  <c:v>pHluo-PlexA1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[1]Feuil4!$V$6:$Y$6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3.6693001160549188</c:v>
                  </c:pt>
                  <c:pt idx="2">
                    <c:v>4.3796937356061614</c:v>
                  </c:pt>
                  <c:pt idx="3">
                    <c:v>4.9458127495359729</c:v>
                  </c:pt>
                </c:numCache>
              </c:numRef>
            </c:plus>
            <c:minus>
              <c:numRef>
                <c:f>[1]Feuil4!$V$6:$Y$6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3.6693001160549188</c:v>
                  </c:pt>
                  <c:pt idx="2">
                    <c:v>4.3796937356061614</c:v>
                  </c:pt>
                  <c:pt idx="3">
                    <c:v>4.9458127495359729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[1]Feuil4!$V$2:$Y$2</c:f>
              <c:strCache>
                <c:ptCount val="4"/>
                <c:pt idx="0">
                  <c:v>GC</c:v>
                </c:pt>
                <c:pt idx="1">
                  <c:v>axon shaft 1</c:v>
                </c:pt>
                <c:pt idx="2">
                  <c:v>axon shaft 2</c:v>
                </c:pt>
                <c:pt idx="3">
                  <c:v>axon shaft 3</c:v>
                </c:pt>
              </c:strCache>
            </c:strRef>
          </c:cat>
          <c:val>
            <c:numRef>
              <c:f>[1]Feuil4!$V$4:$Y$4</c:f>
              <c:numCache>
                <c:formatCode>General</c:formatCode>
                <c:ptCount val="4"/>
                <c:pt idx="0">
                  <c:v>100</c:v>
                </c:pt>
                <c:pt idx="1">
                  <c:v>49.182802538961191</c:v>
                </c:pt>
                <c:pt idx="2">
                  <c:v>46.444641232564656</c:v>
                </c:pt>
                <c:pt idx="3">
                  <c:v>48.361908038752034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F-A943-88C9-5764F35D6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793216"/>
        <c:axId val="984392224"/>
      </c:lineChart>
      <c:catAx>
        <c:axId val="98379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4392224"/>
        <c:crosses val="autoZero"/>
        <c:auto val="1"/>
        <c:lblAlgn val="ctr"/>
        <c:lblOffset val="100"/>
        <c:noMultiLvlLbl val="0"/>
      </c:catAx>
      <c:valAx>
        <c:axId val="984392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37932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400050</xdr:colOff>
      <xdr:row>8</xdr:row>
      <xdr:rowOff>177800</xdr:rowOff>
    </xdr:from>
    <xdr:to>
      <xdr:col>28</xdr:col>
      <xdr:colOff>292100</xdr:colOff>
      <xdr:row>30</xdr:row>
      <xdr:rowOff>50800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FF31DD-522D-8447-B801-5DEE8BF17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Quantifications/Plex%20signal%20GC%20-%20Axon%20sh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4"/>
    </sheetNames>
    <sheetDataSet>
      <sheetData sheetId="0" refreshError="1"/>
      <sheetData sheetId="1">
        <row r="2">
          <cell r="V2" t="str">
            <v>GC</v>
          </cell>
          <cell r="W2" t="str">
            <v>axon shaft 1</v>
          </cell>
          <cell r="X2" t="str">
            <v>axon shaft 2</v>
          </cell>
          <cell r="Y2" t="str">
            <v>axon shaft 3</v>
          </cell>
        </row>
        <row r="3">
          <cell r="U3" t="str">
            <v>pHluo-PlexA1 Y1815F</v>
          </cell>
          <cell r="V3">
            <v>100</v>
          </cell>
          <cell r="W3">
            <v>74.644953172351123</v>
          </cell>
          <cell r="X3">
            <v>68.889464736764396</v>
          </cell>
          <cell r="Y3">
            <v>68.718294871008837</v>
          </cell>
        </row>
        <row r="4">
          <cell r="U4" t="str">
            <v>pHluo-PlexA1</v>
          </cell>
          <cell r="V4">
            <v>100</v>
          </cell>
          <cell r="W4">
            <v>49.182802538961191</v>
          </cell>
          <cell r="X4">
            <v>46.444641232564656</v>
          </cell>
          <cell r="Y4">
            <v>48.361908038752034</v>
          </cell>
        </row>
        <row r="5">
          <cell r="V5">
            <v>0</v>
          </cell>
          <cell r="W5">
            <v>5.5706813285157866</v>
          </cell>
          <cell r="X5">
            <v>6.7388169048654945</v>
          </cell>
          <cell r="Y5">
            <v>8.066890472192723</v>
          </cell>
        </row>
        <row r="6">
          <cell r="V6">
            <v>0</v>
          </cell>
          <cell r="W6">
            <v>3.6693001160549188</v>
          </cell>
          <cell r="X6">
            <v>4.3796937356061614</v>
          </cell>
          <cell r="Y6">
            <v>4.9458127495359729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BA58-0F7C-B44B-820F-FCC1B53A8BDA}">
  <dimension ref="A1:AB45"/>
  <sheetViews>
    <sheetView tabSelected="1" zoomScale="63" workbookViewId="0">
      <selection activeCell="Z7" sqref="Z7"/>
    </sheetView>
  </sheetViews>
  <sheetFormatPr baseColWidth="10" defaultRowHeight="16"/>
  <cols>
    <col min="2" max="2" width="22.1640625" customWidth="1"/>
    <col min="21" max="21" width="20.1640625" style="9" customWidth="1"/>
  </cols>
  <sheetData>
    <row r="1" spans="1:28">
      <c r="A1" s="1"/>
      <c r="B1" s="1"/>
      <c r="C1" s="1"/>
      <c r="D1" s="1"/>
      <c r="E1" s="2" t="s">
        <v>0</v>
      </c>
      <c r="F1" s="2"/>
      <c r="G1" s="2"/>
      <c r="H1" s="2"/>
      <c r="I1" s="2"/>
      <c r="J1" s="1"/>
      <c r="K1" s="2" t="s">
        <v>1</v>
      </c>
      <c r="L1" s="2"/>
      <c r="M1" s="2"/>
      <c r="N1" s="2"/>
      <c r="O1" s="1"/>
      <c r="P1" s="2" t="s">
        <v>2</v>
      </c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3"/>
      <c r="K2" s="1" t="s">
        <v>7</v>
      </c>
      <c r="L2" s="1" t="s">
        <v>8</v>
      </c>
      <c r="M2" s="1" t="s">
        <v>9</v>
      </c>
      <c r="N2" s="1" t="s">
        <v>10</v>
      </c>
      <c r="O2" s="3"/>
      <c r="P2" s="1" t="s">
        <v>7</v>
      </c>
      <c r="Q2" s="1" t="s">
        <v>8</v>
      </c>
      <c r="R2" s="1" t="s">
        <v>9</v>
      </c>
      <c r="S2" s="1" t="s">
        <v>10</v>
      </c>
      <c r="T2" s="3"/>
      <c r="U2" s="1"/>
      <c r="V2" s="1" t="s">
        <v>7</v>
      </c>
      <c r="W2" s="1" t="s">
        <v>8</v>
      </c>
      <c r="X2" s="1" t="s">
        <v>9</v>
      </c>
      <c r="Y2" s="1" t="s">
        <v>10</v>
      </c>
      <c r="Z2" s="3"/>
      <c r="AA2" s="4"/>
      <c r="AB2" s="4"/>
    </row>
    <row r="3" spans="1:28">
      <c r="A3" s="5" t="s">
        <v>12</v>
      </c>
      <c r="B3" s="6" t="s">
        <v>13</v>
      </c>
      <c r="C3" s="6">
        <v>5</v>
      </c>
      <c r="D3" s="6">
        <v>4.0999999999999996</v>
      </c>
      <c r="E3">
        <v>101076.217</v>
      </c>
      <c r="F3">
        <v>101177.024</v>
      </c>
      <c r="G3">
        <v>98090.603000000003</v>
      </c>
      <c r="H3">
        <v>92085.885999999999</v>
      </c>
      <c r="I3">
        <v>73889.648000000001</v>
      </c>
      <c r="K3">
        <f>E3-I3</f>
        <v>27186.569000000003</v>
      </c>
      <c r="L3">
        <f>F3-I3</f>
        <v>27287.376000000004</v>
      </c>
      <c r="M3">
        <f>G3-I3</f>
        <v>24200.955000000002</v>
      </c>
      <c r="N3">
        <f>H3-I3</f>
        <v>18196.237999999998</v>
      </c>
      <c r="P3">
        <f>100*K3/K3</f>
        <v>100</v>
      </c>
      <c r="Q3">
        <f>100*L3/K3</f>
        <v>100.37079706527146</v>
      </c>
      <c r="R3">
        <f>100*M3/K3</f>
        <v>89.01805520218457</v>
      </c>
      <c r="S3">
        <f>100*N3/K3</f>
        <v>66.930983457309367</v>
      </c>
      <c r="U3" s="1" t="s">
        <v>13</v>
      </c>
      <c r="V3">
        <f>AVERAGE(P3:P20)</f>
        <v>100</v>
      </c>
      <c r="W3">
        <f>AVERAGE(Q3:Q20)</f>
        <v>74.644953172351123</v>
      </c>
      <c r="X3">
        <f>AVERAGE(R3:R20)</f>
        <v>68.889464736764396</v>
      </c>
      <c r="Y3">
        <f>AVERAGE(S3:S20)</f>
        <v>68.718294871008837</v>
      </c>
      <c r="AA3" s="4"/>
      <c r="AB3" s="4"/>
    </row>
    <row r="4" spans="1:28">
      <c r="B4" s="7"/>
      <c r="C4" s="6"/>
      <c r="D4" s="6">
        <v>4.2</v>
      </c>
      <c r="E4">
        <v>94606.426000000007</v>
      </c>
      <c r="F4">
        <v>82061.297000000006</v>
      </c>
      <c r="G4">
        <v>84897.093999999997</v>
      </c>
      <c r="H4">
        <v>81828.115000000005</v>
      </c>
      <c r="I4">
        <v>73889.648000000001</v>
      </c>
      <c r="K4">
        <f t="shared" ref="K4:K45" si="0">E4-I4</f>
        <v>20716.778000000006</v>
      </c>
      <c r="L4">
        <f t="shared" ref="L4:L45" si="1">F4-I4</f>
        <v>8171.6490000000049</v>
      </c>
      <c r="M4">
        <f t="shared" ref="M4:M45" si="2">G4-I4</f>
        <v>11007.445999999996</v>
      </c>
      <c r="N4">
        <f t="shared" ref="N4:N45" si="3">H4-I4</f>
        <v>7938.4670000000042</v>
      </c>
      <c r="P4">
        <f t="shared" ref="P4:P45" si="4">100*K4/K4</f>
        <v>100</v>
      </c>
      <c r="Q4">
        <f t="shared" ref="Q4:Q44" si="5">100*L4/K4</f>
        <v>39.444594135246334</v>
      </c>
      <c r="R4">
        <f t="shared" ref="R4:R45" si="6">100*M4/K4</f>
        <v>53.133001666571865</v>
      </c>
      <c r="S4">
        <f t="shared" ref="S4:S45" si="7">100*N4/K4</f>
        <v>38.319023353921168</v>
      </c>
      <c r="U4" s="1" t="s">
        <v>14</v>
      </c>
      <c r="V4">
        <f>AVERAGE(P22:P45)</f>
        <v>100</v>
      </c>
      <c r="W4">
        <f t="shared" ref="W4:X4" si="8">AVERAGE(Q22:Q45)</f>
        <v>49.182802538961191</v>
      </c>
      <c r="X4">
        <f t="shared" si="8"/>
        <v>46.444641232564656</v>
      </c>
      <c r="Y4">
        <f>AVERAGE(S22:S45)</f>
        <v>48.361908038752034</v>
      </c>
      <c r="AA4" s="4"/>
      <c r="AB4" s="4"/>
    </row>
    <row r="5" spans="1:28">
      <c r="B5" s="7"/>
      <c r="C5" s="6"/>
      <c r="D5" s="6">
        <v>4.3</v>
      </c>
      <c r="E5">
        <v>88055.221000000005</v>
      </c>
      <c r="F5">
        <v>85954.247000000003</v>
      </c>
      <c r="G5">
        <v>80411.832999999999</v>
      </c>
      <c r="H5">
        <v>79814.899000000005</v>
      </c>
      <c r="I5">
        <v>73889.648000000001</v>
      </c>
      <c r="K5">
        <f t="shared" si="0"/>
        <v>14165.573000000004</v>
      </c>
      <c r="L5">
        <f t="shared" si="1"/>
        <v>12064.599000000002</v>
      </c>
      <c r="M5">
        <f t="shared" si="2"/>
        <v>6522.1849999999977</v>
      </c>
      <c r="N5">
        <f t="shared" si="3"/>
        <v>5925.2510000000038</v>
      </c>
      <c r="P5">
        <f t="shared" si="4"/>
        <v>99.999999999999986</v>
      </c>
      <c r="Q5">
        <f t="shared" si="5"/>
        <v>85.168450298480678</v>
      </c>
      <c r="R5">
        <f t="shared" si="6"/>
        <v>46.04250742274948</v>
      </c>
      <c r="S5">
        <f t="shared" si="7"/>
        <v>41.828530339012772</v>
      </c>
      <c r="U5" s="8" t="s">
        <v>15</v>
      </c>
      <c r="V5">
        <v>0</v>
      </c>
      <c r="W5">
        <f>_xlfn.STDEV.S(Q3:Q20)/SQRT(18)</f>
        <v>5.5706813285157866</v>
      </c>
      <c r="X5">
        <f>_xlfn.STDEV.S(R3:R20)/SQRT(18)</f>
        <v>6.7388169048654945</v>
      </c>
      <c r="Y5">
        <f>_xlfn.STDEV.S(S3:S20)/SQRT(18)</f>
        <v>8.066890472192723</v>
      </c>
    </row>
    <row r="6" spans="1:28">
      <c r="B6" s="7"/>
      <c r="C6" s="6"/>
      <c r="D6" s="6">
        <v>5.0999999999999996</v>
      </c>
      <c r="E6" s="9">
        <v>85904.918000000005</v>
      </c>
      <c r="F6">
        <v>77801.481</v>
      </c>
      <c r="G6">
        <v>80250.27</v>
      </c>
      <c r="H6">
        <v>74112.668999999994</v>
      </c>
      <c r="I6">
        <v>64199.31</v>
      </c>
      <c r="K6">
        <f t="shared" si="0"/>
        <v>21705.608000000007</v>
      </c>
      <c r="L6">
        <f t="shared" si="1"/>
        <v>13602.171000000002</v>
      </c>
      <c r="M6">
        <f t="shared" si="2"/>
        <v>16050.960000000006</v>
      </c>
      <c r="N6">
        <f t="shared" si="3"/>
        <v>9913.3589999999967</v>
      </c>
      <c r="P6">
        <f t="shared" si="4"/>
        <v>100</v>
      </c>
      <c r="Q6">
        <f t="shared" si="5"/>
        <v>62.666620534195566</v>
      </c>
      <c r="R6">
        <f t="shared" si="6"/>
        <v>73.948446871426043</v>
      </c>
      <c r="S6">
        <f t="shared" si="7"/>
        <v>45.671878898761982</v>
      </c>
      <c r="U6" s="8"/>
      <c r="V6">
        <v>0</v>
      </c>
      <c r="W6">
        <f>_xlfn.STDEV.S(Q22:Q45)/SQRT(24)</f>
        <v>3.6693001160549188</v>
      </c>
      <c r="X6">
        <f t="shared" ref="X6:Y6" si="9">_xlfn.STDEV.S(R22:R45)/SQRT(24)</f>
        <v>4.3796937356061614</v>
      </c>
      <c r="Y6">
        <f t="shared" si="9"/>
        <v>4.9458127495359729</v>
      </c>
    </row>
    <row r="7" spans="1:28">
      <c r="B7" s="7"/>
      <c r="C7" s="6"/>
      <c r="D7" s="6">
        <v>5.2</v>
      </c>
      <c r="E7">
        <v>74662.010999999999</v>
      </c>
      <c r="F7">
        <v>71383.319000000003</v>
      </c>
      <c r="G7">
        <v>70541.858999999997</v>
      </c>
      <c r="H7">
        <v>72144.800000000003</v>
      </c>
      <c r="I7">
        <v>64199.31</v>
      </c>
      <c r="K7">
        <f t="shared" si="0"/>
        <v>10462.701000000001</v>
      </c>
      <c r="L7">
        <f t="shared" si="1"/>
        <v>7184.0090000000055</v>
      </c>
      <c r="M7">
        <f t="shared" si="2"/>
        <v>6342.5489999999991</v>
      </c>
      <c r="N7">
        <f t="shared" si="3"/>
        <v>7945.4900000000052</v>
      </c>
      <c r="P7">
        <f t="shared" si="4"/>
        <v>100</v>
      </c>
      <c r="Q7">
        <f t="shared" si="5"/>
        <v>68.663044083932107</v>
      </c>
      <c r="R7">
        <f t="shared" si="6"/>
        <v>60.620570156788368</v>
      </c>
      <c r="S7">
        <f t="shared" si="7"/>
        <v>75.941097810211758</v>
      </c>
      <c r="U7" s="1" t="s">
        <v>16</v>
      </c>
      <c r="W7">
        <v>6.1305480629985005E-4</v>
      </c>
      <c r="X7">
        <v>8.9588153170027992E-3</v>
      </c>
      <c r="Y7">
        <v>3.9874240576128997E-2</v>
      </c>
      <c r="Z7" s="10" t="s">
        <v>17</v>
      </c>
    </row>
    <row r="8" spans="1:28">
      <c r="B8" s="7"/>
      <c r="C8" s="6"/>
      <c r="D8" s="6">
        <v>5.3</v>
      </c>
      <c r="E8">
        <v>75771.047000000006</v>
      </c>
      <c r="F8">
        <v>74657.198000000004</v>
      </c>
      <c r="G8">
        <v>75489.279999999999</v>
      </c>
      <c r="H8">
        <v>74924.144</v>
      </c>
      <c r="I8">
        <v>64199.31</v>
      </c>
      <c r="K8">
        <f t="shared" si="0"/>
        <v>11571.737000000008</v>
      </c>
      <c r="L8">
        <f t="shared" si="1"/>
        <v>10457.888000000006</v>
      </c>
      <c r="M8">
        <f t="shared" si="2"/>
        <v>11289.970000000001</v>
      </c>
      <c r="N8">
        <f t="shared" si="3"/>
        <v>10724.834000000003</v>
      </c>
      <c r="P8">
        <f t="shared" si="4"/>
        <v>100</v>
      </c>
      <c r="Q8">
        <f t="shared" si="5"/>
        <v>90.374401008249663</v>
      </c>
      <c r="R8">
        <f t="shared" si="6"/>
        <v>97.565041445376707</v>
      </c>
      <c r="S8">
        <f t="shared" si="7"/>
        <v>92.681280260690301</v>
      </c>
      <c r="U8" s="1"/>
      <c r="W8" t="s">
        <v>18</v>
      </c>
      <c r="X8" t="s">
        <v>19</v>
      </c>
      <c r="Y8" t="s">
        <v>20</v>
      </c>
    </row>
    <row r="9" spans="1:28">
      <c r="B9" s="7"/>
      <c r="C9" s="6"/>
      <c r="D9" s="6">
        <v>6.1</v>
      </c>
      <c r="E9">
        <v>74547.888000000006</v>
      </c>
      <c r="F9">
        <v>64054.987999999998</v>
      </c>
      <c r="G9">
        <v>60235.796000000002</v>
      </c>
      <c r="H9">
        <v>58031.63</v>
      </c>
      <c r="I9">
        <v>49805.148000000001</v>
      </c>
      <c r="K9">
        <f t="shared" si="0"/>
        <v>24742.740000000005</v>
      </c>
      <c r="L9">
        <f t="shared" si="1"/>
        <v>14249.839999999997</v>
      </c>
      <c r="M9">
        <f t="shared" si="2"/>
        <v>10430.648000000001</v>
      </c>
      <c r="N9">
        <f t="shared" si="3"/>
        <v>8226.4819999999963</v>
      </c>
      <c r="P9">
        <f t="shared" si="4"/>
        <v>100</v>
      </c>
      <c r="Q9">
        <f t="shared" si="5"/>
        <v>57.592004765842397</v>
      </c>
      <c r="R9">
        <f t="shared" si="6"/>
        <v>42.156398200037664</v>
      </c>
      <c r="S9">
        <f t="shared" si="7"/>
        <v>33.248063876514863</v>
      </c>
      <c r="U9" s="1"/>
    </row>
    <row r="10" spans="1:28">
      <c r="B10" s="7"/>
      <c r="C10" s="6"/>
      <c r="D10" s="6">
        <v>6.2</v>
      </c>
      <c r="E10">
        <v>60862.63</v>
      </c>
      <c r="F10">
        <v>57737.815999999999</v>
      </c>
      <c r="G10">
        <v>54788.798000000003</v>
      </c>
      <c r="H10">
        <v>57110.413</v>
      </c>
      <c r="I10">
        <v>49805.148000000001</v>
      </c>
      <c r="K10">
        <f t="shared" si="0"/>
        <v>11057.481999999996</v>
      </c>
      <c r="L10">
        <f t="shared" si="1"/>
        <v>7932.6679999999978</v>
      </c>
      <c r="M10">
        <f t="shared" si="2"/>
        <v>4983.6500000000015</v>
      </c>
      <c r="N10">
        <f t="shared" si="3"/>
        <v>7305.2649999999994</v>
      </c>
      <c r="P10">
        <f t="shared" si="4"/>
        <v>100.00000000000001</v>
      </c>
      <c r="Q10">
        <f t="shared" si="5"/>
        <v>71.740275046344195</v>
      </c>
      <c r="R10">
        <f t="shared" si="6"/>
        <v>45.070387634363797</v>
      </c>
      <c r="S10">
        <f t="shared" si="7"/>
        <v>66.066261740240705</v>
      </c>
      <c r="U10" s="1"/>
    </row>
    <row r="11" spans="1:28">
      <c r="B11" s="7"/>
      <c r="C11" s="6"/>
      <c r="D11" s="6">
        <v>7</v>
      </c>
      <c r="E11">
        <v>74338.214000000007</v>
      </c>
      <c r="F11">
        <v>80315.778000000006</v>
      </c>
      <c r="G11">
        <v>71444.710999999996</v>
      </c>
      <c r="H11">
        <v>87578.826000000001</v>
      </c>
      <c r="I11">
        <v>53959.707000000002</v>
      </c>
      <c r="K11">
        <f t="shared" si="0"/>
        <v>20378.507000000005</v>
      </c>
      <c r="L11">
        <f t="shared" si="1"/>
        <v>26356.071000000004</v>
      </c>
      <c r="M11">
        <f t="shared" si="2"/>
        <v>17485.003999999994</v>
      </c>
      <c r="N11">
        <f t="shared" si="3"/>
        <v>33619.118999999999</v>
      </c>
      <c r="P11">
        <f t="shared" si="4"/>
        <v>100</v>
      </c>
      <c r="Q11">
        <f t="shared" si="5"/>
        <v>129.33268860177049</v>
      </c>
      <c r="R11">
        <f t="shared" si="6"/>
        <v>85.801202217610893</v>
      </c>
      <c r="S11">
        <f t="shared" si="7"/>
        <v>164.97341537336368</v>
      </c>
      <c r="U11" s="1"/>
    </row>
    <row r="12" spans="1:28">
      <c r="B12" s="7"/>
      <c r="C12" s="6"/>
      <c r="D12" s="6">
        <v>8</v>
      </c>
      <c r="E12">
        <v>86441.959000000003</v>
      </c>
      <c r="F12">
        <v>85118.712</v>
      </c>
      <c r="G12">
        <v>82449.441000000006</v>
      </c>
      <c r="H12">
        <v>78571.716</v>
      </c>
      <c r="I12">
        <v>67990.320000000007</v>
      </c>
      <c r="K12">
        <f t="shared" si="0"/>
        <v>18451.638999999996</v>
      </c>
      <c r="L12">
        <f t="shared" si="1"/>
        <v>17128.391999999993</v>
      </c>
      <c r="M12">
        <f t="shared" si="2"/>
        <v>14459.120999999999</v>
      </c>
      <c r="N12">
        <f t="shared" si="3"/>
        <v>10581.395999999993</v>
      </c>
      <c r="P12">
        <f t="shared" si="4"/>
        <v>100</v>
      </c>
      <c r="Q12">
        <f t="shared" si="5"/>
        <v>92.828566611345451</v>
      </c>
      <c r="R12">
        <f t="shared" si="6"/>
        <v>78.362258225407516</v>
      </c>
      <c r="S12">
        <f t="shared" si="7"/>
        <v>57.34664546602064</v>
      </c>
      <c r="U12" s="1"/>
    </row>
    <row r="13" spans="1:28">
      <c r="B13" s="7"/>
      <c r="C13" s="6">
        <v>7</v>
      </c>
      <c r="D13" s="6">
        <v>4</v>
      </c>
      <c r="E13">
        <v>112807.61199999999</v>
      </c>
      <c r="F13">
        <v>88614.976999999999</v>
      </c>
      <c r="G13">
        <v>89359.074999999997</v>
      </c>
      <c r="H13">
        <v>88601.875</v>
      </c>
      <c r="I13">
        <v>47942.366999999998</v>
      </c>
      <c r="K13">
        <f t="shared" si="0"/>
        <v>64865.244999999995</v>
      </c>
      <c r="L13">
        <f t="shared" si="1"/>
        <v>40672.61</v>
      </c>
      <c r="M13">
        <f t="shared" si="2"/>
        <v>41416.707999999999</v>
      </c>
      <c r="N13">
        <f t="shared" si="3"/>
        <v>40659.508000000002</v>
      </c>
      <c r="P13">
        <f t="shared" si="4"/>
        <v>100.00000000000001</v>
      </c>
      <c r="Q13">
        <f t="shared" si="5"/>
        <v>62.703239616222838</v>
      </c>
      <c r="R13">
        <f t="shared" si="6"/>
        <v>63.850383976812239</v>
      </c>
      <c r="S13">
        <f t="shared" si="7"/>
        <v>62.683040817929552</v>
      </c>
      <c r="U13" s="1"/>
    </row>
    <row r="14" spans="1:28">
      <c r="B14" s="7"/>
      <c r="C14" s="6"/>
      <c r="D14" s="6">
        <v>5.0999999999999996</v>
      </c>
      <c r="E14">
        <v>97261.24</v>
      </c>
      <c r="F14">
        <v>66619.98</v>
      </c>
      <c r="G14">
        <v>72106.262000000002</v>
      </c>
      <c r="H14">
        <v>88473.222999999998</v>
      </c>
      <c r="I14">
        <v>50948.853000000003</v>
      </c>
      <c r="K14">
        <f t="shared" si="0"/>
        <v>46312.387000000002</v>
      </c>
      <c r="L14">
        <f t="shared" si="1"/>
        <v>15671.126999999993</v>
      </c>
      <c r="M14">
        <f t="shared" si="2"/>
        <v>21157.409</v>
      </c>
      <c r="N14">
        <f t="shared" si="3"/>
        <v>37524.369999999995</v>
      </c>
      <c r="P14">
        <f t="shared" si="4"/>
        <v>100</v>
      </c>
      <c r="Q14">
        <f t="shared" si="5"/>
        <v>33.837873655702502</v>
      </c>
      <c r="R14">
        <f t="shared" si="6"/>
        <v>45.684125501887863</v>
      </c>
      <c r="S14">
        <f t="shared" si="7"/>
        <v>81.02447839710787</v>
      </c>
      <c r="U14" s="1"/>
    </row>
    <row r="15" spans="1:28">
      <c r="B15" s="7"/>
      <c r="C15" s="6"/>
      <c r="D15" s="6">
        <v>5.2</v>
      </c>
      <c r="E15">
        <v>73521.207999999999</v>
      </c>
      <c r="F15">
        <v>63853.625</v>
      </c>
      <c r="G15">
        <v>62487.767999999996</v>
      </c>
      <c r="H15">
        <v>68072.714000000007</v>
      </c>
      <c r="I15">
        <v>50948.853000000003</v>
      </c>
      <c r="K15">
        <f t="shared" si="0"/>
        <v>22572.354999999996</v>
      </c>
      <c r="L15">
        <f t="shared" si="1"/>
        <v>12904.771999999997</v>
      </c>
      <c r="M15">
        <f t="shared" si="2"/>
        <v>11538.914999999994</v>
      </c>
      <c r="N15">
        <f t="shared" si="3"/>
        <v>17123.861000000004</v>
      </c>
      <c r="P15">
        <f t="shared" si="4"/>
        <v>100</v>
      </c>
      <c r="Q15">
        <f t="shared" si="5"/>
        <v>57.170693974997292</v>
      </c>
      <c r="R15">
        <f t="shared" si="6"/>
        <v>51.119677144896912</v>
      </c>
      <c r="S15">
        <f t="shared" si="7"/>
        <v>75.862093255223073</v>
      </c>
      <c r="U15" s="1"/>
    </row>
    <row r="16" spans="1:28">
      <c r="B16" s="7"/>
      <c r="C16" s="6"/>
      <c r="D16" s="6">
        <v>5.3</v>
      </c>
      <c r="E16">
        <v>75677.214000000007</v>
      </c>
      <c r="F16">
        <v>74031.944000000003</v>
      </c>
      <c r="G16">
        <v>67915.899000000005</v>
      </c>
      <c r="H16">
        <v>73210.555999999997</v>
      </c>
      <c r="I16">
        <v>50948.853000000003</v>
      </c>
      <c r="K16">
        <f>E16-I16</f>
        <v>24728.361000000004</v>
      </c>
      <c r="L16">
        <f>F16-I16</f>
        <v>23083.091</v>
      </c>
      <c r="M16">
        <f>G16-I16</f>
        <v>16967.046000000002</v>
      </c>
      <c r="N16">
        <f>H16-I16</f>
        <v>22261.702999999994</v>
      </c>
      <c r="P16">
        <f t="shared" si="4"/>
        <v>100</v>
      </c>
      <c r="Q16">
        <f t="shared" si="5"/>
        <v>93.346627380601561</v>
      </c>
      <c r="R16">
        <f t="shared" si="6"/>
        <v>68.613710387032924</v>
      </c>
      <c r="S16">
        <f t="shared" si="7"/>
        <v>90.024983863669689</v>
      </c>
      <c r="U16" s="1"/>
    </row>
    <row r="17" spans="2:21">
      <c r="B17" s="7"/>
      <c r="C17" s="6"/>
      <c r="D17" s="6">
        <v>9</v>
      </c>
      <c r="E17">
        <v>47023.114000000001</v>
      </c>
      <c r="F17">
        <v>41730.904999999999</v>
      </c>
      <c r="G17">
        <v>39091.625999999997</v>
      </c>
      <c r="H17">
        <v>39512.36</v>
      </c>
      <c r="I17">
        <v>25356.776999999998</v>
      </c>
      <c r="K17">
        <f t="shared" si="0"/>
        <v>21666.337000000003</v>
      </c>
      <c r="L17">
        <f t="shared" si="1"/>
        <v>16374.128000000001</v>
      </c>
      <c r="M17">
        <f t="shared" si="2"/>
        <v>13734.848999999998</v>
      </c>
      <c r="N17">
        <f t="shared" si="3"/>
        <v>14155.583000000002</v>
      </c>
      <c r="P17">
        <f t="shared" si="4"/>
        <v>100</v>
      </c>
      <c r="Q17">
        <f t="shared" si="5"/>
        <v>75.574048349751038</v>
      </c>
      <c r="R17">
        <f t="shared" si="6"/>
        <v>63.392575311645885</v>
      </c>
      <c r="S17">
        <f t="shared" si="7"/>
        <v>65.334454088847608</v>
      </c>
      <c r="U17" s="1"/>
    </row>
    <row r="18" spans="2:21">
      <c r="B18" s="7"/>
      <c r="C18" s="6">
        <v>22</v>
      </c>
      <c r="D18" s="6">
        <v>2</v>
      </c>
      <c r="E18">
        <v>47808.67</v>
      </c>
      <c r="F18">
        <v>46774.62</v>
      </c>
      <c r="G18">
        <v>49749.279000000002</v>
      </c>
      <c r="H18">
        <v>46085.159</v>
      </c>
      <c r="I18">
        <v>43869.989000000001</v>
      </c>
      <c r="K18">
        <f t="shared" si="0"/>
        <v>3938.6809999999969</v>
      </c>
      <c r="L18">
        <f t="shared" si="1"/>
        <v>2904.6310000000012</v>
      </c>
      <c r="M18">
        <f t="shared" si="2"/>
        <v>5879.2900000000009</v>
      </c>
      <c r="N18">
        <f t="shared" si="3"/>
        <v>2215.1699999999983</v>
      </c>
      <c r="P18">
        <f t="shared" si="4"/>
        <v>100</v>
      </c>
      <c r="Q18">
        <f t="shared" si="5"/>
        <v>73.746287145366765</v>
      </c>
      <c r="R18">
        <f t="shared" si="6"/>
        <v>149.27052990582396</v>
      </c>
      <c r="S18">
        <f t="shared" si="7"/>
        <v>56.241416860111293</v>
      </c>
      <c r="U18" s="1"/>
    </row>
    <row r="19" spans="2:21">
      <c r="B19" s="7"/>
      <c r="C19" s="6">
        <v>23</v>
      </c>
      <c r="D19" s="6">
        <v>1</v>
      </c>
      <c r="E19">
        <v>74194.399999999994</v>
      </c>
      <c r="F19">
        <v>73786.448000000004</v>
      </c>
      <c r="G19">
        <v>74193.596999999994</v>
      </c>
      <c r="H19">
        <v>75826.930999999997</v>
      </c>
      <c r="I19">
        <v>62286.303999999996</v>
      </c>
      <c r="K19">
        <f t="shared" si="0"/>
        <v>11908.095999999998</v>
      </c>
      <c r="L19">
        <f t="shared" si="1"/>
        <v>11500.144000000008</v>
      </c>
      <c r="M19">
        <f t="shared" si="2"/>
        <v>11907.292999999998</v>
      </c>
      <c r="N19">
        <f t="shared" si="3"/>
        <v>13540.627</v>
      </c>
      <c r="P19">
        <f t="shared" si="4"/>
        <v>100.00000000000001</v>
      </c>
      <c r="Q19">
        <f t="shared" si="5"/>
        <v>96.574162653710644</v>
      </c>
      <c r="R19">
        <f t="shared" si="6"/>
        <v>99.993256688558773</v>
      </c>
      <c r="S19">
        <f t="shared" si="7"/>
        <v>113.70942088474935</v>
      </c>
      <c r="U19" s="1"/>
    </row>
    <row r="20" spans="2:21">
      <c r="B20" s="7"/>
      <c r="C20" s="6"/>
      <c r="D20" s="6">
        <v>4</v>
      </c>
      <c r="E20">
        <v>66402.538</v>
      </c>
      <c r="F20">
        <v>60280.923999999999</v>
      </c>
      <c r="G20">
        <v>56918.2</v>
      </c>
      <c r="H20">
        <v>54686.478000000003</v>
      </c>
      <c r="I20">
        <v>53521.767999999996</v>
      </c>
      <c r="K20">
        <f t="shared" si="0"/>
        <v>12880.770000000004</v>
      </c>
      <c r="L20">
        <f t="shared" si="1"/>
        <v>6759.1560000000027</v>
      </c>
      <c r="M20">
        <f t="shared" si="2"/>
        <v>3396.4320000000007</v>
      </c>
      <c r="N20">
        <f t="shared" si="3"/>
        <v>1164.7100000000064</v>
      </c>
      <c r="P20">
        <f t="shared" si="4"/>
        <v>100</v>
      </c>
      <c r="Q20">
        <f t="shared" si="5"/>
        <v>52.474782175289221</v>
      </c>
      <c r="R20">
        <f t="shared" si="6"/>
        <v>26.368237302583616</v>
      </c>
      <c r="S20">
        <f t="shared" si="7"/>
        <v>9.0422389344736853</v>
      </c>
      <c r="U20" s="1"/>
    </row>
    <row r="21" spans="2:21">
      <c r="C21" s="9"/>
      <c r="D21" s="9"/>
      <c r="U21" s="1"/>
    </row>
    <row r="22" spans="2:21">
      <c r="B22" s="11" t="s">
        <v>14</v>
      </c>
      <c r="C22" s="12">
        <v>29</v>
      </c>
      <c r="D22" s="12">
        <v>0</v>
      </c>
      <c r="E22">
        <v>58388.963000000003</v>
      </c>
      <c r="F22">
        <v>44929.52</v>
      </c>
      <c r="G22">
        <v>41961.095000000001</v>
      </c>
      <c r="H22">
        <v>41790.489000000001</v>
      </c>
      <c r="I22">
        <v>20855.875</v>
      </c>
      <c r="K22">
        <f t="shared" si="0"/>
        <v>37533.088000000003</v>
      </c>
      <c r="L22">
        <f t="shared" si="1"/>
        <v>24073.644999999997</v>
      </c>
      <c r="M22">
        <f t="shared" si="2"/>
        <v>21105.22</v>
      </c>
      <c r="N22">
        <f t="shared" si="3"/>
        <v>20934.614000000001</v>
      </c>
      <c r="P22">
        <f t="shared" si="4"/>
        <v>100</v>
      </c>
      <c r="Q22">
        <f t="shared" si="5"/>
        <v>64.139793133994175</v>
      </c>
      <c r="R22">
        <f t="shared" si="6"/>
        <v>56.230971456438645</v>
      </c>
      <c r="S22">
        <f t="shared" si="7"/>
        <v>55.776423192251059</v>
      </c>
      <c r="U22" s="1"/>
    </row>
    <row r="23" spans="2:21">
      <c r="B23" s="11"/>
      <c r="C23" s="12" t="s">
        <v>21</v>
      </c>
      <c r="D23" s="12">
        <v>2.1</v>
      </c>
      <c r="E23">
        <v>69452.728000000003</v>
      </c>
      <c r="F23">
        <v>63833</v>
      </c>
      <c r="G23">
        <v>63793.02</v>
      </c>
      <c r="H23">
        <v>62929.720999999998</v>
      </c>
      <c r="I23">
        <v>49061.762000000002</v>
      </c>
      <c r="K23">
        <f t="shared" si="0"/>
        <v>20390.966</v>
      </c>
      <c r="L23">
        <f t="shared" si="1"/>
        <v>14771.237999999998</v>
      </c>
      <c r="M23">
        <f t="shared" si="2"/>
        <v>14731.257999999994</v>
      </c>
      <c r="N23">
        <f t="shared" si="3"/>
        <v>13867.958999999995</v>
      </c>
      <c r="P23">
        <f t="shared" si="4"/>
        <v>100</v>
      </c>
      <c r="Q23">
        <f t="shared" si="5"/>
        <v>72.440109016904827</v>
      </c>
      <c r="R23">
        <f t="shared" si="6"/>
        <v>72.244041797725487</v>
      </c>
      <c r="S23">
        <f t="shared" si="7"/>
        <v>68.01030907510706</v>
      </c>
      <c r="U23" s="1"/>
    </row>
    <row r="24" spans="2:21">
      <c r="B24" s="11"/>
      <c r="C24" s="12"/>
      <c r="D24" s="12">
        <v>2.2000000000000002</v>
      </c>
      <c r="E24">
        <v>75909.2</v>
      </c>
      <c r="F24">
        <v>65752.716</v>
      </c>
      <c r="G24">
        <v>64188.718999999997</v>
      </c>
      <c r="H24">
        <v>64710.928999999996</v>
      </c>
      <c r="I24">
        <v>49061.762000000002</v>
      </c>
      <c r="K24">
        <f t="shared" si="0"/>
        <v>26847.437999999995</v>
      </c>
      <c r="L24">
        <f t="shared" si="1"/>
        <v>16690.953999999998</v>
      </c>
      <c r="M24">
        <f t="shared" si="2"/>
        <v>15126.956999999995</v>
      </c>
      <c r="N24">
        <f t="shared" si="3"/>
        <v>15649.166999999994</v>
      </c>
      <c r="P24">
        <f t="shared" si="4"/>
        <v>100</v>
      </c>
      <c r="Q24">
        <f t="shared" si="5"/>
        <v>62.169634212396737</v>
      </c>
      <c r="R24">
        <f t="shared" si="6"/>
        <v>56.344136077341901</v>
      </c>
      <c r="S24">
        <f t="shared" si="7"/>
        <v>58.289237878117078</v>
      </c>
      <c r="U24" s="1"/>
    </row>
    <row r="25" spans="2:21">
      <c r="B25" s="11"/>
      <c r="C25" s="12"/>
      <c r="D25" s="12">
        <v>2.2999999999999998</v>
      </c>
      <c r="E25">
        <v>85918.05</v>
      </c>
      <c r="F25">
        <v>67557.926999999996</v>
      </c>
      <c r="G25">
        <v>65858.429000000004</v>
      </c>
      <c r="H25">
        <v>63248.627999999997</v>
      </c>
      <c r="I25">
        <v>49061.762000000002</v>
      </c>
      <c r="K25">
        <f t="shared" si="0"/>
        <v>36856.288</v>
      </c>
      <c r="L25">
        <f t="shared" si="1"/>
        <v>18496.164999999994</v>
      </c>
      <c r="M25">
        <f t="shared" si="2"/>
        <v>16796.667000000001</v>
      </c>
      <c r="N25">
        <f t="shared" si="3"/>
        <v>14186.865999999995</v>
      </c>
      <c r="P25">
        <f t="shared" si="4"/>
        <v>100</v>
      </c>
      <c r="Q25">
        <f t="shared" si="5"/>
        <v>50.184557381361877</v>
      </c>
      <c r="R25">
        <f t="shared" si="6"/>
        <v>45.573409346052436</v>
      </c>
      <c r="S25">
        <f t="shared" si="7"/>
        <v>38.492389683952965</v>
      </c>
      <c r="U25" s="1"/>
    </row>
    <row r="26" spans="2:21">
      <c r="B26" s="11"/>
      <c r="C26" s="12"/>
      <c r="D26" s="12">
        <v>6</v>
      </c>
      <c r="E26">
        <v>52115.146000000001</v>
      </c>
      <c r="F26">
        <v>46109.163999999997</v>
      </c>
      <c r="G26">
        <v>47017.305999999997</v>
      </c>
      <c r="H26">
        <v>47674.375</v>
      </c>
      <c r="I26">
        <v>41070.271999999997</v>
      </c>
      <c r="K26">
        <f t="shared" si="0"/>
        <v>11044.874000000003</v>
      </c>
      <c r="L26">
        <f t="shared" si="1"/>
        <v>5038.8919999999998</v>
      </c>
      <c r="M26">
        <f t="shared" si="2"/>
        <v>5947.0339999999997</v>
      </c>
      <c r="N26">
        <f t="shared" si="3"/>
        <v>6604.1030000000028</v>
      </c>
      <c r="P26">
        <f t="shared" si="4"/>
        <v>100</v>
      </c>
      <c r="Q26">
        <f t="shared" si="5"/>
        <v>45.621996231011764</v>
      </c>
      <c r="R26">
        <f t="shared" si="6"/>
        <v>53.844290120466717</v>
      </c>
      <c r="S26">
        <f t="shared" si="7"/>
        <v>59.793375641949382</v>
      </c>
      <c r="U26" s="1"/>
    </row>
    <row r="27" spans="2:21">
      <c r="B27" s="11"/>
      <c r="C27" s="12"/>
      <c r="D27" s="12">
        <v>12</v>
      </c>
      <c r="E27">
        <v>64707.493000000002</v>
      </c>
      <c r="F27">
        <v>55547.792999999998</v>
      </c>
      <c r="G27">
        <v>54471</v>
      </c>
      <c r="H27">
        <v>56057.186000000002</v>
      </c>
      <c r="I27">
        <v>46089.339</v>
      </c>
      <c r="K27">
        <f t="shared" si="0"/>
        <v>18618.154000000002</v>
      </c>
      <c r="L27">
        <f t="shared" si="1"/>
        <v>9458.4539999999979</v>
      </c>
      <c r="M27">
        <f t="shared" si="2"/>
        <v>8381.6610000000001</v>
      </c>
      <c r="N27">
        <f t="shared" si="3"/>
        <v>9967.8470000000016</v>
      </c>
      <c r="P27">
        <f t="shared" si="4"/>
        <v>100</v>
      </c>
      <c r="Q27">
        <f t="shared" si="5"/>
        <v>50.802319069871253</v>
      </c>
      <c r="R27">
        <f t="shared" si="6"/>
        <v>45.018754276068393</v>
      </c>
      <c r="S27">
        <f t="shared" si="7"/>
        <v>53.538320716436232</v>
      </c>
      <c r="U27" s="1"/>
    </row>
    <row r="28" spans="2:21">
      <c r="B28" s="11"/>
      <c r="C28" s="12" t="s">
        <v>22</v>
      </c>
      <c r="D28" s="12">
        <v>2.1</v>
      </c>
      <c r="E28">
        <v>32583.342000000001</v>
      </c>
      <c r="F28">
        <v>28748.050999999999</v>
      </c>
      <c r="G28">
        <v>28907.667000000001</v>
      </c>
      <c r="H28">
        <v>28017.378000000001</v>
      </c>
      <c r="I28">
        <v>25691.394</v>
      </c>
      <c r="K28">
        <f t="shared" si="0"/>
        <v>6891.9480000000003</v>
      </c>
      <c r="L28">
        <f t="shared" si="1"/>
        <v>3056.6569999999992</v>
      </c>
      <c r="M28">
        <f t="shared" si="2"/>
        <v>3216.273000000001</v>
      </c>
      <c r="N28">
        <f t="shared" si="3"/>
        <v>2325.9840000000004</v>
      </c>
      <c r="P28">
        <f t="shared" si="4"/>
        <v>100</v>
      </c>
      <c r="Q28">
        <f t="shared" si="5"/>
        <v>44.35113265509257</v>
      </c>
      <c r="R28">
        <f t="shared" si="6"/>
        <v>46.667110663052028</v>
      </c>
      <c r="S28">
        <f t="shared" si="7"/>
        <v>33.7492970057232</v>
      </c>
      <c r="U28" s="1"/>
    </row>
    <row r="29" spans="2:21">
      <c r="B29" s="11"/>
      <c r="C29" s="12"/>
      <c r="D29" s="12">
        <v>2.2000000000000002</v>
      </c>
      <c r="E29">
        <v>28755.213</v>
      </c>
      <c r="F29">
        <v>26814.5</v>
      </c>
      <c r="G29">
        <v>25811.089</v>
      </c>
      <c r="H29">
        <v>25661.814999999999</v>
      </c>
      <c r="I29">
        <v>25691.394</v>
      </c>
      <c r="K29">
        <f t="shared" si="0"/>
        <v>3063.8189999999995</v>
      </c>
      <c r="L29">
        <f t="shared" si="1"/>
        <v>1123.1059999999998</v>
      </c>
      <c r="M29">
        <f t="shared" si="2"/>
        <v>119.69499999999971</v>
      </c>
      <c r="N29">
        <f t="shared" si="3"/>
        <v>-29.579000000001543</v>
      </c>
      <c r="P29">
        <f t="shared" si="4"/>
        <v>100</v>
      </c>
      <c r="Q29">
        <f t="shared" si="5"/>
        <v>36.657061007846742</v>
      </c>
      <c r="R29">
        <f t="shared" si="6"/>
        <v>3.9067255604851243</v>
      </c>
      <c r="S29">
        <f t="shared" si="7"/>
        <v>-0.96542909355942852</v>
      </c>
      <c r="U29" s="1"/>
    </row>
    <row r="30" spans="2:21">
      <c r="B30" s="11"/>
      <c r="C30" s="12"/>
      <c r="D30" s="12">
        <v>2.2999999999999998</v>
      </c>
      <c r="E30">
        <v>28373.559000000001</v>
      </c>
      <c r="F30">
        <v>27023.113000000001</v>
      </c>
      <c r="G30">
        <v>27053</v>
      </c>
      <c r="H30">
        <v>28206.177</v>
      </c>
      <c r="I30">
        <v>25691.394</v>
      </c>
      <c r="K30">
        <f t="shared" si="0"/>
        <v>2682.1650000000009</v>
      </c>
      <c r="L30">
        <f t="shared" si="1"/>
        <v>1331.719000000001</v>
      </c>
      <c r="M30">
        <f t="shared" si="2"/>
        <v>1361.6059999999998</v>
      </c>
      <c r="N30">
        <f t="shared" si="3"/>
        <v>2514.7829999999994</v>
      </c>
      <c r="P30">
        <f t="shared" si="4"/>
        <v>100.00000000000001</v>
      </c>
      <c r="Q30">
        <f t="shared" si="5"/>
        <v>49.650897688993794</v>
      </c>
      <c r="R30">
        <f t="shared" si="6"/>
        <v>50.765184095683871</v>
      </c>
      <c r="S30">
        <f t="shared" si="7"/>
        <v>93.759444329487508</v>
      </c>
      <c r="U30" s="1"/>
    </row>
    <row r="31" spans="2:21">
      <c r="B31" s="11"/>
      <c r="C31" s="12"/>
      <c r="D31" s="12">
        <v>3.1</v>
      </c>
      <c r="E31">
        <v>54126.029000000002</v>
      </c>
      <c r="F31">
        <v>36169.277000000002</v>
      </c>
      <c r="G31">
        <v>35525.279999999999</v>
      </c>
      <c r="H31">
        <v>35956.07</v>
      </c>
      <c r="I31">
        <v>28320.526999999998</v>
      </c>
      <c r="K31">
        <f t="shared" si="0"/>
        <v>25805.502000000004</v>
      </c>
      <c r="L31">
        <f t="shared" si="1"/>
        <v>7848.7500000000036</v>
      </c>
      <c r="M31">
        <f t="shared" si="2"/>
        <v>7204.7530000000006</v>
      </c>
      <c r="N31">
        <f t="shared" si="3"/>
        <v>7635.5430000000015</v>
      </c>
      <c r="P31">
        <f t="shared" si="4"/>
        <v>99.999999999999986</v>
      </c>
      <c r="Q31">
        <f t="shared" si="5"/>
        <v>30.415025446898891</v>
      </c>
      <c r="R31">
        <f t="shared" si="6"/>
        <v>27.919445240786246</v>
      </c>
      <c r="S31">
        <f t="shared" si="7"/>
        <v>29.588817919527397</v>
      </c>
      <c r="U31" s="1"/>
    </row>
    <row r="32" spans="2:21">
      <c r="B32" s="11"/>
      <c r="C32" s="12"/>
      <c r="D32" s="12">
        <v>3.2</v>
      </c>
      <c r="E32">
        <v>34439.870000000003</v>
      </c>
      <c r="F32">
        <v>32186.582999999999</v>
      </c>
      <c r="G32">
        <v>31990.378000000001</v>
      </c>
      <c r="H32">
        <v>32859.571000000004</v>
      </c>
      <c r="I32">
        <v>28320.526999999998</v>
      </c>
      <c r="K32">
        <f t="shared" si="0"/>
        <v>6119.3430000000044</v>
      </c>
      <c r="L32">
        <f t="shared" si="1"/>
        <v>3866.0560000000005</v>
      </c>
      <c r="M32">
        <f t="shared" si="2"/>
        <v>3669.8510000000024</v>
      </c>
      <c r="N32">
        <f t="shared" si="3"/>
        <v>4539.0440000000053</v>
      </c>
      <c r="P32">
        <f t="shared" si="4"/>
        <v>99.999999999999986</v>
      </c>
      <c r="Q32">
        <f t="shared" si="5"/>
        <v>63.177631977811956</v>
      </c>
      <c r="R32">
        <f t="shared" si="6"/>
        <v>59.971323718902497</v>
      </c>
      <c r="S32">
        <f t="shared" si="7"/>
        <v>74.175348562746066</v>
      </c>
      <c r="U32" s="1"/>
    </row>
    <row r="33" spans="2:21">
      <c r="B33" s="11"/>
      <c r="C33" s="12"/>
      <c r="D33" s="12">
        <v>4</v>
      </c>
      <c r="E33">
        <v>33350.781999999999</v>
      </c>
      <c r="F33">
        <v>29803.917000000001</v>
      </c>
      <c r="G33">
        <v>28616.777999999998</v>
      </c>
      <c r="H33">
        <v>29471.594000000001</v>
      </c>
      <c r="I33">
        <v>26460.708999999999</v>
      </c>
      <c r="K33">
        <f t="shared" si="0"/>
        <v>6890.0730000000003</v>
      </c>
      <c r="L33">
        <f t="shared" si="1"/>
        <v>3343.2080000000024</v>
      </c>
      <c r="M33">
        <f t="shared" si="2"/>
        <v>2156.0689999999995</v>
      </c>
      <c r="N33">
        <f t="shared" si="3"/>
        <v>3010.885000000002</v>
      </c>
      <c r="P33">
        <f t="shared" si="4"/>
        <v>100</v>
      </c>
      <c r="Q33">
        <f t="shared" si="5"/>
        <v>48.522098387056303</v>
      </c>
      <c r="R33">
        <f t="shared" si="6"/>
        <v>31.292397047172063</v>
      </c>
      <c r="S33">
        <f t="shared" si="7"/>
        <v>43.698883887006744</v>
      </c>
      <c r="U33" s="1"/>
    </row>
    <row r="34" spans="2:21">
      <c r="B34" s="11"/>
      <c r="C34" s="12"/>
      <c r="D34" s="12">
        <v>5</v>
      </c>
      <c r="E34">
        <v>51695.5</v>
      </c>
      <c r="F34">
        <v>41541.82</v>
      </c>
      <c r="G34">
        <v>38853.432000000001</v>
      </c>
      <c r="H34">
        <v>38597.074999999997</v>
      </c>
      <c r="I34">
        <v>32956.803</v>
      </c>
      <c r="K34">
        <f t="shared" si="0"/>
        <v>18738.697</v>
      </c>
      <c r="L34">
        <f t="shared" si="1"/>
        <v>8585.0169999999998</v>
      </c>
      <c r="M34">
        <f t="shared" si="2"/>
        <v>5896.6290000000008</v>
      </c>
      <c r="N34">
        <f t="shared" si="3"/>
        <v>5640.2719999999972</v>
      </c>
      <c r="P34">
        <f t="shared" si="4"/>
        <v>100</v>
      </c>
      <c r="Q34">
        <f t="shared" si="5"/>
        <v>45.814375460577644</v>
      </c>
      <c r="R34">
        <f t="shared" si="6"/>
        <v>31.467657543104526</v>
      </c>
      <c r="S34">
        <f t="shared" si="7"/>
        <v>30.099595505493244</v>
      </c>
      <c r="U34" s="1"/>
    </row>
    <row r="35" spans="2:21">
      <c r="B35" s="11"/>
      <c r="C35" s="12"/>
      <c r="D35" s="12">
        <v>6.1</v>
      </c>
      <c r="E35">
        <v>29654.323</v>
      </c>
      <c r="F35">
        <v>26731.19</v>
      </c>
      <c r="G35">
        <v>27104.429</v>
      </c>
      <c r="H35">
        <v>27380.667000000001</v>
      </c>
      <c r="I35">
        <v>24613.600999999999</v>
      </c>
      <c r="K35">
        <f t="shared" si="0"/>
        <v>5040.7220000000016</v>
      </c>
      <c r="L35">
        <f t="shared" si="1"/>
        <v>2117.5889999999999</v>
      </c>
      <c r="M35">
        <f t="shared" si="2"/>
        <v>2490.8280000000013</v>
      </c>
      <c r="N35">
        <f t="shared" si="3"/>
        <v>2767.0660000000025</v>
      </c>
      <c r="P35">
        <f t="shared" si="4"/>
        <v>100</v>
      </c>
      <c r="Q35">
        <f t="shared" si="5"/>
        <v>42.009636714740452</v>
      </c>
      <c r="R35">
        <f t="shared" si="6"/>
        <v>49.414111708600487</v>
      </c>
      <c r="S35">
        <f t="shared" si="7"/>
        <v>54.894239356981039</v>
      </c>
      <c r="U35" s="1"/>
    </row>
    <row r="36" spans="2:21">
      <c r="B36" s="11"/>
      <c r="C36" s="12"/>
      <c r="D36" s="12">
        <v>6.2</v>
      </c>
      <c r="E36">
        <v>30982.5</v>
      </c>
      <c r="F36">
        <v>27825.81</v>
      </c>
      <c r="G36">
        <v>28848.643</v>
      </c>
      <c r="H36">
        <v>29402.374</v>
      </c>
      <c r="I36">
        <v>24613.600999999999</v>
      </c>
      <c r="K36">
        <f t="shared" si="0"/>
        <v>6368.8990000000013</v>
      </c>
      <c r="L36">
        <f t="shared" si="1"/>
        <v>3212.2090000000026</v>
      </c>
      <c r="M36">
        <f t="shared" si="2"/>
        <v>4235.0420000000013</v>
      </c>
      <c r="N36">
        <f t="shared" si="3"/>
        <v>4788.773000000001</v>
      </c>
      <c r="P36">
        <f t="shared" si="4"/>
        <v>100</v>
      </c>
      <c r="Q36">
        <f t="shared" si="5"/>
        <v>50.435860264073931</v>
      </c>
      <c r="R36">
        <f t="shared" si="6"/>
        <v>66.495669031648958</v>
      </c>
      <c r="S36">
        <f t="shared" si="7"/>
        <v>75.189966115022401</v>
      </c>
      <c r="U36" s="1"/>
    </row>
    <row r="37" spans="2:21">
      <c r="B37" s="11"/>
      <c r="C37" s="12"/>
      <c r="D37" s="12">
        <v>8.1</v>
      </c>
      <c r="E37">
        <v>42062.307999999997</v>
      </c>
      <c r="F37">
        <v>38313.817999999999</v>
      </c>
      <c r="G37">
        <v>37688.877999999997</v>
      </c>
      <c r="H37">
        <v>37477.966999999997</v>
      </c>
      <c r="I37">
        <v>29530.253000000001</v>
      </c>
      <c r="K37">
        <f t="shared" si="0"/>
        <v>12532.054999999997</v>
      </c>
      <c r="L37">
        <f t="shared" si="1"/>
        <v>8783.5649999999987</v>
      </c>
      <c r="M37">
        <f t="shared" si="2"/>
        <v>8158.6249999999964</v>
      </c>
      <c r="N37">
        <f t="shared" si="3"/>
        <v>7947.7139999999963</v>
      </c>
      <c r="P37">
        <f t="shared" si="4"/>
        <v>100.00000000000001</v>
      </c>
      <c r="Q37">
        <f t="shared" si="5"/>
        <v>70.088784321485988</v>
      </c>
      <c r="R37">
        <f t="shared" si="6"/>
        <v>65.10205229708933</v>
      </c>
      <c r="S37">
        <f t="shared" si="7"/>
        <v>63.419080110963435</v>
      </c>
      <c r="U37" s="1"/>
    </row>
    <row r="38" spans="2:21">
      <c r="B38" s="11"/>
      <c r="C38" s="12"/>
      <c r="D38" s="12">
        <v>8.1999999999999993</v>
      </c>
      <c r="E38">
        <v>39637.834999999999</v>
      </c>
      <c r="F38">
        <v>37668.446000000004</v>
      </c>
      <c r="G38">
        <v>38624.559000000001</v>
      </c>
      <c r="H38">
        <v>37479.713000000003</v>
      </c>
      <c r="I38">
        <v>29530.253000000001</v>
      </c>
      <c r="K38">
        <f t="shared" si="0"/>
        <v>10107.581999999999</v>
      </c>
      <c r="L38">
        <f t="shared" si="1"/>
        <v>8138.1930000000029</v>
      </c>
      <c r="M38">
        <f t="shared" si="2"/>
        <v>9094.3060000000005</v>
      </c>
      <c r="N38">
        <f t="shared" si="3"/>
        <v>7949.4600000000028</v>
      </c>
      <c r="P38">
        <f t="shared" si="4"/>
        <v>100</v>
      </c>
      <c r="Q38">
        <f t="shared" si="5"/>
        <v>80.515725719563832</v>
      </c>
      <c r="R38">
        <f t="shared" si="6"/>
        <v>89.97508998690293</v>
      </c>
      <c r="S38">
        <f t="shared" si="7"/>
        <v>78.648483880714537</v>
      </c>
      <c r="U38" s="1"/>
    </row>
    <row r="39" spans="2:21">
      <c r="B39" s="11"/>
      <c r="C39" s="12"/>
      <c r="D39" s="12">
        <v>10</v>
      </c>
      <c r="E39">
        <v>42816.98</v>
      </c>
      <c r="F39">
        <v>39652.902000000002</v>
      </c>
      <c r="G39">
        <v>39644.370000000003</v>
      </c>
      <c r="H39">
        <v>39401.25</v>
      </c>
      <c r="I39">
        <v>33991.724999999999</v>
      </c>
      <c r="K39">
        <f t="shared" si="0"/>
        <v>8825.2550000000047</v>
      </c>
      <c r="L39">
        <f t="shared" si="1"/>
        <v>5661.1770000000033</v>
      </c>
      <c r="M39">
        <f t="shared" si="2"/>
        <v>5652.6450000000041</v>
      </c>
      <c r="N39">
        <f t="shared" si="3"/>
        <v>5409.5250000000015</v>
      </c>
      <c r="P39">
        <f t="shared" si="4"/>
        <v>100</v>
      </c>
      <c r="Q39">
        <f t="shared" si="5"/>
        <v>64.147460894897648</v>
      </c>
      <c r="R39">
        <f t="shared" si="6"/>
        <v>64.05078380171453</v>
      </c>
      <c r="S39">
        <f t="shared" si="7"/>
        <v>61.295962552923378</v>
      </c>
      <c r="U39" s="1"/>
    </row>
    <row r="40" spans="2:21">
      <c r="B40" s="11"/>
      <c r="C40" s="12"/>
      <c r="D40" s="12">
        <v>12</v>
      </c>
      <c r="E40">
        <v>42621.241000000002</v>
      </c>
      <c r="F40">
        <v>38685.201999999997</v>
      </c>
      <c r="G40">
        <v>36396.771000000001</v>
      </c>
      <c r="H40">
        <v>38582.07</v>
      </c>
      <c r="I40">
        <v>31792.312000000002</v>
      </c>
      <c r="K40">
        <f t="shared" si="0"/>
        <v>10828.929</v>
      </c>
      <c r="L40">
        <f t="shared" si="1"/>
        <v>6892.8899999999958</v>
      </c>
      <c r="M40">
        <f t="shared" si="2"/>
        <v>4604.4589999999989</v>
      </c>
      <c r="N40">
        <f t="shared" si="3"/>
        <v>6789.757999999998</v>
      </c>
      <c r="P40">
        <f t="shared" si="4"/>
        <v>99.999999999999986</v>
      </c>
      <c r="Q40">
        <f t="shared" si="5"/>
        <v>63.652555114176067</v>
      </c>
      <c r="R40">
        <f t="shared" si="6"/>
        <v>42.519985125029436</v>
      </c>
      <c r="S40">
        <f t="shared" si="7"/>
        <v>62.700180230196338</v>
      </c>
      <c r="U40" s="1"/>
    </row>
    <row r="41" spans="2:21">
      <c r="B41" s="11"/>
      <c r="C41" s="12" t="s">
        <v>23</v>
      </c>
      <c r="D41" s="12">
        <v>1</v>
      </c>
      <c r="E41">
        <v>40025.017999999996</v>
      </c>
      <c r="F41">
        <v>33612.463000000003</v>
      </c>
      <c r="G41">
        <v>32729.7</v>
      </c>
      <c r="H41">
        <v>31999.987000000001</v>
      </c>
      <c r="I41">
        <v>27022.589</v>
      </c>
      <c r="K41">
        <f t="shared" si="0"/>
        <v>13002.428999999996</v>
      </c>
      <c r="L41">
        <f t="shared" si="1"/>
        <v>6589.8740000000034</v>
      </c>
      <c r="M41">
        <f t="shared" si="2"/>
        <v>5707.1110000000008</v>
      </c>
      <c r="N41">
        <f t="shared" si="3"/>
        <v>4977.398000000001</v>
      </c>
      <c r="P41">
        <f t="shared" si="4"/>
        <v>100</v>
      </c>
      <c r="Q41">
        <f t="shared" si="5"/>
        <v>50.68186874929296</v>
      </c>
      <c r="R41">
        <f t="shared" si="6"/>
        <v>43.892652672819843</v>
      </c>
      <c r="S41">
        <f t="shared" si="7"/>
        <v>38.280524354334119</v>
      </c>
      <c r="U41" s="1"/>
    </row>
    <row r="42" spans="2:21">
      <c r="B42" s="11"/>
      <c r="C42" s="12"/>
      <c r="D42" s="12">
        <v>2</v>
      </c>
      <c r="E42">
        <v>37562.286</v>
      </c>
      <c r="F42">
        <v>31792.148000000001</v>
      </c>
      <c r="G42">
        <v>31529.272000000001</v>
      </c>
      <c r="H42">
        <v>31642.286</v>
      </c>
      <c r="I42">
        <v>32043.432000000001</v>
      </c>
      <c r="K42">
        <f t="shared" si="0"/>
        <v>5518.8539999999994</v>
      </c>
      <c r="L42">
        <f t="shared" si="1"/>
        <v>-251.28399999999965</v>
      </c>
      <c r="M42">
        <f t="shared" si="2"/>
        <v>-514.15999999999985</v>
      </c>
      <c r="N42">
        <f t="shared" si="3"/>
        <v>-401.14600000000064</v>
      </c>
      <c r="P42">
        <f t="shared" si="4"/>
        <v>100</v>
      </c>
      <c r="Q42">
        <f t="shared" si="5"/>
        <v>-4.553191658992966</v>
      </c>
      <c r="R42">
        <f t="shared" si="6"/>
        <v>-9.3164269248651976</v>
      </c>
      <c r="S42">
        <f t="shared" si="7"/>
        <v>-7.268646715423178</v>
      </c>
      <c r="U42" s="1"/>
    </row>
    <row r="43" spans="2:21">
      <c r="B43" s="11"/>
      <c r="C43" s="12" t="s">
        <v>24</v>
      </c>
      <c r="D43" s="12">
        <v>8.1</v>
      </c>
      <c r="E43">
        <v>40583.358</v>
      </c>
      <c r="F43">
        <v>33167.762000000002</v>
      </c>
      <c r="G43">
        <v>35470.883999999998</v>
      </c>
      <c r="H43">
        <v>32419.832999999999</v>
      </c>
      <c r="I43">
        <v>28378.366000000002</v>
      </c>
      <c r="K43">
        <f t="shared" si="0"/>
        <v>12204.991999999998</v>
      </c>
      <c r="L43">
        <f t="shared" si="1"/>
        <v>4789.3960000000006</v>
      </c>
      <c r="M43">
        <f t="shared" si="2"/>
        <v>7092.5179999999964</v>
      </c>
      <c r="N43">
        <f t="shared" si="3"/>
        <v>4041.4669999999969</v>
      </c>
      <c r="P43">
        <f t="shared" si="4"/>
        <v>99.999999999999986</v>
      </c>
      <c r="Q43">
        <f t="shared" si="5"/>
        <v>39.241287499410092</v>
      </c>
      <c r="R43">
        <f t="shared" si="6"/>
        <v>58.111615312816241</v>
      </c>
      <c r="S43">
        <f t="shared" si="7"/>
        <v>33.11322940645924</v>
      </c>
      <c r="U43" s="1"/>
    </row>
    <row r="44" spans="2:21">
      <c r="B44" s="11"/>
      <c r="C44" s="12"/>
      <c r="D44" s="12">
        <v>8.1999999999999993</v>
      </c>
      <c r="E44">
        <v>42421.315999999999</v>
      </c>
      <c r="F44">
        <v>31515.425999999999</v>
      </c>
      <c r="G44">
        <v>31443.455999999998</v>
      </c>
      <c r="H44">
        <v>30958.202000000001</v>
      </c>
      <c r="I44">
        <v>28378.366000000002</v>
      </c>
      <c r="K44">
        <f t="shared" si="0"/>
        <v>14042.949999999997</v>
      </c>
      <c r="L44">
        <f t="shared" si="1"/>
        <v>3137.0599999999977</v>
      </c>
      <c r="M44">
        <f t="shared" si="2"/>
        <v>3065.0899999999965</v>
      </c>
      <c r="N44">
        <f t="shared" si="3"/>
        <v>2579.8359999999993</v>
      </c>
      <c r="P44">
        <f t="shared" si="4"/>
        <v>100</v>
      </c>
      <c r="Q44">
        <f t="shared" si="5"/>
        <v>22.339038449898336</v>
      </c>
      <c r="R44">
        <f t="shared" si="6"/>
        <v>21.826539295518373</v>
      </c>
      <c r="S44">
        <f t="shared" si="7"/>
        <v>18.371040272877135</v>
      </c>
      <c r="U44" s="1"/>
    </row>
    <row r="45" spans="2:21">
      <c r="B45" s="11"/>
      <c r="C45" s="12" t="s">
        <v>25</v>
      </c>
      <c r="D45" s="12">
        <v>2</v>
      </c>
      <c r="E45">
        <v>34876.387000000002</v>
      </c>
      <c r="F45">
        <v>31024.806</v>
      </c>
      <c r="G45">
        <v>31240.1</v>
      </c>
      <c r="H45">
        <v>31406.384999999998</v>
      </c>
      <c r="I45">
        <v>28676</v>
      </c>
      <c r="K45">
        <f t="shared" si="0"/>
        <v>6200.3870000000024</v>
      </c>
      <c r="L45">
        <f t="shared" si="1"/>
        <v>2348.8060000000005</v>
      </c>
      <c r="M45">
        <f t="shared" si="2"/>
        <v>2564.0999999999985</v>
      </c>
      <c r="N45">
        <f t="shared" si="3"/>
        <v>2730.3849999999984</v>
      </c>
      <c r="P45">
        <f t="shared" si="4"/>
        <v>99.999999999999986</v>
      </c>
      <c r="Q45">
        <f>100*L45/K45</f>
        <v>37.881603196703679</v>
      </c>
      <c r="R45">
        <f t="shared" si="6"/>
        <v>41.35387033099704</v>
      </c>
      <c r="S45">
        <f t="shared" si="7"/>
        <v>44.035719060761807</v>
      </c>
      <c r="U45" s="1"/>
    </row>
  </sheetData>
  <mergeCells count="4">
    <mergeCell ref="E1:I1"/>
    <mergeCell ref="K1:N1"/>
    <mergeCell ref="P1:S1"/>
    <mergeCell ref="U5:U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2020-12-14T18:07:46Z</dcterms:created>
  <dcterms:modified xsi:type="dcterms:W3CDTF">2020-12-14T18:07:49Z</dcterms:modified>
</cp:coreProperties>
</file>