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go.ducuing/Desktop/eLife source data/"/>
    </mc:Choice>
  </mc:AlternateContent>
  <xr:revisionPtr revIDLastSave="0" documentId="8_{F9F892B0-3EBB-844A-A18C-8BC466646081}" xr6:coauthVersionLast="36" xr6:coauthVersionMax="36" xr10:uidLastSave="{00000000-0000-0000-0000-000000000000}"/>
  <bookViews>
    <workbookView xWindow="780" yWindow="940" windowWidth="27640" windowHeight="15780" xr2:uid="{0EF73B36-77C1-454D-8F08-C127A15C60AD}"/>
  </bookViews>
  <sheets>
    <sheet name="Figure 3D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5" i="1" l="1"/>
  <c r="AB44" i="1"/>
  <c r="AB43" i="1"/>
  <c r="AB42" i="1"/>
  <c r="AB41" i="1"/>
  <c r="AB40" i="1"/>
  <c r="AB39" i="1"/>
  <c r="AB38" i="1"/>
  <c r="V38" i="1"/>
  <c r="V39" i="1" s="1"/>
  <c r="R38" i="1"/>
  <c r="R39" i="1" s="1"/>
  <c r="AB37" i="1"/>
  <c r="V37" i="1"/>
  <c r="R37" i="1"/>
  <c r="AB36" i="1"/>
  <c r="V36" i="1"/>
  <c r="R36" i="1"/>
  <c r="AB35" i="1"/>
  <c r="AB34" i="1"/>
  <c r="N34" i="1"/>
  <c r="J34" i="1"/>
  <c r="F34" i="1"/>
  <c r="AB33" i="1"/>
  <c r="AB32" i="1"/>
  <c r="AB31" i="1"/>
  <c r="V31" i="1"/>
  <c r="R31" i="1"/>
  <c r="AB30" i="1"/>
  <c r="AB29" i="1"/>
  <c r="AB28" i="1"/>
  <c r="AB27" i="1"/>
  <c r="AB26" i="1"/>
  <c r="AB25" i="1"/>
  <c r="AB24" i="1"/>
  <c r="AB23" i="1"/>
  <c r="AB22" i="1"/>
  <c r="F22" i="1"/>
  <c r="F23" i="1" s="1"/>
  <c r="AB21" i="1"/>
  <c r="F21" i="1"/>
  <c r="AB20" i="1"/>
  <c r="V20" i="1"/>
  <c r="V21" i="1" s="1"/>
  <c r="N20" i="1"/>
  <c r="F20" i="1"/>
  <c r="AB19" i="1"/>
  <c r="V19" i="1"/>
  <c r="N19" i="1"/>
  <c r="N21" i="1" s="1"/>
  <c r="J19" i="1"/>
  <c r="F19" i="1"/>
  <c r="AB18" i="1"/>
  <c r="V18" i="1"/>
  <c r="N18" i="1"/>
  <c r="J18" i="1"/>
  <c r="F18" i="1"/>
  <c r="AB17" i="1"/>
  <c r="V17" i="1"/>
  <c r="N17" i="1"/>
  <c r="J17" i="1"/>
  <c r="F17" i="1"/>
  <c r="AB16" i="1"/>
  <c r="V16" i="1"/>
  <c r="N16" i="1"/>
  <c r="J16" i="1"/>
  <c r="F16" i="1"/>
  <c r="AB15" i="1"/>
  <c r="V15" i="1"/>
  <c r="N15" i="1"/>
  <c r="J15" i="1"/>
  <c r="F15" i="1"/>
  <c r="AB14" i="1"/>
  <c r="AB13" i="1"/>
  <c r="R13" i="1"/>
  <c r="AB12" i="1"/>
  <c r="AB11" i="1"/>
  <c r="F11" i="1"/>
  <c r="AB10" i="1"/>
  <c r="AB9" i="1"/>
  <c r="V9" i="1"/>
  <c r="N9" i="1"/>
  <c r="AB8" i="1"/>
  <c r="J7" i="1"/>
  <c r="N36" i="1" l="1"/>
  <c r="N40" i="1"/>
  <c r="N38" i="1"/>
  <c r="N39" i="1"/>
  <c r="R21" i="1"/>
  <c r="R18" i="1"/>
  <c r="R19" i="1"/>
  <c r="R15" i="1"/>
  <c r="R20" i="1"/>
  <c r="R23" i="1"/>
  <c r="R17" i="1"/>
  <c r="R22" i="1"/>
  <c r="F36" i="1"/>
  <c r="F38" i="1"/>
  <c r="F39" i="1"/>
  <c r="F40" i="1"/>
  <c r="F37" i="1"/>
  <c r="F41" i="1"/>
  <c r="F42" i="1"/>
  <c r="J42" i="1"/>
  <c r="J41" i="1"/>
  <c r="J38" i="1"/>
  <c r="J36" i="1"/>
  <c r="J40" i="1"/>
  <c r="J37" i="1"/>
  <c r="J39" i="1"/>
  <c r="N37" i="1"/>
  <c r="N41" i="1"/>
  <c r="N42" i="1"/>
  <c r="R16" i="1"/>
  <c r="R24" i="1"/>
  <c r="R25" i="1"/>
</calcChain>
</file>

<file path=xl/sharedStrings.xml><?xml version="1.0" encoding="utf-8"?>
<sst xmlns="http://schemas.openxmlformats.org/spreadsheetml/2006/main" count="415" uniqueCount="34">
  <si>
    <t>Growth cone</t>
  </si>
  <si>
    <t>Flash position</t>
  </si>
  <si>
    <t>PlxnA1</t>
  </si>
  <si>
    <t>Postion: 0 = FP entry, 50 = midline, 100 = FP exit</t>
  </si>
  <si>
    <t>Raw</t>
  </si>
  <si>
    <t>Position 5</t>
  </si>
  <si>
    <t>GC 1</t>
  </si>
  <si>
    <t>Position 4</t>
  </si>
  <si>
    <t>Position 3</t>
  </si>
  <si>
    <t>Position 2</t>
  </si>
  <si>
    <t>Position 1</t>
  </si>
  <si>
    <t>GC 2</t>
  </si>
  <si>
    <t>Position</t>
  </si>
  <si>
    <t>cumulative %</t>
  </si>
  <si>
    <t>GC 3</t>
  </si>
  <si>
    <t>FP entry</t>
  </si>
  <si>
    <t>PlexA1 WT</t>
  </si>
  <si>
    <t>PlexA1 Y1815F</t>
  </si>
  <si>
    <t>GC 4</t>
  </si>
  <si>
    <t>FP exit</t>
  </si>
  <si>
    <t>GC 5</t>
  </si>
  <si>
    <t>FP length</t>
  </si>
  <si>
    <t>GC 6</t>
  </si>
  <si>
    <t>Kolmogorov-Smirnov (KS) test</t>
  </si>
  <si>
    <t>GC 7</t>
  </si>
  <si>
    <t>p-value</t>
  </si>
  <si>
    <t>GC 8</t>
  </si>
  <si>
    <t>Normalized</t>
  </si>
  <si>
    <t>PlxnA1 Y1815F</t>
  </si>
  <si>
    <t>Positon 3</t>
  </si>
  <si>
    <t>Positon 2</t>
  </si>
  <si>
    <t>Positon 1</t>
  </si>
  <si>
    <t>GC 9</t>
  </si>
  <si>
    <t>5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</si>
</sst>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0" borderId="0" xfId="0" applyFont="1" applyAlignment="1">
      <alignment horizontal="center"/>
    </xf>
    <xf numFmtId="0" fontId="2" fillId="0" borderId="0" xfId="0" applyFont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164" fontId="4" fillId="3" borderId="0" xfId="0" applyNumberFormat="1" applyFont="1" applyFill="1"/>
    <xf numFmtId="0" fontId="3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'[1]PlexA1 WT'!$X$5:$Y$5</c:f>
              <c:strCache>
                <c:ptCount val="1"/>
                <c:pt idx="0">
                  <c:v>PlexA1 WT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'[1]PlexA1 WT'!$X$6:$X$46</c:f>
              <c:numCache>
                <c:formatCode>General</c:formatCode>
                <c:ptCount val="41"/>
                <c:pt idx="0">
                  <c:v>-80</c:v>
                </c:pt>
                <c:pt idx="1">
                  <c:v>-5</c:v>
                </c:pt>
                <c:pt idx="2">
                  <c:v>-1.6260162601626016</c:v>
                </c:pt>
                <c:pt idx="3">
                  <c:v>-0.71942446043165476</c:v>
                </c:pt>
                <c:pt idx="4">
                  <c:v>0</c:v>
                </c:pt>
                <c:pt idx="5">
                  <c:v>1.6260162601626016</c:v>
                </c:pt>
                <c:pt idx="6">
                  <c:v>2.5862068965517242</c:v>
                </c:pt>
                <c:pt idx="7">
                  <c:v>3.0927835051546393</c:v>
                </c:pt>
                <c:pt idx="8">
                  <c:v>4.7619047619047619</c:v>
                </c:pt>
                <c:pt idx="9">
                  <c:v>6.0344827586206904</c:v>
                </c:pt>
                <c:pt idx="10">
                  <c:v>6.6666666666666661</c:v>
                </c:pt>
                <c:pt idx="11">
                  <c:v>8.148148148148147</c:v>
                </c:pt>
                <c:pt idx="12">
                  <c:v>9.7560975609756095</c:v>
                </c:pt>
                <c:pt idx="13">
                  <c:v>10.476190476190476</c:v>
                </c:pt>
                <c:pt idx="14">
                  <c:v>11.111111111111111</c:v>
                </c:pt>
                <c:pt idx="15">
                  <c:v>11.382113821138212</c:v>
                </c:pt>
                <c:pt idx="16">
                  <c:v>11.382113821138212</c:v>
                </c:pt>
                <c:pt idx="17">
                  <c:v>11.428571428571429</c:v>
                </c:pt>
                <c:pt idx="18">
                  <c:v>11.428571428571429</c:v>
                </c:pt>
                <c:pt idx="19">
                  <c:v>13.333333333333332</c:v>
                </c:pt>
                <c:pt idx="20">
                  <c:v>13.821138211382115</c:v>
                </c:pt>
                <c:pt idx="21">
                  <c:v>15.447154471544716</c:v>
                </c:pt>
                <c:pt idx="22">
                  <c:v>15.517241379310345</c:v>
                </c:pt>
                <c:pt idx="23">
                  <c:v>16.666666666666668</c:v>
                </c:pt>
                <c:pt idx="24">
                  <c:v>17.361111111111111</c:v>
                </c:pt>
                <c:pt idx="25">
                  <c:v>18.103448275862071</c:v>
                </c:pt>
                <c:pt idx="26">
                  <c:v>18.115942028985508</c:v>
                </c:pt>
                <c:pt idx="27">
                  <c:v>18.699186991869919</c:v>
                </c:pt>
                <c:pt idx="28">
                  <c:v>21.014492753623191</c:v>
                </c:pt>
                <c:pt idx="29">
                  <c:v>21.212121212121211</c:v>
                </c:pt>
                <c:pt idx="30">
                  <c:v>21.904761904761905</c:v>
                </c:pt>
                <c:pt idx="31">
                  <c:v>22.857142857142858</c:v>
                </c:pt>
                <c:pt idx="32">
                  <c:v>25.862068965517242</c:v>
                </c:pt>
                <c:pt idx="33">
                  <c:v>28.148148148148145</c:v>
                </c:pt>
                <c:pt idx="34">
                  <c:v>30.927835051546392</c:v>
                </c:pt>
                <c:pt idx="35">
                  <c:v>33.333333333333336</c:v>
                </c:pt>
                <c:pt idx="36">
                  <c:v>35.344827586206897</c:v>
                </c:pt>
                <c:pt idx="37">
                  <c:v>39.393939393939391</c:v>
                </c:pt>
                <c:pt idx="38">
                  <c:v>47.826086956521742</c:v>
                </c:pt>
                <c:pt idx="39">
                  <c:v>49.629629629629626</c:v>
                </c:pt>
                <c:pt idx="40">
                  <c:v>150</c:v>
                </c:pt>
              </c:numCache>
            </c:numRef>
          </c:xVal>
          <c:yVal>
            <c:numRef>
              <c:f>'[1]PlexA1 WT'!$Y$6:$Y$46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2.6315789473684212</c:v>
                </c:pt>
                <c:pt idx="3">
                  <c:v>5.2631578947368425</c:v>
                </c:pt>
                <c:pt idx="4">
                  <c:v>7.8947368421052628</c:v>
                </c:pt>
                <c:pt idx="5">
                  <c:v>10.526315789473685</c:v>
                </c:pt>
                <c:pt idx="6">
                  <c:v>13.157894736842104</c:v>
                </c:pt>
                <c:pt idx="7">
                  <c:v>15.789473684210526</c:v>
                </c:pt>
                <c:pt idx="8">
                  <c:v>18.421052631578949</c:v>
                </c:pt>
                <c:pt idx="9">
                  <c:v>21.05263157894737</c:v>
                </c:pt>
                <c:pt idx="10">
                  <c:v>23.684210526315791</c:v>
                </c:pt>
                <c:pt idx="11">
                  <c:v>26.315789473684209</c:v>
                </c:pt>
                <c:pt idx="12">
                  <c:v>28.94736842105263</c:v>
                </c:pt>
                <c:pt idx="13">
                  <c:v>31.578947368421051</c:v>
                </c:pt>
                <c:pt idx="14">
                  <c:v>34.210526315789473</c:v>
                </c:pt>
                <c:pt idx="15">
                  <c:v>36.842105263157897</c:v>
                </c:pt>
                <c:pt idx="16">
                  <c:v>39.473684210526315</c:v>
                </c:pt>
                <c:pt idx="17">
                  <c:v>42.10526315789474</c:v>
                </c:pt>
                <c:pt idx="18">
                  <c:v>44.736842105263158</c:v>
                </c:pt>
                <c:pt idx="19">
                  <c:v>47.368421052631582</c:v>
                </c:pt>
                <c:pt idx="20">
                  <c:v>50</c:v>
                </c:pt>
                <c:pt idx="21">
                  <c:v>52.631578947368418</c:v>
                </c:pt>
                <c:pt idx="22">
                  <c:v>55.263157894736842</c:v>
                </c:pt>
                <c:pt idx="23">
                  <c:v>57.89473684210526</c:v>
                </c:pt>
                <c:pt idx="24">
                  <c:v>60.526315789473685</c:v>
                </c:pt>
                <c:pt idx="25">
                  <c:v>63.157894736842103</c:v>
                </c:pt>
                <c:pt idx="26">
                  <c:v>65.78947368421052</c:v>
                </c:pt>
                <c:pt idx="27">
                  <c:v>68.421052631578945</c:v>
                </c:pt>
                <c:pt idx="28">
                  <c:v>71.05263157894737</c:v>
                </c:pt>
                <c:pt idx="29">
                  <c:v>73.684210526315795</c:v>
                </c:pt>
                <c:pt idx="30">
                  <c:v>76.315789473684205</c:v>
                </c:pt>
                <c:pt idx="31">
                  <c:v>78.94736842105263</c:v>
                </c:pt>
                <c:pt idx="32">
                  <c:v>81.578947368421055</c:v>
                </c:pt>
                <c:pt idx="33">
                  <c:v>84.21052631578948</c:v>
                </c:pt>
                <c:pt idx="34">
                  <c:v>86.84210526315789</c:v>
                </c:pt>
                <c:pt idx="35">
                  <c:v>89.473684210526315</c:v>
                </c:pt>
                <c:pt idx="36">
                  <c:v>92.10526315789474</c:v>
                </c:pt>
                <c:pt idx="37">
                  <c:v>94.736842105263165</c:v>
                </c:pt>
                <c:pt idx="38">
                  <c:v>97.368421052631575</c:v>
                </c:pt>
                <c:pt idx="39">
                  <c:v>100</c:v>
                </c:pt>
                <c:pt idx="40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E25-684D-B2FD-40EFE81C9FC7}"/>
            </c:ext>
          </c:extLst>
        </c:ser>
        <c:ser>
          <c:idx val="1"/>
          <c:order val="1"/>
          <c:tx>
            <c:strRef>
              <c:f>'[1]PlexA1 WT'!$Z$5:$AA$5</c:f>
              <c:strCache>
                <c:ptCount val="1"/>
                <c:pt idx="0">
                  <c:v>PlexA1 Y1815F</c:v>
                </c:pt>
              </c:strCache>
            </c:strRef>
          </c:tx>
          <c:spPr>
            <a:ln w="349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'[1]PlexA1 WT'!$Z$6:$Z$63</c:f>
              <c:numCache>
                <c:formatCode>General</c:formatCode>
                <c:ptCount val="58"/>
                <c:pt idx="0">
                  <c:v>-80</c:v>
                </c:pt>
                <c:pt idx="1">
                  <c:v>-70</c:v>
                </c:pt>
                <c:pt idx="2">
                  <c:v>-68.309859154929583</c:v>
                </c:pt>
                <c:pt idx="3">
                  <c:v>-41.12903225806452</c:v>
                </c:pt>
                <c:pt idx="4">
                  <c:v>-34.274193548387096</c:v>
                </c:pt>
                <c:pt idx="5">
                  <c:v>-28.901734104046245</c:v>
                </c:pt>
                <c:pt idx="6">
                  <c:v>-26.428571428571431</c:v>
                </c:pt>
                <c:pt idx="7">
                  <c:v>-23.966942148760332</c:v>
                </c:pt>
                <c:pt idx="8">
                  <c:v>-22.535211267605636</c:v>
                </c:pt>
                <c:pt idx="9">
                  <c:v>-13.333333333333332</c:v>
                </c:pt>
                <c:pt idx="10">
                  <c:v>-10.887096774193548</c:v>
                </c:pt>
                <c:pt idx="11">
                  <c:v>-8.4415584415584419</c:v>
                </c:pt>
                <c:pt idx="12">
                  <c:v>-8.3969465648854964</c:v>
                </c:pt>
                <c:pt idx="13">
                  <c:v>-7.7777777777777777</c:v>
                </c:pt>
                <c:pt idx="14">
                  <c:v>-7.5266129032258284</c:v>
                </c:pt>
                <c:pt idx="15">
                  <c:v>-7.5144508670520231</c:v>
                </c:pt>
                <c:pt idx="16">
                  <c:v>-6.8702290076335872</c:v>
                </c:pt>
                <c:pt idx="17">
                  <c:v>-5.6338028169014089</c:v>
                </c:pt>
                <c:pt idx="18">
                  <c:v>-3.5211267605633805</c:v>
                </c:pt>
                <c:pt idx="19">
                  <c:v>-2.1428571428571428</c:v>
                </c:pt>
                <c:pt idx="20">
                  <c:v>-0.82644628099173556</c:v>
                </c:pt>
                <c:pt idx="21">
                  <c:v>-0.64935064935064934</c:v>
                </c:pt>
                <c:pt idx="22">
                  <c:v>0.76335877862595414</c:v>
                </c:pt>
                <c:pt idx="23">
                  <c:v>2.0833333333333335</c:v>
                </c:pt>
                <c:pt idx="24">
                  <c:v>2.8901734104046244</c:v>
                </c:pt>
                <c:pt idx="25">
                  <c:v>3.4682080924855492</c:v>
                </c:pt>
                <c:pt idx="26">
                  <c:v>6.3583815028901736</c:v>
                </c:pt>
                <c:pt idx="27">
                  <c:v>7.2289156626506026</c:v>
                </c:pt>
                <c:pt idx="28">
                  <c:v>7.2727272727272734</c:v>
                </c:pt>
                <c:pt idx="29">
                  <c:v>7.4074074074074066</c:v>
                </c:pt>
                <c:pt idx="30">
                  <c:v>7.6335877862595414</c:v>
                </c:pt>
                <c:pt idx="31">
                  <c:v>7.7777777777777777</c:v>
                </c:pt>
                <c:pt idx="32">
                  <c:v>8.3333333333333339</c:v>
                </c:pt>
                <c:pt idx="33">
                  <c:v>8.8607594936708853</c:v>
                </c:pt>
                <c:pt idx="34">
                  <c:v>9.0909090909090917</c:v>
                </c:pt>
                <c:pt idx="35">
                  <c:v>9.2592592592592595</c:v>
                </c:pt>
                <c:pt idx="36">
                  <c:v>9.8265895953757223</c:v>
                </c:pt>
                <c:pt idx="37">
                  <c:v>10.185185185185185</c:v>
                </c:pt>
                <c:pt idx="38">
                  <c:v>10.185185185185185</c:v>
                </c:pt>
                <c:pt idx="39">
                  <c:v>10.38961038961039</c:v>
                </c:pt>
                <c:pt idx="40">
                  <c:v>11.03448275862069</c:v>
                </c:pt>
                <c:pt idx="41">
                  <c:v>11.428571428571429</c:v>
                </c:pt>
                <c:pt idx="42">
                  <c:v>16.233766233766232</c:v>
                </c:pt>
                <c:pt idx="43">
                  <c:v>17.919075144508671</c:v>
                </c:pt>
                <c:pt idx="44">
                  <c:v>21.296296296296294</c:v>
                </c:pt>
                <c:pt idx="45">
                  <c:v>23.121387283236995</c:v>
                </c:pt>
                <c:pt idx="46">
                  <c:v>25.35211267605634</c:v>
                </c:pt>
                <c:pt idx="47">
                  <c:v>25.954198473282442</c:v>
                </c:pt>
                <c:pt idx="48">
                  <c:v>26.446280991735538</c:v>
                </c:pt>
                <c:pt idx="49">
                  <c:v>26.506024096385545</c:v>
                </c:pt>
                <c:pt idx="50">
                  <c:v>26.612903225806452</c:v>
                </c:pt>
                <c:pt idx="51">
                  <c:v>26.666666666666664</c:v>
                </c:pt>
                <c:pt idx="52">
                  <c:v>30.000000000000004</c:v>
                </c:pt>
                <c:pt idx="53">
                  <c:v>39.306358381502889</c:v>
                </c:pt>
                <c:pt idx="54">
                  <c:v>46.666666666666664</c:v>
                </c:pt>
                <c:pt idx="55">
                  <c:v>50</c:v>
                </c:pt>
                <c:pt idx="56">
                  <c:v>100</c:v>
                </c:pt>
                <c:pt idx="57">
                  <c:v>150</c:v>
                </c:pt>
              </c:numCache>
            </c:numRef>
          </c:xVal>
          <c:yVal>
            <c:numRef>
              <c:f>'[1]PlexA1 WT'!$AA$6:$AA$63</c:f>
              <c:numCache>
                <c:formatCode>General</c:formatCode>
                <c:ptCount val="58"/>
                <c:pt idx="0">
                  <c:v>0</c:v>
                </c:pt>
                <c:pt idx="1">
                  <c:v>0</c:v>
                </c:pt>
                <c:pt idx="2">
                  <c:v>1.8867924528301887</c:v>
                </c:pt>
                <c:pt idx="3">
                  <c:v>3.7735849056603774</c:v>
                </c:pt>
                <c:pt idx="4">
                  <c:v>5.6603773584905657</c:v>
                </c:pt>
                <c:pt idx="5">
                  <c:v>7.5471698113207548</c:v>
                </c:pt>
                <c:pt idx="6">
                  <c:v>9.433962264150944</c:v>
                </c:pt>
                <c:pt idx="7">
                  <c:v>11.320754716981131</c:v>
                </c:pt>
                <c:pt idx="8">
                  <c:v>13.20754716981132</c:v>
                </c:pt>
                <c:pt idx="9">
                  <c:v>15.09433962264151</c:v>
                </c:pt>
                <c:pt idx="10">
                  <c:v>16.981132075471699</c:v>
                </c:pt>
                <c:pt idx="11">
                  <c:v>18.867924528301888</c:v>
                </c:pt>
                <c:pt idx="12">
                  <c:v>20.754716981132077</c:v>
                </c:pt>
                <c:pt idx="13">
                  <c:v>22.641509433962263</c:v>
                </c:pt>
                <c:pt idx="14">
                  <c:v>24.528301886792452</c:v>
                </c:pt>
                <c:pt idx="15">
                  <c:v>26.415094339622641</c:v>
                </c:pt>
                <c:pt idx="16">
                  <c:v>28.30188679245283</c:v>
                </c:pt>
                <c:pt idx="17">
                  <c:v>30.188679245283019</c:v>
                </c:pt>
                <c:pt idx="18">
                  <c:v>32.075471698113205</c:v>
                </c:pt>
                <c:pt idx="19">
                  <c:v>33.962264150943398</c:v>
                </c:pt>
                <c:pt idx="20">
                  <c:v>35.849056603773583</c:v>
                </c:pt>
                <c:pt idx="21">
                  <c:v>37.735849056603776</c:v>
                </c:pt>
                <c:pt idx="22">
                  <c:v>39.622641509433961</c:v>
                </c:pt>
                <c:pt idx="23">
                  <c:v>41.509433962264154</c:v>
                </c:pt>
                <c:pt idx="24">
                  <c:v>43.39622641509434</c:v>
                </c:pt>
                <c:pt idx="25">
                  <c:v>45.283018867924525</c:v>
                </c:pt>
                <c:pt idx="26">
                  <c:v>47.169811320754718</c:v>
                </c:pt>
                <c:pt idx="27">
                  <c:v>49.056603773584904</c:v>
                </c:pt>
                <c:pt idx="28">
                  <c:v>50.943396226415096</c:v>
                </c:pt>
                <c:pt idx="29">
                  <c:v>52.830188679245282</c:v>
                </c:pt>
                <c:pt idx="30">
                  <c:v>54.716981132075475</c:v>
                </c:pt>
                <c:pt idx="31">
                  <c:v>56.60377358490566</c:v>
                </c:pt>
                <c:pt idx="32">
                  <c:v>58.490566037735846</c:v>
                </c:pt>
                <c:pt idx="33">
                  <c:v>60.377358490566039</c:v>
                </c:pt>
                <c:pt idx="34">
                  <c:v>62.264150943396224</c:v>
                </c:pt>
                <c:pt idx="35">
                  <c:v>64.15094339622641</c:v>
                </c:pt>
                <c:pt idx="36">
                  <c:v>66.037735849056602</c:v>
                </c:pt>
                <c:pt idx="37">
                  <c:v>67.924528301886795</c:v>
                </c:pt>
                <c:pt idx="38">
                  <c:v>69.811320754716988</c:v>
                </c:pt>
                <c:pt idx="39">
                  <c:v>71.698113207547166</c:v>
                </c:pt>
                <c:pt idx="40">
                  <c:v>73.584905660377359</c:v>
                </c:pt>
                <c:pt idx="41">
                  <c:v>75.471698113207552</c:v>
                </c:pt>
                <c:pt idx="42">
                  <c:v>77.35849056603773</c:v>
                </c:pt>
                <c:pt idx="43">
                  <c:v>79.245283018867923</c:v>
                </c:pt>
                <c:pt idx="44">
                  <c:v>81.132075471698116</c:v>
                </c:pt>
                <c:pt idx="45">
                  <c:v>83.018867924528308</c:v>
                </c:pt>
                <c:pt idx="46">
                  <c:v>84.905660377358487</c:v>
                </c:pt>
                <c:pt idx="47">
                  <c:v>86.79245283018868</c:v>
                </c:pt>
                <c:pt idx="48">
                  <c:v>88.679245283018872</c:v>
                </c:pt>
                <c:pt idx="49">
                  <c:v>90.566037735849051</c:v>
                </c:pt>
                <c:pt idx="50">
                  <c:v>92.452830188679243</c:v>
                </c:pt>
                <c:pt idx="51">
                  <c:v>94.339622641509436</c:v>
                </c:pt>
                <c:pt idx="52">
                  <c:v>96.226415094339629</c:v>
                </c:pt>
                <c:pt idx="53">
                  <c:v>98.113207547169807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E25-684D-B2FD-40EFE81C9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7492256"/>
        <c:axId val="1050195024"/>
      </c:scatterChart>
      <c:valAx>
        <c:axId val="102749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50195024"/>
        <c:crosses val="autoZero"/>
        <c:crossBetween val="midCat"/>
      </c:valAx>
      <c:valAx>
        <c:axId val="10501950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27492256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457200</xdr:colOff>
      <xdr:row>17</xdr:row>
      <xdr:rowOff>127000</xdr:rowOff>
    </xdr:from>
    <xdr:to>
      <xdr:col>40</xdr:col>
      <xdr:colOff>659888</xdr:colOff>
      <xdr:row>47</xdr:row>
      <xdr:rowOff>112889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094975A-9361-2F44-9EF5-1AD93EF98D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.ducuing/Desktop/Quantifications/Carto%20PlexM%20Ty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exM Tyr"/>
      <sheetName val="PlexA1 WT"/>
    </sheetNames>
    <sheetDataSet>
      <sheetData sheetId="0" refreshError="1"/>
      <sheetData sheetId="1">
        <row r="5">
          <cell r="X5" t="str">
            <v>PlexA1 WT</v>
          </cell>
          <cell r="Z5" t="str">
            <v>PlexA1 Y1815F</v>
          </cell>
        </row>
        <row r="6">
          <cell r="X6">
            <v>-80</v>
          </cell>
          <cell r="Y6">
            <v>0</v>
          </cell>
          <cell r="Z6">
            <v>-80</v>
          </cell>
          <cell r="AA6">
            <v>0</v>
          </cell>
        </row>
        <row r="7">
          <cell r="X7">
            <v>-5</v>
          </cell>
          <cell r="Y7">
            <v>0</v>
          </cell>
          <cell r="Z7">
            <v>-70</v>
          </cell>
          <cell r="AA7">
            <v>0</v>
          </cell>
        </row>
        <row r="8">
          <cell r="X8">
            <v>-1.6260162601626016</v>
          </cell>
          <cell r="Y8">
            <v>2.6315789473684212</v>
          </cell>
          <cell r="Z8">
            <v>-68.309859154929583</v>
          </cell>
          <cell r="AA8">
            <v>1.8867924528301887</v>
          </cell>
        </row>
        <row r="9">
          <cell r="X9">
            <v>-0.71942446043165476</v>
          </cell>
          <cell r="Y9">
            <v>5.2631578947368425</v>
          </cell>
          <cell r="Z9">
            <v>-41.12903225806452</v>
          </cell>
          <cell r="AA9">
            <v>3.7735849056603774</v>
          </cell>
        </row>
        <row r="10">
          <cell r="X10">
            <v>0</v>
          </cell>
          <cell r="Y10">
            <v>7.8947368421052628</v>
          </cell>
          <cell r="Z10">
            <v>-34.274193548387096</v>
          </cell>
          <cell r="AA10">
            <v>5.6603773584905657</v>
          </cell>
        </row>
        <row r="11">
          <cell r="X11">
            <v>1.6260162601626016</v>
          </cell>
          <cell r="Y11">
            <v>10.526315789473685</v>
          </cell>
          <cell r="Z11">
            <v>-28.901734104046245</v>
          </cell>
          <cell r="AA11">
            <v>7.5471698113207548</v>
          </cell>
        </row>
        <row r="12">
          <cell r="X12">
            <v>2.5862068965517242</v>
          </cell>
          <cell r="Y12">
            <v>13.157894736842104</v>
          </cell>
          <cell r="Z12">
            <v>-26.428571428571431</v>
          </cell>
          <cell r="AA12">
            <v>9.433962264150944</v>
          </cell>
        </row>
        <row r="13">
          <cell r="X13">
            <v>3.0927835051546393</v>
          </cell>
          <cell r="Y13">
            <v>15.789473684210526</v>
          </cell>
          <cell r="Z13">
            <v>-23.966942148760332</v>
          </cell>
          <cell r="AA13">
            <v>11.320754716981131</v>
          </cell>
        </row>
        <row r="14">
          <cell r="X14">
            <v>4.7619047619047619</v>
          </cell>
          <cell r="Y14">
            <v>18.421052631578949</v>
          </cell>
          <cell r="Z14">
            <v>-22.535211267605636</v>
          </cell>
          <cell r="AA14">
            <v>13.20754716981132</v>
          </cell>
        </row>
        <row r="15">
          <cell r="X15">
            <v>6.0344827586206904</v>
          </cell>
          <cell r="Y15">
            <v>21.05263157894737</v>
          </cell>
          <cell r="Z15">
            <v>-13.333333333333332</v>
          </cell>
          <cell r="AA15">
            <v>15.09433962264151</v>
          </cell>
        </row>
        <row r="16">
          <cell r="X16">
            <v>6.6666666666666661</v>
          </cell>
          <cell r="Y16">
            <v>23.684210526315791</v>
          </cell>
          <cell r="Z16">
            <v>-10.887096774193548</v>
          </cell>
          <cell r="AA16">
            <v>16.981132075471699</v>
          </cell>
        </row>
        <row r="17">
          <cell r="X17">
            <v>8.148148148148147</v>
          </cell>
          <cell r="Y17">
            <v>26.315789473684209</v>
          </cell>
          <cell r="Z17">
            <v>-8.4415584415584419</v>
          </cell>
          <cell r="AA17">
            <v>18.867924528301888</v>
          </cell>
        </row>
        <row r="18">
          <cell r="X18">
            <v>9.7560975609756095</v>
          </cell>
          <cell r="Y18">
            <v>28.94736842105263</v>
          </cell>
          <cell r="Z18">
            <v>-8.3969465648854964</v>
          </cell>
          <cell r="AA18">
            <v>20.754716981132077</v>
          </cell>
        </row>
        <row r="19">
          <cell r="X19">
            <v>10.476190476190476</v>
          </cell>
          <cell r="Y19">
            <v>31.578947368421051</v>
          </cell>
          <cell r="Z19">
            <v>-7.7777777777777777</v>
          </cell>
          <cell r="AA19">
            <v>22.641509433962263</v>
          </cell>
        </row>
        <row r="20">
          <cell r="X20">
            <v>11.111111111111111</v>
          </cell>
          <cell r="Y20">
            <v>34.210526315789473</v>
          </cell>
          <cell r="Z20">
            <v>-7.5266129032258284</v>
          </cell>
          <cell r="AA20">
            <v>24.528301886792452</v>
          </cell>
        </row>
        <row r="21">
          <cell r="X21">
            <v>11.382113821138212</v>
          </cell>
          <cell r="Y21">
            <v>36.842105263157897</v>
          </cell>
          <cell r="Z21">
            <v>-7.5144508670520231</v>
          </cell>
          <cell r="AA21">
            <v>26.415094339622641</v>
          </cell>
        </row>
        <row r="22">
          <cell r="X22">
            <v>11.382113821138212</v>
          </cell>
          <cell r="Y22">
            <v>39.473684210526315</v>
          </cell>
          <cell r="Z22">
            <v>-6.8702290076335872</v>
          </cell>
          <cell r="AA22">
            <v>28.30188679245283</v>
          </cell>
        </row>
        <row r="23">
          <cell r="X23">
            <v>11.428571428571429</v>
          </cell>
          <cell r="Y23">
            <v>42.10526315789474</v>
          </cell>
          <cell r="Z23">
            <v>-5.6338028169014089</v>
          </cell>
          <cell r="AA23">
            <v>30.188679245283019</v>
          </cell>
        </row>
        <row r="24">
          <cell r="X24">
            <v>11.428571428571429</v>
          </cell>
          <cell r="Y24">
            <v>44.736842105263158</v>
          </cell>
          <cell r="Z24">
            <v>-3.5211267605633805</v>
          </cell>
          <cell r="AA24">
            <v>32.075471698113205</v>
          </cell>
        </row>
        <row r="25">
          <cell r="X25">
            <v>13.333333333333332</v>
          </cell>
          <cell r="Y25">
            <v>47.368421052631582</v>
          </cell>
          <cell r="Z25">
            <v>-2.1428571428571428</v>
          </cell>
          <cell r="AA25">
            <v>33.962264150943398</v>
          </cell>
        </row>
        <row r="26">
          <cell r="X26">
            <v>13.821138211382115</v>
          </cell>
          <cell r="Y26">
            <v>50</v>
          </cell>
          <cell r="Z26">
            <v>-0.82644628099173556</v>
          </cell>
          <cell r="AA26">
            <v>35.849056603773583</v>
          </cell>
        </row>
        <row r="27">
          <cell r="X27">
            <v>15.447154471544716</v>
          </cell>
          <cell r="Y27">
            <v>52.631578947368418</v>
          </cell>
          <cell r="Z27">
            <v>-0.64935064935064934</v>
          </cell>
          <cell r="AA27">
            <v>37.735849056603776</v>
          </cell>
        </row>
        <row r="28">
          <cell r="X28">
            <v>15.517241379310345</v>
          </cell>
          <cell r="Y28">
            <v>55.263157894736842</v>
          </cell>
          <cell r="Z28">
            <v>0.76335877862595414</v>
          </cell>
          <cell r="AA28">
            <v>39.622641509433961</v>
          </cell>
        </row>
        <row r="29">
          <cell r="X29">
            <v>16.666666666666668</v>
          </cell>
          <cell r="Y29">
            <v>57.89473684210526</v>
          </cell>
          <cell r="Z29">
            <v>2.0833333333333335</v>
          </cell>
          <cell r="AA29">
            <v>41.509433962264154</v>
          </cell>
        </row>
        <row r="30">
          <cell r="X30">
            <v>17.361111111111111</v>
          </cell>
          <cell r="Y30">
            <v>60.526315789473685</v>
          </cell>
          <cell r="Z30">
            <v>2.8901734104046244</v>
          </cell>
          <cell r="AA30">
            <v>43.39622641509434</v>
          </cell>
        </row>
        <row r="31">
          <cell r="X31">
            <v>18.103448275862071</v>
          </cell>
          <cell r="Y31">
            <v>63.157894736842103</v>
          </cell>
          <cell r="Z31">
            <v>3.4682080924855492</v>
          </cell>
          <cell r="AA31">
            <v>45.283018867924525</v>
          </cell>
        </row>
        <row r="32">
          <cell r="X32">
            <v>18.115942028985508</v>
          </cell>
          <cell r="Y32">
            <v>65.78947368421052</v>
          </cell>
          <cell r="Z32">
            <v>6.3583815028901736</v>
          </cell>
          <cell r="AA32">
            <v>47.169811320754718</v>
          </cell>
        </row>
        <row r="33">
          <cell r="X33">
            <v>18.699186991869919</v>
          </cell>
          <cell r="Y33">
            <v>68.421052631578945</v>
          </cell>
          <cell r="Z33">
            <v>7.2289156626506026</v>
          </cell>
          <cell r="AA33">
            <v>49.056603773584904</v>
          </cell>
        </row>
        <row r="34">
          <cell r="X34">
            <v>21.014492753623191</v>
          </cell>
          <cell r="Y34">
            <v>71.05263157894737</v>
          </cell>
          <cell r="Z34">
            <v>7.2727272727272734</v>
          </cell>
          <cell r="AA34">
            <v>50.943396226415096</v>
          </cell>
        </row>
        <row r="35">
          <cell r="X35">
            <v>21.212121212121211</v>
          </cell>
          <cell r="Y35">
            <v>73.684210526315795</v>
          </cell>
          <cell r="Z35">
            <v>7.4074074074074066</v>
          </cell>
          <cell r="AA35">
            <v>52.830188679245282</v>
          </cell>
        </row>
        <row r="36">
          <cell r="X36">
            <v>21.904761904761905</v>
          </cell>
          <cell r="Y36">
            <v>76.315789473684205</v>
          </cell>
          <cell r="Z36">
            <v>7.6335877862595414</v>
          </cell>
          <cell r="AA36">
            <v>54.716981132075475</v>
          </cell>
        </row>
        <row r="37">
          <cell r="X37">
            <v>22.857142857142858</v>
          </cell>
          <cell r="Y37">
            <v>78.94736842105263</v>
          </cell>
          <cell r="Z37">
            <v>7.7777777777777777</v>
          </cell>
          <cell r="AA37">
            <v>56.60377358490566</v>
          </cell>
        </row>
        <row r="38">
          <cell r="X38">
            <v>25.862068965517242</v>
          </cell>
          <cell r="Y38">
            <v>81.578947368421055</v>
          </cell>
          <cell r="Z38">
            <v>8.3333333333333339</v>
          </cell>
          <cell r="AA38">
            <v>58.490566037735846</v>
          </cell>
        </row>
        <row r="39">
          <cell r="X39">
            <v>28.148148148148145</v>
          </cell>
          <cell r="Y39">
            <v>84.21052631578948</v>
          </cell>
          <cell r="Z39">
            <v>8.8607594936708853</v>
          </cell>
          <cell r="AA39">
            <v>60.377358490566039</v>
          </cell>
        </row>
        <row r="40">
          <cell r="X40">
            <v>30.927835051546392</v>
          </cell>
          <cell r="Y40">
            <v>86.84210526315789</v>
          </cell>
          <cell r="Z40">
            <v>9.0909090909090917</v>
          </cell>
          <cell r="AA40">
            <v>62.264150943396224</v>
          </cell>
        </row>
        <row r="41">
          <cell r="X41">
            <v>33.333333333333336</v>
          </cell>
          <cell r="Y41">
            <v>89.473684210526315</v>
          </cell>
          <cell r="Z41">
            <v>9.2592592592592595</v>
          </cell>
          <cell r="AA41">
            <v>64.15094339622641</v>
          </cell>
        </row>
        <row r="42">
          <cell r="X42">
            <v>35.344827586206897</v>
          </cell>
          <cell r="Y42">
            <v>92.10526315789474</v>
          </cell>
          <cell r="Z42">
            <v>9.8265895953757223</v>
          </cell>
          <cell r="AA42">
            <v>66.037735849056602</v>
          </cell>
        </row>
        <row r="43">
          <cell r="X43">
            <v>39.393939393939391</v>
          </cell>
          <cell r="Y43">
            <v>94.736842105263165</v>
          </cell>
          <cell r="Z43">
            <v>10.185185185185185</v>
          </cell>
          <cell r="AA43">
            <v>67.924528301886795</v>
          </cell>
        </row>
        <row r="44">
          <cell r="X44">
            <v>47.826086956521742</v>
          </cell>
          <cell r="Y44">
            <v>97.368421052631575</v>
          </cell>
          <cell r="Z44">
            <v>10.185185185185185</v>
          </cell>
          <cell r="AA44">
            <v>69.811320754716988</v>
          </cell>
        </row>
        <row r="45">
          <cell r="X45">
            <v>49.629629629629626</v>
          </cell>
          <cell r="Y45">
            <v>100</v>
          </cell>
          <cell r="Z45">
            <v>10.38961038961039</v>
          </cell>
          <cell r="AA45">
            <v>71.698113207547166</v>
          </cell>
        </row>
        <row r="46">
          <cell r="X46">
            <v>150</v>
          </cell>
          <cell r="Y46">
            <v>100</v>
          </cell>
          <cell r="Z46">
            <v>11.03448275862069</v>
          </cell>
          <cell r="AA46">
            <v>73.584905660377359</v>
          </cell>
        </row>
        <row r="47">
          <cell r="Z47">
            <v>11.428571428571429</v>
          </cell>
          <cell r="AA47">
            <v>75.471698113207552</v>
          </cell>
        </row>
        <row r="48">
          <cell r="Z48">
            <v>16.233766233766232</v>
          </cell>
          <cell r="AA48">
            <v>77.35849056603773</v>
          </cell>
        </row>
        <row r="49">
          <cell r="Z49">
            <v>17.919075144508671</v>
          </cell>
          <cell r="AA49">
            <v>79.245283018867923</v>
          </cell>
        </row>
        <row r="50">
          <cell r="Z50">
            <v>21.296296296296294</v>
          </cell>
          <cell r="AA50">
            <v>81.132075471698116</v>
          </cell>
        </row>
        <row r="51">
          <cell r="Z51">
            <v>23.121387283236995</v>
          </cell>
          <cell r="AA51">
            <v>83.018867924528308</v>
          </cell>
        </row>
        <row r="52">
          <cell r="Z52">
            <v>25.35211267605634</v>
          </cell>
          <cell r="AA52">
            <v>84.905660377358487</v>
          </cell>
        </row>
        <row r="53">
          <cell r="Z53">
            <v>25.954198473282442</v>
          </cell>
          <cell r="AA53">
            <v>86.79245283018868</v>
          </cell>
        </row>
        <row r="54">
          <cell r="Z54">
            <v>26.446280991735538</v>
          </cell>
          <cell r="AA54">
            <v>88.679245283018872</v>
          </cell>
        </row>
        <row r="55">
          <cell r="Z55">
            <v>26.506024096385545</v>
          </cell>
          <cell r="AA55">
            <v>90.566037735849051</v>
          </cell>
        </row>
        <row r="56">
          <cell r="Z56">
            <v>26.612903225806452</v>
          </cell>
          <cell r="AA56">
            <v>92.452830188679243</v>
          </cell>
        </row>
        <row r="57">
          <cell r="Z57">
            <v>26.666666666666664</v>
          </cell>
          <cell r="AA57">
            <v>94.339622641509436</v>
          </cell>
        </row>
        <row r="58">
          <cell r="Z58">
            <v>30.000000000000004</v>
          </cell>
          <cell r="AA58">
            <v>96.226415094339629</v>
          </cell>
        </row>
        <row r="59">
          <cell r="Z59">
            <v>39.306358381502889</v>
          </cell>
          <cell r="AA59">
            <v>98.113207547169807</v>
          </cell>
        </row>
        <row r="60">
          <cell r="Z60">
            <v>46.666666666666664</v>
          </cell>
          <cell r="AA60">
            <v>100</v>
          </cell>
        </row>
        <row r="61">
          <cell r="Z61">
            <v>50</v>
          </cell>
          <cell r="AA61">
            <v>100</v>
          </cell>
        </row>
        <row r="62">
          <cell r="Z62">
            <v>100</v>
          </cell>
          <cell r="AA62">
            <v>100</v>
          </cell>
        </row>
        <row r="63">
          <cell r="Z63">
            <v>150</v>
          </cell>
          <cell r="AA63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BB1F-74FC-EE44-8BEE-0D38B1E2D093}">
  <dimension ref="A1:AH126"/>
  <sheetViews>
    <sheetView tabSelected="1" zoomScale="50" workbookViewId="0">
      <selection activeCell="AC17" sqref="AC17"/>
    </sheetView>
  </sheetViews>
  <sheetFormatPr baseColWidth="10" defaultRowHeight="16"/>
  <cols>
    <col min="1" max="1" width="14.83203125" style="9" customWidth="1"/>
    <col min="2" max="2" width="13.1640625" style="2" customWidth="1"/>
    <col min="3" max="3" width="10.83203125" style="2"/>
    <col min="5" max="5" width="12.5" customWidth="1"/>
    <col min="9" max="9" width="13.1640625" customWidth="1"/>
    <col min="13" max="13" width="12.83203125" customWidth="1"/>
    <col min="17" max="17" width="12.5" customWidth="1"/>
    <col min="21" max="21" width="12.83203125" customWidth="1"/>
    <col min="28" max="28" width="13.33203125" customWidth="1"/>
    <col min="30" max="30" width="13.1640625" customWidth="1"/>
  </cols>
  <sheetData>
    <row r="1" spans="1:34" s="1" customFormat="1">
      <c r="B1" s="2"/>
      <c r="C1" s="2"/>
      <c r="E1" s="1" t="s">
        <v>0</v>
      </c>
      <c r="F1" s="1" t="s">
        <v>1</v>
      </c>
      <c r="I1" s="1" t="s">
        <v>0</v>
      </c>
      <c r="J1" s="1" t="s">
        <v>1</v>
      </c>
      <c r="M1" s="1" t="s">
        <v>0</v>
      </c>
      <c r="N1" s="1" t="s">
        <v>1</v>
      </c>
      <c r="Q1" s="1" t="s">
        <v>0</v>
      </c>
      <c r="R1" s="1" t="s">
        <v>1</v>
      </c>
      <c r="U1" s="1" t="s">
        <v>0</v>
      </c>
      <c r="V1" s="1" t="s">
        <v>1</v>
      </c>
      <c r="Z1"/>
      <c r="AA1"/>
      <c r="AB1"/>
      <c r="AC1"/>
      <c r="AD1"/>
    </row>
    <row r="2" spans="1:34" s="1" customFormat="1">
      <c r="A2" s="3" t="s">
        <v>2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Z2"/>
      <c r="AA2" t="s">
        <v>3</v>
      </c>
      <c r="AB2"/>
      <c r="AC2"/>
      <c r="AD2"/>
    </row>
    <row r="3" spans="1:34">
      <c r="A3" s="3">
        <v>190925</v>
      </c>
      <c r="B3" s="3" t="s">
        <v>4</v>
      </c>
      <c r="C3" s="3"/>
      <c r="D3" s="4" t="s">
        <v>5</v>
      </c>
      <c r="E3" s="5" t="s">
        <v>6</v>
      </c>
      <c r="F3" s="5">
        <v>330</v>
      </c>
      <c r="G3" s="5"/>
      <c r="H3" s="4" t="s">
        <v>7</v>
      </c>
      <c r="I3" s="5" t="s">
        <v>6</v>
      </c>
      <c r="J3" s="5">
        <v>317</v>
      </c>
      <c r="K3" s="5"/>
      <c r="L3" s="4" t="s">
        <v>8</v>
      </c>
      <c r="M3" s="5" t="s">
        <v>6</v>
      </c>
      <c r="N3" s="5">
        <v>274</v>
      </c>
      <c r="O3" s="5"/>
      <c r="P3" s="4" t="s">
        <v>9</v>
      </c>
      <c r="Q3" s="5" t="s">
        <v>6</v>
      </c>
      <c r="R3" s="5">
        <v>308</v>
      </c>
      <c r="S3" s="5"/>
      <c r="T3" s="4" t="s">
        <v>10</v>
      </c>
      <c r="U3" s="5" t="s">
        <v>6</v>
      </c>
      <c r="V3" s="5">
        <v>299</v>
      </c>
    </row>
    <row r="4" spans="1:34">
      <c r="A4" s="3"/>
      <c r="B4" s="3"/>
      <c r="C4" s="3"/>
      <c r="D4" s="4"/>
      <c r="E4" s="5" t="s">
        <v>11</v>
      </c>
      <c r="F4" s="5">
        <v>315</v>
      </c>
      <c r="G4" s="5"/>
      <c r="H4" s="4"/>
      <c r="I4" s="5" t="s">
        <v>11</v>
      </c>
      <c r="J4" s="5">
        <v>290</v>
      </c>
      <c r="K4" s="5"/>
      <c r="L4" s="4"/>
      <c r="M4" s="5" t="s">
        <v>11</v>
      </c>
      <c r="N4" s="5">
        <v>262</v>
      </c>
      <c r="O4" s="5"/>
      <c r="P4" s="4"/>
      <c r="Q4" s="5" t="s">
        <v>11</v>
      </c>
      <c r="R4" s="5">
        <v>329</v>
      </c>
      <c r="S4" s="5"/>
      <c r="T4" s="4"/>
      <c r="U4" s="5" t="s">
        <v>11</v>
      </c>
      <c r="V4" s="5">
        <v>296</v>
      </c>
      <c r="AA4" t="s">
        <v>12</v>
      </c>
      <c r="AB4" t="s">
        <v>13</v>
      </c>
      <c r="AC4" t="s">
        <v>12</v>
      </c>
      <c r="AD4" t="s">
        <v>13</v>
      </c>
    </row>
    <row r="5" spans="1:34">
      <c r="A5" s="3"/>
      <c r="B5" s="3"/>
      <c r="C5" s="3"/>
      <c r="D5" s="4"/>
      <c r="E5" s="5" t="s">
        <v>14</v>
      </c>
      <c r="F5" s="5">
        <v>319</v>
      </c>
      <c r="G5" s="5"/>
      <c r="H5" s="4"/>
      <c r="I5" s="5" t="s">
        <v>15</v>
      </c>
      <c r="J5" s="5">
        <v>287</v>
      </c>
      <c r="K5" s="5"/>
      <c r="L5" s="4"/>
      <c r="M5" s="5" t="s">
        <v>14</v>
      </c>
      <c r="N5" s="5">
        <v>285</v>
      </c>
      <c r="O5" s="5"/>
      <c r="P5" s="4"/>
      <c r="Q5" s="5" t="s">
        <v>14</v>
      </c>
      <c r="R5" s="5">
        <v>320</v>
      </c>
      <c r="S5" s="5"/>
      <c r="T5" s="4"/>
      <c r="U5" s="5" t="s">
        <v>14</v>
      </c>
      <c r="V5" s="5">
        <v>309</v>
      </c>
      <c r="AA5" s="6" t="s">
        <v>16</v>
      </c>
      <c r="AB5" s="6"/>
      <c r="AC5" s="6" t="s">
        <v>17</v>
      </c>
      <c r="AD5" s="6"/>
    </row>
    <row r="6" spans="1:34">
      <c r="A6" s="3"/>
      <c r="B6" s="3"/>
      <c r="C6" s="3"/>
      <c r="D6" s="4"/>
      <c r="E6" s="5" t="s">
        <v>18</v>
      </c>
      <c r="F6" s="5">
        <v>333</v>
      </c>
      <c r="G6" s="5"/>
      <c r="H6" s="4"/>
      <c r="I6" s="5" t="s">
        <v>19</v>
      </c>
      <c r="J6" s="5">
        <v>384</v>
      </c>
      <c r="K6" s="5"/>
      <c r="L6" s="4"/>
      <c r="M6" s="5" t="s">
        <v>18</v>
      </c>
      <c r="N6" s="5">
        <v>274</v>
      </c>
      <c r="O6" s="5"/>
      <c r="P6" s="4"/>
      <c r="Q6" s="5" t="s">
        <v>18</v>
      </c>
      <c r="R6" s="5">
        <v>304</v>
      </c>
      <c r="S6" s="5"/>
      <c r="T6" s="4"/>
      <c r="U6" s="5" t="s">
        <v>18</v>
      </c>
      <c r="V6" s="5">
        <v>290</v>
      </c>
      <c r="AA6" s="7">
        <v>-80</v>
      </c>
      <c r="AB6" s="7">
        <v>0</v>
      </c>
      <c r="AC6" s="7">
        <v>-80</v>
      </c>
      <c r="AD6" s="7">
        <v>0</v>
      </c>
    </row>
    <row r="7" spans="1:34">
      <c r="A7" s="3"/>
      <c r="B7" s="3"/>
      <c r="C7" s="3"/>
      <c r="D7" s="4"/>
      <c r="E7" s="5" t="s">
        <v>20</v>
      </c>
      <c r="F7" s="5">
        <v>342</v>
      </c>
      <c r="G7" s="5"/>
      <c r="H7" s="4"/>
      <c r="I7" s="5" t="s">
        <v>21</v>
      </c>
      <c r="J7" s="5">
        <f>J6-J5</f>
        <v>97</v>
      </c>
      <c r="K7" s="5"/>
      <c r="L7" s="4"/>
      <c r="M7" s="5" t="s">
        <v>15</v>
      </c>
      <c r="N7" s="5">
        <v>262</v>
      </c>
      <c r="O7" s="5"/>
      <c r="P7" s="4"/>
      <c r="Q7" s="5" t="s">
        <v>20</v>
      </c>
      <c r="R7" s="5">
        <v>320</v>
      </c>
      <c r="S7" s="5"/>
      <c r="T7" s="4"/>
      <c r="U7" s="5" t="s">
        <v>15</v>
      </c>
      <c r="V7" s="5">
        <v>285</v>
      </c>
      <c r="AA7" s="7">
        <v>-5</v>
      </c>
      <c r="AB7" s="7">
        <v>0</v>
      </c>
      <c r="AC7" s="7">
        <v>-70</v>
      </c>
      <c r="AD7" s="7">
        <v>0</v>
      </c>
    </row>
    <row r="8" spans="1:34">
      <c r="A8" s="3"/>
      <c r="B8" s="3"/>
      <c r="C8" s="3"/>
      <c r="D8" s="4"/>
      <c r="E8" s="5" t="s">
        <v>22</v>
      </c>
      <c r="F8" s="5">
        <v>353</v>
      </c>
      <c r="G8" s="5"/>
      <c r="H8" s="4"/>
      <c r="I8" s="5"/>
      <c r="J8" s="5"/>
      <c r="K8" s="5"/>
      <c r="L8" s="4"/>
      <c r="M8" s="5" t="s">
        <v>19</v>
      </c>
      <c r="N8" s="5">
        <v>367</v>
      </c>
      <c r="O8" s="5"/>
      <c r="P8" s="4"/>
      <c r="Q8" s="5" t="s">
        <v>22</v>
      </c>
      <c r="R8" s="5">
        <v>318</v>
      </c>
      <c r="S8" s="5"/>
      <c r="T8" s="4"/>
      <c r="U8" s="5" t="s">
        <v>19</v>
      </c>
      <c r="V8" s="5">
        <v>390</v>
      </c>
      <c r="Z8">
        <v>1</v>
      </c>
      <c r="AA8">
        <v>-1.6260162601626016</v>
      </c>
      <c r="AB8">
        <f>100*Z8/38</f>
        <v>2.6315789473684212</v>
      </c>
      <c r="AC8">
        <v>-68.309859154929583</v>
      </c>
      <c r="AD8">
        <v>1.8867924528301887</v>
      </c>
      <c r="AG8" s="1" t="s">
        <v>23</v>
      </c>
    </row>
    <row r="9" spans="1:34">
      <c r="A9" s="3"/>
      <c r="B9" s="3"/>
      <c r="C9" s="3"/>
      <c r="D9" s="4"/>
      <c r="E9" s="5" t="s">
        <v>15</v>
      </c>
      <c r="F9" s="5">
        <v>312</v>
      </c>
      <c r="G9" s="5"/>
      <c r="H9" s="4"/>
      <c r="I9" s="5"/>
      <c r="J9" s="5"/>
      <c r="K9" s="5"/>
      <c r="L9" s="4"/>
      <c r="M9" s="5" t="s">
        <v>21</v>
      </c>
      <c r="N9" s="5">
        <f>N8-N7</f>
        <v>105</v>
      </c>
      <c r="O9" s="5"/>
      <c r="P9" s="4"/>
      <c r="Q9" s="5" t="s">
        <v>24</v>
      </c>
      <c r="R9" s="5">
        <v>325</v>
      </c>
      <c r="S9" s="5"/>
      <c r="T9" s="4"/>
      <c r="U9" s="5" t="s">
        <v>21</v>
      </c>
      <c r="V9" s="5">
        <f>V8-V7</f>
        <v>105</v>
      </c>
      <c r="Z9">
        <v>2</v>
      </c>
      <c r="AA9">
        <v>-0.71942446043165476</v>
      </c>
      <c r="AB9">
        <f t="shared" ref="AB9:AB45" si="0">100*Z9/38</f>
        <v>5.2631578947368425</v>
      </c>
      <c r="AC9">
        <v>-41.12903225806452</v>
      </c>
      <c r="AD9">
        <v>3.7735849056603774</v>
      </c>
      <c r="AG9" t="s">
        <v>25</v>
      </c>
      <c r="AH9">
        <v>5.9999999999999995E-4</v>
      </c>
    </row>
    <row r="10" spans="1:34">
      <c r="A10" s="3"/>
      <c r="B10" s="3"/>
      <c r="C10" s="3"/>
      <c r="D10" s="4"/>
      <c r="E10" s="5" t="s">
        <v>19</v>
      </c>
      <c r="F10" s="5">
        <v>428</v>
      </c>
      <c r="G10" s="5"/>
      <c r="H10" s="4"/>
      <c r="I10" s="5"/>
      <c r="J10" s="5"/>
      <c r="K10" s="5"/>
      <c r="L10" s="4"/>
      <c r="M10" s="5"/>
      <c r="N10" s="5"/>
      <c r="O10" s="5"/>
      <c r="P10" s="4"/>
      <c r="Q10" s="5" t="s">
        <v>26</v>
      </c>
      <c r="R10" s="5">
        <v>323</v>
      </c>
      <c r="S10" s="5"/>
      <c r="T10" s="4"/>
      <c r="U10" s="5"/>
      <c r="V10" s="5"/>
      <c r="Z10">
        <v>3</v>
      </c>
      <c r="AA10">
        <v>0</v>
      </c>
      <c r="AB10">
        <f t="shared" si="0"/>
        <v>7.8947368421052628</v>
      </c>
      <c r="AC10">
        <v>-34.274193548387096</v>
      </c>
      <c r="AD10">
        <v>5.6603773584905657</v>
      </c>
    </row>
    <row r="11" spans="1:34">
      <c r="A11" s="3"/>
      <c r="B11" s="3"/>
      <c r="C11" s="3"/>
      <c r="D11" s="4"/>
      <c r="E11" s="5" t="s">
        <v>21</v>
      </c>
      <c r="F11" s="5">
        <f>F10-F9</f>
        <v>116</v>
      </c>
      <c r="G11" s="5"/>
      <c r="H11" s="4"/>
      <c r="I11" s="5"/>
      <c r="J11" s="5"/>
      <c r="K11" s="5"/>
      <c r="L11" s="4"/>
      <c r="M11" s="5"/>
      <c r="N11" s="5"/>
      <c r="O11" s="5"/>
      <c r="P11" s="4"/>
      <c r="Q11" s="5" t="s">
        <v>15</v>
      </c>
      <c r="R11" s="5">
        <v>306</v>
      </c>
      <c r="S11" s="5"/>
      <c r="T11" s="4"/>
      <c r="U11" s="5"/>
      <c r="V11" s="5"/>
      <c r="Z11">
        <v>4</v>
      </c>
      <c r="AA11">
        <v>1.6260162601626016</v>
      </c>
      <c r="AB11">
        <f t="shared" si="0"/>
        <v>10.526315789473685</v>
      </c>
      <c r="AC11">
        <v>-28.901734104046245</v>
      </c>
      <c r="AD11">
        <v>7.5471698113207548</v>
      </c>
    </row>
    <row r="12" spans="1:34">
      <c r="A12" s="3"/>
      <c r="B12" s="3"/>
      <c r="C12" s="3"/>
      <c r="D12" s="4"/>
      <c r="E12" s="5"/>
      <c r="F12" s="5"/>
      <c r="G12" s="5"/>
      <c r="H12" s="4"/>
      <c r="I12" s="5"/>
      <c r="J12" s="5"/>
      <c r="K12" s="5"/>
      <c r="L12" s="4"/>
      <c r="M12" s="5"/>
      <c r="N12" s="5"/>
      <c r="O12" s="5"/>
      <c r="P12" s="4"/>
      <c r="Q12" s="5" t="s">
        <v>19</v>
      </c>
      <c r="R12" s="5">
        <v>429</v>
      </c>
      <c r="S12" s="5"/>
      <c r="T12" s="4"/>
      <c r="U12" s="5"/>
      <c r="V12" s="5"/>
      <c r="Z12">
        <v>5</v>
      </c>
      <c r="AA12">
        <v>2.5862068965517242</v>
      </c>
      <c r="AB12">
        <f t="shared" si="0"/>
        <v>13.157894736842104</v>
      </c>
      <c r="AC12">
        <v>-26.428571428571431</v>
      </c>
      <c r="AD12">
        <v>9.433962264150944</v>
      </c>
    </row>
    <row r="13" spans="1:34">
      <c r="A13" s="3"/>
      <c r="B13" s="3"/>
      <c r="C13" s="3"/>
      <c r="D13" s="4"/>
      <c r="E13" s="5"/>
      <c r="F13" s="5"/>
      <c r="G13" s="5"/>
      <c r="H13" s="4"/>
      <c r="I13" s="5"/>
      <c r="J13" s="5"/>
      <c r="K13" s="5"/>
      <c r="L13" s="4"/>
      <c r="M13" s="5"/>
      <c r="N13" s="5"/>
      <c r="O13" s="5"/>
      <c r="P13" s="4"/>
      <c r="Q13" s="5" t="s">
        <v>21</v>
      </c>
      <c r="R13" s="5">
        <f>R12-R11</f>
        <v>123</v>
      </c>
      <c r="S13" s="5"/>
      <c r="T13" s="4"/>
      <c r="U13" s="5"/>
      <c r="V13" s="5"/>
      <c r="Z13">
        <v>6</v>
      </c>
      <c r="AA13">
        <v>3.0927835051546393</v>
      </c>
      <c r="AB13">
        <f t="shared" si="0"/>
        <v>15.789473684210526</v>
      </c>
      <c r="AC13">
        <v>-23.966942148760332</v>
      </c>
      <c r="AD13">
        <v>11.320754716981131</v>
      </c>
    </row>
    <row r="14" spans="1:34">
      <c r="A14" s="3"/>
      <c r="B14" s="3"/>
      <c r="C14" s="3"/>
      <c r="D14" s="4"/>
      <c r="E14" s="5"/>
      <c r="F14" s="5"/>
      <c r="G14" s="5"/>
      <c r="H14" s="4"/>
      <c r="I14" s="5"/>
      <c r="J14" s="5"/>
      <c r="K14" s="5"/>
      <c r="L14" s="4"/>
      <c r="M14" s="5"/>
      <c r="N14" s="5"/>
      <c r="O14" s="5"/>
      <c r="P14" s="4"/>
      <c r="Q14" s="5"/>
      <c r="R14" s="5"/>
      <c r="S14" s="5"/>
      <c r="T14" s="4"/>
      <c r="U14" s="5"/>
      <c r="V14" s="5"/>
      <c r="Z14">
        <v>7</v>
      </c>
      <c r="AA14">
        <v>4.7619047619047619</v>
      </c>
      <c r="AB14">
        <f t="shared" si="0"/>
        <v>18.421052631578949</v>
      </c>
      <c r="AC14">
        <v>-22.535211267605636</v>
      </c>
      <c r="AD14">
        <v>13.20754716981132</v>
      </c>
    </row>
    <row r="15" spans="1:34">
      <c r="A15" s="3"/>
      <c r="B15" s="3" t="s">
        <v>27</v>
      </c>
      <c r="C15" s="3"/>
      <c r="D15" s="4" t="s">
        <v>5</v>
      </c>
      <c r="E15" s="5" t="s">
        <v>6</v>
      </c>
      <c r="F15" s="5">
        <f>(F3-$F$14)/1.16</f>
        <v>284.48275862068965</v>
      </c>
      <c r="G15" s="5"/>
      <c r="H15" s="4" t="s">
        <v>7</v>
      </c>
      <c r="I15" s="5" t="s">
        <v>6</v>
      </c>
      <c r="J15" s="5">
        <f>(J3-$J$10)/0.97</f>
        <v>326.8041237113402</v>
      </c>
      <c r="K15" s="5"/>
      <c r="L15" s="4" t="s">
        <v>8</v>
      </c>
      <c r="M15" s="5" t="s">
        <v>6</v>
      </c>
      <c r="N15" s="5">
        <f>(N3-$N$12)/1.05</f>
        <v>260.95238095238096</v>
      </c>
      <c r="O15" s="5"/>
      <c r="P15" s="4" t="s">
        <v>9</v>
      </c>
      <c r="Q15" s="5" t="s">
        <v>6</v>
      </c>
      <c r="R15" s="5">
        <f ca="1">(R3-$R$16)/1.23</f>
        <v>1.6260162601626016</v>
      </c>
      <c r="S15" s="5"/>
      <c r="T15" s="4" t="s">
        <v>10</v>
      </c>
      <c r="U15" s="5" t="s">
        <v>6</v>
      </c>
      <c r="V15" s="5">
        <f>(V3-$V$12)/1.05</f>
        <v>284.76190476190476</v>
      </c>
      <c r="Z15">
        <v>8</v>
      </c>
      <c r="AA15">
        <v>6.0344827586206904</v>
      </c>
      <c r="AB15">
        <f t="shared" si="0"/>
        <v>21.05263157894737</v>
      </c>
      <c r="AC15">
        <v>-13.333333333333332</v>
      </c>
      <c r="AD15">
        <v>15.09433962264151</v>
      </c>
    </row>
    <row r="16" spans="1:34">
      <c r="A16" s="3"/>
      <c r="B16" s="3"/>
      <c r="C16" s="3"/>
      <c r="D16" s="4"/>
      <c r="E16" s="5" t="s">
        <v>11</v>
      </c>
      <c r="F16" s="5">
        <f t="shared" ref="F16:F22" si="1">(F4-$F$14)/1.16</f>
        <v>271.55172413793105</v>
      </c>
      <c r="G16" s="5"/>
      <c r="H16" s="4"/>
      <c r="I16" s="5" t="s">
        <v>11</v>
      </c>
      <c r="J16" s="5">
        <f t="shared" ref="J16:J18" si="2">(J4-$J$10)/0.97</f>
        <v>298.96907216494844</v>
      </c>
      <c r="K16" s="5"/>
      <c r="L16" s="4"/>
      <c r="M16" s="5" t="s">
        <v>11</v>
      </c>
      <c r="N16" s="5">
        <f t="shared" ref="N16:N20" si="3">(N4-$N$12)/1.05</f>
        <v>249.52380952380952</v>
      </c>
      <c r="O16" s="5"/>
      <c r="P16" s="4"/>
      <c r="Q16" s="5" t="s">
        <v>11</v>
      </c>
      <c r="R16" s="5">
        <f t="shared" ref="R16:R24" ca="1" si="4">(R4-$R$16)/1.23</f>
        <v>18.699186991869919</v>
      </c>
      <c r="S16" s="5"/>
      <c r="T16" s="4"/>
      <c r="U16" s="5" t="s">
        <v>11</v>
      </c>
      <c r="V16" s="5">
        <f t="shared" ref="V16:V20" si="5">(V4-$V$12)/1.05</f>
        <v>281.90476190476187</v>
      </c>
      <c r="Z16">
        <v>9</v>
      </c>
      <c r="AA16">
        <v>6.6666666666666661</v>
      </c>
      <c r="AB16">
        <f t="shared" si="0"/>
        <v>23.684210526315791</v>
      </c>
      <c r="AC16">
        <v>-10.887096774193548</v>
      </c>
      <c r="AD16">
        <v>16.981132075471699</v>
      </c>
    </row>
    <row r="17" spans="1:30">
      <c r="A17" s="3"/>
      <c r="B17" s="3"/>
      <c r="C17" s="3"/>
      <c r="D17" s="4"/>
      <c r="E17" s="5" t="s">
        <v>14</v>
      </c>
      <c r="F17" s="5">
        <f t="shared" si="1"/>
        <v>275</v>
      </c>
      <c r="G17" s="5"/>
      <c r="H17" s="4"/>
      <c r="I17" s="5" t="s">
        <v>15</v>
      </c>
      <c r="J17" s="5">
        <f t="shared" si="2"/>
        <v>295.87628865979383</v>
      </c>
      <c r="K17" s="5"/>
      <c r="L17" s="4"/>
      <c r="M17" s="5" t="s">
        <v>14</v>
      </c>
      <c r="N17" s="5">
        <f t="shared" si="3"/>
        <v>271.42857142857144</v>
      </c>
      <c r="O17" s="5"/>
      <c r="P17" s="4"/>
      <c r="Q17" s="5" t="s">
        <v>14</v>
      </c>
      <c r="R17" s="5">
        <f t="shared" ca="1" si="4"/>
        <v>11.382113821138212</v>
      </c>
      <c r="S17" s="5"/>
      <c r="T17" s="4"/>
      <c r="U17" s="5" t="s">
        <v>14</v>
      </c>
      <c r="V17" s="5">
        <f t="shared" si="5"/>
        <v>294.28571428571428</v>
      </c>
      <c r="Z17">
        <v>10</v>
      </c>
      <c r="AA17">
        <v>8.148148148148147</v>
      </c>
      <c r="AB17">
        <f t="shared" si="0"/>
        <v>26.315789473684209</v>
      </c>
      <c r="AC17">
        <v>-8.4415584415584419</v>
      </c>
      <c r="AD17">
        <v>18.867924528301888</v>
      </c>
    </row>
    <row r="18" spans="1:30">
      <c r="A18" s="3"/>
      <c r="B18" s="3"/>
      <c r="C18" s="3"/>
      <c r="D18" s="4"/>
      <c r="E18" s="5" t="s">
        <v>18</v>
      </c>
      <c r="F18" s="5">
        <f t="shared" si="1"/>
        <v>287.06896551724139</v>
      </c>
      <c r="G18" s="5"/>
      <c r="H18" s="4"/>
      <c r="I18" s="5" t="s">
        <v>19</v>
      </c>
      <c r="J18" s="5">
        <f t="shared" si="2"/>
        <v>395.87628865979383</v>
      </c>
      <c r="K18" s="5"/>
      <c r="L18" s="4"/>
      <c r="M18" s="5" t="s">
        <v>18</v>
      </c>
      <c r="N18" s="5">
        <f t="shared" si="3"/>
        <v>260.95238095238096</v>
      </c>
      <c r="O18" s="5"/>
      <c r="P18" s="4"/>
      <c r="Q18" s="5" t="s">
        <v>18</v>
      </c>
      <c r="R18" s="5">
        <f t="shared" ca="1" si="4"/>
        <v>-1.6260162601626016</v>
      </c>
      <c r="S18" s="5"/>
      <c r="T18" s="4"/>
      <c r="U18" s="5" t="s">
        <v>18</v>
      </c>
      <c r="V18" s="5">
        <f t="shared" si="5"/>
        <v>276.1904761904762</v>
      </c>
      <c r="Z18">
        <v>11</v>
      </c>
      <c r="AA18">
        <v>9.7560975609756095</v>
      </c>
      <c r="AB18">
        <f t="shared" si="0"/>
        <v>28.94736842105263</v>
      </c>
      <c r="AC18">
        <v>-8.3969465648854964</v>
      </c>
      <c r="AD18">
        <v>20.754716981132077</v>
      </c>
    </row>
    <row r="19" spans="1:30">
      <c r="A19" s="3"/>
      <c r="B19" s="3"/>
      <c r="C19" s="3"/>
      <c r="D19" s="4"/>
      <c r="E19" s="5" t="s">
        <v>20</v>
      </c>
      <c r="F19" s="5">
        <f t="shared" si="1"/>
        <v>294.82758620689657</v>
      </c>
      <c r="G19" s="5"/>
      <c r="H19" s="4"/>
      <c r="I19" s="5" t="s">
        <v>21</v>
      </c>
      <c r="J19" s="5">
        <f>J18-J17</f>
        <v>100</v>
      </c>
      <c r="K19" s="5"/>
      <c r="L19" s="4"/>
      <c r="M19" s="5" t="s">
        <v>15</v>
      </c>
      <c r="N19" s="5">
        <f t="shared" si="3"/>
        <v>249.52380952380952</v>
      </c>
      <c r="O19" s="5"/>
      <c r="P19" s="4"/>
      <c r="Q19" s="5" t="s">
        <v>20</v>
      </c>
      <c r="R19" s="5">
        <f t="shared" ca="1" si="4"/>
        <v>11.382113821138212</v>
      </c>
      <c r="S19" s="5"/>
      <c r="T19" s="4"/>
      <c r="U19" s="5" t="s">
        <v>15</v>
      </c>
      <c r="V19" s="5">
        <f t="shared" si="5"/>
        <v>271.42857142857144</v>
      </c>
      <c r="Z19">
        <v>12</v>
      </c>
      <c r="AA19">
        <v>10.476190476190476</v>
      </c>
      <c r="AB19">
        <f t="shared" si="0"/>
        <v>31.578947368421051</v>
      </c>
      <c r="AC19">
        <v>-7.7777777777777777</v>
      </c>
      <c r="AD19">
        <v>22.641509433962263</v>
      </c>
    </row>
    <row r="20" spans="1:30">
      <c r="A20" s="3"/>
      <c r="B20" s="3"/>
      <c r="C20" s="3"/>
      <c r="D20" s="4"/>
      <c r="E20" s="5" t="s">
        <v>22</v>
      </c>
      <c r="F20" s="5">
        <f t="shared" si="1"/>
        <v>304.31034482758622</v>
      </c>
      <c r="G20" s="5"/>
      <c r="H20" s="4"/>
      <c r="I20" s="5"/>
      <c r="J20" s="5"/>
      <c r="K20" s="5"/>
      <c r="L20" s="4"/>
      <c r="M20" s="5" t="s">
        <v>19</v>
      </c>
      <c r="N20" s="5">
        <f t="shared" si="3"/>
        <v>349.52380952380952</v>
      </c>
      <c r="O20" s="5"/>
      <c r="P20" s="4"/>
      <c r="Q20" s="5" t="s">
        <v>22</v>
      </c>
      <c r="R20" s="5">
        <f t="shared" ca="1" si="4"/>
        <v>9.7560975609756095</v>
      </c>
      <c r="S20" s="5"/>
      <c r="T20" s="4"/>
      <c r="U20" s="5" t="s">
        <v>19</v>
      </c>
      <c r="V20" s="5">
        <f t="shared" si="5"/>
        <v>371.42857142857139</v>
      </c>
      <c r="Z20">
        <v>13</v>
      </c>
      <c r="AA20">
        <v>11.111111111111111</v>
      </c>
      <c r="AB20">
        <f t="shared" si="0"/>
        <v>34.210526315789473</v>
      </c>
      <c r="AC20">
        <v>-7.5266129032258284</v>
      </c>
      <c r="AD20">
        <v>24.528301886792452</v>
      </c>
    </row>
    <row r="21" spans="1:30">
      <c r="A21" s="3"/>
      <c r="B21" s="3"/>
      <c r="C21" s="3"/>
      <c r="D21" s="4"/>
      <c r="E21" s="5" t="s">
        <v>15</v>
      </c>
      <c r="F21" s="5">
        <f t="shared" si="1"/>
        <v>268.9655172413793</v>
      </c>
      <c r="G21" s="5"/>
      <c r="H21" s="4"/>
      <c r="I21" s="5"/>
      <c r="J21" s="5"/>
      <c r="K21" s="5"/>
      <c r="L21" s="4"/>
      <c r="M21" s="5" t="s">
        <v>21</v>
      </c>
      <c r="N21" s="5">
        <f>N20-N19</f>
        <v>100</v>
      </c>
      <c r="O21" s="5"/>
      <c r="P21" s="4"/>
      <c r="Q21" s="5" t="s">
        <v>24</v>
      </c>
      <c r="R21" s="5">
        <f t="shared" ca="1" si="4"/>
        <v>15.447154471544716</v>
      </c>
      <c r="S21" s="5"/>
      <c r="T21" s="4"/>
      <c r="U21" s="5" t="s">
        <v>21</v>
      </c>
      <c r="V21" s="5">
        <f>V20-V19</f>
        <v>99.999999999999943</v>
      </c>
      <c r="Z21">
        <v>14</v>
      </c>
      <c r="AA21">
        <v>11.382113821138212</v>
      </c>
      <c r="AB21">
        <f t="shared" si="0"/>
        <v>36.842105263157897</v>
      </c>
      <c r="AC21">
        <v>-7.5144508670520231</v>
      </c>
      <c r="AD21">
        <v>26.415094339622641</v>
      </c>
    </row>
    <row r="22" spans="1:30">
      <c r="A22" s="3"/>
      <c r="B22" s="3"/>
      <c r="C22" s="3"/>
      <c r="D22" s="4"/>
      <c r="E22" s="5" t="s">
        <v>19</v>
      </c>
      <c r="F22" s="5">
        <f t="shared" si="1"/>
        <v>368.96551724137936</v>
      </c>
      <c r="G22" s="5"/>
      <c r="H22" s="4"/>
      <c r="I22" s="5"/>
      <c r="J22" s="5"/>
      <c r="K22" s="5"/>
      <c r="L22" s="4"/>
      <c r="M22" s="5"/>
      <c r="N22" s="5"/>
      <c r="O22" s="5"/>
      <c r="P22" s="4"/>
      <c r="Q22" s="5" t="s">
        <v>26</v>
      </c>
      <c r="R22" s="5">
        <f t="shared" ca="1" si="4"/>
        <v>13.821138211382115</v>
      </c>
      <c r="S22" s="5"/>
      <c r="T22" s="4"/>
      <c r="U22" s="5"/>
      <c r="V22" s="5"/>
      <c r="Z22">
        <v>15</v>
      </c>
      <c r="AA22">
        <v>11.382113821138212</v>
      </c>
      <c r="AB22">
        <f t="shared" si="0"/>
        <v>39.473684210526315</v>
      </c>
      <c r="AC22">
        <v>-6.8702290076335872</v>
      </c>
      <c r="AD22">
        <v>28.30188679245283</v>
      </c>
    </row>
    <row r="23" spans="1:30">
      <c r="A23" s="3"/>
      <c r="B23" s="3"/>
      <c r="C23" s="3"/>
      <c r="D23" s="4"/>
      <c r="E23" s="5" t="s">
        <v>21</v>
      </c>
      <c r="F23" s="5">
        <f>F22-F21</f>
        <v>100.00000000000006</v>
      </c>
      <c r="G23" s="5"/>
      <c r="H23" s="4"/>
      <c r="I23" s="5"/>
      <c r="J23" s="5"/>
      <c r="K23" s="5"/>
      <c r="L23" s="4"/>
      <c r="M23" s="5"/>
      <c r="N23" s="5"/>
      <c r="O23" s="5"/>
      <c r="P23" s="4"/>
      <c r="Q23" s="5" t="s">
        <v>15</v>
      </c>
      <c r="R23" s="5">
        <f t="shared" ca="1" si="4"/>
        <v>0</v>
      </c>
      <c r="S23" s="5"/>
      <c r="T23" s="4"/>
      <c r="U23" s="5"/>
      <c r="V23" s="5"/>
      <c r="Z23">
        <v>16</v>
      </c>
      <c r="AA23">
        <v>11.428571428571429</v>
      </c>
      <c r="AB23">
        <f t="shared" si="0"/>
        <v>42.10526315789474</v>
      </c>
      <c r="AC23">
        <v>-5.6338028169014089</v>
      </c>
      <c r="AD23">
        <v>30.188679245283019</v>
      </c>
    </row>
    <row r="24" spans="1:30">
      <c r="A24" s="3"/>
      <c r="B24" s="3"/>
      <c r="C24" s="3"/>
      <c r="D24" s="4"/>
      <c r="E24" s="5"/>
      <c r="F24" s="5"/>
      <c r="G24" s="5"/>
      <c r="H24" s="4"/>
      <c r="I24" s="5"/>
      <c r="J24" s="5"/>
      <c r="K24" s="5"/>
      <c r="L24" s="4"/>
      <c r="M24" s="5"/>
      <c r="N24" s="5"/>
      <c r="O24" s="5"/>
      <c r="P24" s="4"/>
      <c r="Q24" s="5" t="s">
        <v>19</v>
      </c>
      <c r="R24" s="5">
        <f t="shared" ca="1" si="4"/>
        <v>100</v>
      </c>
      <c r="S24" s="5"/>
      <c r="T24" s="4"/>
      <c r="U24" s="5"/>
      <c r="V24" s="5"/>
      <c r="Z24">
        <v>17</v>
      </c>
      <c r="AA24">
        <v>11.428571428571429</v>
      </c>
      <c r="AB24">
        <f t="shared" si="0"/>
        <v>44.736842105263158</v>
      </c>
      <c r="AC24">
        <v>-3.5211267605633805</v>
      </c>
      <c r="AD24">
        <v>32.075471698113205</v>
      </c>
    </row>
    <row r="25" spans="1:30">
      <c r="A25" s="3"/>
      <c r="B25" s="3"/>
      <c r="C25" s="3"/>
      <c r="D25" s="4"/>
      <c r="E25" s="5"/>
      <c r="F25" s="5"/>
      <c r="G25" s="5"/>
      <c r="H25" s="4"/>
      <c r="I25" s="5"/>
      <c r="J25" s="5"/>
      <c r="K25" s="5"/>
      <c r="L25" s="4"/>
      <c r="M25" s="5"/>
      <c r="N25" s="5"/>
      <c r="O25" s="5"/>
      <c r="P25" s="4"/>
      <c r="Q25" s="5" t="s">
        <v>21</v>
      </c>
      <c r="R25" s="5">
        <f ca="1">R24-R23</f>
        <v>100</v>
      </c>
      <c r="S25" s="5"/>
      <c r="T25" s="4"/>
      <c r="U25" s="5"/>
      <c r="V25" s="5"/>
      <c r="Z25">
        <v>18</v>
      </c>
      <c r="AA25">
        <v>13.333333333333332</v>
      </c>
      <c r="AB25">
        <f t="shared" si="0"/>
        <v>47.368421052631582</v>
      </c>
      <c r="AC25">
        <v>-2.1428571428571428</v>
      </c>
      <c r="AD25">
        <v>33.962264150943398</v>
      </c>
    </row>
    <row r="26" spans="1:30">
      <c r="A26" s="3"/>
      <c r="B26" s="3"/>
      <c r="C26" s="3"/>
      <c r="D26" s="4"/>
      <c r="E26" s="5"/>
      <c r="F26" s="5"/>
      <c r="G26" s="5"/>
      <c r="H26" s="4"/>
      <c r="I26" s="5"/>
      <c r="J26" s="5"/>
      <c r="K26" s="5"/>
      <c r="L26" s="4"/>
      <c r="M26" s="5"/>
      <c r="N26" s="5"/>
      <c r="O26" s="5"/>
      <c r="P26" s="4"/>
      <c r="Q26" s="5"/>
      <c r="R26" s="5"/>
      <c r="S26" s="5"/>
      <c r="T26" s="4"/>
      <c r="U26" s="5"/>
      <c r="V26" s="5"/>
      <c r="Z26">
        <v>19</v>
      </c>
      <c r="AA26">
        <v>13.821138211382115</v>
      </c>
      <c r="AB26">
        <f t="shared" si="0"/>
        <v>50</v>
      </c>
      <c r="AC26">
        <v>-0.82644628099173556</v>
      </c>
      <c r="AD26">
        <v>35.849056603773583</v>
      </c>
    </row>
    <row r="27" spans="1:30">
      <c r="A27" s="3"/>
      <c r="B27" s="3"/>
      <c r="C27" s="3"/>
      <c r="D27" s="4"/>
      <c r="E27" s="5"/>
      <c r="F27" s="5"/>
      <c r="G27" s="5"/>
      <c r="H27" s="4"/>
      <c r="I27" s="5"/>
      <c r="J27" s="5"/>
      <c r="K27" s="5"/>
      <c r="L27" s="4"/>
      <c r="M27" s="5"/>
      <c r="N27" s="5"/>
      <c r="O27" s="5"/>
      <c r="P27" s="4"/>
      <c r="Q27" s="5"/>
      <c r="R27" s="5"/>
      <c r="S27" s="5"/>
      <c r="T27" s="4"/>
      <c r="U27" s="5"/>
      <c r="V27" s="5"/>
      <c r="Z27">
        <v>20</v>
      </c>
      <c r="AA27">
        <v>15.447154471544716</v>
      </c>
      <c r="AB27">
        <f t="shared" si="0"/>
        <v>52.631578947368418</v>
      </c>
      <c r="AC27">
        <v>-0.64935064935064934</v>
      </c>
      <c r="AD27">
        <v>37.735849056603776</v>
      </c>
    </row>
    <row r="28" spans="1:30">
      <c r="A28" s="3">
        <v>190927</v>
      </c>
      <c r="B28" s="3" t="s">
        <v>4</v>
      </c>
      <c r="C28" s="3"/>
      <c r="D28" s="4" t="s">
        <v>5</v>
      </c>
      <c r="E28" s="5" t="s">
        <v>6</v>
      </c>
      <c r="F28" s="5">
        <v>275</v>
      </c>
      <c r="G28" s="5"/>
      <c r="H28" s="4" t="s">
        <v>7</v>
      </c>
      <c r="I28" s="5" t="s">
        <v>6</v>
      </c>
      <c r="J28" s="5">
        <v>248</v>
      </c>
      <c r="K28" s="5"/>
      <c r="L28" s="4" t="s">
        <v>8</v>
      </c>
      <c r="M28" s="5" t="s">
        <v>6</v>
      </c>
      <c r="N28" s="5">
        <v>333</v>
      </c>
      <c r="O28" s="5"/>
      <c r="P28" s="4" t="s">
        <v>9</v>
      </c>
      <c r="Q28" s="5" t="s">
        <v>6</v>
      </c>
      <c r="R28" s="5">
        <v>287</v>
      </c>
      <c r="S28" s="5"/>
      <c r="T28" s="4" t="s">
        <v>10</v>
      </c>
      <c r="U28" s="5" t="s">
        <v>6</v>
      </c>
      <c r="V28" s="5">
        <v>331</v>
      </c>
      <c r="Z28">
        <v>21</v>
      </c>
      <c r="AA28">
        <v>15.517241379310345</v>
      </c>
      <c r="AB28">
        <f t="shared" si="0"/>
        <v>55.263157894736842</v>
      </c>
      <c r="AC28">
        <v>0.76335877862595414</v>
      </c>
      <c r="AD28">
        <v>39.622641509433961</v>
      </c>
    </row>
    <row r="29" spans="1:30">
      <c r="A29" s="3"/>
      <c r="B29" s="3"/>
      <c r="C29" s="3"/>
      <c r="D29" s="4"/>
      <c r="E29" s="5" t="s">
        <v>11</v>
      </c>
      <c r="F29" s="5">
        <v>287</v>
      </c>
      <c r="G29" s="5"/>
      <c r="H29" s="4"/>
      <c r="I29" s="5" t="s">
        <v>11</v>
      </c>
      <c r="J29" s="5">
        <v>250</v>
      </c>
      <c r="K29" s="5"/>
      <c r="L29" s="4"/>
      <c r="M29" s="5" t="s">
        <v>11</v>
      </c>
      <c r="N29" s="5">
        <v>296</v>
      </c>
      <c r="O29" s="5"/>
      <c r="P29" s="4"/>
      <c r="Q29" s="5" t="s">
        <v>15</v>
      </c>
      <c r="R29" s="5">
        <v>288</v>
      </c>
      <c r="S29" s="5"/>
      <c r="T29" s="4"/>
      <c r="U29" s="5" t="s">
        <v>15</v>
      </c>
      <c r="V29" s="5">
        <v>306</v>
      </c>
      <c r="Z29">
        <v>22</v>
      </c>
      <c r="AA29">
        <v>16.666666666666668</v>
      </c>
      <c r="AB29">
        <f t="shared" si="0"/>
        <v>57.89473684210526</v>
      </c>
      <c r="AC29">
        <v>2.0833333333333335</v>
      </c>
      <c r="AD29">
        <v>41.509433962264154</v>
      </c>
    </row>
    <row r="30" spans="1:30">
      <c r="A30" s="3"/>
      <c r="B30" s="3"/>
      <c r="C30" s="3"/>
      <c r="D30" s="4"/>
      <c r="E30" s="5" t="s">
        <v>14</v>
      </c>
      <c r="F30" s="5">
        <v>293</v>
      </c>
      <c r="G30" s="5"/>
      <c r="H30" s="4"/>
      <c r="I30" s="5" t="s">
        <v>14</v>
      </c>
      <c r="J30" s="5">
        <v>277</v>
      </c>
      <c r="K30" s="5"/>
      <c r="L30" s="4"/>
      <c r="M30" s="5" t="s">
        <v>14</v>
      </c>
      <c r="N30" s="5">
        <v>292</v>
      </c>
      <c r="O30" s="5"/>
      <c r="P30" s="4"/>
      <c r="Q30" s="5" t="s">
        <v>19</v>
      </c>
      <c r="R30" s="5">
        <v>427</v>
      </c>
      <c r="S30" s="5"/>
      <c r="T30" s="4"/>
      <c r="U30" s="5" t="s">
        <v>19</v>
      </c>
      <c r="V30" s="5">
        <v>450</v>
      </c>
      <c r="Z30">
        <v>23</v>
      </c>
      <c r="AA30">
        <v>17.361111111111111</v>
      </c>
      <c r="AB30">
        <f t="shared" si="0"/>
        <v>60.526315789473685</v>
      </c>
      <c r="AC30">
        <v>2.8901734104046244</v>
      </c>
      <c r="AD30">
        <v>43.39622641509434</v>
      </c>
    </row>
    <row r="31" spans="1:30">
      <c r="A31" s="3"/>
      <c r="B31" s="3"/>
      <c r="C31" s="3"/>
      <c r="D31" s="4"/>
      <c r="E31" s="5" t="s">
        <v>18</v>
      </c>
      <c r="F31" s="5">
        <v>265</v>
      </c>
      <c r="G31" s="5"/>
      <c r="H31" s="4"/>
      <c r="I31" s="5" t="s">
        <v>18</v>
      </c>
      <c r="J31" s="5">
        <v>306</v>
      </c>
      <c r="K31" s="5"/>
      <c r="L31" s="4"/>
      <c r="M31" s="5" t="s">
        <v>18</v>
      </c>
      <c r="N31" s="5">
        <v>290</v>
      </c>
      <c r="O31" s="5"/>
      <c r="P31" s="4"/>
      <c r="Q31" s="5" t="s">
        <v>21</v>
      </c>
      <c r="R31" s="5">
        <f>R30-R29</f>
        <v>139</v>
      </c>
      <c r="S31" s="5"/>
      <c r="T31" s="4"/>
      <c r="U31" s="5" t="s">
        <v>21</v>
      </c>
      <c r="V31" s="5">
        <f>V30-V29</f>
        <v>144</v>
      </c>
      <c r="Z31">
        <v>24</v>
      </c>
      <c r="AA31">
        <v>18.103448275862071</v>
      </c>
      <c r="AB31">
        <f t="shared" si="0"/>
        <v>63.157894736842103</v>
      </c>
      <c r="AC31">
        <v>3.4682080924855492</v>
      </c>
      <c r="AD31">
        <v>45.283018867924525</v>
      </c>
    </row>
    <row r="32" spans="1:30">
      <c r="A32" s="3"/>
      <c r="B32" s="3"/>
      <c r="C32" s="3"/>
      <c r="D32" s="4"/>
      <c r="E32" s="5" t="s">
        <v>15</v>
      </c>
      <c r="F32" s="5">
        <v>254</v>
      </c>
      <c r="G32" s="5"/>
      <c r="H32" s="4"/>
      <c r="I32" s="5" t="s">
        <v>15</v>
      </c>
      <c r="J32" s="5">
        <v>239</v>
      </c>
      <c r="K32" s="5"/>
      <c r="L32" s="4"/>
      <c r="M32" s="5" t="s">
        <v>15</v>
      </c>
      <c r="N32" s="5">
        <v>267</v>
      </c>
      <c r="O32" s="5"/>
      <c r="P32" s="4"/>
      <c r="Q32" s="5"/>
      <c r="R32" s="5"/>
      <c r="S32" s="5"/>
      <c r="T32" s="4"/>
      <c r="U32" s="5"/>
      <c r="V32" s="5"/>
      <c r="Z32">
        <v>25</v>
      </c>
      <c r="AA32">
        <v>18.115942028985508</v>
      </c>
      <c r="AB32">
        <f t="shared" si="0"/>
        <v>65.78947368421052</v>
      </c>
      <c r="AC32">
        <v>6.3583815028901736</v>
      </c>
      <c r="AD32">
        <v>47.169811320754718</v>
      </c>
    </row>
    <row r="33" spans="1:30">
      <c r="A33" s="3"/>
      <c r="B33" s="3"/>
      <c r="C33" s="3"/>
      <c r="D33" s="4"/>
      <c r="E33" s="5" t="s">
        <v>19</v>
      </c>
      <c r="F33" s="5">
        <v>353</v>
      </c>
      <c r="G33" s="5"/>
      <c r="H33" s="4"/>
      <c r="I33" s="5" t="s">
        <v>19</v>
      </c>
      <c r="J33" s="5">
        <v>374</v>
      </c>
      <c r="K33" s="5"/>
      <c r="L33" s="4"/>
      <c r="M33" s="5" t="s">
        <v>19</v>
      </c>
      <c r="N33" s="5">
        <v>405</v>
      </c>
      <c r="O33" s="5"/>
      <c r="P33" s="4"/>
      <c r="Q33" s="5"/>
      <c r="R33" s="5"/>
      <c r="S33" s="5"/>
      <c r="T33" s="4"/>
      <c r="U33" s="5"/>
      <c r="V33" s="5"/>
      <c r="Z33">
        <v>26</v>
      </c>
      <c r="AA33">
        <v>18.699186991869919</v>
      </c>
      <c r="AB33">
        <f t="shared" si="0"/>
        <v>68.421052631578945</v>
      </c>
      <c r="AC33">
        <v>7.2289156626506026</v>
      </c>
      <c r="AD33">
        <v>49.056603773584904</v>
      </c>
    </row>
    <row r="34" spans="1:30">
      <c r="A34" s="3"/>
      <c r="B34" s="3"/>
      <c r="C34" s="3"/>
      <c r="D34" s="4"/>
      <c r="E34" s="5" t="s">
        <v>21</v>
      </c>
      <c r="F34" s="5">
        <f>F33-F32</f>
        <v>99</v>
      </c>
      <c r="G34" s="5"/>
      <c r="H34" s="4"/>
      <c r="I34" s="5" t="s">
        <v>21</v>
      </c>
      <c r="J34" s="5">
        <f>J33-J32</f>
        <v>135</v>
      </c>
      <c r="K34" s="5"/>
      <c r="L34" s="4"/>
      <c r="M34" s="5" t="s">
        <v>21</v>
      </c>
      <c r="N34" s="5">
        <f>N33-N32</f>
        <v>138</v>
      </c>
      <c r="O34" s="5"/>
      <c r="P34" s="4"/>
      <c r="Q34" s="5"/>
      <c r="R34" s="5"/>
      <c r="S34" s="5"/>
      <c r="T34" s="4"/>
      <c r="U34" s="5"/>
      <c r="V34" s="5"/>
      <c r="Z34">
        <v>27</v>
      </c>
      <c r="AA34">
        <v>21.014492753623191</v>
      </c>
      <c r="AB34">
        <f t="shared" si="0"/>
        <v>71.05263157894737</v>
      </c>
      <c r="AC34">
        <v>7.2727272727272734</v>
      </c>
      <c r="AD34">
        <v>50.943396226415096</v>
      </c>
    </row>
    <row r="35" spans="1:30">
      <c r="A35" s="3"/>
      <c r="B35" s="3"/>
      <c r="C35" s="3"/>
      <c r="D35" s="4"/>
      <c r="E35" s="5"/>
      <c r="F35" s="5"/>
      <c r="G35" s="5"/>
      <c r="H35" s="4"/>
      <c r="I35" s="5"/>
      <c r="J35" s="5"/>
      <c r="K35" s="5"/>
      <c r="L35" s="4"/>
      <c r="M35" s="5"/>
      <c r="N35" s="5"/>
      <c r="O35" s="5"/>
      <c r="P35" s="4"/>
      <c r="Q35" s="5"/>
      <c r="R35" s="5"/>
      <c r="S35" s="5"/>
      <c r="T35" s="4"/>
      <c r="U35" s="5"/>
      <c r="V35" s="5"/>
      <c r="Z35">
        <v>28</v>
      </c>
      <c r="AA35">
        <v>21.212121212121211</v>
      </c>
      <c r="AB35">
        <f t="shared" si="0"/>
        <v>73.684210526315795</v>
      </c>
      <c r="AC35">
        <v>7.4074074074074066</v>
      </c>
      <c r="AD35">
        <v>52.830188679245282</v>
      </c>
    </row>
    <row r="36" spans="1:30">
      <c r="A36" s="3"/>
      <c r="B36" s="3" t="s">
        <v>27</v>
      </c>
      <c r="C36" s="3"/>
      <c r="D36" s="4" t="s">
        <v>5</v>
      </c>
      <c r="E36" s="5" t="s">
        <v>6</v>
      </c>
      <c r="F36" s="5">
        <f ca="1">(F28-$F$37)/0.99</f>
        <v>21.212121212121211</v>
      </c>
      <c r="G36" s="5"/>
      <c r="H36" s="4" t="s">
        <v>7</v>
      </c>
      <c r="I36" s="5" t="s">
        <v>6</v>
      </c>
      <c r="J36" s="5">
        <f ca="1">(J28-$J$37)/1.35</f>
        <v>6.6666666666666661</v>
      </c>
      <c r="K36" s="5"/>
      <c r="L36" s="4" t="s">
        <v>8</v>
      </c>
      <c r="M36" s="5" t="s">
        <v>6</v>
      </c>
      <c r="N36" s="5">
        <f ca="1">(N28-$N$37)/1.38</f>
        <v>47.826086956521742</v>
      </c>
      <c r="O36" s="5"/>
      <c r="P36" s="4" t="s">
        <v>9</v>
      </c>
      <c r="Q36" s="5" t="s">
        <v>6</v>
      </c>
      <c r="R36" s="5">
        <f>(R28-$R$34)/1.39</f>
        <v>206.4748201438849</v>
      </c>
      <c r="S36" s="5"/>
      <c r="T36" s="4" t="s">
        <v>10</v>
      </c>
      <c r="U36" s="5" t="s">
        <v>6</v>
      </c>
      <c r="V36" s="5">
        <f>(V28-$V$34)/1.44</f>
        <v>229.86111111111111</v>
      </c>
      <c r="Z36">
        <v>29</v>
      </c>
      <c r="AA36">
        <v>21.904761904761905</v>
      </c>
      <c r="AB36">
        <f t="shared" si="0"/>
        <v>76.315789473684205</v>
      </c>
      <c r="AC36">
        <v>7.6335877862595414</v>
      </c>
      <c r="AD36">
        <v>54.716981132075475</v>
      </c>
    </row>
    <row r="37" spans="1:30">
      <c r="A37" s="3"/>
      <c r="B37" s="3"/>
      <c r="C37" s="3"/>
      <c r="D37" s="4"/>
      <c r="E37" s="5" t="s">
        <v>11</v>
      </c>
      <c r="F37" s="5">
        <f t="shared" ref="F37:F41" ca="1" si="6">(F29-$F$37)/0.99</f>
        <v>33.333333333333336</v>
      </c>
      <c r="G37" s="5"/>
      <c r="H37" s="4"/>
      <c r="I37" s="5" t="s">
        <v>11</v>
      </c>
      <c r="J37" s="5">
        <f t="shared" ref="J37:J41" ca="1" si="7">(J29-$J$37)/1.35</f>
        <v>8.148148148148147</v>
      </c>
      <c r="K37" s="5"/>
      <c r="L37" s="4"/>
      <c r="M37" s="5" t="s">
        <v>11</v>
      </c>
      <c r="N37" s="5">
        <f t="shared" ref="N37:N41" ca="1" si="8">(N29-$N$37)/1.38</f>
        <v>21.014492753623191</v>
      </c>
      <c r="O37" s="5"/>
      <c r="P37" s="4"/>
      <c r="Q37" s="5" t="s">
        <v>15</v>
      </c>
      <c r="R37" s="5">
        <f t="shared" ref="R37:R38" si="9">(R29-$R$34)/1.39</f>
        <v>207.19424460431657</v>
      </c>
      <c r="S37" s="5"/>
      <c r="T37" s="4"/>
      <c r="U37" s="5" t="s">
        <v>15</v>
      </c>
      <c r="V37" s="5">
        <f t="shared" ref="V37:V38" si="10">(V29-$V$34)/1.44</f>
        <v>212.5</v>
      </c>
      <c r="Z37">
        <v>30</v>
      </c>
      <c r="AA37">
        <v>22.857142857142858</v>
      </c>
      <c r="AB37">
        <f t="shared" si="0"/>
        <v>78.94736842105263</v>
      </c>
      <c r="AC37">
        <v>7.7777777777777777</v>
      </c>
      <c r="AD37">
        <v>56.60377358490566</v>
      </c>
    </row>
    <row r="38" spans="1:30">
      <c r="A38" s="3"/>
      <c r="B38" s="3"/>
      <c r="C38" s="3"/>
      <c r="D38" s="4"/>
      <c r="E38" s="5" t="s">
        <v>14</v>
      </c>
      <c r="F38" s="5">
        <f t="shared" ca="1" si="6"/>
        <v>39.393939393939391</v>
      </c>
      <c r="G38" s="5"/>
      <c r="H38" s="4"/>
      <c r="I38" s="5" t="s">
        <v>14</v>
      </c>
      <c r="J38" s="5">
        <f t="shared" ca="1" si="7"/>
        <v>28.148148148148145</v>
      </c>
      <c r="K38" s="5"/>
      <c r="L38" s="4"/>
      <c r="M38" s="5" t="s">
        <v>14</v>
      </c>
      <c r="N38" s="5">
        <f t="shared" ca="1" si="8"/>
        <v>18.115942028985508</v>
      </c>
      <c r="O38" s="5"/>
      <c r="P38" s="4"/>
      <c r="Q38" s="5" t="s">
        <v>19</v>
      </c>
      <c r="R38" s="5">
        <f t="shared" si="9"/>
        <v>307.19424460431657</v>
      </c>
      <c r="S38" s="5"/>
      <c r="T38" s="4"/>
      <c r="U38" s="5" t="s">
        <v>19</v>
      </c>
      <c r="V38" s="5">
        <f t="shared" si="10"/>
        <v>312.5</v>
      </c>
      <c r="Z38">
        <v>31</v>
      </c>
      <c r="AA38">
        <v>25.862068965517242</v>
      </c>
      <c r="AB38">
        <f t="shared" si="0"/>
        <v>81.578947368421055</v>
      </c>
      <c r="AC38">
        <v>8.3333333333333339</v>
      </c>
      <c r="AD38">
        <v>58.490566037735846</v>
      </c>
    </row>
    <row r="39" spans="1:30">
      <c r="A39" s="3"/>
      <c r="B39" s="3"/>
      <c r="C39" s="3"/>
      <c r="D39" s="4"/>
      <c r="E39" s="5" t="s">
        <v>18</v>
      </c>
      <c r="F39" s="5">
        <f t="shared" ca="1" si="6"/>
        <v>11.111111111111111</v>
      </c>
      <c r="G39" s="5"/>
      <c r="H39" s="4"/>
      <c r="I39" s="5" t="s">
        <v>18</v>
      </c>
      <c r="J39" s="5">
        <f t="shared" ca="1" si="7"/>
        <v>49.629629629629626</v>
      </c>
      <c r="K39" s="5"/>
      <c r="L39" s="4"/>
      <c r="M39" s="5" t="s">
        <v>18</v>
      </c>
      <c r="N39" s="5">
        <f t="shared" ca="1" si="8"/>
        <v>16.666666666666668</v>
      </c>
      <c r="O39" s="5"/>
      <c r="P39" s="4"/>
      <c r="Q39" s="5" t="s">
        <v>21</v>
      </c>
      <c r="R39" s="5">
        <f>R38-R37</f>
        <v>100</v>
      </c>
      <c r="S39" s="5"/>
      <c r="T39" s="4"/>
      <c r="U39" s="5" t="s">
        <v>21</v>
      </c>
      <c r="V39" s="5">
        <f>V38-V37</f>
        <v>100</v>
      </c>
      <c r="Z39">
        <v>32</v>
      </c>
      <c r="AA39">
        <v>28.148148148148145</v>
      </c>
      <c r="AB39">
        <f t="shared" si="0"/>
        <v>84.21052631578948</v>
      </c>
      <c r="AC39">
        <v>8.8607594936708853</v>
      </c>
      <c r="AD39">
        <v>60.377358490566039</v>
      </c>
    </row>
    <row r="40" spans="1:30">
      <c r="A40" s="3"/>
      <c r="B40" s="3"/>
      <c r="C40" s="3"/>
      <c r="D40" s="4"/>
      <c r="E40" s="5" t="s">
        <v>15</v>
      </c>
      <c r="F40" s="5">
        <f t="shared" ca="1" si="6"/>
        <v>0</v>
      </c>
      <c r="G40" s="5"/>
      <c r="H40" s="4"/>
      <c r="I40" s="5" t="s">
        <v>15</v>
      </c>
      <c r="J40" s="5">
        <f t="shared" ca="1" si="7"/>
        <v>0</v>
      </c>
      <c r="K40" s="5"/>
      <c r="L40" s="4"/>
      <c r="M40" s="5" t="s">
        <v>15</v>
      </c>
      <c r="N40" s="5">
        <f t="shared" ca="1" si="8"/>
        <v>0</v>
      </c>
      <c r="O40" s="5"/>
      <c r="P40" s="4"/>
      <c r="Q40" s="5"/>
      <c r="R40" s="5"/>
      <c r="S40" s="5"/>
      <c r="T40" s="4"/>
      <c r="U40" s="5"/>
      <c r="V40" s="5"/>
      <c r="Z40">
        <v>33</v>
      </c>
      <c r="AA40">
        <v>30.927835051546392</v>
      </c>
      <c r="AB40">
        <f t="shared" si="0"/>
        <v>86.84210526315789</v>
      </c>
      <c r="AC40">
        <v>9.0909090909090917</v>
      </c>
      <c r="AD40">
        <v>62.264150943396224</v>
      </c>
    </row>
    <row r="41" spans="1:30">
      <c r="A41" s="3"/>
      <c r="B41" s="3"/>
      <c r="C41" s="3"/>
      <c r="D41" s="4"/>
      <c r="E41" s="5" t="s">
        <v>19</v>
      </c>
      <c r="F41" s="5">
        <f t="shared" ca="1" si="6"/>
        <v>100</v>
      </c>
      <c r="G41" s="5"/>
      <c r="H41" s="4"/>
      <c r="I41" s="5" t="s">
        <v>19</v>
      </c>
      <c r="J41" s="5">
        <f t="shared" ca="1" si="7"/>
        <v>100</v>
      </c>
      <c r="K41" s="5"/>
      <c r="L41" s="4"/>
      <c r="M41" s="5" t="s">
        <v>19</v>
      </c>
      <c r="N41" s="5">
        <f t="shared" ca="1" si="8"/>
        <v>100.00000000000001</v>
      </c>
      <c r="O41" s="5"/>
      <c r="P41" s="4"/>
      <c r="Q41" s="5"/>
      <c r="R41" s="5"/>
      <c r="S41" s="5"/>
      <c r="T41" s="4"/>
      <c r="U41" s="5"/>
      <c r="V41" s="5"/>
      <c r="Z41">
        <v>34</v>
      </c>
      <c r="AA41">
        <v>33.333333333333336</v>
      </c>
      <c r="AB41">
        <f t="shared" si="0"/>
        <v>89.473684210526315</v>
      </c>
      <c r="AC41">
        <v>9.2592592592592595</v>
      </c>
      <c r="AD41">
        <v>64.15094339622641</v>
      </c>
    </row>
    <row r="42" spans="1:30">
      <c r="A42" s="8"/>
      <c r="B42" s="3"/>
      <c r="C42" s="3"/>
      <c r="D42" s="5"/>
      <c r="E42" s="5" t="s">
        <v>21</v>
      </c>
      <c r="F42" s="5">
        <f ca="1">F41-F40</f>
        <v>100</v>
      </c>
      <c r="G42" s="5"/>
      <c r="H42" s="4"/>
      <c r="I42" s="5" t="s">
        <v>21</v>
      </c>
      <c r="J42" s="5">
        <f ca="1">J39-J38</f>
        <v>21.481481481481481</v>
      </c>
      <c r="K42" s="5"/>
      <c r="L42" s="4"/>
      <c r="M42" s="5" t="s">
        <v>21</v>
      </c>
      <c r="N42" s="5">
        <f ca="1">N41-N40</f>
        <v>100.00000000000001</v>
      </c>
      <c r="O42" s="5"/>
      <c r="P42" s="5"/>
      <c r="Q42" s="5"/>
      <c r="R42" s="5"/>
      <c r="S42" s="5"/>
      <c r="T42" s="5"/>
      <c r="U42" s="5"/>
      <c r="V42" s="5"/>
      <c r="Z42">
        <v>35</v>
      </c>
      <c r="AA42">
        <v>35.344827586206897</v>
      </c>
      <c r="AB42">
        <f t="shared" si="0"/>
        <v>92.10526315789474</v>
      </c>
      <c r="AC42">
        <v>9.8265895953757223</v>
      </c>
      <c r="AD42">
        <v>66.037735849056602</v>
      </c>
    </row>
    <row r="43" spans="1:30">
      <c r="A43" s="8"/>
      <c r="B43" s="3"/>
      <c r="C43" s="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Z43">
        <v>36</v>
      </c>
      <c r="AA43">
        <v>39.393939393939391</v>
      </c>
      <c r="AB43">
        <f t="shared" si="0"/>
        <v>94.736842105263165</v>
      </c>
      <c r="AC43">
        <v>10.185185185185185</v>
      </c>
      <c r="AD43">
        <v>67.924528301886795</v>
      </c>
    </row>
    <row r="44" spans="1:30">
      <c r="Z44">
        <v>37</v>
      </c>
      <c r="AA44">
        <v>47.826086956521742</v>
      </c>
      <c r="AB44">
        <f t="shared" si="0"/>
        <v>97.368421052631575</v>
      </c>
      <c r="AC44">
        <v>10.185185185185185</v>
      </c>
      <c r="AD44">
        <v>69.811320754716988</v>
      </c>
    </row>
    <row r="45" spans="1:30">
      <c r="Z45">
        <v>38</v>
      </c>
      <c r="AA45">
        <v>49.629629629629626</v>
      </c>
      <c r="AB45">
        <f t="shared" si="0"/>
        <v>100</v>
      </c>
      <c r="AC45">
        <v>10.38961038961039</v>
      </c>
      <c r="AD45">
        <v>71.698113207547166</v>
      </c>
    </row>
    <row r="46" spans="1:30">
      <c r="A46" s="10" t="s">
        <v>28</v>
      </c>
      <c r="B46" s="10"/>
      <c r="C46" s="10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Z46">
        <v>41</v>
      </c>
      <c r="AA46" s="7">
        <v>150</v>
      </c>
      <c r="AB46" s="7">
        <v>100</v>
      </c>
      <c r="AC46">
        <v>11.03448275862069</v>
      </c>
      <c r="AD46">
        <v>73.584905660377359</v>
      </c>
    </row>
    <row r="47" spans="1:30">
      <c r="A47" s="12">
        <v>190227</v>
      </c>
      <c r="B47" s="13" t="s">
        <v>4</v>
      </c>
      <c r="C47" s="10"/>
      <c r="D47" s="12" t="s">
        <v>5</v>
      </c>
      <c r="E47" s="14" t="s">
        <v>6</v>
      </c>
      <c r="F47" s="14">
        <v>227</v>
      </c>
      <c r="G47" s="14"/>
      <c r="H47" s="12" t="s">
        <v>7</v>
      </c>
      <c r="I47" s="14" t="s">
        <v>6</v>
      </c>
      <c r="J47" s="14">
        <v>290</v>
      </c>
      <c r="K47" s="14"/>
      <c r="L47" s="12" t="s">
        <v>29</v>
      </c>
      <c r="M47" s="14" t="s">
        <v>6</v>
      </c>
      <c r="N47" s="14">
        <v>324</v>
      </c>
      <c r="O47" s="14"/>
      <c r="P47" s="12" t="s">
        <v>30</v>
      </c>
      <c r="Q47" s="14" t="s">
        <v>6</v>
      </c>
      <c r="R47" s="14">
        <v>333</v>
      </c>
      <c r="S47" s="14"/>
      <c r="T47" s="12" t="s">
        <v>31</v>
      </c>
      <c r="U47" s="14" t="s">
        <v>6</v>
      </c>
      <c r="V47" s="14">
        <v>269</v>
      </c>
      <c r="Z47">
        <v>42</v>
      </c>
      <c r="AC47">
        <v>11.428571428571429</v>
      </c>
      <c r="AD47">
        <v>75.471698113207552</v>
      </c>
    </row>
    <row r="48" spans="1:30">
      <c r="A48" s="12"/>
      <c r="B48" s="13"/>
      <c r="C48" s="10"/>
      <c r="D48" s="12"/>
      <c r="E48" s="14" t="s">
        <v>11</v>
      </c>
      <c r="F48" s="14">
        <v>246</v>
      </c>
      <c r="G48" s="14"/>
      <c r="H48" s="12"/>
      <c r="I48" s="14" t="s">
        <v>15</v>
      </c>
      <c r="J48" s="14">
        <v>276</v>
      </c>
      <c r="K48" s="14"/>
      <c r="L48" s="12"/>
      <c r="M48" s="14" t="s">
        <v>11</v>
      </c>
      <c r="N48" s="14">
        <v>256</v>
      </c>
      <c r="O48" s="14"/>
      <c r="P48" s="12"/>
      <c r="Q48" s="14" t="s">
        <v>11</v>
      </c>
      <c r="R48" s="14">
        <v>290.66699999999997</v>
      </c>
      <c r="S48" s="14"/>
      <c r="T48" s="12"/>
      <c r="U48" s="14" t="s">
        <v>11</v>
      </c>
      <c r="V48" s="14">
        <v>267</v>
      </c>
      <c r="Z48">
        <v>43</v>
      </c>
      <c r="AC48">
        <v>16.233766233766232</v>
      </c>
      <c r="AD48">
        <v>77.35849056603773</v>
      </c>
    </row>
    <row r="49" spans="1:30">
      <c r="A49" s="12"/>
      <c r="B49" s="13"/>
      <c r="C49" s="10"/>
      <c r="D49" s="12"/>
      <c r="E49" s="14" t="s">
        <v>14</v>
      </c>
      <c r="F49" s="14">
        <v>251</v>
      </c>
      <c r="G49" s="14"/>
      <c r="H49" s="12"/>
      <c r="I49" s="14" t="s">
        <v>19</v>
      </c>
      <c r="J49" s="14">
        <v>434</v>
      </c>
      <c r="K49" s="14"/>
      <c r="L49" s="12"/>
      <c r="M49" s="14" t="s">
        <v>14</v>
      </c>
      <c r="N49" s="14">
        <v>191</v>
      </c>
      <c r="O49" s="14"/>
      <c r="P49" s="12"/>
      <c r="Q49" s="14" t="s">
        <v>14</v>
      </c>
      <c r="R49" s="14">
        <v>249</v>
      </c>
      <c r="S49" s="14"/>
      <c r="T49" s="12"/>
      <c r="U49" s="14" t="s">
        <v>14</v>
      </c>
      <c r="V49" s="14">
        <v>288</v>
      </c>
      <c r="Z49">
        <v>44</v>
      </c>
      <c r="AC49">
        <v>17.919075144508671</v>
      </c>
      <c r="AD49">
        <v>79.245283018867923</v>
      </c>
    </row>
    <row r="50" spans="1:30">
      <c r="A50" s="12"/>
      <c r="B50" s="13"/>
      <c r="C50" s="10"/>
      <c r="D50" s="12"/>
      <c r="E50" s="14" t="s">
        <v>18</v>
      </c>
      <c r="F50" s="14">
        <v>271</v>
      </c>
      <c r="G50" s="14"/>
      <c r="H50" s="12"/>
      <c r="I50" s="14" t="s">
        <v>21</v>
      </c>
      <c r="J50" s="14">
        <v>158</v>
      </c>
      <c r="K50" s="14"/>
      <c r="L50" s="12"/>
      <c r="M50" s="14" t="s">
        <v>18</v>
      </c>
      <c r="N50" s="14">
        <v>280</v>
      </c>
      <c r="O50" s="14"/>
      <c r="P50" s="12"/>
      <c r="Q50" s="14" t="s">
        <v>18</v>
      </c>
      <c r="R50" s="14">
        <v>257.5</v>
      </c>
      <c r="S50" s="14"/>
      <c r="T50" s="12"/>
      <c r="U50" s="14" t="s">
        <v>18</v>
      </c>
      <c r="V50" s="14">
        <v>279</v>
      </c>
      <c r="Z50">
        <v>45</v>
      </c>
      <c r="AC50">
        <v>21.296296296296294</v>
      </c>
      <c r="AD50">
        <v>81.132075471698116</v>
      </c>
    </row>
    <row r="51" spans="1:30">
      <c r="A51" s="12"/>
      <c r="B51" s="13"/>
      <c r="C51" s="10"/>
      <c r="D51" s="12"/>
      <c r="E51" s="14" t="s">
        <v>20</v>
      </c>
      <c r="F51" s="14">
        <v>308</v>
      </c>
      <c r="G51" s="14"/>
      <c r="H51" s="12"/>
      <c r="I51" s="14"/>
      <c r="J51" s="14"/>
      <c r="K51" s="14"/>
      <c r="L51" s="12"/>
      <c r="M51" s="14" t="s">
        <v>20</v>
      </c>
      <c r="N51" s="14">
        <v>283</v>
      </c>
      <c r="O51" s="14"/>
      <c r="P51" s="12"/>
      <c r="Q51" s="14" t="s">
        <v>20</v>
      </c>
      <c r="R51" s="14">
        <v>286.5</v>
      </c>
      <c r="S51" s="14"/>
      <c r="T51" s="12"/>
      <c r="U51" s="14" t="s">
        <v>20</v>
      </c>
      <c r="V51" s="14">
        <v>312</v>
      </c>
      <c r="Z51">
        <v>46</v>
      </c>
      <c r="AC51">
        <v>23.121387283236995</v>
      </c>
      <c r="AD51">
        <v>83.018867924528308</v>
      </c>
    </row>
    <row r="52" spans="1:30">
      <c r="A52" s="12"/>
      <c r="B52" s="13"/>
      <c r="C52" s="10"/>
      <c r="D52" s="12"/>
      <c r="E52" s="14" t="s">
        <v>22</v>
      </c>
      <c r="F52" s="14">
        <v>280</v>
      </c>
      <c r="G52" s="14"/>
      <c r="H52" s="12"/>
      <c r="I52" s="14"/>
      <c r="J52" s="14"/>
      <c r="K52" s="14"/>
      <c r="L52" s="12"/>
      <c r="M52" s="14" t="s">
        <v>15</v>
      </c>
      <c r="N52" s="14">
        <v>288</v>
      </c>
      <c r="O52" s="14"/>
      <c r="P52" s="12"/>
      <c r="Q52" s="14" t="s">
        <v>15</v>
      </c>
      <c r="R52" s="14">
        <v>300</v>
      </c>
      <c r="S52" s="14"/>
      <c r="T52" s="12"/>
      <c r="U52" s="14" t="s">
        <v>15</v>
      </c>
      <c r="V52" s="14">
        <v>278</v>
      </c>
      <c r="Z52">
        <v>47</v>
      </c>
      <c r="AC52">
        <v>25.35211267605634</v>
      </c>
      <c r="AD52">
        <v>84.905660377358487</v>
      </c>
    </row>
    <row r="53" spans="1:30">
      <c r="A53" s="12"/>
      <c r="B53" s="13"/>
      <c r="C53" s="10"/>
      <c r="D53" s="12"/>
      <c r="E53" s="14" t="s">
        <v>24</v>
      </c>
      <c r="F53" s="14">
        <v>257</v>
      </c>
      <c r="G53" s="14"/>
      <c r="H53" s="12"/>
      <c r="I53" s="14"/>
      <c r="J53" s="14"/>
      <c r="K53" s="14"/>
      <c r="L53" s="12"/>
      <c r="M53" s="14" t="s">
        <v>19</v>
      </c>
      <c r="N53" s="14">
        <v>430</v>
      </c>
      <c r="O53" s="14"/>
      <c r="P53" s="12"/>
      <c r="Q53" s="14" t="s">
        <v>19</v>
      </c>
      <c r="R53" s="14">
        <v>424</v>
      </c>
      <c r="S53" s="14"/>
      <c r="T53" s="12"/>
      <c r="U53" s="14" t="s">
        <v>19</v>
      </c>
      <c r="V53" s="14">
        <v>409</v>
      </c>
      <c r="Z53">
        <v>48</v>
      </c>
      <c r="AC53">
        <v>25.954198473282442</v>
      </c>
      <c r="AD53">
        <v>86.79245283018868</v>
      </c>
    </row>
    <row r="54" spans="1:30">
      <c r="A54" s="12"/>
      <c r="B54" s="13"/>
      <c r="C54" s="10"/>
      <c r="D54" s="12"/>
      <c r="E54" s="14" t="s">
        <v>26</v>
      </c>
      <c r="F54" s="14">
        <v>190</v>
      </c>
      <c r="G54" s="14"/>
      <c r="H54" s="12"/>
      <c r="I54" s="14"/>
      <c r="J54" s="14"/>
      <c r="K54" s="14"/>
      <c r="L54" s="12"/>
      <c r="M54" s="14" t="s">
        <v>21</v>
      </c>
      <c r="N54" s="14">
        <v>142</v>
      </c>
      <c r="O54" s="14"/>
      <c r="P54" s="12"/>
      <c r="Q54" s="14" t="s">
        <v>21</v>
      </c>
      <c r="R54" s="14">
        <v>124</v>
      </c>
      <c r="S54" s="14"/>
      <c r="T54" s="12"/>
      <c r="U54" s="14" t="s">
        <v>21</v>
      </c>
      <c r="V54" s="14">
        <v>131</v>
      </c>
      <c r="Z54">
        <v>49</v>
      </c>
      <c r="AC54">
        <v>26.446280991735538</v>
      </c>
      <c r="AD54">
        <v>88.679245283018872</v>
      </c>
    </row>
    <row r="55" spans="1:30">
      <c r="A55" s="12"/>
      <c r="B55" s="13"/>
      <c r="C55" s="10"/>
      <c r="D55" s="12"/>
      <c r="E55" s="14" t="s">
        <v>32</v>
      </c>
      <c r="F55" s="14">
        <v>245</v>
      </c>
      <c r="G55" s="14"/>
      <c r="H55" s="12"/>
      <c r="I55" s="14"/>
      <c r="J55" s="14"/>
      <c r="K55" s="14"/>
      <c r="L55" s="12"/>
      <c r="M55" s="14"/>
      <c r="N55" s="14"/>
      <c r="O55" s="14"/>
      <c r="P55" s="12"/>
      <c r="Q55" s="14"/>
      <c r="R55" s="14"/>
      <c r="S55" s="14"/>
      <c r="T55" s="12"/>
      <c r="U55" s="14"/>
      <c r="V55" s="14"/>
      <c r="Z55">
        <v>50</v>
      </c>
      <c r="AC55">
        <v>26.506024096385545</v>
      </c>
      <c r="AD55">
        <v>90.566037735849051</v>
      </c>
    </row>
    <row r="56" spans="1:30">
      <c r="A56" s="12"/>
      <c r="B56" s="13"/>
      <c r="C56" s="10"/>
      <c r="D56" s="12"/>
      <c r="E56" s="14" t="s">
        <v>15</v>
      </c>
      <c r="F56" s="14">
        <v>240</v>
      </c>
      <c r="G56" s="14"/>
      <c r="H56" s="12"/>
      <c r="I56" s="14"/>
      <c r="J56" s="14"/>
      <c r="K56" s="14"/>
      <c r="L56" s="12"/>
      <c r="M56" s="14"/>
      <c r="N56" s="14"/>
      <c r="O56" s="14"/>
      <c r="P56" s="12"/>
      <c r="Q56" s="14"/>
      <c r="R56" s="14"/>
      <c r="S56" s="14"/>
      <c r="T56" s="12"/>
      <c r="U56" s="14"/>
      <c r="V56" s="14"/>
      <c r="Z56">
        <v>51</v>
      </c>
      <c r="AC56">
        <v>26.612903225806452</v>
      </c>
      <c r="AD56">
        <v>92.452830188679243</v>
      </c>
    </row>
    <row r="57" spans="1:30">
      <c r="A57" s="12"/>
      <c r="B57" s="13"/>
      <c r="C57" s="10"/>
      <c r="D57" s="12"/>
      <c r="E57" s="14" t="s">
        <v>19</v>
      </c>
      <c r="F57" s="14">
        <v>413</v>
      </c>
      <c r="G57" s="14"/>
      <c r="H57" s="12"/>
      <c r="I57" s="14"/>
      <c r="J57" s="14"/>
      <c r="K57" s="14"/>
      <c r="L57" s="12"/>
      <c r="M57" s="14"/>
      <c r="N57" s="14"/>
      <c r="O57" s="14"/>
      <c r="P57" s="12"/>
      <c r="Q57" s="14"/>
      <c r="R57" s="14"/>
      <c r="S57" s="14"/>
      <c r="T57" s="12"/>
      <c r="U57" s="14"/>
      <c r="V57" s="14"/>
      <c r="Z57">
        <v>52</v>
      </c>
      <c r="AC57">
        <v>26.666666666666664</v>
      </c>
      <c r="AD57">
        <v>94.339622641509436</v>
      </c>
    </row>
    <row r="58" spans="1:30">
      <c r="A58" s="12"/>
      <c r="B58" s="13"/>
      <c r="C58" s="10"/>
      <c r="D58" s="12"/>
      <c r="E58" s="14" t="s">
        <v>21</v>
      </c>
      <c r="F58" s="14">
        <v>173</v>
      </c>
      <c r="G58" s="14"/>
      <c r="H58" s="12"/>
      <c r="I58" s="14"/>
      <c r="J58" s="14"/>
      <c r="K58" s="14"/>
      <c r="L58" s="12"/>
      <c r="M58" s="14"/>
      <c r="N58" s="14"/>
      <c r="O58" s="14"/>
      <c r="P58" s="12"/>
      <c r="Q58" s="14"/>
      <c r="R58" s="14"/>
      <c r="S58" s="14"/>
      <c r="T58" s="12"/>
      <c r="U58" s="14"/>
      <c r="V58" s="14"/>
      <c r="Z58">
        <v>53</v>
      </c>
      <c r="AC58">
        <v>30.000000000000004</v>
      </c>
      <c r="AD58">
        <v>96.226415094339629</v>
      </c>
    </row>
    <row r="59" spans="1:30">
      <c r="A59" s="12"/>
      <c r="B59" s="13"/>
      <c r="C59" s="10"/>
      <c r="D59" s="12"/>
      <c r="E59" s="14"/>
      <c r="F59" s="14"/>
      <c r="G59" s="14"/>
      <c r="H59" s="12"/>
      <c r="I59" s="14"/>
      <c r="J59" s="14"/>
      <c r="K59" s="14"/>
      <c r="L59" s="12"/>
      <c r="M59" s="14"/>
      <c r="N59" s="14"/>
      <c r="O59" s="14"/>
      <c r="P59" s="12"/>
      <c r="Q59" s="14"/>
      <c r="R59" s="14"/>
      <c r="S59" s="14"/>
      <c r="T59" s="12"/>
      <c r="U59" s="14"/>
      <c r="V59" s="14"/>
      <c r="Z59">
        <v>54</v>
      </c>
      <c r="AC59">
        <v>39.306358381502889</v>
      </c>
      <c r="AD59">
        <v>98.113207547169807</v>
      </c>
    </row>
    <row r="60" spans="1:30">
      <c r="A60" s="12"/>
      <c r="B60" s="13" t="s">
        <v>27</v>
      </c>
      <c r="C60" s="10"/>
      <c r="D60" s="12" t="s">
        <v>5</v>
      </c>
      <c r="E60" s="14" t="s">
        <v>6</v>
      </c>
      <c r="F60" s="15">
        <v>-7.5</v>
      </c>
      <c r="G60" s="14"/>
      <c r="H60" s="12" t="s">
        <v>7</v>
      </c>
      <c r="I60" s="14" t="s">
        <v>6</v>
      </c>
      <c r="J60" s="15">
        <v>8.9</v>
      </c>
      <c r="K60" s="14"/>
      <c r="L60" s="12" t="s">
        <v>29</v>
      </c>
      <c r="M60" s="14" t="s">
        <v>6</v>
      </c>
      <c r="N60" s="15">
        <v>25.4</v>
      </c>
      <c r="O60" s="14"/>
      <c r="P60" s="12" t="s">
        <v>30</v>
      </c>
      <c r="Q60" s="14" t="s">
        <v>6</v>
      </c>
      <c r="R60" s="15">
        <v>26.6</v>
      </c>
      <c r="S60" s="14"/>
      <c r="T60" s="12" t="s">
        <v>31</v>
      </c>
      <c r="U60" s="14" t="s">
        <v>6</v>
      </c>
      <c r="V60" s="15">
        <v>-6.9</v>
      </c>
      <c r="Z60">
        <v>55</v>
      </c>
      <c r="AC60">
        <v>46.666666666666664</v>
      </c>
      <c r="AD60">
        <v>100</v>
      </c>
    </row>
    <row r="61" spans="1:30">
      <c r="A61" s="12"/>
      <c r="B61" s="13"/>
      <c r="C61" s="10"/>
      <c r="D61" s="12"/>
      <c r="E61" s="14" t="s">
        <v>11</v>
      </c>
      <c r="F61" s="15">
        <v>3.5</v>
      </c>
      <c r="G61" s="14"/>
      <c r="H61" s="12"/>
      <c r="I61" s="14" t="s">
        <v>15</v>
      </c>
      <c r="J61" s="14">
        <v>0</v>
      </c>
      <c r="K61" s="14"/>
      <c r="L61" s="12"/>
      <c r="M61" s="14" t="s">
        <v>11</v>
      </c>
      <c r="N61" s="15">
        <v>-22.5</v>
      </c>
      <c r="O61" s="14"/>
      <c r="P61" s="12"/>
      <c r="Q61" s="14" t="s">
        <v>11</v>
      </c>
      <c r="R61" s="15">
        <v>-7.5</v>
      </c>
      <c r="S61" s="14"/>
      <c r="T61" s="12"/>
      <c r="U61" s="14" t="s">
        <v>11</v>
      </c>
      <c r="V61" s="15">
        <v>-8.4</v>
      </c>
      <c r="AC61" s="7">
        <v>50</v>
      </c>
      <c r="AD61" s="7">
        <v>100</v>
      </c>
    </row>
    <row r="62" spans="1:30">
      <c r="A62" s="12"/>
      <c r="B62" s="13"/>
      <c r="C62" s="10"/>
      <c r="D62" s="12"/>
      <c r="E62" s="14" t="s">
        <v>14</v>
      </c>
      <c r="F62" s="15">
        <v>6.4</v>
      </c>
      <c r="G62" s="14"/>
      <c r="H62" s="12"/>
      <c r="I62" s="14" t="s">
        <v>19</v>
      </c>
      <c r="J62" s="14">
        <v>100</v>
      </c>
      <c r="K62" s="14"/>
      <c r="L62" s="12"/>
      <c r="M62" s="14" t="s">
        <v>14</v>
      </c>
      <c r="N62" s="15">
        <v>-68.3</v>
      </c>
      <c r="O62" s="14"/>
      <c r="P62" s="12"/>
      <c r="Q62" s="14" t="s">
        <v>14</v>
      </c>
      <c r="R62" s="15">
        <v>-41.1</v>
      </c>
      <c r="S62" s="14"/>
      <c r="T62" s="12"/>
      <c r="U62" s="14" t="s">
        <v>14</v>
      </c>
      <c r="V62" s="15">
        <v>7.6</v>
      </c>
      <c r="AC62" s="7">
        <v>100</v>
      </c>
      <c r="AD62" s="7">
        <v>100</v>
      </c>
    </row>
    <row r="63" spans="1:30">
      <c r="A63" s="12"/>
      <c r="B63" s="13"/>
      <c r="C63" s="10"/>
      <c r="D63" s="12"/>
      <c r="E63" s="14" t="s">
        <v>18</v>
      </c>
      <c r="F63" s="15">
        <v>17.899999999999999</v>
      </c>
      <c r="G63" s="14"/>
      <c r="H63" s="12"/>
      <c r="I63" s="14" t="s">
        <v>21</v>
      </c>
      <c r="J63" s="14">
        <v>100</v>
      </c>
      <c r="K63" s="14"/>
      <c r="L63" s="12"/>
      <c r="M63" s="14" t="s">
        <v>18</v>
      </c>
      <c r="N63" s="15">
        <v>-5.6</v>
      </c>
      <c r="O63" s="14"/>
      <c r="P63" s="12"/>
      <c r="Q63" s="14" t="s">
        <v>18</v>
      </c>
      <c r="R63" s="15">
        <v>-34.299999999999997</v>
      </c>
      <c r="S63" s="14"/>
      <c r="T63" s="12"/>
      <c r="U63" s="14" t="s">
        <v>18</v>
      </c>
      <c r="V63" s="15">
        <v>0.8</v>
      </c>
      <c r="AC63" s="7">
        <v>150</v>
      </c>
      <c r="AD63" s="7">
        <v>100</v>
      </c>
    </row>
    <row r="64" spans="1:30">
      <c r="A64" s="12"/>
      <c r="B64" s="13"/>
      <c r="C64" s="10"/>
      <c r="D64" s="12"/>
      <c r="E64" s="14" t="s">
        <v>20</v>
      </c>
      <c r="F64" s="15">
        <v>39.299999999999997</v>
      </c>
      <c r="G64" s="14"/>
      <c r="H64" s="12"/>
      <c r="I64" s="14"/>
      <c r="J64" s="14"/>
      <c r="K64" s="14"/>
      <c r="L64" s="12"/>
      <c r="M64" s="14" t="s">
        <v>20</v>
      </c>
      <c r="N64" s="15">
        <v>-3.5</v>
      </c>
      <c r="O64" s="14"/>
      <c r="P64" s="12"/>
      <c r="Q64" s="14" t="s">
        <v>20</v>
      </c>
      <c r="R64" s="15">
        <v>-10.9</v>
      </c>
      <c r="S64" s="14"/>
      <c r="T64" s="12"/>
      <c r="U64" s="14" t="s">
        <v>20</v>
      </c>
      <c r="V64" s="15">
        <v>26</v>
      </c>
    </row>
    <row r="65" spans="1:22">
      <c r="A65" s="12"/>
      <c r="B65" s="13"/>
      <c r="C65" s="10"/>
      <c r="D65" s="12"/>
      <c r="E65" s="14" t="s">
        <v>22</v>
      </c>
      <c r="F65" s="15">
        <v>23.1</v>
      </c>
      <c r="G65" s="14"/>
      <c r="H65" s="12"/>
      <c r="I65" s="14"/>
      <c r="J65" s="14"/>
      <c r="K65" s="14"/>
      <c r="L65" s="12"/>
      <c r="M65" s="14" t="s">
        <v>15</v>
      </c>
      <c r="N65" s="14">
        <v>0</v>
      </c>
      <c r="O65" s="14"/>
      <c r="P65" s="12"/>
      <c r="Q65" s="14" t="s">
        <v>15</v>
      </c>
      <c r="R65" s="14">
        <v>0</v>
      </c>
      <c r="S65" s="14"/>
      <c r="T65" s="12"/>
      <c r="U65" s="14" t="s">
        <v>15</v>
      </c>
      <c r="V65" s="14">
        <v>0</v>
      </c>
    </row>
    <row r="66" spans="1:22">
      <c r="A66" s="12"/>
      <c r="B66" s="13"/>
      <c r="C66" s="10"/>
      <c r="D66" s="12"/>
      <c r="E66" s="14" t="s">
        <v>24</v>
      </c>
      <c r="F66" s="15">
        <v>9.8000000000000007</v>
      </c>
      <c r="G66" s="14"/>
      <c r="H66" s="12"/>
      <c r="I66" s="14"/>
      <c r="J66" s="14"/>
      <c r="K66" s="14"/>
      <c r="L66" s="12"/>
      <c r="M66" s="14" t="s">
        <v>19</v>
      </c>
      <c r="N66" s="14">
        <v>100</v>
      </c>
      <c r="O66" s="14"/>
      <c r="P66" s="12"/>
      <c r="Q66" s="14" t="s">
        <v>19</v>
      </c>
      <c r="R66" s="14">
        <v>100</v>
      </c>
      <c r="S66" s="14"/>
      <c r="T66" s="12"/>
      <c r="U66" s="14" t="s">
        <v>19</v>
      </c>
      <c r="V66" s="14">
        <v>100</v>
      </c>
    </row>
    <row r="67" spans="1:22">
      <c r="A67" s="12"/>
      <c r="B67" s="13"/>
      <c r="C67" s="10"/>
      <c r="D67" s="12"/>
      <c r="E67" s="14" t="s">
        <v>26</v>
      </c>
      <c r="F67" s="15">
        <v>-28.9</v>
      </c>
      <c r="G67" s="14"/>
      <c r="H67" s="12"/>
      <c r="I67" s="14"/>
      <c r="J67" s="14"/>
      <c r="K67" s="14"/>
      <c r="L67" s="12"/>
      <c r="M67" s="14" t="s">
        <v>21</v>
      </c>
      <c r="N67" s="14">
        <v>100</v>
      </c>
      <c r="O67" s="14"/>
      <c r="P67" s="12"/>
      <c r="Q67" s="14" t="s">
        <v>21</v>
      </c>
      <c r="R67" s="14">
        <v>100</v>
      </c>
      <c r="S67" s="14"/>
      <c r="T67" s="12"/>
      <c r="U67" s="14" t="s">
        <v>21</v>
      </c>
      <c r="V67" s="14">
        <v>100</v>
      </c>
    </row>
    <row r="68" spans="1:22">
      <c r="A68" s="12"/>
      <c r="B68" s="13"/>
      <c r="C68" s="10"/>
      <c r="D68" s="12"/>
      <c r="E68" s="14" t="s">
        <v>32</v>
      </c>
      <c r="F68" s="15">
        <v>2.9</v>
      </c>
      <c r="G68" s="14"/>
      <c r="H68" s="12"/>
      <c r="I68" s="14"/>
      <c r="J68" s="14"/>
      <c r="K68" s="14"/>
      <c r="L68" s="12"/>
      <c r="M68" s="14"/>
      <c r="N68" s="14"/>
      <c r="O68" s="14"/>
      <c r="P68" s="12"/>
      <c r="Q68" s="14"/>
      <c r="R68" s="14"/>
      <c r="S68" s="14"/>
      <c r="T68" s="12"/>
      <c r="U68" s="14"/>
      <c r="V68" s="14"/>
    </row>
    <row r="69" spans="1:22">
      <c r="A69" s="12"/>
      <c r="B69" s="13"/>
      <c r="C69" s="10"/>
      <c r="D69" s="12"/>
      <c r="E69" s="14" t="s">
        <v>15</v>
      </c>
      <c r="F69" s="14">
        <v>0</v>
      </c>
      <c r="G69" s="14"/>
      <c r="H69" s="12"/>
      <c r="I69" s="14"/>
      <c r="J69" s="14"/>
      <c r="K69" s="14"/>
      <c r="L69" s="12"/>
      <c r="M69" s="14"/>
      <c r="N69" s="14"/>
      <c r="O69" s="14"/>
      <c r="P69" s="12"/>
      <c r="Q69" s="14"/>
      <c r="R69" s="14"/>
      <c r="S69" s="14"/>
      <c r="T69" s="12"/>
      <c r="U69" s="14"/>
      <c r="V69" s="14"/>
    </row>
    <row r="70" spans="1:22">
      <c r="A70" s="12"/>
      <c r="B70" s="13"/>
      <c r="C70" s="10"/>
      <c r="D70" s="12"/>
      <c r="E70" s="14" t="s">
        <v>19</v>
      </c>
      <c r="F70" s="14">
        <v>100</v>
      </c>
      <c r="G70" s="14"/>
      <c r="H70" s="12"/>
      <c r="I70" s="14"/>
      <c r="J70" s="14"/>
      <c r="K70" s="14"/>
      <c r="L70" s="12"/>
      <c r="M70" s="14"/>
      <c r="N70" s="14"/>
      <c r="O70" s="14"/>
      <c r="P70" s="12"/>
      <c r="Q70" s="14"/>
      <c r="R70" s="14"/>
      <c r="S70" s="14"/>
      <c r="T70" s="12"/>
      <c r="U70" s="14"/>
      <c r="V70" s="14"/>
    </row>
    <row r="71" spans="1:22">
      <c r="A71" s="12"/>
      <c r="B71" s="13"/>
      <c r="C71" s="10"/>
      <c r="D71" s="12"/>
      <c r="E71" s="14" t="s">
        <v>21</v>
      </c>
      <c r="F71" s="14">
        <v>100</v>
      </c>
      <c r="G71" s="14"/>
      <c r="H71" s="12"/>
      <c r="I71" s="14"/>
      <c r="J71" s="14"/>
      <c r="K71" s="14"/>
      <c r="L71" s="12"/>
      <c r="M71" s="14"/>
      <c r="N71" s="14"/>
      <c r="O71" s="14"/>
      <c r="P71" s="12"/>
      <c r="Q71" s="14"/>
      <c r="R71" s="14"/>
      <c r="S71" s="14"/>
      <c r="T71" s="12"/>
      <c r="U71" s="14"/>
      <c r="V71" s="14"/>
    </row>
    <row r="72" spans="1:22">
      <c r="A72" s="12"/>
      <c r="B72" s="13"/>
      <c r="C72" s="10"/>
      <c r="D72" s="12"/>
      <c r="E72" s="14"/>
      <c r="F72" s="14"/>
      <c r="G72" s="14"/>
      <c r="H72" s="12"/>
      <c r="I72" s="14"/>
      <c r="J72" s="14"/>
      <c r="K72" s="14"/>
      <c r="L72" s="12"/>
      <c r="M72" s="14"/>
      <c r="N72" s="14"/>
      <c r="O72" s="14"/>
      <c r="P72" s="12"/>
      <c r="Q72" s="14"/>
      <c r="R72" s="14"/>
      <c r="S72" s="14"/>
      <c r="T72" s="12"/>
      <c r="U72" s="14"/>
      <c r="V72" s="14"/>
    </row>
    <row r="73" spans="1:22">
      <c r="A73" s="12"/>
      <c r="B73" s="13"/>
      <c r="C73" s="10"/>
      <c r="D73" s="12"/>
      <c r="E73" s="14"/>
      <c r="F73" s="14"/>
      <c r="G73" s="14"/>
      <c r="H73" s="12"/>
      <c r="I73" s="14"/>
      <c r="J73" s="14"/>
      <c r="K73" s="14"/>
      <c r="L73" s="12"/>
      <c r="M73" s="14"/>
      <c r="N73" s="14"/>
      <c r="O73" s="14"/>
      <c r="P73" s="12"/>
      <c r="Q73" s="14"/>
      <c r="R73" s="14"/>
      <c r="S73" s="14"/>
      <c r="T73" s="12"/>
      <c r="U73" s="14"/>
      <c r="V73" s="14"/>
    </row>
    <row r="74" spans="1:22">
      <c r="A74" s="12">
        <v>190727</v>
      </c>
      <c r="B74" s="13" t="s">
        <v>4</v>
      </c>
      <c r="C74" s="10"/>
      <c r="D74" s="12" t="s">
        <v>5</v>
      </c>
      <c r="E74" s="14" t="s">
        <v>6</v>
      </c>
      <c r="F74" s="14">
        <v>249</v>
      </c>
      <c r="G74" s="14"/>
      <c r="H74" s="12"/>
      <c r="I74" s="14"/>
      <c r="J74" s="14"/>
      <c r="K74" s="14"/>
      <c r="L74" s="12"/>
      <c r="M74" s="14"/>
      <c r="N74" s="14"/>
      <c r="O74" s="14"/>
      <c r="P74" s="12"/>
      <c r="Q74" s="14"/>
      <c r="R74" s="14"/>
      <c r="S74" s="14"/>
      <c r="T74" s="12"/>
      <c r="U74" s="14"/>
      <c r="V74" s="14"/>
    </row>
    <row r="75" spans="1:22">
      <c r="A75" s="12"/>
      <c r="B75" s="13"/>
      <c r="C75" s="10"/>
      <c r="D75" s="12"/>
      <c r="E75" s="14" t="s">
        <v>15</v>
      </c>
      <c r="F75" s="14">
        <v>242</v>
      </c>
      <c r="G75" s="14"/>
      <c r="H75" s="12"/>
      <c r="I75" s="14"/>
      <c r="J75" s="14"/>
      <c r="K75" s="14"/>
      <c r="L75" s="12"/>
      <c r="M75" s="14"/>
      <c r="N75" s="14"/>
      <c r="O75" s="14"/>
      <c r="P75" s="12"/>
      <c r="Q75" s="14"/>
      <c r="R75" s="14"/>
      <c r="S75" s="14"/>
      <c r="T75" s="12"/>
      <c r="U75" s="14"/>
      <c r="V75" s="14"/>
    </row>
    <row r="76" spans="1:22">
      <c r="A76" s="12"/>
      <c r="B76" s="13"/>
      <c r="C76" s="10"/>
      <c r="D76" s="12"/>
      <c r="E76" s="14" t="s">
        <v>19</v>
      </c>
      <c r="F76" s="14">
        <v>332</v>
      </c>
      <c r="G76" s="14"/>
      <c r="H76" s="12"/>
      <c r="I76" s="14"/>
      <c r="J76" s="14"/>
      <c r="K76" s="14"/>
      <c r="L76" s="12"/>
      <c r="M76" s="14"/>
      <c r="N76" s="14"/>
      <c r="O76" s="14"/>
      <c r="P76" s="12"/>
      <c r="Q76" s="14"/>
      <c r="R76" s="14"/>
      <c r="S76" s="14"/>
      <c r="T76" s="12"/>
      <c r="U76" s="14"/>
      <c r="V76" s="14"/>
    </row>
    <row r="77" spans="1:22">
      <c r="A77" s="12"/>
      <c r="B77" s="13"/>
      <c r="C77" s="10"/>
      <c r="D77" s="12"/>
      <c r="E77" s="14" t="s">
        <v>21</v>
      </c>
      <c r="F77" s="14">
        <v>90</v>
      </c>
      <c r="G77" s="14"/>
      <c r="H77" s="12"/>
      <c r="I77" s="14"/>
      <c r="J77" s="14"/>
      <c r="K77" s="14"/>
      <c r="L77" s="12"/>
      <c r="M77" s="14"/>
      <c r="N77" s="14"/>
      <c r="O77" s="14"/>
      <c r="P77" s="12"/>
      <c r="Q77" s="14"/>
      <c r="R77" s="14"/>
      <c r="S77" s="14"/>
      <c r="T77" s="12"/>
      <c r="U77" s="14"/>
      <c r="V77" s="14"/>
    </row>
    <row r="78" spans="1:22">
      <c r="A78" s="12"/>
      <c r="B78" s="13"/>
      <c r="C78" s="10"/>
      <c r="D78" s="12"/>
      <c r="E78" s="14"/>
      <c r="F78" s="14"/>
      <c r="G78" s="14"/>
      <c r="H78" s="12"/>
      <c r="I78" s="14"/>
      <c r="J78" s="14"/>
      <c r="K78" s="14"/>
      <c r="L78" s="12"/>
      <c r="M78" s="14"/>
      <c r="N78" s="14"/>
      <c r="O78" s="14"/>
      <c r="P78" s="12"/>
      <c r="Q78" s="14"/>
      <c r="R78" s="14"/>
      <c r="S78" s="14"/>
      <c r="T78" s="12"/>
      <c r="U78" s="14"/>
      <c r="V78" s="14"/>
    </row>
    <row r="79" spans="1:22">
      <c r="A79" s="12"/>
      <c r="B79" s="13" t="s">
        <v>27</v>
      </c>
      <c r="C79" s="10"/>
      <c r="D79" s="12" t="s">
        <v>5</v>
      </c>
      <c r="E79" s="14" t="s">
        <v>6</v>
      </c>
      <c r="F79" s="15">
        <v>7.8</v>
      </c>
      <c r="G79" s="14"/>
      <c r="H79" s="12"/>
      <c r="I79" s="14"/>
      <c r="J79" s="14"/>
      <c r="K79" s="14"/>
      <c r="L79" s="12"/>
      <c r="M79" s="14"/>
      <c r="N79" s="14"/>
      <c r="O79" s="14"/>
      <c r="P79" s="12"/>
      <c r="Q79" s="14"/>
      <c r="R79" s="14"/>
      <c r="S79" s="14"/>
      <c r="T79" s="12"/>
      <c r="U79" s="14"/>
      <c r="V79" s="14"/>
    </row>
    <row r="80" spans="1:22">
      <c r="A80" s="12"/>
      <c r="B80" s="13"/>
      <c r="C80" s="10"/>
      <c r="D80" s="12"/>
      <c r="E80" s="14" t="s">
        <v>15</v>
      </c>
      <c r="F80" s="14">
        <v>0</v>
      </c>
      <c r="G80" s="14"/>
      <c r="H80" s="12"/>
      <c r="I80" s="14"/>
      <c r="J80" s="14"/>
      <c r="K80" s="14"/>
      <c r="L80" s="12"/>
      <c r="M80" s="14"/>
      <c r="N80" s="14"/>
      <c r="O80" s="14"/>
      <c r="P80" s="12"/>
      <c r="Q80" s="14"/>
      <c r="R80" s="14"/>
      <c r="S80" s="14"/>
      <c r="T80" s="12"/>
      <c r="U80" s="14"/>
      <c r="V80" s="14"/>
    </row>
    <row r="81" spans="1:22">
      <c r="A81" s="12"/>
      <c r="B81" s="13"/>
      <c r="C81" s="10"/>
      <c r="D81" s="12"/>
      <c r="E81" s="14" t="s">
        <v>19</v>
      </c>
      <c r="F81" s="14">
        <v>100</v>
      </c>
      <c r="G81" s="14"/>
      <c r="H81" s="14"/>
      <c r="I81" s="14"/>
      <c r="J81" s="14"/>
      <c r="K81" s="14"/>
      <c r="L81" s="12"/>
      <c r="M81" s="14"/>
      <c r="N81" s="14"/>
      <c r="O81" s="14"/>
      <c r="P81" s="12"/>
      <c r="Q81" s="14"/>
      <c r="R81" s="14"/>
      <c r="S81" s="14"/>
      <c r="T81" s="12"/>
      <c r="U81" s="14"/>
      <c r="V81" s="14"/>
    </row>
    <row r="82" spans="1:22">
      <c r="A82" s="12"/>
      <c r="B82" s="13"/>
      <c r="C82" s="10"/>
      <c r="D82" s="12"/>
      <c r="E82" s="14" t="s">
        <v>21</v>
      </c>
      <c r="F82" s="14">
        <v>100</v>
      </c>
      <c r="G82" s="14"/>
      <c r="H82" s="12"/>
      <c r="I82" s="14"/>
      <c r="J82" s="14"/>
      <c r="K82" s="14"/>
      <c r="L82" s="12"/>
      <c r="M82" s="14"/>
      <c r="N82" s="14"/>
      <c r="O82" s="14"/>
      <c r="P82" s="12"/>
      <c r="Q82" s="14"/>
      <c r="R82" s="14"/>
      <c r="S82" s="14"/>
      <c r="T82" s="12"/>
      <c r="U82" s="14"/>
      <c r="V82" s="14"/>
    </row>
    <row r="83" spans="1:22">
      <c r="A83" s="12"/>
      <c r="B83" s="13"/>
      <c r="C83" s="10"/>
      <c r="D83" s="12"/>
      <c r="E83" s="14"/>
      <c r="F83" s="14"/>
      <c r="G83" s="14"/>
      <c r="H83" s="12"/>
      <c r="I83" s="14"/>
      <c r="J83" s="14"/>
      <c r="K83" s="14"/>
      <c r="L83" s="12"/>
      <c r="M83" s="14"/>
      <c r="N83" s="14"/>
      <c r="O83" s="14"/>
      <c r="P83" s="12"/>
      <c r="Q83" s="14"/>
      <c r="R83" s="14"/>
      <c r="S83" s="14"/>
      <c r="T83" s="12"/>
      <c r="U83" s="14"/>
      <c r="V83" s="14"/>
    </row>
    <row r="84" spans="1:22">
      <c r="A84" s="12"/>
      <c r="B84" s="13"/>
      <c r="C84" s="10"/>
      <c r="D84" s="12"/>
      <c r="E84" s="14"/>
      <c r="F84" s="14"/>
      <c r="G84" s="14"/>
      <c r="H84" s="12"/>
      <c r="I84" s="14"/>
      <c r="J84" s="14"/>
      <c r="K84" s="14"/>
      <c r="L84" s="12"/>
      <c r="M84" s="14"/>
      <c r="N84" s="14"/>
      <c r="O84" s="14"/>
      <c r="P84" s="12"/>
      <c r="Q84" s="14"/>
      <c r="R84" s="14"/>
      <c r="S84" s="14"/>
      <c r="T84" s="12"/>
      <c r="U84" s="14"/>
      <c r="V84" s="14"/>
    </row>
    <row r="85" spans="1:22">
      <c r="A85" s="12">
        <v>190220</v>
      </c>
      <c r="B85" s="13" t="s">
        <v>4</v>
      </c>
      <c r="C85" s="10"/>
      <c r="D85" s="12" t="s">
        <v>5</v>
      </c>
      <c r="E85" s="14" t="s">
        <v>6</v>
      </c>
      <c r="F85" s="14">
        <v>281</v>
      </c>
      <c r="G85" s="14"/>
      <c r="H85" s="12" t="s">
        <v>7</v>
      </c>
      <c r="I85" s="14" t="s">
        <v>6</v>
      </c>
      <c r="J85" s="14">
        <v>298</v>
      </c>
      <c r="K85" s="14"/>
      <c r="L85" s="12" t="s">
        <v>8</v>
      </c>
      <c r="M85" s="14" t="s">
        <v>6</v>
      </c>
      <c r="N85" s="14">
        <v>248</v>
      </c>
      <c r="O85" s="14"/>
      <c r="P85" s="12" t="s">
        <v>9</v>
      </c>
      <c r="Q85" s="14" t="s">
        <v>6</v>
      </c>
      <c r="R85" s="14">
        <v>288</v>
      </c>
      <c r="S85" s="14"/>
      <c r="T85" s="12"/>
      <c r="U85" s="14"/>
      <c r="V85" s="14"/>
    </row>
    <row r="86" spans="1:22">
      <c r="A86" s="12"/>
      <c r="B86" s="13"/>
      <c r="C86" s="10"/>
      <c r="D86" s="12"/>
      <c r="E86" s="14" t="s">
        <v>11</v>
      </c>
      <c r="F86" s="14">
        <v>278</v>
      </c>
      <c r="G86" s="14"/>
      <c r="H86" s="12"/>
      <c r="I86" s="14" t="s">
        <v>11</v>
      </c>
      <c r="J86" s="14">
        <v>331</v>
      </c>
      <c r="K86" s="14"/>
      <c r="L86" s="12"/>
      <c r="M86" s="14" t="s">
        <v>11</v>
      </c>
      <c r="N86" s="14">
        <v>257</v>
      </c>
      <c r="O86" s="14"/>
      <c r="P86" s="12"/>
      <c r="Q86" s="14" t="s">
        <v>11</v>
      </c>
      <c r="R86" s="14">
        <v>235</v>
      </c>
      <c r="S86" s="14"/>
      <c r="T86" s="12"/>
      <c r="U86" s="14"/>
      <c r="V86" s="14"/>
    </row>
    <row r="87" spans="1:22">
      <c r="A87" s="12"/>
      <c r="B87" s="13"/>
      <c r="C87" s="10"/>
      <c r="D87" s="12"/>
      <c r="E87" s="14" t="s">
        <v>15</v>
      </c>
      <c r="F87" s="14">
        <v>266</v>
      </c>
      <c r="G87" s="14"/>
      <c r="H87" s="12"/>
      <c r="I87" s="14" t="s">
        <v>14</v>
      </c>
      <c r="J87" s="14">
        <v>270</v>
      </c>
      <c r="K87" s="14"/>
      <c r="L87" s="12"/>
      <c r="M87" s="14" t="s">
        <v>14</v>
      </c>
      <c r="N87" s="14">
        <v>219</v>
      </c>
      <c r="O87" s="14"/>
      <c r="P87" s="12"/>
      <c r="Q87" s="14" t="s">
        <v>14</v>
      </c>
      <c r="R87" s="14">
        <v>314</v>
      </c>
      <c r="S87" s="14"/>
      <c r="T87" s="12"/>
      <c r="U87" s="14"/>
      <c r="V87" s="14"/>
    </row>
    <row r="88" spans="1:22">
      <c r="A88" s="12"/>
      <c r="B88" s="13"/>
      <c r="C88" s="10"/>
      <c r="D88" s="12"/>
      <c r="E88" s="14" t="s">
        <v>19</v>
      </c>
      <c r="F88" s="14">
        <v>431</v>
      </c>
      <c r="G88" s="14"/>
      <c r="H88" s="12"/>
      <c r="I88" s="14" t="s">
        <v>15</v>
      </c>
      <c r="J88" s="14">
        <v>299</v>
      </c>
      <c r="K88" s="14"/>
      <c r="L88" s="12"/>
      <c r="M88" s="14" t="s">
        <v>18</v>
      </c>
      <c r="N88" s="14">
        <v>231</v>
      </c>
      <c r="O88" s="14"/>
      <c r="P88" s="12"/>
      <c r="Q88" s="14" t="s">
        <v>18</v>
      </c>
      <c r="R88" s="14">
        <v>269</v>
      </c>
      <c r="S88" s="14"/>
      <c r="T88" s="12"/>
      <c r="U88" s="14"/>
      <c r="V88" s="14"/>
    </row>
    <row r="89" spans="1:22">
      <c r="A89" s="12"/>
      <c r="B89" s="13"/>
      <c r="C89" s="10"/>
      <c r="D89" s="12"/>
      <c r="E89" s="14" t="s">
        <v>21</v>
      </c>
      <c r="F89" s="14">
        <v>165</v>
      </c>
      <c r="G89" s="14"/>
      <c r="H89" s="12"/>
      <c r="I89" s="14" t="s">
        <v>19</v>
      </c>
      <c r="J89" s="14">
        <v>420</v>
      </c>
      <c r="K89" s="14"/>
      <c r="L89" s="12"/>
      <c r="M89" s="14" t="s">
        <v>20</v>
      </c>
      <c r="N89" s="14">
        <v>269</v>
      </c>
      <c r="O89" s="14"/>
      <c r="P89" s="12"/>
      <c r="Q89" s="14" t="s">
        <v>15</v>
      </c>
      <c r="R89" s="14">
        <v>272</v>
      </c>
      <c r="S89" s="14"/>
      <c r="T89" s="12"/>
      <c r="U89" s="14"/>
      <c r="V89" s="14"/>
    </row>
    <row r="90" spans="1:22">
      <c r="A90" s="12"/>
      <c r="B90" s="13"/>
      <c r="C90" s="10"/>
      <c r="D90" s="12"/>
      <c r="E90" s="14"/>
      <c r="F90" s="14"/>
      <c r="G90" s="14"/>
      <c r="H90" s="12"/>
      <c r="I90" s="14" t="s">
        <v>21</v>
      </c>
      <c r="J90" s="14">
        <v>121</v>
      </c>
      <c r="K90" s="14"/>
      <c r="L90" s="16">
        <v>43922</v>
      </c>
      <c r="M90" s="14" t="s">
        <v>15</v>
      </c>
      <c r="N90" s="14">
        <v>232</v>
      </c>
      <c r="O90" s="14"/>
      <c r="P90" s="12"/>
      <c r="Q90" s="14" t="s">
        <v>19</v>
      </c>
      <c r="R90" s="14">
        <v>412</v>
      </c>
      <c r="S90" s="14"/>
      <c r="T90" s="12"/>
      <c r="U90" s="14"/>
      <c r="V90" s="14"/>
    </row>
    <row r="91" spans="1:22">
      <c r="A91" s="12"/>
      <c r="B91" s="13"/>
      <c r="C91" s="10"/>
      <c r="D91" s="12"/>
      <c r="E91" s="14"/>
      <c r="F91" s="14"/>
      <c r="G91" s="14"/>
      <c r="H91" s="12"/>
      <c r="I91" s="14"/>
      <c r="J91" s="14"/>
      <c r="K91" s="14"/>
      <c r="L91" s="12"/>
      <c r="M91" s="14" t="s">
        <v>19</v>
      </c>
      <c r="N91" s="14">
        <v>386</v>
      </c>
      <c r="O91" s="14"/>
      <c r="P91" s="12"/>
      <c r="Q91" s="14" t="s">
        <v>21</v>
      </c>
      <c r="R91" s="14">
        <v>140</v>
      </c>
      <c r="S91" s="14"/>
      <c r="T91" s="12"/>
      <c r="U91" s="14"/>
      <c r="V91" s="14"/>
    </row>
    <row r="92" spans="1:22">
      <c r="A92" s="12"/>
      <c r="B92" s="13"/>
      <c r="C92" s="10"/>
      <c r="D92" s="12"/>
      <c r="E92" s="14"/>
      <c r="F92" s="14"/>
      <c r="G92" s="14"/>
      <c r="H92" s="12"/>
      <c r="I92" s="14"/>
      <c r="J92" s="14"/>
      <c r="K92" s="14"/>
      <c r="L92" s="12"/>
      <c r="M92" s="14" t="s">
        <v>21</v>
      </c>
      <c r="N92" s="14">
        <v>154</v>
      </c>
      <c r="O92" s="14"/>
      <c r="P92" s="12"/>
      <c r="Q92" s="14"/>
      <c r="R92" s="14"/>
      <c r="S92" s="14"/>
      <c r="T92" s="12"/>
      <c r="U92" s="14"/>
      <c r="V92" s="14"/>
    </row>
    <row r="93" spans="1:22">
      <c r="A93" s="12"/>
      <c r="B93" s="13"/>
      <c r="C93" s="10"/>
      <c r="D93" s="12"/>
      <c r="E93" s="14"/>
      <c r="F93" s="14"/>
      <c r="G93" s="14"/>
      <c r="H93" s="12"/>
      <c r="I93" s="14"/>
      <c r="J93" s="14"/>
      <c r="K93" s="14"/>
      <c r="L93" s="12" t="s">
        <v>33</v>
      </c>
      <c r="M93" s="14" t="s">
        <v>15</v>
      </c>
      <c r="N93" s="14">
        <v>253</v>
      </c>
      <c r="O93" s="14"/>
      <c r="P93" s="12"/>
      <c r="Q93" s="14"/>
      <c r="R93" s="14"/>
      <c r="S93" s="14"/>
      <c r="T93" s="12"/>
      <c r="U93" s="14"/>
      <c r="V93" s="14"/>
    </row>
    <row r="94" spans="1:22">
      <c r="A94" s="12"/>
      <c r="B94" s="13"/>
      <c r="C94" s="10"/>
      <c r="D94" s="12"/>
      <c r="E94" s="14"/>
      <c r="F94" s="14"/>
      <c r="G94" s="14"/>
      <c r="H94" s="12"/>
      <c r="I94" s="14"/>
      <c r="J94" s="14"/>
      <c r="K94" s="14"/>
      <c r="L94" s="12"/>
      <c r="M94" s="14" t="s">
        <v>19</v>
      </c>
      <c r="N94" s="14">
        <v>398</v>
      </c>
      <c r="O94" s="14"/>
      <c r="P94" s="12"/>
      <c r="Q94" s="14"/>
      <c r="R94" s="14"/>
      <c r="S94" s="14"/>
      <c r="T94" s="12"/>
      <c r="U94" s="14"/>
      <c r="V94" s="14"/>
    </row>
    <row r="95" spans="1:22">
      <c r="A95" s="12"/>
      <c r="B95" s="13"/>
      <c r="C95" s="10"/>
      <c r="D95" s="12"/>
      <c r="E95" s="14"/>
      <c r="F95" s="14"/>
      <c r="G95" s="14"/>
      <c r="H95" s="12"/>
      <c r="I95" s="14"/>
      <c r="J95" s="14"/>
      <c r="K95" s="14"/>
      <c r="L95" s="12"/>
      <c r="M95" s="14" t="s">
        <v>21</v>
      </c>
      <c r="N95" s="14">
        <v>145</v>
      </c>
      <c r="O95" s="14"/>
      <c r="P95" s="12"/>
      <c r="Q95" s="14"/>
      <c r="R95" s="14"/>
      <c r="S95" s="14"/>
      <c r="T95" s="12"/>
      <c r="U95" s="14"/>
      <c r="V95" s="14"/>
    </row>
    <row r="96" spans="1:22">
      <c r="A96" s="12"/>
      <c r="B96" s="13"/>
      <c r="C96" s="10"/>
      <c r="D96" s="12"/>
      <c r="E96" s="14"/>
      <c r="F96" s="14"/>
      <c r="G96" s="14"/>
      <c r="H96" s="12"/>
      <c r="I96" s="14"/>
      <c r="J96" s="14"/>
      <c r="K96" s="14"/>
      <c r="L96" s="12"/>
      <c r="M96" s="14"/>
      <c r="N96" s="14"/>
      <c r="O96" s="14"/>
      <c r="P96" s="12"/>
      <c r="Q96" s="14"/>
      <c r="R96" s="14"/>
      <c r="S96" s="14"/>
      <c r="T96" s="12"/>
      <c r="U96" s="14"/>
      <c r="V96" s="14"/>
    </row>
    <row r="97" spans="1:22">
      <c r="A97" s="12"/>
      <c r="B97" s="13" t="s">
        <v>27</v>
      </c>
      <c r="C97" s="10"/>
      <c r="D97" s="12" t="s">
        <v>5</v>
      </c>
      <c r="E97" s="14" t="s">
        <v>6</v>
      </c>
      <c r="F97" s="15">
        <v>9.1</v>
      </c>
      <c r="G97" s="14"/>
      <c r="H97" s="12" t="s">
        <v>7</v>
      </c>
      <c r="I97" s="14" t="s">
        <v>6</v>
      </c>
      <c r="J97" s="15">
        <v>-0.8</v>
      </c>
      <c r="K97" s="14"/>
      <c r="L97" s="12" t="s">
        <v>8</v>
      </c>
      <c r="M97" s="14" t="s">
        <v>6</v>
      </c>
      <c r="N97" s="14">
        <v>10.3896104</v>
      </c>
      <c r="O97" s="14"/>
      <c r="P97" s="12" t="s">
        <v>9</v>
      </c>
      <c r="Q97" s="14" t="s">
        <v>6</v>
      </c>
      <c r="R97" s="15">
        <v>11.4</v>
      </c>
      <c r="S97" s="14"/>
      <c r="T97" s="12"/>
      <c r="U97" s="14"/>
      <c r="V97" s="14"/>
    </row>
    <row r="98" spans="1:22">
      <c r="A98" s="12"/>
      <c r="B98" s="13"/>
      <c r="C98" s="10"/>
      <c r="D98" s="12"/>
      <c r="E98" s="14" t="s">
        <v>11</v>
      </c>
      <c r="F98" s="15">
        <v>7.3</v>
      </c>
      <c r="G98" s="14"/>
      <c r="H98" s="12"/>
      <c r="I98" s="14" t="s">
        <v>11</v>
      </c>
      <c r="J98" s="15">
        <v>26.4</v>
      </c>
      <c r="K98" s="14"/>
      <c r="L98" s="12"/>
      <c r="M98" s="14" t="s">
        <v>11</v>
      </c>
      <c r="N98" s="14">
        <v>16.233766200000002</v>
      </c>
      <c r="O98" s="14"/>
      <c r="P98" s="12"/>
      <c r="Q98" s="14" t="s">
        <v>11</v>
      </c>
      <c r="R98" s="15">
        <v>-26.4</v>
      </c>
      <c r="S98" s="14"/>
      <c r="T98" s="12"/>
      <c r="U98" s="14"/>
      <c r="V98" s="14"/>
    </row>
    <row r="99" spans="1:22">
      <c r="A99" s="12"/>
      <c r="B99" s="13"/>
      <c r="C99" s="10"/>
      <c r="D99" s="12"/>
      <c r="E99" s="14" t="s">
        <v>15</v>
      </c>
      <c r="F99" s="14">
        <v>0</v>
      </c>
      <c r="G99" s="14"/>
      <c r="H99" s="12"/>
      <c r="I99" s="14" t="s">
        <v>14</v>
      </c>
      <c r="J99" s="15">
        <v>-24</v>
      </c>
      <c r="K99" s="14"/>
      <c r="L99" s="12"/>
      <c r="M99" s="14" t="s">
        <v>14</v>
      </c>
      <c r="N99" s="14">
        <v>-8.4415583999999999</v>
      </c>
      <c r="O99" s="14"/>
      <c r="P99" s="12"/>
      <c r="Q99" s="14" t="s">
        <v>14</v>
      </c>
      <c r="R99" s="15">
        <v>30</v>
      </c>
      <c r="S99" s="14"/>
      <c r="T99" s="12"/>
      <c r="U99" s="14"/>
      <c r="V99" s="14"/>
    </row>
    <row r="100" spans="1:22">
      <c r="A100" s="12"/>
      <c r="B100" s="13"/>
      <c r="C100" s="10"/>
      <c r="D100" s="12"/>
      <c r="E100" s="14" t="s">
        <v>19</v>
      </c>
      <c r="F100" s="14">
        <v>100</v>
      </c>
      <c r="G100" s="14"/>
      <c r="H100" s="12"/>
      <c r="I100" s="14" t="s">
        <v>15</v>
      </c>
      <c r="J100" s="14">
        <v>0</v>
      </c>
      <c r="K100" s="14"/>
      <c r="L100" s="12"/>
      <c r="M100" s="14" t="s">
        <v>18</v>
      </c>
      <c r="N100" s="14">
        <v>-0.6493506</v>
      </c>
      <c r="O100" s="14"/>
      <c r="P100" s="12"/>
      <c r="Q100" s="14" t="s">
        <v>18</v>
      </c>
      <c r="R100" s="15">
        <v>-2.1</v>
      </c>
      <c r="S100" s="14"/>
      <c r="T100" s="12"/>
      <c r="U100" s="14"/>
      <c r="V100" s="14"/>
    </row>
    <row r="101" spans="1:22">
      <c r="A101" s="12"/>
      <c r="B101" s="13"/>
      <c r="C101" s="10"/>
      <c r="D101" s="12"/>
      <c r="E101" s="14" t="s">
        <v>21</v>
      </c>
      <c r="F101" s="14">
        <v>100</v>
      </c>
      <c r="G101" s="14"/>
      <c r="H101" s="12"/>
      <c r="I101" s="14" t="s">
        <v>19</v>
      </c>
      <c r="J101" s="14">
        <v>100</v>
      </c>
      <c r="K101" s="14"/>
      <c r="L101" s="12"/>
      <c r="M101" s="14" t="s">
        <v>20</v>
      </c>
      <c r="N101" s="14">
        <v>11.034482799999999</v>
      </c>
      <c r="O101" s="14"/>
      <c r="P101" s="12"/>
      <c r="Q101" s="14" t="s">
        <v>15</v>
      </c>
      <c r="R101" s="14">
        <v>0</v>
      </c>
      <c r="S101" s="14"/>
      <c r="T101" s="12"/>
      <c r="U101" s="14"/>
      <c r="V101" s="14"/>
    </row>
    <row r="102" spans="1:22">
      <c r="A102" s="12"/>
      <c r="B102" s="13"/>
      <c r="C102" s="10"/>
      <c r="D102" s="12"/>
      <c r="E102" s="14"/>
      <c r="F102" s="14"/>
      <c r="G102" s="14"/>
      <c r="H102" s="12"/>
      <c r="I102" s="14" t="s">
        <v>21</v>
      </c>
      <c r="J102" s="14">
        <v>100</v>
      </c>
      <c r="K102" s="14"/>
      <c r="L102" s="16">
        <v>43922</v>
      </c>
      <c r="M102" s="14" t="s">
        <v>15</v>
      </c>
      <c r="N102" s="14">
        <v>0</v>
      </c>
      <c r="O102" s="14"/>
      <c r="P102" s="12"/>
      <c r="Q102" s="14" t="s">
        <v>19</v>
      </c>
      <c r="R102" s="14">
        <v>100</v>
      </c>
      <c r="S102" s="14"/>
      <c r="T102" s="12"/>
      <c r="U102" s="14"/>
      <c r="V102" s="14"/>
    </row>
    <row r="103" spans="1:22">
      <c r="A103" s="12"/>
      <c r="B103" s="13"/>
      <c r="C103" s="10"/>
      <c r="D103" s="12"/>
      <c r="E103" s="14"/>
      <c r="F103" s="14"/>
      <c r="G103" s="14"/>
      <c r="H103" s="12"/>
      <c r="I103" s="14"/>
      <c r="J103" s="14"/>
      <c r="K103" s="14"/>
      <c r="L103" s="12"/>
      <c r="M103" s="14" t="s">
        <v>19</v>
      </c>
      <c r="N103" s="14">
        <v>100</v>
      </c>
      <c r="O103" s="14"/>
      <c r="P103" s="12"/>
      <c r="Q103" s="14" t="s">
        <v>21</v>
      </c>
      <c r="R103" s="14">
        <v>100</v>
      </c>
      <c r="S103" s="14"/>
      <c r="T103" s="12"/>
      <c r="U103" s="14"/>
      <c r="V103" s="14"/>
    </row>
    <row r="104" spans="1:22">
      <c r="A104" s="12"/>
      <c r="B104" s="13"/>
      <c r="C104" s="10"/>
      <c r="D104" s="12"/>
      <c r="E104" s="14"/>
      <c r="F104" s="14"/>
      <c r="G104" s="14"/>
      <c r="H104" s="12"/>
      <c r="I104" s="14"/>
      <c r="J104" s="14"/>
      <c r="K104" s="14"/>
      <c r="L104" s="12"/>
      <c r="M104" s="14" t="s">
        <v>21</v>
      </c>
      <c r="N104" s="14">
        <v>100</v>
      </c>
      <c r="O104" s="14"/>
      <c r="P104" s="12"/>
      <c r="Q104" s="14"/>
      <c r="R104" s="14"/>
      <c r="S104" s="14"/>
      <c r="T104" s="12"/>
      <c r="U104" s="14"/>
      <c r="V104" s="14"/>
    </row>
    <row r="105" spans="1:22">
      <c r="A105" s="12"/>
      <c r="B105" s="13"/>
      <c r="C105" s="10"/>
      <c r="D105" s="12"/>
      <c r="E105" s="14"/>
      <c r="F105" s="14"/>
      <c r="G105" s="14"/>
      <c r="H105" s="12"/>
      <c r="I105" s="14"/>
      <c r="J105" s="14"/>
      <c r="K105" s="14"/>
      <c r="L105" s="12" t="s">
        <v>33</v>
      </c>
      <c r="M105" s="14" t="s">
        <v>15</v>
      </c>
      <c r="N105" s="14">
        <v>0</v>
      </c>
      <c r="O105" s="14"/>
      <c r="P105" s="12"/>
      <c r="Q105" s="14"/>
      <c r="R105" s="14"/>
      <c r="S105" s="14"/>
      <c r="T105" s="12"/>
      <c r="U105" s="14"/>
      <c r="V105" s="14"/>
    </row>
    <row r="106" spans="1:22">
      <c r="A106" s="12"/>
      <c r="B106" s="13"/>
      <c r="C106" s="10"/>
      <c r="D106" s="12"/>
      <c r="E106" s="14"/>
      <c r="F106" s="14"/>
      <c r="G106" s="14"/>
      <c r="H106" s="12"/>
      <c r="I106" s="14"/>
      <c r="J106" s="14"/>
      <c r="K106" s="14"/>
      <c r="L106" s="12"/>
      <c r="M106" s="14" t="s">
        <v>19</v>
      </c>
      <c r="N106" s="14">
        <v>100</v>
      </c>
      <c r="O106" s="14"/>
      <c r="P106" s="12"/>
      <c r="Q106" s="14"/>
      <c r="R106" s="14"/>
      <c r="S106" s="14"/>
      <c r="T106" s="12"/>
      <c r="U106" s="14"/>
      <c r="V106" s="14"/>
    </row>
    <row r="107" spans="1:22">
      <c r="A107" s="12"/>
      <c r="B107" s="13"/>
      <c r="C107" s="10"/>
      <c r="D107" s="12"/>
      <c r="E107" s="14"/>
      <c r="F107" s="14"/>
      <c r="G107" s="14"/>
      <c r="H107" s="12"/>
      <c r="I107" s="14"/>
      <c r="J107" s="14"/>
      <c r="K107" s="14"/>
      <c r="L107" s="12"/>
      <c r="M107" s="14" t="s">
        <v>21</v>
      </c>
      <c r="N107" s="14">
        <v>100</v>
      </c>
      <c r="O107" s="14"/>
      <c r="P107" s="12"/>
      <c r="Q107" s="14"/>
      <c r="R107" s="14"/>
      <c r="S107" s="14"/>
      <c r="T107" s="12"/>
      <c r="U107" s="14"/>
      <c r="V107" s="14"/>
    </row>
    <row r="108" spans="1:22">
      <c r="A108" s="12"/>
      <c r="B108" s="13"/>
      <c r="C108" s="10"/>
      <c r="D108" s="12"/>
      <c r="E108" s="14"/>
      <c r="F108" s="14"/>
      <c r="G108" s="14"/>
      <c r="H108" s="12"/>
      <c r="I108" s="14"/>
      <c r="J108" s="14"/>
      <c r="K108" s="14"/>
      <c r="L108" s="12"/>
      <c r="M108" s="14"/>
      <c r="N108" s="14"/>
      <c r="O108" s="14"/>
      <c r="P108" s="12"/>
      <c r="Q108" s="14"/>
      <c r="R108" s="14"/>
      <c r="S108" s="14"/>
      <c r="T108" s="12"/>
      <c r="U108" s="14"/>
      <c r="V108" s="14"/>
    </row>
    <row r="109" spans="1:22">
      <c r="A109" s="12"/>
      <c r="B109" s="13"/>
      <c r="C109" s="10"/>
      <c r="D109" s="12"/>
      <c r="E109" s="14"/>
      <c r="F109" s="14"/>
      <c r="G109" s="14"/>
      <c r="H109" s="12"/>
      <c r="I109" s="14"/>
      <c r="J109" s="14"/>
      <c r="K109" s="14"/>
      <c r="L109" s="12"/>
      <c r="M109" s="14"/>
      <c r="N109" s="14"/>
      <c r="O109" s="14"/>
      <c r="P109" s="12"/>
      <c r="Q109" s="14"/>
      <c r="R109" s="14"/>
      <c r="S109" s="14"/>
      <c r="T109" s="12"/>
      <c r="U109" s="14"/>
      <c r="V109" s="14"/>
    </row>
    <row r="110" spans="1:22">
      <c r="A110" s="12">
        <v>190220</v>
      </c>
      <c r="B110" s="13" t="s">
        <v>4</v>
      </c>
      <c r="C110" s="10"/>
      <c r="D110" s="12" t="s">
        <v>7</v>
      </c>
      <c r="E110" s="14" t="s">
        <v>6</v>
      </c>
      <c r="F110" s="14">
        <v>189</v>
      </c>
      <c r="G110" s="14"/>
      <c r="H110" s="12" t="s">
        <v>8</v>
      </c>
      <c r="I110" s="14" t="s">
        <v>6</v>
      </c>
      <c r="J110" s="14">
        <v>248</v>
      </c>
      <c r="K110" s="14"/>
      <c r="L110" s="12" t="s">
        <v>9</v>
      </c>
      <c r="M110" s="14" t="s">
        <v>6</v>
      </c>
      <c r="N110" s="14">
        <v>211</v>
      </c>
      <c r="O110" s="14"/>
      <c r="P110" s="12" t="s">
        <v>10</v>
      </c>
      <c r="Q110" s="14" t="s">
        <v>6</v>
      </c>
      <c r="R110" s="14">
        <v>212</v>
      </c>
      <c r="S110" s="14"/>
      <c r="T110" s="12"/>
      <c r="U110" s="14"/>
      <c r="V110" s="14"/>
    </row>
    <row r="111" spans="1:22">
      <c r="A111" s="12"/>
      <c r="B111" s="13"/>
      <c r="C111" s="10"/>
      <c r="D111" s="12"/>
      <c r="E111" s="14" t="s">
        <v>11</v>
      </c>
      <c r="F111" s="14">
        <v>184</v>
      </c>
      <c r="G111" s="14"/>
      <c r="H111" s="12"/>
      <c r="I111" s="14" t="s">
        <v>11</v>
      </c>
      <c r="J111" s="14">
        <v>236</v>
      </c>
      <c r="K111" s="14"/>
      <c r="L111" s="12"/>
      <c r="M111" s="14" t="s">
        <v>11</v>
      </c>
      <c r="N111" s="14">
        <v>227</v>
      </c>
      <c r="O111" s="14"/>
      <c r="P111" s="12"/>
      <c r="Q111" s="14" t="s">
        <v>11</v>
      </c>
      <c r="R111" s="14">
        <v>206</v>
      </c>
      <c r="S111" s="14"/>
      <c r="T111" s="12"/>
      <c r="U111" s="14"/>
      <c r="V111" s="14"/>
    </row>
    <row r="112" spans="1:22">
      <c r="A112" s="12"/>
      <c r="B112" s="13"/>
      <c r="C112" s="10"/>
      <c r="D112" s="12"/>
      <c r="E112" s="14" t="s">
        <v>14</v>
      </c>
      <c r="F112" s="14">
        <v>220</v>
      </c>
      <c r="G112" s="14"/>
      <c r="H112" s="12"/>
      <c r="I112" s="14" t="s">
        <v>14</v>
      </c>
      <c r="J112" s="14">
        <v>236</v>
      </c>
      <c r="K112" s="14"/>
      <c r="L112" s="12"/>
      <c r="M112" s="14" t="s">
        <v>15</v>
      </c>
      <c r="N112" s="14">
        <v>205</v>
      </c>
      <c r="O112" s="14"/>
      <c r="P112" s="12"/>
      <c r="Q112" s="14" t="s">
        <v>15</v>
      </c>
      <c r="R112" s="14">
        <v>204</v>
      </c>
      <c r="S112" s="14"/>
      <c r="T112" s="12"/>
      <c r="U112" s="14"/>
      <c r="V112" s="14"/>
    </row>
    <row r="113" spans="1:22">
      <c r="A113" s="12"/>
      <c r="B113" s="13"/>
      <c r="C113" s="10"/>
      <c r="D113" s="12"/>
      <c r="E113" s="14" t="s">
        <v>18</v>
      </c>
      <c r="F113" s="14">
        <v>238</v>
      </c>
      <c r="G113" s="14"/>
      <c r="H113" s="12"/>
      <c r="I113" s="14" t="s">
        <v>18</v>
      </c>
      <c r="J113" s="14">
        <v>233</v>
      </c>
      <c r="K113" s="14"/>
      <c r="L113" s="12"/>
      <c r="M113" s="14" t="s">
        <v>19</v>
      </c>
      <c r="N113" s="14">
        <v>288</v>
      </c>
      <c r="O113" s="14"/>
      <c r="P113" s="12"/>
      <c r="Q113" s="14" t="s">
        <v>19</v>
      </c>
      <c r="R113" s="14">
        <v>300</v>
      </c>
      <c r="S113" s="14"/>
      <c r="T113" s="12"/>
      <c r="U113" s="14"/>
      <c r="V113" s="14"/>
    </row>
    <row r="114" spans="1:22">
      <c r="A114" s="12"/>
      <c r="B114" s="13"/>
      <c r="C114" s="10"/>
      <c r="D114" s="12"/>
      <c r="E114" s="14" t="s">
        <v>15</v>
      </c>
      <c r="F114" s="14">
        <v>196</v>
      </c>
      <c r="G114" s="14"/>
      <c r="H114" s="12"/>
      <c r="I114" s="14" t="s">
        <v>20</v>
      </c>
      <c r="J114" s="14">
        <v>235</v>
      </c>
      <c r="K114" s="14"/>
      <c r="L114" s="12"/>
      <c r="M114" s="14" t="s">
        <v>21</v>
      </c>
      <c r="N114" s="14">
        <v>83</v>
      </c>
      <c r="O114" s="14"/>
      <c r="P114" s="12"/>
      <c r="Q114" s="14" t="s">
        <v>21</v>
      </c>
      <c r="R114" s="14">
        <v>96</v>
      </c>
      <c r="S114" s="14"/>
      <c r="T114" s="12"/>
      <c r="U114" s="14"/>
      <c r="V114" s="14"/>
    </row>
    <row r="115" spans="1:22">
      <c r="A115" s="12"/>
      <c r="B115" s="13"/>
      <c r="C115" s="10"/>
      <c r="D115" s="12"/>
      <c r="E115" s="14" t="s">
        <v>19</v>
      </c>
      <c r="F115" s="14">
        <v>286</v>
      </c>
      <c r="G115" s="14"/>
      <c r="H115" s="12"/>
      <c r="I115" s="14" t="s">
        <v>15</v>
      </c>
      <c r="J115" s="14">
        <v>225</v>
      </c>
      <c r="K115" s="14"/>
      <c r="L115" s="12"/>
      <c r="M115" s="14"/>
      <c r="N115" s="14"/>
      <c r="O115" s="14"/>
      <c r="P115" s="12"/>
      <c r="Q115" s="14"/>
      <c r="R115" s="14"/>
      <c r="S115" s="14"/>
      <c r="T115" s="12"/>
      <c r="U115" s="14"/>
      <c r="V115" s="14"/>
    </row>
    <row r="116" spans="1:22">
      <c r="A116" s="12"/>
      <c r="B116" s="13"/>
      <c r="C116" s="10"/>
      <c r="D116" s="12"/>
      <c r="E116" s="14" t="s">
        <v>21</v>
      </c>
      <c r="F116" s="14">
        <v>90</v>
      </c>
      <c r="G116" s="14"/>
      <c r="H116" s="12"/>
      <c r="I116" s="14" t="s">
        <v>19</v>
      </c>
      <c r="J116" s="14">
        <v>333</v>
      </c>
      <c r="K116" s="14"/>
      <c r="L116" s="12"/>
      <c r="M116" s="14"/>
      <c r="N116" s="14"/>
      <c r="O116" s="14"/>
      <c r="P116" s="12"/>
      <c r="Q116" s="14"/>
      <c r="R116" s="14"/>
      <c r="S116" s="14"/>
      <c r="T116" s="12"/>
      <c r="U116" s="14"/>
      <c r="V116" s="14"/>
    </row>
    <row r="117" spans="1:22">
      <c r="A117" s="12"/>
      <c r="B117" s="13"/>
      <c r="C117" s="10"/>
      <c r="D117" s="12"/>
      <c r="E117" s="14"/>
      <c r="F117" s="14"/>
      <c r="G117" s="14"/>
      <c r="H117" s="12"/>
      <c r="I117" s="14" t="s">
        <v>21</v>
      </c>
      <c r="J117" s="14">
        <v>108</v>
      </c>
      <c r="K117" s="14"/>
      <c r="L117" s="12"/>
      <c r="M117" s="14"/>
      <c r="N117" s="14"/>
      <c r="O117" s="14"/>
      <c r="P117" s="12"/>
      <c r="Q117" s="14"/>
      <c r="R117" s="14"/>
      <c r="S117" s="14"/>
      <c r="T117" s="12"/>
      <c r="U117" s="14"/>
      <c r="V117" s="14"/>
    </row>
    <row r="118" spans="1:22">
      <c r="A118" s="12"/>
      <c r="B118" s="13"/>
      <c r="C118" s="10"/>
      <c r="D118" s="12"/>
      <c r="E118" s="14"/>
      <c r="F118" s="14"/>
      <c r="G118" s="14"/>
      <c r="H118" s="12"/>
      <c r="I118" s="14"/>
      <c r="J118" s="14"/>
      <c r="K118" s="14"/>
      <c r="L118" s="12"/>
      <c r="M118" s="14"/>
      <c r="N118" s="14"/>
      <c r="O118" s="14"/>
      <c r="P118" s="12"/>
      <c r="Q118" s="14"/>
      <c r="R118" s="14"/>
      <c r="S118" s="14"/>
      <c r="T118" s="12"/>
      <c r="U118" s="14"/>
      <c r="V118" s="14"/>
    </row>
    <row r="119" spans="1:22">
      <c r="A119" s="12"/>
      <c r="B119" s="13" t="s">
        <v>27</v>
      </c>
      <c r="C119" s="10"/>
      <c r="D119" s="12" t="s">
        <v>7</v>
      </c>
      <c r="E119" s="14" t="s">
        <v>6</v>
      </c>
      <c r="F119" s="15">
        <v>-7.8</v>
      </c>
      <c r="G119" s="14"/>
      <c r="H119" s="12" t="s">
        <v>8</v>
      </c>
      <c r="I119" s="14" t="s">
        <v>6</v>
      </c>
      <c r="J119" s="15">
        <v>21.3</v>
      </c>
      <c r="K119" s="14"/>
      <c r="L119" s="12" t="s">
        <v>9</v>
      </c>
      <c r="M119" s="14" t="s">
        <v>6</v>
      </c>
      <c r="N119" s="15">
        <v>7.2</v>
      </c>
      <c r="O119" s="14"/>
      <c r="P119" s="12" t="s">
        <v>10</v>
      </c>
      <c r="Q119" s="14" t="s">
        <v>6</v>
      </c>
      <c r="R119" s="15">
        <v>8.3000000000000007</v>
      </c>
      <c r="S119" s="14"/>
      <c r="T119" s="12"/>
      <c r="U119" s="14"/>
      <c r="V119" s="14"/>
    </row>
    <row r="120" spans="1:22">
      <c r="A120" s="12"/>
      <c r="B120" s="13"/>
      <c r="C120" s="10"/>
      <c r="D120" s="12"/>
      <c r="E120" s="14" t="s">
        <v>11</v>
      </c>
      <c r="F120" s="15">
        <v>-13.3</v>
      </c>
      <c r="G120" s="14"/>
      <c r="H120" s="12"/>
      <c r="I120" s="14" t="s">
        <v>11</v>
      </c>
      <c r="J120" s="15">
        <v>10.199999999999999</v>
      </c>
      <c r="K120" s="14"/>
      <c r="L120" s="12"/>
      <c r="M120" s="14" t="s">
        <v>11</v>
      </c>
      <c r="N120" s="15">
        <v>26.5</v>
      </c>
      <c r="O120" s="14"/>
      <c r="P120" s="12"/>
      <c r="Q120" s="14" t="s">
        <v>11</v>
      </c>
      <c r="R120" s="15">
        <v>2.1</v>
      </c>
      <c r="S120" s="14"/>
      <c r="T120" s="12"/>
      <c r="U120" s="14"/>
      <c r="V120" s="14"/>
    </row>
    <row r="121" spans="1:22">
      <c r="A121" s="12"/>
      <c r="B121" s="13"/>
      <c r="C121" s="10"/>
      <c r="D121" s="12"/>
      <c r="E121" s="14" t="s">
        <v>14</v>
      </c>
      <c r="F121" s="15">
        <v>26.7</v>
      </c>
      <c r="G121" s="14"/>
      <c r="H121" s="12"/>
      <c r="I121" s="14" t="s">
        <v>14</v>
      </c>
      <c r="J121" s="15">
        <v>10.199999999999999</v>
      </c>
      <c r="K121" s="14"/>
      <c r="L121" s="12"/>
      <c r="M121" s="14" t="s">
        <v>15</v>
      </c>
      <c r="N121" s="14">
        <v>0</v>
      </c>
      <c r="O121" s="14"/>
      <c r="P121" s="12"/>
      <c r="Q121" s="14" t="s">
        <v>15</v>
      </c>
      <c r="R121" s="14">
        <v>0</v>
      </c>
      <c r="S121" s="14"/>
      <c r="T121" s="12"/>
      <c r="U121" s="14"/>
      <c r="V121" s="14"/>
    </row>
    <row r="122" spans="1:22">
      <c r="A122" s="12"/>
      <c r="B122" s="13"/>
      <c r="C122" s="10"/>
      <c r="D122" s="12"/>
      <c r="E122" s="14" t="s">
        <v>18</v>
      </c>
      <c r="F122" s="15">
        <v>46.7</v>
      </c>
      <c r="G122" s="14"/>
      <c r="H122" s="12"/>
      <c r="I122" s="14" t="s">
        <v>18</v>
      </c>
      <c r="J122" s="15">
        <v>7.4</v>
      </c>
      <c r="K122" s="14"/>
      <c r="L122" s="12"/>
      <c r="M122" s="14" t="s">
        <v>19</v>
      </c>
      <c r="N122" s="14">
        <v>100</v>
      </c>
      <c r="O122" s="14"/>
      <c r="P122" s="12"/>
      <c r="Q122" s="14" t="s">
        <v>19</v>
      </c>
      <c r="R122" s="14">
        <v>100</v>
      </c>
      <c r="S122" s="14"/>
      <c r="T122" s="12"/>
      <c r="U122" s="14"/>
      <c r="V122" s="14"/>
    </row>
    <row r="123" spans="1:22">
      <c r="A123" s="12"/>
      <c r="B123" s="13"/>
      <c r="C123" s="10"/>
      <c r="D123" s="12"/>
      <c r="E123" s="14" t="s">
        <v>15</v>
      </c>
      <c r="F123" s="14">
        <v>0</v>
      </c>
      <c r="G123" s="14"/>
      <c r="H123" s="12"/>
      <c r="I123" s="14" t="s">
        <v>20</v>
      </c>
      <c r="J123" s="15">
        <v>9.3000000000000007</v>
      </c>
      <c r="K123" s="14"/>
      <c r="L123" s="12"/>
      <c r="M123" s="14" t="s">
        <v>21</v>
      </c>
      <c r="N123" s="14">
        <v>100</v>
      </c>
      <c r="O123" s="14"/>
      <c r="P123" s="12"/>
      <c r="Q123" s="14" t="s">
        <v>21</v>
      </c>
      <c r="R123" s="14">
        <v>100</v>
      </c>
      <c r="S123" s="14"/>
      <c r="T123" s="12"/>
      <c r="U123" s="14"/>
      <c r="V123" s="14"/>
    </row>
    <row r="124" spans="1:22">
      <c r="A124" s="12"/>
      <c r="B124" s="13"/>
      <c r="C124" s="10"/>
      <c r="D124" s="12"/>
      <c r="E124" s="14" t="s">
        <v>19</v>
      </c>
      <c r="F124" s="14">
        <v>100</v>
      </c>
      <c r="G124" s="14"/>
      <c r="H124" s="12"/>
      <c r="I124" s="14" t="s">
        <v>15</v>
      </c>
      <c r="J124" s="14">
        <v>0</v>
      </c>
      <c r="K124" s="14"/>
      <c r="L124" s="12"/>
      <c r="M124" s="14"/>
      <c r="N124" s="14"/>
      <c r="O124" s="14"/>
      <c r="P124" s="12"/>
      <c r="Q124" s="14"/>
      <c r="R124" s="14"/>
      <c r="S124" s="14"/>
      <c r="T124" s="12"/>
      <c r="U124" s="14"/>
      <c r="V124" s="14"/>
    </row>
    <row r="125" spans="1:22">
      <c r="A125" s="12"/>
      <c r="B125" s="13"/>
      <c r="C125" s="10"/>
      <c r="D125" s="12"/>
      <c r="E125" s="14" t="s">
        <v>21</v>
      </c>
      <c r="F125" s="14">
        <v>100</v>
      </c>
      <c r="G125" s="14"/>
      <c r="H125" s="12"/>
      <c r="I125" s="14" t="s">
        <v>19</v>
      </c>
      <c r="J125" s="14">
        <v>100</v>
      </c>
      <c r="K125" s="14"/>
      <c r="L125" s="12"/>
      <c r="M125" s="14"/>
      <c r="N125" s="14"/>
      <c r="O125" s="14"/>
      <c r="P125" s="12"/>
      <c r="Q125" s="14"/>
      <c r="R125" s="14"/>
      <c r="S125" s="14"/>
      <c r="T125" s="12"/>
      <c r="U125" s="14"/>
      <c r="V125" s="14"/>
    </row>
    <row r="126" spans="1:22">
      <c r="A126" s="12"/>
      <c r="B126" s="13"/>
      <c r="C126" s="12"/>
      <c r="D126" s="14"/>
      <c r="E126" s="14"/>
      <c r="F126" s="14"/>
      <c r="G126" s="12"/>
      <c r="H126" s="11"/>
      <c r="I126" s="14" t="s">
        <v>21</v>
      </c>
      <c r="J126" s="14">
        <v>100</v>
      </c>
      <c r="K126" s="12"/>
      <c r="L126" s="14"/>
      <c r="M126" s="14"/>
      <c r="N126" s="14"/>
      <c r="O126" s="12"/>
      <c r="P126" s="14"/>
      <c r="Q126" s="14"/>
      <c r="R126" s="14"/>
      <c r="S126" s="12"/>
      <c r="T126" s="14"/>
      <c r="U126" s="14"/>
      <c r="V126" s="11"/>
    </row>
  </sheetData>
  <mergeCells count="2">
    <mergeCell ref="AA5:AB5"/>
    <mergeCell ref="AC5:AD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3D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2020-12-14T18:07:56Z</dcterms:created>
  <dcterms:modified xsi:type="dcterms:W3CDTF">2020-12-14T18:08:00Z</dcterms:modified>
</cp:coreProperties>
</file>