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\Documents\In corso\01) Monika III (Biology)\04. Data\"/>
    </mc:Choice>
  </mc:AlternateContent>
  <bookViews>
    <workbookView xWindow="0" yWindow="0" windowWidth="24390" windowHeight="11295"/>
  </bookViews>
  <sheets>
    <sheet name="Fig 2B" sheetId="2" r:id="rId1"/>
    <sheet name="Fig 2C" sheetId="1" r:id="rId2"/>
    <sheet name="Fig 2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L19" i="3"/>
  <c r="L47" i="3"/>
  <c r="L6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5" i="3"/>
  <c r="L12" i="3" l="1"/>
  <c r="L8" i="3"/>
  <c r="L90" i="3"/>
  <c r="L74" i="3"/>
  <c r="L15" i="3"/>
  <c r="L33" i="3"/>
  <c r="L51" i="3"/>
  <c r="L39" i="3"/>
  <c r="L97" i="3"/>
  <c r="L86" i="3"/>
  <c r="L78" i="3"/>
  <c r="L66" i="3"/>
  <c r="L58" i="3"/>
  <c r="L54" i="3"/>
  <c r="L50" i="3"/>
  <c r="L46" i="3"/>
  <c r="L42" i="3"/>
  <c r="L38" i="3"/>
  <c r="L10" i="3"/>
  <c r="L6" i="3"/>
  <c r="L5" i="3"/>
  <c r="L100" i="3"/>
  <c r="L96" i="3"/>
  <c r="L92" i="3"/>
  <c r="L89" i="3"/>
  <c r="L85" i="3"/>
  <c r="L81" i="3"/>
  <c r="L77" i="3"/>
  <c r="L73" i="3"/>
  <c r="L65" i="3"/>
  <c r="L61" i="3"/>
  <c r="L57" i="3"/>
  <c r="L29" i="3"/>
  <c r="L25" i="3"/>
  <c r="L13" i="3"/>
  <c r="L9" i="3"/>
  <c r="L55" i="3"/>
  <c r="L43" i="3"/>
  <c r="L101" i="3"/>
  <c r="L93" i="3"/>
  <c r="L82" i="3"/>
  <c r="L68" i="3"/>
  <c r="L36" i="3"/>
  <c r="L99" i="3"/>
  <c r="L95" i="3"/>
  <c r="L91" i="3"/>
  <c r="L88" i="3"/>
  <c r="L84" i="3"/>
  <c r="L80" i="3"/>
  <c r="L76" i="3"/>
  <c r="L72" i="3"/>
  <c r="L70" i="3"/>
  <c r="L64" i="3"/>
  <c r="L60" i="3"/>
  <c r="L53" i="3"/>
  <c r="L49" i="3"/>
  <c r="L45" i="3"/>
  <c r="L41" i="3"/>
  <c r="L35" i="3"/>
  <c r="L31" i="3"/>
  <c r="L27" i="3"/>
  <c r="L23" i="3"/>
  <c r="L20" i="3"/>
  <c r="L17" i="3"/>
  <c r="L102" i="3"/>
  <c r="L98" i="3"/>
  <c r="L94" i="3"/>
  <c r="L87" i="3"/>
  <c r="L83" i="3"/>
  <c r="L79" i="3"/>
  <c r="L75" i="3"/>
  <c r="L71" i="3"/>
  <c r="L69" i="3"/>
  <c r="L67" i="3"/>
  <c r="L63" i="3"/>
  <c r="L59" i="3"/>
  <c r="L56" i="3"/>
  <c r="L52" i="3"/>
  <c r="L48" i="3"/>
  <c r="L44" i="3"/>
  <c r="L40" i="3"/>
  <c r="L37" i="3"/>
  <c r="L34" i="3"/>
  <c r="L30" i="3"/>
  <c r="L26" i="3"/>
  <c r="L22" i="3"/>
  <c r="L16" i="3"/>
  <c r="L32" i="3"/>
  <c r="L28" i="3"/>
  <c r="L24" i="3"/>
  <c r="L21" i="3"/>
  <c r="L18" i="3"/>
  <c r="L14" i="3"/>
  <c r="L11" i="3"/>
  <c r="L7" i="3"/>
  <c r="F14" i="2"/>
  <c r="D14" i="2"/>
  <c r="F13" i="2"/>
  <c r="D13" i="2"/>
  <c r="J13" i="2" s="1"/>
  <c r="K13" i="2" s="1"/>
  <c r="F12" i="2"/>
  <c r="D12" i="2"/>
  <c r="F11" i="2"/>
  <c r="D11" i="2"/>
  <c r="F10" i="2"/>
  <c r="F9" i="2"/>
  <c r="D10" i="2"/>
  <c r="D9" i="2"/>
  <c r="F8" i="2"/>
  <c r="F7" i="2"/>
  <c r="F6" i="2"/>
  <c r="F5" i="2"/>
  <c r="D6" i="2"/>
  <c r="D7" i="2"/>
  <c r="D8" i="2"/>
  <c r="D5" i="2"/>
  <c r="J6" i="2" l="1"/>
  <c r="K6" i="2" s="1"/>
  <c r="J8" i="2"/>
  <c r="K8" i="2" s="1"/>
  <c r="J7" i="2"/>
  <c r="K7" i="2" s="1"/>
  <c r="J5" i="2"/>
  <c r="K5" i="2" s="1"/>
  <c r="J14" i="2"/>
  <c r="K14" i="2" s="1"/>
  <c r="J12" i="2"/>
  <c r="K12" i="2" s="1"/>
  <c r="J11" i="2"/>
  <c r="K11" i="2" s="1"/>
  <c r="J10" i="2"/>
  <c r="K10" i="2" s="1"/>
  <c r="J9" i="2"/>
  <c r="K9" i="2" s="1"/>
  <c r="N8" i="2" l="1"/>
  <c r="O8" i="2" s="1"/>
  <c r="L8" i="2"/>
  <c r="N14" i="2"/>
  <c r="O14" i="2" s="1"/>
  <c r="L14" i="2"/>
</calcChain>
</file>

<file path=xl/sharedStrings.xml><?xml version="1.0" encoding="utf-8"?>
<sst xmlns="http://schemas.openxmlformats.org/spreadsheetml/2006/main" count="233" uniqueCount="30">
  <si>
    <t>Dextran Pressure [kPa]</t>
  </si>
  <si>
    <t>Dextran concentration [g/l]</t>
  </si>
  <si>
    <t>MW Dextran [kDa]</t>
  </si>
  <si>
    <t>Relative volume change [%]</t>
  </si>
  <si>
    <t>Relative volume change interpolated @ 15 kPa</t>
  </si>
  <si>
    <t>Final Volume [a.u.]</t>
  </si>
  <si>
    <t>Initial Volume [a.u.]</t>
  </si>
  <si>
    <t>Bead</t>
  </si>
  <si>
    <t>Initial Area [pixels]</t>
  </si>
  <si>
    <t>Final Area [pixels]</t>
  </si>
  <si>
    <t>Initial Volume [voxels]</t>
  </si>
  <si>
    <t>Final Volume [voxels]</t>
  </si>
  <si>
    <t>±</t>
  </si>
  <si>
    <t>Average</t>
  </si>
  <si>
    <t>Sigma</t>
  </si>
  <si>
    <t>S.E.M.</t>
  </si>
  <si>
    <t>Relative volume change interpolated      @ 5 kPa</t>
  </si>
  <si>
    <t>Colonne1</t>
  </si>
  <si>
    <t>Volume change of individual cells after exposure to Dextran pressure (eLife Fig 2c)</t>
  </si>
  <si>
    <t>Volume change of MG Beads after exposure to Dextran pressure (eLife Fig 2b)</t>
  </si>
  <si>
    <t>Seeding date</t>
  </si>
  <si>
    <t>Compression date</t>
  </si>
  <si>
    <t>Initial numberr of cells</t>
  </si>
  <si>
    <t>'22/06/2020'</t>
  </si>
  <si>
    <t>'24/06/2020'</t>
  </si>
  <si>
    <t>'12/06/2020'</t>
  </si>
  <si>
    <t>'15/06/2020'</t>
  </si>
  <si>
    <t>'26/06/2020'</t>
  </si>
  <si>
    <t>'29/06/2020'</t>
  </si>
  <si>
    <t>Volume change of Multicellular Spheroids after exposure to Dextran pressure (eLife Fig 2d)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</si>
</sst>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" fontId="0" fillId="0" borderId="0" xfId="0" applyNumberFormat="1"/>
    <xf numFmtId="0" fontId="1" fillId="2" borderId="0" xfId="0" applyFont="1" applyFill="1" applyBorder="1" applyAlignment="1">
      <alignment horizontal="center" vertical="top" wrapText="1"/>
    </xf>
    <xf numFmtId="165" fontId="2" fillId="0" borderId="0" xfId="0" applyNumberFormat="1" applyFont="1"/>
    <xf numFmtId="0" fontId="3" fillId="0" borderId="0" xfId="0" applyFont="1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0" xfId="0" applyFill="1"/>
    <xf numFmtId="1" fontId="0" fillId="0" borderId="0" xfId="0" applyNumberFormat="1" applyFill="1"/>
    <xf numFmtId="1" fontId="0" fillId="0" borderId="2" xfId="0" applyNumberFormat="1" applyFont="1" applyFill="1" applyBorder="1"/>
    <xf numFmtId="165" fontId="2" fillId="0" borderId="0" xfId="1" applyNumberFormat="1" applyFont="1" applyFill="1"/>
    <xf numFmtId="166" fontId="0" fillId="0" borderId="0" xfId="0" applyNumberFormat="1"/>
    <xf numFmtId="166" fontId="2" fillId="0" borderId="0" xfId="0" applyNumberFormat="1" applyFont="1"/>
    <xf numFmtId="0" fontId="5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" formatCode="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" formatCode="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</dxf>
    <dxf>
      <font>
        <b/>
      </font>
      <numFmt numFmtId="165" formatCode="0.0%"/>
    </dxf>
    <dxf>
      <numFmt numFmtId="165" formatCode="0.0%"/>
    </dxf>
    <dxf>
      <numFmt numFmtId="164" formatCode="0.0"/>
    </dxf>
    <dxf>
      <numFmt numFmtId="164" formatCode="0.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/>
      </font>
      <numFmt numFmtId="166" formatCode="0.00000"/>
    </dxf>
    <dxf>
      <numFmt numFmtId="166" formatCode="0.00000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3</xdr:row>
      <xdr:rowOff>161925</xdr:rowOff>
    </xdr:from>
    <xdr:to>
      <xdr:col>22</xdr:col>
      <xdr:colOff>96784</xdr:colOff>
      <xdr:row>31</xdr:row>
      <xdr:rowOff>28587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781050"/>
          <a:ext cx="4764034" cy="5715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3</xdr:row>
      <xdr:rowOff>247650</xdr:rowOff>
    </xdr:from>
    <xdr:to>
      <xdr:col>14</xdr:col>
      <xdr:colOff>668284</xdr:colOff>
      <xdr:row>33</xdr:row>
      <xdr:rowOff>38112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866775"/>
          <a:ext cx="4764034" cy="5715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6</xdr:row>
      <xdr:rowOff>0</xdr:rowOff>
    </xdr:from>
    <xdr:to>
      <xdr:col>18</xdr:col>
      <xdr:colOff>1905012</xdr:colOff>
      <xdr:row>36</xdr:row>
      <xdr:rowOff>12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571625"/>
          <a:ext cx="5715012" cy="57150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au5" displayName="Tableau5" ref="B4:O14" totalsRowShown="0" headerRowDxfId="25">
  <autoFilter ref="B4:O14"/>
  <tableColumns count="14">
    <tableColumn id="1" name="Bead"/>
    <tableColumn id="2" name="Initial Area [pixels]"/>
    <tableColumn id="3" name="Initial Volume [voxels]">
      <calculatedColumnFormula>(4/3)*PI()*((C5/PI())^(1/2))^3</calculatedColumnFormula>
    </tableColumn>
    <tableColumn id="4" name="Final Area [pixels]" dataDxfId="24"/>
    <tableColumn id="5" name="Final Volume [voxels]" dataDxfId="23">
      <calculatedColumnFormula>(4/3)*PI()*((E5/PI())^(1/2))^3</calculatedColumnFormula>
    </tableColumn>
    <tableColumn id="6" name="MW Dextran [kDa]"/>
    <tableColumn id="7" name="Dextran concentration [g/l]"/>
    <tableColumn id="8" name="Dextran Pressure [kPa]"/>
    <tableColumn id="9" name="Relative volume change [%]" dataDxfId="22">
      <calculatedColumnFormula>(F5-D5)/D5</calculatedColumnFormula>
    </tableColumn>
    <tableColumn id="10" name="Relative volume change interpolated      @ 5 kPa" dataDxfId="21">
      <calculatedColumnFormula>J5/I5*5</calculatedColumnFormula>
    </tableColumn>
    <tableColumn id="11" name="Average"/>
    <tableColumn id="12" name="Colonne1"/>
    <tableColumn id="13" name="Sigma"/>
    <tableColumn id="14" name="S.E.M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B4:H98" totalsRowShown="0" headerRowDxfId="20" headerRowBorderDxfId="19">
  <autoFilter ref="B4:H98"/>
  <tableColumns count="7">
    <tableColumn id="1" name="Final Volume [a.u.]" dataDxfId="18"/>
    <tableColumn id="2" name="Initial Volume [a.u.]" dataDxfId="17"/>
    <tableColumn id="3" name="MW Dextran [kDa]"/>
    <tableColumn id="4" name="Dextran concentration [g/l]"/>
    <tableColumn id="5" name="Dextran Pressure [kPa]"/>
    <tableColumn id="6" name="Relative volume change [%]" dataDxfId="16"/>
    <tableColumn id="7" name="Relative volume change interpolated @ 15 kPa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B4:L102" totalsRowShown="0" headerRowDxfId="14" dataDxfId="12" headerRowBorderDxfId="13" tableBorderDxfId="11">
  <autoFilter ref="B4:L102"/>
  <tableColumns count="11">
    <tableColumn id="1" name="Seeding date" dataDxfId="10"/>
    <tableColumn id="2" name="Compression date" dataDxfId="9"/>
    <tableColumn id="3" name="Initial numberr of cells" dataDxfId="8"/>
    <tableColumn id="4" name="Initial Area [pixels]" dataDxfId="7"/>
    <tableColumn id="5" name="Initial Volume [voxels]" dataDxfId="6">
      <calculatedColumnFormula>(4/3)*PI()*((E5/PI())^(1/2))^3</calculatedColumnFormula>
    </tableColumn>
    <tableColumn id="6" name="Final Area [pixels]" dataDxfId="5"/>
    <tableColumn id="7" name="Final Volume [voxels]" dataDxfId="4">
      <calculatedColumnFormula>(4/3)*PI()*((G5/PI())^(1/2))^3</calculatedColumnFormula>
    </tableColumn>
    <tableColumn id="8" name="MW Dextran [kDa]" dataDxfId="3"/>
    <tableColumn id="9" name="Dextran concentration [g/l]" dataDxfId="2"/>
    <tableColumn id="10" name="Dextran Pressure [kPa]" dataDxfId="1"/>
    <tableColumn id="11" name="Relative volume change [%]" dataDxfId="0" dataCellStyle="Pourcentage">
      <calculatedColumnFormula>(H5-F5)/F5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tabSelected="1" workbookViewId="0">
      <selection activeCell="K33" sqref="K33"/>
    </sheetView>
  </sheetViews>
  <sheetFormatPr baseColWidth="10" defaultRowHeight="15" x14ac:dyDescent="0.25"/>
  <cols>
    <col min="2" max="2" width="7" customWidth="1"/>
    <col min="3" max="6" width="15.28515625" customWidth="1"/>
    <col min="7" max="9" width="11.42578125" customWidth="1"/>
    <col min="10" max="11" width="22.7109375" customWidth="1"/>
    <col min="12" max="12" width="12.85546875" bestFit="1" customWidth="1"/>
    <col min="13" max="13" width="2.28515625" customWidth="1"/>
    <col min="14" max="15" width="8.28515625" customWidth="1"/>
  </cols>
  <sheetData>
    <row r="2" spans="2:15" ht="18.75" x14ac:dyDescent="0.3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2:15" ht="55.5" customHeight="1" x14ac:dyDescent="0.25">
      <c r="B4" s="3" t="s">
        <v>7</v>
      </c>
      <c r="C4" s="3" t="s">
        <v>8</v>
      </c>
      <c r="D4" s="3" t="s">
        <v>10</v>
      </c>
      <c r="E4" s="3" t="s">
        <v>9</v>
      </c>
      <c r="F4" s="3" t="s">
        <v>11</v>
      </c>
      <c r="G4" s="4" t="s">
        <v>2</v>
      </c>
      <c r="H4" s="4" t="s">
        <v>1</v>
      </c>
      <c r="I4" s="4" t="s">
        <v>0</v>
      </c>
      <c r="J4" s="4" t="s">
        <v>3</v>
      </c>
      <c r="K4" s="5" t="s">
        <v>16</v>
      </c>
      <c r="L4" s="7" t="s">
        <v>13</v>
      </c>
      <c r="M4" s="7" t="s">
        <v>17</v>
      </c>
      <c r="N4" s="7" t="s">
        <v>14</v>
      </c>
      <c r="O4" s="7" t="s">
        <v>15</v>
      </c>
    </row>
    <row r="5" spans="2:15" x14ac:dyDescent="0.25">
      <c r="B5">
        <v>1</v>
      </c>
      <c r="C5" s="6">
        <v>8127.7</v>
      </c>
      <c r="D5" s="6">
        <f t="shared" ref="D5:D14" si="0">(4/3)*PI()*((C5/PI())^(1/2))^3</f>
        <v>551207.7280864768</v>
      </c>
      <c r="E5" s="6">
        <v>7243.4</v>
      </c>
      <c r="F5" s="6">
        <f t="shared" ref="F5:F14" si="1">(4/3)*PI()*((E5/PI())^(1/2))^3</f>
        <v>463743.14546938153</v>
      </c>
      <c r="G5">
        <v>1</v>
      </c>
      <c r="H5">
        <v>57</v>
      </c>
      <c r="I5">
        <v>20</v>
      </c>
      <c r="J5" s="16">
        <f t="shared" ref="J5:J14" si="2">(F5-D5)/D5</f>
        <v>-0.15867807753844354</v>
      </c>
      <c r="K5" s="17">
        <f>J5/I5*5</f>
        <v>-3.9669519384610885E-2</v>
      </c>
    </row>
    <row r="6" spans="2:15" x14ac:dyDescent="0.25">
      <c r="B6">
        <v>2</v>
      </c>
      <c r="C6" s="6">
        <v>40058.400000000001</v>
      </c>
      <c r="D6" s="6">
        <f t="shared" si="0"/>
        <v>6031206.5025172271</v>
      </c>
      <c r="E6" s="6">
        <v>37081.599999999999</v>
      </c>
      <c r="F6" s="6">
        <f t="shared" si="1"/>
        <v>5371573.1897683591</v>
      </c>
      <c r="G6">
        <v>1</v>
      </c>
      <c r="H6">
        <v>57</v>
      </c>
      <c r="I6">
        <v>20</v>
      </c>
      <c r="J6" s="16">
        <f t="shared" si="2"/>
        <v>-0.10937004270597579</v>
      </c>
      <c r="K6" s="17">
        <f t="shared" ref="K6:K14" si="3">J6/I6*5</f>
        <v>-2.7342510676493948E-2</v>
      </c>
    </row>
    <row r="7" spans="2:15" x14ac:dyDescent="0.25">
      <c r="B7">
        <v>3</v>
      </c>
      <c r="C7" s="6">
        <v>20020.5</v>
      </c>
      <c r="D7" s="6">
        <f t="shared" si="0"/>
        <v>2130964.3269745819</v>
      </c>
      <c r="E7" s="6">
        <v>18381.3</v>
      </c>
      <c r="F7" s="6">
        <f t="shared" si="1"/>
        <v>1874684.2687731399</v>
      </c>
      <c r="G7">
        <v>1</v>
      </c>
      <c r="H7">
        <v>57</v>
      </c>
      <c r="I7">
        <v>20</v>
      </c>
      <c r="J7" s="16">
        <f t="shared" si="2"/>
        <v>-0.12026482797358386</v>
      </c>
      <c r="K7" s="17">
        <f t="shared" si="3"/>
        <v>-3.0066206993395964E-2</v>
      </c>
    </row>
    <row r="8" spans="2:15" x14ac:dyDescent="0.25">
      <c r="B8">
        <v>4</v>
      </c>
      <c r="C8" s="6">
        <v>28302.2</v>
      </c>
      <c r="D8" s="6">
        <f t="shared" si="0"/>
        <v>3581740.3022820363</v>
      </c>
      <c r="E8" s="6">
        <v>27846.6</v>
      </c>
      <c r="F8" s="6">
        <f t="shared" si="1"/>
        <v>3495602.6908011972</v>
      </c>
      <c r="G8">
        <v>1</v>
      </c>
      <c r="H8">
        <v>57</v>
      </c>
      <c r="I8">
        <v>20</v>
      </c>
      <c r="J8" s="16">
        <f t="shared" si="2"/>
        <v>-2.4049094633119598E-2</v>
      </c>
      <c r="K8" s="17">
        <f t="shared" si="3"/>
        <v>-6.0122736582798996E-3</v>
      </c>
      <c r="L8" s="8">
        <f>AVERAGE(K5:K8)</f>
        <v>-2.5772627678195173E-2</v>
      </c>
      <c r="M8" s="9" t="s">
        <v>12</v>
      </c>
      <c r="N8" s="8">
        <f>STDEVA(K5:K8)</f>
        <v>1.4195005530778489E-2</v>
      </c>
      <c r="O8" s="8">
        <f>N8/4^(1/2)</f>
        <v>7.0975027653892445E-3</v>
      </c>
    </row>
    <row r="9" spans="2:15" x14ac:dyDescent="0.25">
      <c r="B9">
        <v>5</v>
      </c>
      <c r="C9">
        <v>20110.2</v>
      </c>
      <c r="D9">
        <f t="shared" si="0"/>
        <v>2145301.7395163886</v>
      </c>
      <c r="E9" s="6">
        <v>8865.2000000000007</v>
      </c>
      <c r="F9" s="6">
        <f t="shared" si="1"/>
        <v>627908.85392533138</v>
      </c>
      <c r="G9">
        <v>2000</v>
      </c>
      <c r="H9">
        <v>57</v>
      </c>
      <c r="I9">
        <v>5</v>
      </c>
      <c r="J9" s="16">
        <f t="shared" si="2"/>
        <v>-0.70730977262579398</v>
      </c>
      <c r="K9" s="17">
        <f t="shared" si="3"/>
        <v>-0.70730977262579398</v>
      </c>
    </row>
    <row r="10" spans="2:15" x14ac:dyDescent="0.25">
      <c r="B10">
        <v>6</v>
      </c>
      <c r="C10">
        <v>32491.9</v>
      </c>
      <c r="D10">
        <f t="shared" si="0"/>
        <v>4405817.0795022985</v>
      </c>
      <c r="E10" s="6">
        <v>13863.3</v>
      </c>
      <c r="F10" s="6">
        <f t="shared" si="1"/>
        <v>1227902.0725019609</v>
      </c>
      <c r="G10">
        <v>2000</v>
      </c>
      <c r="H10">
        <v>57</v>
      </c>
      <c r="I10">
        <v>5</v>
      </c>
      <c r="J10" s="16">
        <f t="shared" si="2"/>
        <v>-0.72129980651836989</v>
      </c>
      <c r="K10" s="17">
        <f t="shared" si="3"/>
        <v>-0.72129980651836978</v>
      </c>
    </row>
    <row r="11" spans="2:15" x14ac:dyDescent="0.25">
      <c r="B11">
        <v>7</v>
      </c>
      <c r="C11">
        <v>46297.7</v>
      </c>
      <c r="D11">
        <f t="shared" si="0"/>
        <v>7493814.2666072976</v>
      </c>
      <c r="E11" s="6">
        <v>16831.8</v>
      </c>
      <c r="F11" s="6">
        <f t="shared" si="1"/>
        <v>1642705.2435135664</v>
      </c>
      <c r="G11">
        <v>2000</v>
      </c>
      <c r="H11">
        <v>57</v>
      </c>
      <c r="I11">
        <v>5</v>
      </c>
      <c r="J11" s="16">
        <f t="shared" si="2"/>
        <v>-0.78079183909941308</v>
      </c>
      <c r="K11" s="17">
        <f t="shared" si="3"/>
        <v>-0.78079183909941308</v>
      </c>
    </row>
    <row r="12" spans="2:15" x14ac:dyDescent="0.25">
      <c r="B12">
        <v>8</v>
      </c>
      <c r="C12">
        <v>7984.1</v>
      </c>
      <c r="D12">
        <f t="shared" si="0"/>
        <v>536664.35668602865</v>
      </c>
      <c r="E12" s="6">
        <v>4269.1000000000004</v>
      </c>
      <c r="F12" s="6">
        <f t="shared" si="1"/>
        <v>209830.34375180039</v>
      </c>
      <c r="G12">
        <v>2000</v>
      </c>
      <c r="H12">
        <v>57</v>
      </c>
      <c r="I12">
        <v>5</v>
      </c>
      <c r="J12" s="16">
        <f t="shared" si="2"/>
        <v>-0.6090100988865188</v>
      </c>
      <c r="K12" s="17">
        <f t="shared" si="3"/>
        <v>-0.6090100988865188</v>
      </c>
    </row>
    <row r="13" spans="2:15" x14ac:dyDescent="0.25">
      <c r="B13">
        <v>9</v>
      </c>
      <c r="C13">
        <v>3697.5</v>
      </c>
      <c r="D13">
        <f t="shared" si="0"/>
        <v>169132.11285896992</v>
      </c>
      <c r="E13" s="6">
        <v>2453.1999999999998</v>
      </c>
      <c r="F13" s="6">
        <f t="shared" si="1"/>
        <v>91403.58594027262</v>
      </c>
      <c r="G13">
        <v>2000</v>
      </c>
      <c r="H13">
        <v>57</v>
      </c>
      <c r="I13">
        <v>5</v>
      </c>
      <c r="J13" s="16">
        <f t="shared" si="2"/>
        <v>-0.45957284873222681</v>
      </c>
      <c r="K13" s="17">
        <f t="shared" si="3"/>
        <v>-0.45957284873222681</v>
      </c>
    </row>
    <row r="14" spans="2:15" x14ac:dyDescent="0.25">
      <c r="B14">
        <v>10</v>
      </c>
      <c r="C14">
        <v>3441.9</v>
      </c>
      <c r="D14">
        <f t="shared" si="0"/>
        <v>151901.18879729667</v>
      </c>
      <c r="E14" s="6">
        <v>1940.1</v>
      </c>
      <c r="F14" s="6">
        <f t="shared" si="1"/>
        <v>64283.567983343521</v>
      </c>
      <c r="G14">
        <v>2000</v>
      </c>
      <c r="H14">
        <v>57</v>
      </c>
      <c r="I14">
        <v>5</v>
      </c>
      <c r="J14" s="16">
        <f t="shared" si="2"/>
        <v>-0.5768066827368532</v>
      </c>
      <c r="K14" s="17">
        <f t="shared" si="3"/>
        <v>-0.5768066827368532</v>
      </c>
      <c r="L14" s="8">
        <f>AVERAGE(K9:K14)</f>
        <v>-0.6424651747665292</v>
      </c>
      <c r="M14" s="9" t="s">
        <v>12</v>
      </c>
      <c r="N14" s="8">
        <f>STDEVA(K9:K14)</f>
        <v>0.11699048653666376</v>
      </c>
      <c r="O14" s="8">
        <f>N14/6^(1/2)</f>
        <v>4.776116612912857E-2</v>
      </c>
    </row>
    <row r="15" spans="2:15" x14ac:dyDescent="0.25">
      <c r="J15" s="2"/>
    </row>
  </sheetData>
  <mergeCells count="1">
    <mergeCell ref="B2:O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8"/>
  <sheetViews>
    <sheetView workbookViewId="0">
      <selection activeCell="K37" sqref="K37"/>
    </sheetView>
  </sheetViews>
  <sheetFormatPr baseColWidth="10" defaultRowHeight="15" x14ac:dyDescent="0.25"/>
  <cols>
    <col min="2" max="2" width="20" customWidth="1"/>
    <col min="3" max="3" width="20.85546875" customWidth="1"/>
    <col min="4" max="4" width="19.28515625" customWidth="1"/>
    <col min="5" max="5" width="27.140625" customWidth="1"/>
    <col min="6" max="6" width="23.28515625" customWidth="1"/>
    <col min="7" max="7" width="27.7109375" customWidth="1"/>
    <col min="8" max="8" width="44.140625" customWidth="1"/>
  </cols>
  <sheetData>
    <row r="2" spans="2:8" ht="18.75" x14ac:dyDescent="0.3">
      <c r="B2" s="18" t="s">
        <v>18</v>
      </c>
      <c r="C2" s="18"/>
      <c r="D2" s="18"/>
      <c r="E2" s="18"/>
      <c r="F2" s="18"/>
      <c r="G2" s="18"/>
      <c r="H2" s="18"/>
    </row>
    <row r="4" spans="2:8" ht="31.5" customHeight="1" x14ac:dyDescent="0.25">
      <c r="B4" s="3" t="s">
        <v>5</v>
      </c>
      <c r="C4" s="3" t="s">
        <v>6</v>
      </c>
      <c r="D4" s="3" t="s">
        <v>2</v>
      </c>
      <c r="E4" s="3" t="s">
        <v>1</v>
      </c>
      <c r="F4" s="3" t="s">
        <v>0</v>
      </c>
      <c r="G4" s="3" t="s">
        <v>3</v>
      </c>
      <c r="H4" s="3" t="s">
        <v>4</v>
      </c>
    </row>
    <row r="5" spans="2:8" x14ac:dyDescent="0.25">
      <c r="B5" s="1">
        <v>1303.394679</v>
      </c>
      <c r="C5" s="1">
        <v>1297.995533</v>
      </c>
      <c r="D5">
        <v>2000</v>
      </c>
      <c r="E5">
        <v>80</v>
      </c>
      <c r="F5">
        <v>10</v>
      </c>
      <c r="G5" s="2">
        <v>4.1596029129015296E-3</v>
      </c>
      <c r="H5" s="8">
        <v>6.2394043693522897E-3</v>
      </c>
    </row>
    <row r="6" spans="2:8" x14ac:dyDescent="0.25">
      <c r="B6" s="1">
        <v>785.93492709999998</v>
      </c>
      <c r="C6" s="1">
        <v>775.50318140000002</v>
      </c>
      <c r="D6">
        <v>2000</v>
      </c>
      <c r="E6">
        <v>80</v>
      </c>
      <c r="F6">
        <v>10</v>
      </c>
      <c r="G6" s="2">
        <v>1.34515833721891E-2</v>
      </c>
      <c r="H6" s="8">
        <v>2.0177375058283601E-2</v>
      </c>
    </row>
    <row r="7" spans="2:8" x14ac:dyDescent="0.25">
      <c r="B7" s="1">
        <v>917.27475430000004</v>
      </c>
      <c r="C7" s="1">
        <v>920.07788410000001</v>
      </c>
      <c r="D7">
        <v>2000</v>
      </c>
      <c r="E7">
        <v>80</v>
      </c>
      <c r="F7">
        <v>10</v>
      </c>
      <c r="G7" s="2">
        <v>-3.0466223006130901E-3</v>
      </c>
      <c r="H7" s="8">
        <v>-4.5699334509196297E-3</v>
      </c>
    </row>
    <row r="8" spans="2:8" x14ac:dyDescent="0.25">
      <c r="B8" s="1">
        <v>815.80687780000005</v>
      </c>
      <c r="C8" s="1">
        <v>839.07209660000001</v>
      </c>
      <c r="D8">
        <v>2000</v>
      </c>
      <c r="E8">
        <v>80</v>
      </c>
      <c r="F8">
        <v>10</v>
      </c>
      <c r="G8" s="2">
        <v>-2.7727317943562702E-2</v>
      </c>
      <c r="H8" s="8">
        <v>-4.1590976915344101E-2</v>
      </c>
    </row>
    <row r="9" spans="2:8" x14ac:dyDescent="0.25">
      <c r="B9" s="1">
        <v>900.6908578</v>
      </c>
      <c r="C9" s="1">
        <v>965.87200780000001</v>
      </c>
      <c r="D9">
        <v>2000</v>
      </c>
      <c r="E9">
        <v>80</v>
      </c>
      <c r="F9">
        <v>10</v>
      </c>
      <c r="G9" s="2">
        <v>-6.7484252026793201E-2</v>
      </c>
      <c r="H9" s="8">
        <v>-0.10122637804019</v>
      </c>
    </row>
    <row r="10" spans="2:8" x14ac:dyDescent="0.25">
      <c r="B10" s="1">
        <v>1047.1179709999999</v>
      </c>
      <c r="C10" s="1">
        <v>1111.7672909999999</v>
      </c>
      <c r="D10">
        <v>2000</v>
      </c>
      <c r="E10">
        <v>80</v>
      </c>
      <c r="F10">
        <v>10</v>
      </c>
      <c r="G10" s="2">
        <v>-5.8150046797877997E-2</v>
      </c>
      <c r="H10" s="8">
        <v>-8.7225070196816898E-2</v>
      </c>
    </row>
    <row r="11" spans="2:8" x14ac:dyDescent="0.25">
      <c r="B11" s="1">
        <v>755.58863480000002</v>
      </c>
      <c r="C11" s="1">
        <v>827.23368210000001</v>
      </c>
      <c r="D11">
        <v>2000</v>
      </c>
      <c r="E11">
        <v>80</v>
      </c>
      <c r="F11">
        <v>10</v>
      </c>
      <c r="G11" s="2">
        <v>-8.6607991006994803E-2</v>
      </c>
      <c r="H11" s="8">
        <v>-0.12991198651049199</v>
      </c>
    </row>
    <row r="12" spans="2:8" x14ac:dyDescent="0.25">
      <c r="B12" s="1">
        <v>729.89762629999996</v>
      </c>
      <c r="C12" s="1">
        <v>740.18104089999997</v>
      </c>
      <c r="D12">
        <v>2000</v>
      </c>
      <c r="E12">
        <v>80</v>
      </c>
      <c r="F12">
        <v>10</v>
      </c>
      <c r="G12" s="2">
        <v>-1.38931072694002E-2</v>
      </c>
      <c r="H12" s="8">
        <v>-2.0839660904100301E-2</v>
      </c>
    </row>
    <row r="13" spans="2:8" x14ac:dyDescent="0.25">
      <c r="B13" s="1">
        <v>649.4148199</v>
      </c>
      <c r="C13" s="1">
        <v>685.24366529999998</v>
      </c>
      <c r="D13">
        <v>2000</v>
      </c>
      <c r="E13">
        <v>80</v>
      </c>
      <c r="F13">
        <v>10</v>
      </c>
      <c r="G13" s="2">
        <v>-5.2286284739770802E-2</v>
      </c>
      <c r="H13" s="8">
        <v>-7.8429427109656197E-2</v>
      </c>
    </row>
    <row r="14" spans="2:8" x14ac:dyDescent="0.25">
      <c r="B14" s="1">
        <v>1011.967173</v>
      </c>
      <c r="C14" s="1">
        <v>1019.9884510000001</v>
      </c>
      <c r="D14">
        <v>2000</v>
      </c>
      <c r="E14">
        <v>80</v>
      </c>
      <c r="F14">
        <v>10</v>
      </c>
      <c r="G14" s="2">
        <v>-7.8640870807271997E-3</v>
      </c>
      <c r="H14" s="8">
        <v>-1.17961306210908E-2</v>
      </c>
    </row>
    <row r="15" spans="2:8" x14ac:dyDescent="0.25">
      <c r="B15" s="1">
        <v>687.17931590000001</v>
      </c>
      <c r="C15" s="1">
        <v>674.36473769999998</v>
      </c>
      <c r="D15">
        <v>2000</v>
      </c>
      <c r="E15">
        <v>80</v>
      </c>
      <c r="F15">
        <v>10</v>
      </c>
      <c r="G15" s="2">
        <v>1.9002444053800398E-2</v>
      </c>
      <c r="H15" s="8">
        <v>2.8503666080700599E-2</v>
      </c>
    </row>
    <row r="16" spans="2:8" x14ac:dyDescent="0.25">
      <c r="B16" s="1">
        <v>1213.5117560000001</v>
      </c>
      <c r="C16" s="1">
        <v>1279.855802</v>
      </c>
      <c r="D16">
        <v>2000</v>
      </c>
      <c r="E16">
        <v>80</v>
      </c>
      <c r="F16">
        <v>10</v>
      </c>
      <c r="G16" s="2">
        <v>-5.1837125632689003E-2</v>
      </c>
      <c r="H16" s="8">
        <v>-7.7755688449033494E-2</v>
      </c>
    </row>
    <row r="17" spans="2:8" x14ac:dyDescent="0.25">
      <c r="B17" s="1">
        <v>968.30665220000003</v>
      </c>
      <c r="C17" s="1">
        <v>1003.482188</v>
      </c>
      <c r="D17">
        <v>2000</v>
      </c>
      <c r="E17">
        <v>80</v>
      </c>
      <c r="F17">
        <v>10</v>
      </c>
      <c r="G17" s="2">
        <v>-3.5053473016902099E-2</v>
      </c>
      <c r="H17" s="8">
        <v>-5.2580209525353201E-2</v>
      </c>
    </row>
    <row r="18" spans="2:8" x14ac:dyDescent="0.25">
      <c r="B18" s="1">
        <v>883.43489250000005</v>
      </c>
      <c r="C18" s="1">
        <v>924.21757249999996</v>
      </c>
      <c r="D18">
        <v>2000</v>
      </c>
      <c r="E18">
        <v>80</v>
      </c>
      <c r="F18">
        <v>10</v>
      </c>
      <c r="G18" s="2">
        <v>-4.4126709135905197E-2</v>
      </c>
      <c r="H18" s="8">
        <v>-6.6190063703857896E-2</v>
      </c>
    </row>
    <row r="19" spans="2:8" x14ac:dyDescent="0.25">
      <c r="B19" s="1">
        <v>606.02284429999997</v>
      </c>
      <c r="C19" s="1">
        <v>580.33210199999996</v>
      </c>
      <c r="D19">
        <v>2000</v>
      </c>
      <c r="E19">
        <v>80</v>
      </c>
      <c r="F19">
        <v>10</v>
      </c>
      <c r="G19" s="2">
        <v>4.4269035284213901E-2</v>
      </c>
      <c r="H19" s="8">
        <v>6.6403552926320802E-2</v>
      </c>
    </row>
    <row r="20" spans="2:8" x14ac:dyDescent="0.25">
      <c r="B20" s="1">
        <v>803.67660790000002</v>
      </c>
      <c r="C20" s="1">
        <v>810.28943049999998</v>
      </c>
      <c r="D20">
        <v>2000</v>
      </c>
      <c r="E20">
        <v>80</v>
      </c>
      <c r="F20">
        <v>10</v>
      </c>
      <c r="G20" s="2">
        <v>-8.1610623946056296E-3</v>
      </c>
      <c r="H20" s="8">
        <v>-1.2241593591908399E-2</v>
      </c>
    </row>
    <row r="21" spans="2:8" x14ac:dyDescent="0.25">
      <c r="B21" s="1">
        <v>1059.3138369999999</v>
      </c>
      <c r="C21" s="1">
        <v>1072.6836780000001</v>
      </c>
      <c r="D21">
        <v>2000</v>
      </c>
      <c r="E21">
        <v>80</v>
      </c>
      <c r="F21">
        <v>10</v>
      </c>
      <c r="G21" s="2">
        <v>-1.24639176247447E-2</v>
      </c>
      <c r="H21" s="8">
        <v>-1.86958764371171E-2</v>
      </c>
    </row>
    <row r="22" spans="2:8" x14ac:dyDescent="0.25">
      <c r="B22" s="1">
        <v>689.87601570000004</v>
      </c>
      <c r="C22" s="1">
        <v>741.90197499999999</v>
      </c>
      <c r="D22">
        <v>2000</v>
      </c>
      <c r="E22">
        <v>80</v>
      </c>
      <c r="F22">
        <v>10</v>
      </c>
      <c r="G22" s="2">
        <v>-7.0125112283196095E-2</v>
      </c>
      <c r="H22" s="8">
        <v>-0.105187668424794</v>
      </c>
    </row>
    <row r="23" spans="2:8" x14ac:dyDescent="0.25">
      <c r="B23" s="1">
        <v>1376.824335</v>
      </c>
      <c r="C23" s="1">
        <v>1399.069064</v>
      </c>
      <c r="D23">
        <v>2000</v>
      </c>
      <c r="E23">
        <v>80</v>
      </c>
      <c r="F23">
        <v>10</v>
      </c>
      <c r="G23" s="2">
        <v>-1.5899664693036199E-2</v>
      </c>
      <c r="H23" s="8">
        <v>-2.3849497039554302E-2</v>
      </c>
    </row>
    <row r="24" spans="2:8" x14ac:dyDescent="0.25">
      <c r="B24" s="1">
        <v>1963.429862</v>
      </c>
      <c r="C24" s="1">
        <v>1927.6507079999999</v>
      </c>
      <c r="D24">
        <v>2000</v>
      </c>
      <c r="E24">
        <v>80</v>
      </c>
      <c r="F24">
        <v>10</v>
      </c>
      <c r="G24" s="2">
        <v>1.8561015152543901E-2</v>
      </c>
      <c r="H24" s="8">
        <v>2.78415227288159E-2</v>
      </c>
    </row>
    <row r="25" spans="2:8" x14ac:dyDescent="0.25">
      <c r="B25" s="1">
        <v>1080.488126</v>
      </c>
      <c r="C25" s="1">
        <v>1081.146344</v>
      </c>
      <c r="D25">
        <v>2000</v>
      </c>
      <c r="E25">
        <v>80</v>
      </c>
      <c r="F25">
        <v>10</v>
      </c>
      <c r="G25" s="2">
        <v>-6.0881489694057005E-4</v>
      </c>
      <c r="H25" s="8">
        <v>-9.1322234541085399E-4</v>
      </c>
    </row>
    <row r="26" spans="2:8" x14ac:dyDescent="0.25">
      <c r="B26" s="1">
        <v>1125.6019839999999</v>
      </c>
      <c r="C26" s="1">
        <v>1085.3316460000001</v>
      </c>
      <c r="D26">
        <v>2000</v>
      </c>
      <c r="E26">
        <v>80</v>
      </c>
      <c r="F26">
        <v>10</v>
      </c>
      <c r="G26" s="2">
        <v>3.7104177463558298E-2</v>
      </c>
      <c r="H26" s="8">
        <v>5.5656266195337402E-2</v>
      </c>
    </row>
    <row r="27" spans="2:8" x14ac:dyDescent="0.25">
      <c r="B27" s="1">
        <v>958.26472390000004</v>
      </c>
      <c r="C27" s="1">
        <v>974.19741239999996</v>
      </c>
      <c r="D27">
        <v>2000</v>
      </c>
      <c r="E27">
        <v>80</v>
      </c>
      <c r="F27">
        <v>10</v>
      </c>
      <c r="G27" s="2">
        <v>-1.6354681604777301E-2</v>
      </c>
      <c r="H27" s="8">
        <v>-2.4532022407165999E-2</v>
      </c>
    </row>
    <row r="28" spans="2:8" x14ac:dyDescent="0.25">
      <c r="B28" s="1">
        <v>960.30855589999999</v>
      </c>
      <c r="C28" s="1">
        <v>1039.690032</v>
      </c>
      <c r="D28">
        <v>2000</v>
      </c>
      <c r="E28">
        <v>80</v>
      </c>
      <c r="F28">
        <v>10</v>
      </c>
      <c r="G28" s="2">
        <v>-7.6351098555112407E-2</v>
      </c>
      <c r="H28" s="8">
        <v>-0.114526647832669</v>
      </c>
    </row>
    <row r="29" spans="2:8" x14ac:dyDescent="0.25">
      <c r="B29" s="1">
        <v>999.24544890000004</v>
      </c>
      <c r="C29" s="1">
        <v>1047.086123</v>
      </c>
      <c r="D29">
        <v>2000</v>
      </c>
      <c r="E29">
        <v>80</v>
      </c>
      <c r="F29">
        <v>10</v>
      </c>
      <c r="G29" s="2">
        <v>-4.5689340207214303E-2</v>
      </c>
      <c r="H29" s="8">
        <v>-6.8534010310821403E-2</v>
      </c>
    </row>
    <row r="30" spans="2:8" x14ac:dyDescent="0.25">
      <c r="B30" s="1">
        <v>1214.1856829999999</v>
      </c>
      <c r="C30" s="1">
        <v>1248.9760120000001</v>
      </c>
      <c r="D30">
        <v>2000</v>
      </c>
      <c r="E30">
        <v>80</v>
      </c>
      <c r="F30">
        <v>10</v>
      </c>
      <c r="G30" s="2">
        <v>-2.7855081815614701E-2</v>
      </c>
      <c r="H30" s="8">
        <v>-4.1782622723422001E-2</v>
      </c>
    </row>
    <row r="31" spans="2:8" x14ac:dyDescent="0.25">
      <c r="B31" s="1">
        <v>1252.4291149999999</v>
      </c>
      <c r="C31" s="1">
        <v>1332.178553</v>
      </c>
      <c r="D31">
        <v>2000</v>
      </c>
      <c r="E31">
        <v>80</v>
      </c>
      <c r="F31">
        <v>10</v>
      </c>
      <c r="G31" s="2">
        <v>-5.9863925763110601E-2</v>
      </c>
      <c r="H31" s="8">
        <v>-8.9795888644665797E-2</v>
      </c>
    </row>
    <row r="32" spans="2:8" x14ac:dyDescent="0.25">
      <c r="B32" s="1">
        <v>1014.831764</v>
      </c>
      <c r="C32" s="1">
        <v>1138.532078</v>
      </c>
      <c r="D32">
        <v>2000</v>
      </c>
      <c r="E32">
        <v>80</v>
      </c>
      <c r="F32">
        <v>10</v>
      </c>
      <c r="G32" s="2">
        <v>-0.108648949283272</v>
      </c>
      <c r="H32" s="8">
        <v>-0.16297342392490799</v>
      </c>
    </row>
    <row r="33" spans="2:8" x14ac:dyDescent="0.25">
      <c r="B33" s="1">
        <v>1177.7771130000001</v>
      </c>
      <c r="C33" s="1">
        <v>1255.0210079999999</v>
      </c>
      <c r="D33">
        <v>2000</v>
      </c>
      <c r="E33">
        <v>80</v>
      </c>
      <c r="F33">
        <v>10</v>
      </c>
      <c r="G33" s="2">
        <v>-6.1547890041375203E-2</v>
      </c>
      <c r="H33" s="8">
        <v>-9.2321835062062804E-2</v>
      </c>
    </row>
    <row r="34" spans="2:8" x14ac:dyDescent="0.25">
      <c r="B34" s="1">
        <v>1133.4483399999999</v>
      </c>
      <c r="C34" s="1">
        <v>1143.8342339999999</v>
      </c>
      <c r="D34">
        <v>2000</v>
      </c>
      <c r="E34">
        <v>80</v>
      </c>
      <c r="F34">
        <v>10</v>
      </c>
      <c r="G34" s="2">
        <v>-9.0798943511949601E-3</v>
      </c>
      <c r="H34" s="8">
        <v>-1.36198415267924E-2</v>
      </c>
    </row>
    <row r="35" spans="2:8" x14ac:dyDescent="0.25">
      <c r="B35" s="1">
        <v>1343.018722</v>
      </c>
      <c r="C35" s="1">
        <v>1412.7893280000001</v>
      </c>
      <c r="D35">
        <v>2000</v>
      </c>
      <c r="E35">
        <v>100</v>
      </c>
      <c r="F35">
        <v>15</v>
      </c>
      <c r="G35" s="2">
        <v>-4.9385003565089201E-2</v>
      </c>
      <c r="H35" s="8">
        <v>-4.9385003565089201E-2</v>
      </c>
    </row>
    <row r="36" spans="2:8" x14ac:dyDescent="0.25">
      <c r="B36" s="1">
        <v>882.72759940000003</v>
      </c>
      <c r="C36" s="1">
        <v>949.90178070000002</v>
      </c>
      <c r="D36">
        <v>2000</v>
      </c>
      <c r="E36">
        <v>100</v>
      </c>
      <c r="F36">
        <v>15</v>
      </c>
      <c r="G36" s="2">
        <v>-7.0716975865123793E-2</v>
      </c>
      <c r="H36" s="8">
        <v>-7.0716975865123793E-2</v>
      </c>
    </row>
    <row r="37" spans="2:8" x14ac:dyDescent="0.25">
      <c r="B37" s="1">
        <v>1607.6822159999999</v>
      </c>
      <c r="C37" s="1">
        <v>1689.277484</v>
      </c>
      <c r="D37">
        <v>2000</v>
      </c>
      <c r="E37">
        <v>100</v>
      </c>
      <c r="F37">
        <v>15</v>
      </c>
      <c r="G37" s="2">
        <v>-4.8301873891548303E-2</v>
      </c>
      <c r="H37" s="8">
        <v>-4.8301873891548303E-2</v>
      </c>
    </row>
    <row r="38" spans="2:8" x14ac:dyDescent="0.25">
      <c r="B38" s="1">
        <v>1181.6263449999999</v>
      </c>
      <c r="C38" s="1">
        <v>1161.121247</v>
      </c>
      <c r="D38">
        <v>2000</v>
      </c>
      <c r="E38">
        <v>100</v>
      </c>
      <c r="F38">
        <v>15</v>
      </c>
      <c r="G38" s="2">
        <v>1.7659738854128401E-2</v>
      </c>
      <c r="H38" s="8">
        <v>1.7659738854128401E-2</v>
      </c>
    </row>
    <row r="39" spans="2:8" x14ac:dyDescent="0.25">
      <c r="B39" s="1">
        <v>1193.7365159999999</v>
      </c>
      <c r="C39" s="1">
        <v>1301.488859</v>
      </c>
      <c r="D39">
        <v>2000</v>
      </c>
      <c r="E39">
        <v>100</v>
      </c>
      <c r="F39">
        <v>15</v>
      </c>
      <c r="G39" s="2">
        <v>-8.2791598448865494E-2</v>
      </c>
      <c r="H39" s="8">
        <v>-8.2791598448865494E-2</v>
      </c>
    </row>
    <row r="40" spans="2:8" x14ac:dyDescent="0.25">
      <c r="B40" s="1">
        <v>1469.526912</v>
      </c>
      <c r="C40" s="1">
        <v>1499.6667660000001</v>
      </c>
      <c r="D40">
        <v>2000</v>
      </c>
      <c r="E40">
        <v>100</v>
      </c>
      <c r="F40">
        <v>15</v>
      </c>
      <c r="G40" s="2">
        <v>-2.0097700824824399E-2</v>
      </c>
      <c r="H40" s="8">
        <v>-2.0097700824824399E-2</v>
      </c>
    </row>
    <row r="41" spans="2:8" x14ac:dyDescent="0.25">
      <c r="B41" s="1">
        <v>2914.7875340000001</v>
      </c>
      <c r="C41" s="1">
        <v>2784.0527999999999</v>
      </c>
      <c r="D41">
        <v>2000</v>
      </c>
      <c r="E41">
        <v>100</v>
      </c>
      <c r="F41">
        <v>15</v>
      </c>
      <c r="G41" s="2">
        <v>4.6958424782748399E-2</v>
      </c>
      <c r="H41" s="8">
        <v>4.6958424782748399E-2</v>
      </c>
    </row>
    <row r="42" spans="2:8" x14ac:dyDescent="0.25">
      <c r="B42" s="1">
        <v>1530.1772430000001</v>
      </c>
      <c r="C42" s="1">
        <v>1532.955455</v>
      </c>
      <c r="D42">
        <v>2000</v>
      </c>
      <c r="E42">
        <v>100</v>
      </c>
      <c r="F42">
        <v>15</v>
      </c>
      <c r="G42" s="2">
        <v>-1.8123240247707899E-3</v>
      </c>
      <c r="H42" s="8">
        <v>-1.8123240247707899E-3</v>
      </c>
    </row>
    <row r="43" spans="2:8" x14ac:dyDescent="0.25">
      <c r="B43" s="1">
        <v>1181.5938080000001</v>
      </c>
      <c r="C43" s="1">
        <v>1292.9156849999999</v>
      </c>
      <c r="D43">
        <v>2000</v>
      </c>
      <c r="E43">
        <v>100</v>
      </c>
      <c r="F43">
        <v>15</v>
      </c>
      <c r="G43" s="2">
        <v>-8.6101420449547605E-2</v>
      </c>
      <c r="H43" s="8">
        <v>-8.6101420449547605E-2</v>
      </c>
    </row>
    <row r="44" spans="2:8" x14ac:dyDescent="0.25">
      <c r="B44" s="1">
        <v>1780.499309</v>
      </c>
      <c r="C44" s="1">
        <v>1792.34211</v>
      </c>
      <c r="D44">
        <v>2000</v>
      </c>
      <c r="E44">
        <v>100</v>
      </c>
      <c r="F44">
        <v>15</v>
      </c>
      <c r="G44" s="2">
        <v>-6.6074444906056504E-3</v>
      </c>
      <c r="H44" s="8">
        <v>-6.6074444906056504E-3</v>
      </c>
    </row>
    <row r="45" spans="2:8" x14ac:dyDescent="0.25">
      <c r="B45" s="1">
        <v>1412.709012</v>
      </c>
      <c r="C45" s="1">
        <v>1459.7973420000001</v>
      </c>
      <c r="D45">
        <v>2000</v>
      </c>
      <c r="E45">
        <v>100</v>
      </c>
      <c r="F45">
        <v>15</v>
      </c>
      <c r="G45" s="2">
        <v>-3.2256758280903901E-2</v>
      </c>
      <c r="H45" s="8">
        <v>-3.2256758280903901E-2</v>
      </c>
    </row>
    <row r="46" spans="2:8" x14ac:dyDescent="0.25">
      <c r="B46" s="1">
        <v>1300.178633</v>
      </c>
      <c r="C46" s="1">
        <v>1307.2511850000001</v>
      </c>
      <c r="D46">
        <v>2000</v>
      </c>
      <c r="E46">
        <v>100</v>
      </c>
      <c r="F46">
        <v>15</v>
      </c>
      <c r="G46" s="2">
        <v>-5.41024715154501E-3</v>
      </c>
      <c r="H46" s="8">
        <v>-5.41024715154501E-3</v>
      </c>
    </row>
    <row r="47" spans="2:8" x14ac:dyDescent="0.25">
      <c r="B47" s="1">
        <v>1259.187259</v>
      </c>
      <c r="C47" s="1">
        <v>1252.657502</v>
      </c>
      <c r="D47">
        <v>2000</v>
      </c>
      <c r="E47">
        <v>100</v>
      </c>
      <c r="F47">
        <v>15</v>
      </c>
      <c r="G47" s="2">
        <v>5.2127233418349196E-3</v>
      </c>
      <c r="H47" s="8">
        <v>5.2127233418349196E-3</v>
      </c>
    </row>
    <row r="48" spans="2:8" x14ac:dyDescent="0.25">
      <c r="B48" s="1">
        <v>1481.507834</v>
      </c>
      <c r="C48" s="1">
        <v>1465.6255249999999</v>
      </c>
      <c r="D48">
        <v>2000</v>
      </c>
      <c r="E48">
        <v>100</v>
      </c>
      <c r="F48">
        <v>15</v>
      </c>
      <c r="G48" s="2">
        <v>1.0836539572412301E-2</v>
      </c>
      <c r="H48" s="8">
        <v>1.0836539572412301E-2</v>
      </c>
    </row>
    <row r="49" spans="2:8" x14ac:dyDescent="0.25">
      <c r="B49" s="1">
        <v>1286.983076</v>
      </c>
      <c r="C49" s="1">
        <v>1327.625331</v>
      </c>
      <c r="D49">
        <v>2000</v>
      </c>
      <c r="E49">
        <v>100</v>
      </c>
      <c r="F49">
        <v>15</v>
      </c>
      <c r="G49" s="2">
        <v>-3.0612744462616699E-2</v>
      </c>
      <c r="H49" s="8">
        <v>-3.06127444626168E-2</v>
      </c>
    </row>
    <row r="50" spans="2:8" x14ac:dyDescent="0.25">
      <c r="B50" s="1">
        <v>1668.474909</v>
      </c>
      <c r="C50" s="1">
        <v>1640.260896</v>
      </c>
      <c r="D50">
        <v>2000</v>
      </c>
      <c r="E50">
        <v>100</v>
      </c>
      <c r="F50">
        <v>15</v>
      </c>
      <c r="G50" s="2">
        <v>1.7200930089111902E-2</v>
      </c>
      <c r="H50" s="8">
        <v>1.7200930089111902E-2</v>
      </c>
    </row>
    <row r="51" spans="2:8" x14ac:dyDescent="0.25">
      <c r="B51" s="1">
        <v>1379.3252419999999</v>
      </c>
      <c r="C51" s="1">
        <v>1413.0499749999999</v>
      </c>
      <c r="D51">
        <v>2000</v>
      </c>
      <c r="E51">
        <v>100</v>
      </c>
      <c r="F51">
        <v>15</v>
      </c>
      <c r="G51" s="2">
        <v>-2.38666243916816E-2</v>
      </c>
      <c r="H51" s="8">
        <v>-2.38666243916816E-2</v>
      </c>
    </row>
    <row r="52" spans="2:8" x14ac:dyDescent="0.25">
      <c r="B52" s="1">
        <v>1549.878555</v>
      </c>
      <c r="C52" s="1">
        <v>1797.820774</v>
      </c>
      <c r="D52">
        <v>2000</v>
      </c>
      <c r="E52">
        <v>100</v>
      </c>
      <c r="F52">
        <v>15</v>
      </c>
      <c r="G52" s="2">
        <v>-0.13791264545706</v>
      </c>
      <c r="H52" s="8">
        <v>-0.13791264545706</v>
      </c>
    </row>
    <row r="53" spans="2:8" x14ac:dyDescent="0.25">
      <c r="B53" s="1">
        <v>1213.803488</v>
      </c>
      <c r="C53" s="1">
        <v>1254.2053430000001</v>
      </c>
      <c r="D53">
        <v>2000</v>
      </c>
      <c r="E53">
        <v>100</v>
      </c>
      <c r="F53">
        <v>15</v>
      </c>
      <c r="G53" s="2">
        <v>-3.22131102578153E-2</v>
      </c>
      <c r="H53" s="8">
        <v>-3.22131102578153E-2</v>
      </c>
    </row>
    <row r="54" spans="2:8" x14ac:dyDescent="0.25">
      <c r="B54" s="1">
        <v>902.05621599999995</v>
      </c>
      <c r="C54" s="1">
        <v>965.02784980000001</v>
      </c>
      <c r="D54">
        <v>2000</v>
      </c>
      <c r="E54">
        <v>100</v>
      </c>
      <c r="F54">
        <v>15</v>
      </c>
      <c r="G54" s="2">
        <v>-6.52536958524573E-2</v>
      </c>
      <c r="H54" s="8">
        <v>-6.52536958524573E-2</v>
      </c>
    </row>
    <row r="55" spans="2:8" x14ac:dyDescent="0.25">
      <c r="B55" s="1">
        <v>1229.18543</v>
      </c>
      <c r="C55" s="1">
        <v>1310.0137540000001</v>
      </c>
      <c r="D55">
        <v>2000</v>
      </c>
      <c r="E55">
        <v>100</v>
      </c>
      <c r="F55">
        <v>15</v>
      </c>
      <c r="G55" s="2">
        <v>-6.17003628803122E-2</v>
      </c>
      <c r="H55" s="8">
        <v>-6.17003628803122E-2</v>
      </c>
    </row>
    <row r="56" spans="2:8" x14ac:dyDescent="0.25">
      <c r="B56" s="1">
        <v>899.96603389999996</v>
      </c>
      <c r="C56" s="1">
        <v>975.67439079999997</v>
      </c>
      <c r="D56">
        <v>2000</v>
      </c>
      <c r="E56">
        <v>100</v>
      </c>
      <c r="F56">
        <v>15</v>
      </c>
      <c r="G56" s="2">
        <v>-7.7595925048235898E-2</v>
      </c>
      <c r="H56" s="8">
        <v>-7.7595925048235898E-2</v>
      </c>
    </row>
    <row r="57" spans="2:8" x14ac:dyDescent="0.25">
      <c r="B57" s="1">
        <v>1253.814695</v>
      </c>
      <c r="C57" s="1">
        <v>1354.9615759999999</v>
      </c>
      <c r="D57">
        <v>2000</v>
      </c>
      <c r="E57">
        <v>100</v>
      </c>
      <c r="F57">
        <v>15</v>
      </c>
      <c r="G57" s="2">
        <v>-7.4649261493153901E-2</v>
      </c>
      <c r="H57" s="8">
        <v>-7.4649261493153901E-2</v>
      </c>
    </row>
    <row r="58" spans="2:8" x14ac:dyDescent="0.25">
      <c r="B58" s="1">
        <v>1789.279295</v>
      </c>
      <c r="C58" s="1">
        <v>1736.2141369999999</v>
      </c>
      <c r="D58">
        <v>2000</v>
      </c>
      <c r="E58">
        <v>100</v>
      </c>
      <c r="F58">
        <v>15</v>
      </c>
      <c r="G58" s="2">
        <v>3.0563717268015801E-2</v>
      </c>
      <c r="H58" s="8">
        <v>3.0563717268015801E-2</v>
      </c>
    </row>
    <row r="59" spans="2:8" x14ac:dyDescent="0.25">
      <c r="B59" s="1">
        <v>1338.722841</v>
      </c>
      <c r="C59" s="1">
        <v>1317.8754349999999</v>
      </c>
      <c r="D59">
        <v>2000</v>
      </c>
      <c r="E59">
        <v>100</v>
      </c>
      <c r="F59">
        <v>15</v>
      </c>
      <c r="G59" s="2">
        <v>1.58189502940391E-2</v>
      </c>
      <c r="H59" s="8">
        <v>1.58189502940391E-2</v>
      </c>
    </row>
    <row r="60" spans="2:8" x14ac:dyDescent="0.25">
      <c r="B60" s="1">
        <v>1174.1681129999999</v>
      </c>
      <c r="C60" s="1">
        <v>1125.2842479999999</v>
      </c>
      <c r="D60">
        <v>2000</v>
      </c>
      <c r="E60">
        <v>100</v>
      </c>
      <c r="F60">
        <v>15</v>
      </c>
      <c r="G60" s="2">
        <v>4.3441348340992697E-2</v>
      </c>
      <c r="H60" s="8">
        <v>4.3441348340992697E-2</v>
      </c>
    </row>
    <row r="61" spans="2:8" x14ac:dyDescent="0.25">
      <c r="B61" s="1">
        <v>1095.4377179999999</v>
      </c>
      <c r="C61" s="1">
        <v>1101.3338080000001</v>
      </c>
      <c r="D61">
        <v>2000</v>
      </c>
      <c r="E61">
        <v>100</v>
      </c>
      <c r="F61">
        <v>15</v>
      </c>
      <c r="G61" s="2">
        <v>-5.3535903076537402E-3</v>
      </c>
      <c r="H61" s="8">
        <v>-5.3535903076537402E-3</v>
      </c>
    </row>
    <row r="62" spans="2:8" x14ac:dyDescent="0.25">
      <c r="B62" s="1">
        <v>1223.209537</v>
      </c>
      <c r="C62" s="1">
        <v>1264.5216559999999</v>
      </c>
      <c r="D62">
        <v>2000</v>
      </c>
      <c r="E62">
        <v>100</v>
      </c>
      <c r="F62">
        <v>15</v>
      </c>
      <c r="G62" s="2">
        <v>-3.2670155393526898E-2</v>
      </c>
      <c r="H62" s="8">
        <v>-3.2670155393526898E-2</v>
      </c>
    </row>
    <row r="63" spans="2:8" x14ac:dyDescent="0.25">
      <c r="B63" s="1">
        <v>1513.6658130000001</v>
      </c>
      <c r="C63" s="1">
        <v>1560.8421000000001</v>
      </c>
      <c r="D63">
        <v>2000</v>
      </c>
      <c r="E63">
        <v>100</v>
      </c>
      <c r="F63">
        <v>15</v>
      </c>
      <c r="G63" s="2">
        <v>-3.02248939851123E-2</v>
      </c>
      <c r="H63" s="8">
        <v>-3.02248939851123E-2</v>
      </c>
    </row>
    <row r="64" spans="2:8" x14ac:dyDescent="0.25">
      <c r="B64" s="1">
        <v>1775.894286</v>
      </c>
      <c r="C64" s="1">
        <v>1929.404342</v>
      </c>
      <c r="D64">
        <v>6</v>
      </c>
      <c r="E64">
        <v>40</v>
      </c>
      <c r="F64">
        <v>25</v>
      </c>
      <c r="G64" s="2">
        <v>-7.9563444871733405E-2</v>
      </c>
      <c r="H64" s="8">
        <v>-4.7738066923040001E-2</v>
      </c>
    </row>
    <row r="65" spans="2:8" x14ac:dyDescent="0.25">
      <c r="B65" s="1">
        <v>1119.6192550000001</v>
      </c>
      <c r="C65" s="1">
        <v>1197.317693</v>
      </c>
      <c r="D65">
        <v>6</v>
      </c>
      <c r="E65">
        <v>40</v>
      </c>
      <c r="F65">
        <v>25</v>
      </c>
      <c r="G65" s="2">
        <v>-6.4893752472093405E-2</v>
      </c>
      <c r="H65" s="8">
        <v>-3.8936251483256003E-2</v>
      </c>
    </row>
    <row r="66" spans="2:8" x14ac:dyDescent="0.25">
      <c r="B66" s="1">
        <v>1121.168066</v>
      </c>
      <c r="C66" s="1">
        <v>1165.265842</v>
      </c>
      <c r="D66">
        <v>6</v>
      </c>
      <c r="E66">
        <v>40</v>
      </c>
      <c r="F66">
        <v>25</v>
      </c>
      <c r="G66" s="2">
        <v>-3.7843532703501402E-2</v>
      </c>
      <c r="H66" s="8">
        <v>-2.2706119622100802E-2</v>
      </c>
    </row>
    <row r="67" spans="2:8" x14ac:dyDescent="0.25">
      <c r="B67" s="1">
        <v>1251.8229550000001</v>
      </c>
      <c r="C67" s="1">
        <v>1349.3394149999999</v>
      </c>
      <c r="D67">
        <v>6</v>
      </c>
      <c r="E67">
        <v>40</v>
      </c>
      <c r="F67">
        <v>25</v>
      </c>
      <c r="G67" s="2">
        <v>-7.2269778023196493E-2</v>
      </c>
      <c r="H67" s="8">
        <v>-4.3361866813917897E-2</v>
      </c>
    </row>
    <row r="68" spans="2:8" x14ac:dyDescent="0.25">
      <c r="B68" s="1">
        <v>1232.1073530000001</v>
      </c>
      <c r="C68" s="1">
        <v>1274.716144</v>
      </c>
      <c r="D68">
        <v>6</v>
      </c>
      <c r="E68">
        <v>40</v>
      </c>
      <c r="F68">
        <v>25</v>
      </c>
      <c r="G68" s="2">
        <v>-3.3426101332878301E-2</v>
      </c>
      <c r="H68" s="8">
        <v>-2.0055660799726999E-2</v>
      </c>
    </row>
    <row r="69" spans="2:8" x14ac:dyDescent="0.25">
      <c r="B69" s="1">
        <v>1002.109356</v>
      </c>
      <c r="C69" s="1">
        <v>1076.741546</v>
      </c>
      <c r="D69">
        <v>6</v>
      </c>
      <c r="E69">
        <v>40</v>
      </c>
      <c r="F69">
        <v>25</v>
      </c>
      <c r="G69" s="2">
        <v>-6.9313002992456199E-2</v>
      </c>
      <c r="H69" s="8">
        <v>-4.1587801795473701E-2</v>
      </c>
    </row>
    <row r="70" spans="2:8" x14ac:dyDescent="0.25">
      <c r="B70" s="1">
        <v>1167.760646</v>
      </c>
      <c r="C70" s="1">
        <v>1228.783169</v>
      </c>
      <c r="D70">
        <v>6</v>
      </c>
      <c r="E70">
        <v>40</v>
      </c>
      <c r="F70">
        <v>25</v>
      </c>
      <c r="G70" s="2">
        <v>-4.9660936558612701E-2</v>
      </c>
      <c r="H70" s="8">
        <v>-2.9796561935167599E-2</v>
      </c>
    </row>
    <row r="71" spans="2:8" x14ac:dyDescent="0.25">
      <c r="B71" s="1">
        <v>1401.705062</v>
      </c>
      <c r="C71" s="1">
        <v>1517.603089</v>
      </c>
      <c r="D71">
        <v>6</v>
      </c>
      <c r="E71">
        <v>40</v>
      </c>
      <c r="F71">
        <v>25</v>
      </c>
      <c r="G71" s="2">
        <v>-7.6369129609751299E-2</v>
      </c>
      <c r="H71" s="8">
        <v>-4.5821477765850799E-2</v>
      </c>
    </row>
    <row r="72" spans="2:8" x14ac:dyDescent="0.25">
      <c r="B72" s="1">
        <v>1514.551899</v>
      </c>
      <c r="C72" s="1">
        <v>1618.493291</v>
      </c>
      <c r="D72">
        <v>6</v>
      </c>
      <c r="E72">
        <v>40</v>
      </c>
      <c r="F72">
        <v>25</v>
      </c>
      <c r="G72" s="2">
        <v>-6.4221083014671498E-2</v>
      </c>
      <c r="H72" s="8">
        <v>-3.8532649808802902E-2</v>
      </c>
    </row>
    <row r="73" spans="2:8" x14ac:dyDescent="0.25">
      <c r="B73" s="1">
        <v>908.09739609999997</v>
      </c>
      <c r="C73" s="1">
        <v>965.76752260000001</v>
      </c>
      <c r="D73">
        <v>6</v>
      </c>
      <c r="E73">
        <v>40</v>
      </c>
      <c r="F73">
        <v>25</v>
      </c>
      <c r="G73" s="2">
        <v>-5.9714294745326399E-2</v>
      </c>
      <c r="H73" s="8">
        <v>-3.58285768471958E-2</v>
      </c>
    </row>
    <row r="74" spans="2:8" x14ac:dyDescent="0.25">
      <c r="B74" s="1">
        <v>977.95706940000002</v>
      </c>
      <c r="C74" s="1">
        <v>1059.1874230000001</v>
      </c>
      <c r="D74">
        <v>6</v>
      </c>
      <c r="E74">
        <v>40</v>
      </c>
      <c r="F74">
        <v>25</v>
      </c>
      <c r="G74" s="2">
        <v>-7.66911991552226E-2</v>
      </c>
      <c r="H74" s="8">
        <v>-4.6014719493133599E-2</v>
      </c>
    </row>
    <row r="75" spans="2:8" x14ac:dyDescent="0.25">
      <c r="B75" s="1">
        <v>1720.1745100000001</v>
      </c>
      <c r="C75" s="1">
        <v>1844.4349480000001</v>
      </c>
      <c r="D75">
        <v>6</v>
      </c>
      <c r="E75">
        <v>40</v>
      </c>
      <c r="F75">
        <v>25</v>
      </c>
      <c r="G75" s="2">
        <v>-6.7370463856554499E-2</v>
      </c>
      <c r="H75" s="8">
        <v>-4.0422278313932698E-2</v>
      </c>
    </row>
    <row r="76" spans="2:8" x14ac:dyDescent="0.25">
      <c r="B76" s="1">
        <v>1328.310266</v>
      </c>
      <c r="C76" s="1">
        <v>1439.108287</v>
      </c>
      <c r="D76">
        <v>6</v>
      </c>
      <c r="E76">
        <v>40</v>
      </c>
      <c r="F76">
        <v>25</v>
      </c>
      <c r="G76" s="2">
        <v>-7.6990746284264902E-2</v>
      </c>
      <c r="H76" s="8">
        <v>-4.6194447770558901E-2</v>
      </c>
    </row>
    <row r="77" spans="2:8" x14ac:dyDescent="0.25">
      <c r="B77" s="1">
        <v>2029.2005770000001</v>
      </c>
      <c r="C77" s="1">
        <v>2183.7160100000001</v>
      </c>
      <c r="D77">
        <v>6</v>
      </c>
      <c r="E77">
        <v>40</v>
      </c>
      <c r="F77">
        <v>25</v>
      </c>
      <c r="G77" s="2">
        <v>-7.0758025444892902E-2</v>
      </c>
      <c r="H77" s="8">
        <v>-4.2454815266935703E-2</v>
      </c>
    </row>
    <row r="78" spans="2:8" x14ac:dyDescent="0.25">
      <c r="B78" s="1">
        <v>2673.2435850000002</v>
      </c>
      <c r="C78" s="1">
        <v>2803.6961240000001</v>
      </c>
      <c r="D78">
        <v>6</v>
      </c>
      <c r="E78">
        <v>40</v>
      </c>
      <c r="F78">
        <v>25</v>
      </c>
      <c r="G78" s="2">
        <v>-4.6528772459793102E-2</v>
      </c>
      <c r="H78" s="8">
        <v>-2.7917263475875899E-2</v>
      </c>
    </row>
    <row r="79" spans="2:8" x14ac:dyDescent="0.25">
      <c r="B79" s="1">
        <v>1420.1144730000001</v>
      </c>
      <c r="C79" s="1">
        <v>1527.28784</v>
      </c>
      <c r="D79">
        <v>6</v>
      </c>
      <c r="E79">
        <v>40</v>
      </c>
      <c r="F79">
        <v>25</v>
      </c>
      <c r="G79" s="2">
        <v>-7.01723435446195E-2</v>
      </c>
      <c r="H79" s="8">
        <v>-4.21034061267717E-2</v>
      </c>
    </row>
    <row r="80" spans="2:8" x14ac:dyDescent="0.25">
      <c r="B80" s="1">
        <v>1386.853016</v>
      </c>
      <c r="C80" s="1">
        <v>1512.796169</v>
      </c>
      <c r="D80">
        <v>6</v>
      </c>
      <c r="E80">
        <v>40</v>
      </c>
      <c r="F80">
        <v>25</v>
      </c>
      <c r="G80" s="2">
        <v>-8.3251898425451401E-2</v>
      </c>
      <c r="H80" s="8">
        <v>-4.99511390552708E-2</v>
      </c>
    </row>
    <row r="81" spans="2:8" x14ac:dyDescent="0.25">
      <c r="B81" s="1">
        <v>1256.8430599999999</v>
      </c>
      <c r="C81" s="1">
        <v>1292.232381</v>
      </c>
      <c r="D81">
        <v>6</v>
      </c>
      <c r="E81">
        <v>40</v>
      </c>
      <c r="F81">
        <v>25</v>
      </c>
      <c r="G81" s="2">
        <v>-2.7386189605165201E-2</v>
      </c>
      <c r="H81" s="8">
        <v>-1.6431713763099098E-2</v>
      </c>
    </row>
    <row r="82" spans="2:8" x14ac:dyDescent="0.25">
      <c r="B82" s="1">
        <v>1530.1990060000001</v>
      </c>
      <c r="C82" s="1">
        <v>1601.4886039999999</v>
      </c>
      <c r="D82">
        <v>6</v>
      </c>
      <c r="E82">
        <v>40</v>
      </c>
      <c r="F82">
        <v>25</v>
      </c>
      <c r="G82" s="2">
        <v>-4.4514583383198303E-2</v>
      </c>
      <c r="H82" s="8">
        <v>-2.6708750029919001E-2</v>
      </c>
    </row>
    <row r="83" spans="2:8" x14ac:dyDescent="0.25">
      <c r="B83" s="1">
        <v>1598.0773469999999</v>
      </c>
      <c r="C83" s="1">
        <v>1727.7860209999999</v>
      </c>
      <c r="D83">
        <v>6</v>
      </c>
      <c r="E83">
        <v>40</v>
      </c>
      <c r="F83">
        <v>25</v>
      </c>
      <c r="G83" s="2">
        <v>-7.5072186268139704E-2</v>
      </c>
      <c r="H83" s="8">
        <v>-4.5043311760883803E-2</v>
      </c>
    </row>
    <row r="84" spans="2:8" x14ac:dyDescent="0.25">
      <c r="B84" s="1">
        <v>1042.974567</v>
      </c>
      <c r="C84" s="1">
        <v>1149.304668</v>
      </c>
      <c r="D84">
        <v>6</v>
      </c>
      <c r="E84">
        <v>40</v>
      </c>
      <c r="F84">
        <v>25</v>
      </c>
      <c r="G84" s="2">
        <v>-9.2516896485797598E-2</v>
      </c>
      <c r="H84" s="8">
        <v>-5.55101378914786E-2</v>
      </c>
    </row>
    <row r="85" spans="2:8" x14ac:dyDescent="0.25">
      <c r="B85" s="1">
        <v>707.86277140000004</v>
      </c>
      <c r="C85" s="1">
        <v>768.8248701</v>
      </c>
      <c r="D85">
        <v>6</v>
      </c>
      <c r="E85">
        <v>40</v>
      </c>
      <c r="F85">
        <v>25</v>
      </c>
      <c r="G85" s="2">
        <v>-7.9292568530035606E-2</v>
      </c>
      <c r="H85" s="8">
        <v>-4.7575541118021397E-2</v>
      </c>
    </row>
    <row r="86" spans="2:8" x14ac:dyDescent="0.25">
      <c r="B86" s="1">
        <v>2049.9357610000002</v>
      </c>
      <c r="C86" s="1">
        <v>2212.299188</v>
      </c>
      <c r="D86">
        <v>6</v>
      </c>
      <c r="E86">
        <v>40</v>
      </c>
      <c r="F86">
        <v>25</v>
      </c>
      <c r="G86" s="2">
        <v>-7.3391260947296297E-2</v>
      </c>
      <c r="H86" s="8">
        <v>-4.4034756568377798E-2</v>
      </c>
    </row>
    <row r="87" spans="2:8" x14ac:dyDescent="0.25">
      <c r="B87" s="1">
        <v>1027.949893</v>
      </c>
      <c r="C87" s="1">
        <v>1101.8685390000001</v>
      </c>
      <c r="D87">
        <v>6</v>
      </c>
      <c r="E87">
        <v>40</v>
      </c>
      <c r="F87">
        <v>25</v>
      </c>
      <c r="G87" s="2">
        <v>-6.7084814007925903E-2</v>
      </c>
      <c r="H87" s="8">
        <v>-4.0250888404755603E-2</v>
      </c>
    </row>
    <row r="88" spans="2:8" x14ac:dyDescent="0.25">
      <c r="B88" s="1">
        <v>2175.4580449999999</v>
      </c>
      <c r="C88" s="1">
        <v>2281.75551</v>
      </c>
      <c r="D88">
        <v>6</v>
      </c>
      <c r="E88">
        <v>40</v>
      </c>
      <c r="F88">
        <v>25</v>
      </c>
      <c r="G88" s="2">
        <v>-4.6585825928388003E-2</v>
      </c>
      <c r="H88" s="8">
        <v>-2.7951495557032802E-2</v>
      </c>
    </row>
    <row r="89" spans="2:8" x14ac:dyDescent="0.25">
      <c r="B89" s="1">
        <v>1644.018047</v>
      </c>
      <c r="C89" s="1">
        <v>1757.2981199999999</v>
      </c>
      <c r="D89">
        <v>6</v>
      </c>
      <c r="E89">
        <v>40</v>
      </c>
      <c r="F89">
        <v>25</v>
      </c>
      <c r="G89" s="2">
        <v>-6.4462638246036402E-2</v>
      </c>
      <c r="H89" s="8">
        <v>-3.86775829476219E-2</v>
      </c>
    </row>
    <row r="90" spans="2:8" x14ac:dyDescent="0.25">
      <c r="B90" s="1">
        <v>1085.6501659999999</v>
      </c>
      <c r="C90" s="1">
        <v>1143.5416640000001</v>
      </c>
      <c r="D90">
        <v>6</v>
      </c>
      <c r="E90">
        <v>40</v>
      </c>
      <c r="F90">
        <v>25</v>
      </c>
      <c r="G90" s="2">
        <v>-5.0624738758971999E-2</v>
      </c>
      <c r="H90" s="8">
        <v>-3.0374843255383199E-2</v>
      </c>
    </row>
    <row r="91" spans="2:8" x14ac:dyDescent="0.25">
      <c r="B91" s="1">
        <v>2602.6065239999998</v>
      </c>
      <c r="C91" s="1">
        <v>2670.0645330000002</v>
      </c>
      <c r="D91">
        <v>6</v>
      </c>
      <c r="E91">
        <v>40</v>
      </c>
      <c r="F91">
        <v>25</v>
      </c>
      <c r="G91" s="2">
        <v>-2.5264561274182699E-2</v>
      </c>
      <c r="H91" s="8">
        <v>-1.5158736764509601E-2</v>
      </c>
    </row>
    <row r="92" spans="2:8" x14ac:dyDescent="0.25">
      <c r="B92" s="1">
        <v>1155.0236199999999</v>
      </c>
      <c r="C92" s="1">
        <v>1274.716103</v>
      </c>
      <c r="D92">
        <v>6</v>
      </c>
      <c r="E92">
        <v>40</v>
      </c>
      <c r="F92">
        <v>25</v>
      </c>
      <c r="G92" s="2">
        <v>-9.3897364847206302E-2</v>
      </c>
      <c r="H92" s="8">
        <v>-5.6338418908323799E-2</v>
      </c>
    </row>
    <row r="93" spans="2:8" x14ac:dyDescent="0.25">
      <c r="B93" s="1">
        <v>1342.98182</v>
      </c>
      <c r="C93" s="1">
        <v>1419.516372</v>
      </c>
      <c r="D93">
        <v>6</v>
      </c>
      <c r="E93">
        <v>40</v>
      </c>
      <c r="F93">
        <v>25</v>
      </c>
      <c r="G93" s="2">
        <v>-5.39159346870852E-2</v>
      </c>
      <c r="H93" s="8">
        <v>-3.2349560812251099E-2</v>
      </c>
    </row>
    <row r="94" spans="2:8" x14ac:dyDescent="0.25">
      <c r="B94" s="1">
        <v>1418.7650080000001</v>
      </c>
      <c r="C94" s="1">
        <v>1505.8632809999999</v>
      </c>
      <c r="D94">
        <v>6</v>
      </c>
      <c r="E94">
        <v>40</v>
      </c>
      <c r="F94">
        <v>25</v>
      </c>
      <c r="G94" s="2">
        <v>-5.7839429448177E-2</v>
      </c>
      <c r="H94" s="8">
        <v>-3.47036576689062E-2</v>
      </c>
    </row>
    <row r="95" spans="2:8" x14ac:dyDescent="0.25">
      <c r="B95" s="1">
        <v>904.69284230000005</v>
      </c>
      <c r="C95" s="1">
        <v>1006.490669</v>
      </c>
      <c r="D95">
        <v>6</v>
      </c>
      <c r="E95">
        <v>40</v>
      </c>
      <c r="F95">
        <v>25</v>
      </c>
      <c r="G95" s="2">
        <v>-0.101141351664135</v>
      </c>
      <c r="H95" s="8">
        <v>-6.0684810998481303E-2</v>
      </c>
    </row>
    <row r="96" spans="2:8" x14ac:dyDescent="0.25">
      <c r="B96" s="1">
        <v>1657.680073</v>
      </c>
      <c r="C96" s="1">
        <v>1553.536439</v>
      </c>
      <c r="D96">
        <v>6</v>
      </c>
      <c r="E96">
        <v>40</v>
      </c>
      <c r="F96">
        <v>25</v>
      </c>
      <c r="G96" s="2">
        <v>6.7036492602025197E-2</v>
      </c>
      <c r="H96" s="8">
        <v>4.0221895561215103E-2</v>
      </c>
    </row>
    <row r="97" spans="2:8" x14ac:dyDescent="0.25">
      <c r="B97" s="1">
        <v>1188.2780230000001</v>
      </c>
      <c r="C97" s="1">
        <v>1314.799984</v>
      </c>
      <c r="D97">
        <v>6</v>
      </c>
      <c r="E97">
        <v>40</v>
      </c>
      <c r="F97">
        <v>25</v>
      </c>
      <c r="G97" s="2">
        <v>-9.6229055780091902E-2</v>
      </c>
      <c r="H97" s="8">
        <v>-5.7737433468055099E-2</v>
      </c>
    </row>
    <row r="98" spans="2:8" x14ac:dyDescent="0.25">
      <c r="B98" s="1">
        <v>913.38763329999995</v>
      </c>
      <c r="C98" s="1">
        <v>1032.4856789999999</v>
      </c>
      <c r="D98">
        <v>6</v>
      </c>
      <c r="E98">
        <v>40</v>
      </c>
      <c r="F98">
        <v>25</v>
      </c>
      <c r="G98" s="2">
        <v>-0.115350796744562</v>
      </c>
      <c r="H98" s="8">
        <v>-6.9210478046737106E-2</v>
      </c>
    </row>
  </sheetData>
  <mergeCells count="1">
    <mergeCell ref="B2:H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2"/>
  <sheetViews>
    <sheetView zoomScaleNormal="100" workbookViewId="0">
      <selection activeCell="N7" sqref="N7"/>
    </sheetView>
  </sheetViews>
  <sheetFormatPr baseColWidth="10" defaultRowHeight="15" x14ac:dyDescent="0.25"/>
  <cols>
    <col min="2" max="2" width="14.7109375" customWidth="1"/>
    <col min="3" max="3" width="19.140625" customWidth="1"/>
    <col min="4" max="4" width="11.140625" customWidth="1"/>
    <col min="5" max="8" width="15.28515625" customWidth="1"/>
    <col min="9" max="11" width="11.42578125" customWidth="1"/>
    <col min="12" max="12" width="16.42578125" customWidth="1"/>
    <col min="19" max="19" width="101.140625" bestFit="1" customWidth="1"/>
  </cols>
  <sheetData>
    <row r="2" spans="2:12" ht="18.75" x14ac:dyDescent="0.3">
      <c r="B2" s="18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2:12" ht="45" x14ac:dyDescent="0.25">
      <c r="B4" s="10" t="s">
        <v>20</v>
      </c>
      <c r="C4" s="10" t="s">
        <v>21</v>
      </c>
      <c r="D4" s="10" t="s">
        <v>22</v>
      </c>
      <c r="E4" s="10" t="s">
        <v>8</v>
      </c>
      <c r="F4" s="10" t="s">
        <v>10</v>
      </c>
      <c r="G4" s="10" t="s">
        <v>9</v>
      </c>
      <c r="H4" s="10" t="s">
        <v>11</v>
      </c>
      <c r="I4" s="11" t="s">
        <v>2</v>
      </c>
      <c r="J4" s="11" t="s">
        <v>1</v>
      </c>
      <c r="K4" s="11" t="s">
        <v>0</v>
      </c>
      <c r="L4" s="11" t="s">
        <v>3</v>
      </c>
    </row>
    <row r="5" spans="2:12" x14ac:dyDescent="0.25">
      <c r="B5" s="12" t="s">
        <v>23</v>
      </c>
      <c r="C5" s="12" t="s">
        <v>24</v>
      </c>
      <c r="D5" s="12">
        <v>500</v>
      </c>
      <c r="E5" s="13">
        <v>50473.874000000003</v>
      </c>
      <c r="F5" s="14">
        <f t="shared" ref="F5:H60" si="0">(4/3)*PI()*((E5/PI())^(1/2))^3</f>
        <v>8530289.2772298455</v>
      </c>
      <c r="G5" s="13">
        <v>43802.368999999999</v>
      </c>
      <c r="H5" s="14">
        <f t="shared" si="0"/>
        <v>6896205.5775910728</v>
      </c>
      <c r="I5" s="12">
        <v>0</v>
      </c>
      <c r="J5" s="12">
        <v>0</v>
      </c>
      <c r="K5" s="12">
        <v>0</v>
      </c>
      <c r="L5" s="15">
        <f>(H5-F5)/F5</f>
        <v>-0.19156251875310734</v>
      </c>
    </row>
    <row r="6" spans="2:12" x14ac:dyDescent="0.25">
      <c r="B6" s="12" t="s">
        <v>23</v>
      </c>
      <c r="C6" s="12" t="s">
        <v>24</v>
      </c>
      <c r="D6" s="12">
        <v>500</v>
      </c>
      <c r="E6" s="13">
        <v>45971.828000000001</v>
      </c>
      <c r="F6" s="14">
        <f t="shared" si="0"/>
        <v>7414834.466300616</v>
      </c>
      <c r="G6" s="13">
        <v>48109.139000000003</v>
      </c>
      <c r="H6" s="14">
        <f t="shared" ref="H6" si="1">(4/3)*PI()*((G6/PI())^(1/2))^3</f>
        <v>7937891.8397011999</v>
      </c>
      <c r="I6" s="12">
        <v>0</v>
      </c>
      <c r="J6" s="12">
        <v>0</v>
      </c>
      <c r="K6" s="12">
        <v>0</v>
      </c>
      <c r="L6" s="15">
        <f t="shared" ref="L6:L61" si="2">(H6-F6)/F6</f>
        <v>7.0542016248347328E-2</v>
      </c>
    </row>
    <row r="7" spans="2:12" x14ac:dyDescent="0.25">
      <c r="B7" s="12" t="s">
        <v>23</v>
      </c>
      <c r="C7" s="12" t="s">
        <v>24</v>
      </c>
      <c r="D7" s="12">
        <v>500</v>
      </c>
      <c r="E7" s="13">
        <v>41749.201000000001</v>
      </c>
      <c r="F7" s="14">
        <f t="shared" si="0"/>
        <v>6417059.3020260232</v>
      </c>
      <c r="G7" s="13">
        <v>39738.103999999999</v>
      </c>
      <c r="H7" s="14">
        <f t="shared" ref="H7" si="3">(4/3)*PI()*((G7/PI())^(1/2))^3</f>
        <v>5959015.4759948021</v>
      </c>
      <c r="I7" s="12">
        <v>0</v>
      </c>
      <c r="J7" s="12">
        <v>0</v>
      </c>
      <c r="K7" s="12">
        <v>0</v>
      </c>
      <c r="L7" s="15">
        <f t="shared" si="2"/>
        <v>-7.1379085726479941E-2</v>
      </c>
    </row>
    <row r="8" spans="2:12" x14ac:dyDescent="0.25">
      <c r="B8" s="12" t="s">
        <v>23</v>
      </c>
      <c r="C8" s="12" t="s">
        <v>24</v>
      </c>
      <c r="D8" s="12">
        <v>500</v>
      </c>
      <c r="E8" s="13">
        <v>42927.201999999997</v>
      </c>
      <c r="F8" s="14">
        <f t="shared" si="0"/>
        <v>6690563.1361392438</v>
      </c>
      <c r="G8" s="13">
        <v>39738.103999999999</v>
      </c>
      <c r="H8" s="14">
        <f t="shared" ref="H8" si="4">(4/3)*PI()*((G8/PI())^(1/2))^3</f>
        <v>5959015.4759948021</v>
      </c>
      <c r="I8" s="12">
        <v>0</v>
      </c>
      <c r="J8" s="12">
        <v>0</v>
      </c>
      <c r="K8" s="12">
        <v>0</v>
      </c>
      <c r="L8" s="15">
        <f t="shared" si="2"/>
        <v>-0.10934022222927227</v>
      </c>
    </row>
    <row r="9" spans="2:12" x14ac:dyDescent="0.25">
      <c r="B9" s="12" t="s">
        <v>23</v>
      </c>
      <c r="C9" s="12" t="s">
        <v>24</v>
      </c>
      <c r="D9" s="12">
        <v>500</v>
      </c>
      <c r="E9" s="13">
        <v>41418.184999999998</v>
      </c>
      <c r="F9" s="14">
        <f t="shared" si="0"/>
        <v>6340892.5762075512</v>
      </c>
      <c r="G9" s="13">
        <v>41066.928</v>
      </c>
      <c r="H9" s="14">
        <f t="shared" ref="H9" si="5">(4/3)*PI()*((G9/PI())^(1/2))^3</f>
        <v>6260400.6152279451</v>
      </c>
      <c r="I9" s="12">
        <v>0</v>
      </c>
      <c r="J9" s="12">
        <v>0</v>
      </c>
      <c r="K9" s="12">
        <v>0</v>
      </c>
      <c r="L9" s="15">
        <f t="shared" si="2"/>
        <v>-1.2694105760698404E-2</v>
      </c>
    </row>
    <row r="10" spans="2:12" x14ac:dyDescent="0.25">
      <c r="B10" s="12" t="s">
        <v>23</v>
      </c>
      <c r="C10" s="12" t="s">
        <v>24</v>
      </c>
      <c r="D10" s="12">
        <v>500</v>
      </c>
      <c r="E10" s="13">
        <v>43133.591</v>
      </c>
      <c r="F10" s="14">
        <f t="shared" si="0"/>
        <v>6738872.2616497036</v>
      </c>
      <c r="G10" s="13">
        <v>43742.04</v>
      </c>
      <c r="H10" s="14">
        <f t="shared" ref="H10" si="6">(4/3)*PI()*((G10/PI())^(1/2))^3</f>
        <v>6881963.2691437304</v>
      </c>
      <c r="I10" s="12">
        <v>0</v>
      </c>
      <c r="J10" s="12">
        <v>0</v>
      </c>
      <c r="K10" s="12">
        <v>0</v>
      </c>
      <c r="L10" s="15">
        <f t="shared" si="2"/>
        <v>2.12336726292238E-2</v>
      </c>
    </row>
    <row r="11" spans="2:12" x14ac:dyDescent="0.25">
      <c r="B11" s="12" t="s">
        <v>23</v>
      </c>
      <c r="C11" s="12" t="s">
        <v>24</v>
      </c>
      <c r="D11" s="12">
        <v>500</v>
      </c>
      <c r="E11" s="13">
        <v>42671.201000000001</v>
      </c>
      <c r="F11" s="14">
        <f t="shared" si="0"/>
        <v>6630802.6127413837</v>
      </c>
      <c r="G11" s="13">
        <v>44303.654000000002</v>
      </c>
      <c r="H11" s="14">
        <f t="shared" ref="H11" si="7">(4/3)*PI()*((G11/PI())^(1/2))^3</f>
        <v>7014926.4239854021</v>
      </c>
      <c r="I11" s="12">
        <v>0</v>
      </c>
      <c r="J11" s="12">
        <v>0</v>
      </c>
      <c r="K11" s="12">
        <v>0</v>
      </c>
      <c r="L11" s="15">
        <f t="shared" si="2"/>
        <v>5.7930213531904466E-2</v>
      </c>
    </row>
    <row r="12" spans="2:12" x14ac:dyDescent="0.25">
      <c r="B12" s="12" t="s">
        <v>23</v>
      </c>
      <c r="C12" s="12" t="s">
        <v>24</v>
      </c>
      <c r="D12" s="12">
        <v>500</v>
      </c>
      <c r="E12" s="13">
        <v>42671.201000000001</v>
      </c>
      <c r="F12" s="14">
        <f t="shared" si="0"/>
        <v>6630802.6127413837</v>
      </c>
      <c r="G12" s="13">
        <v>38781.97</v>
      </c>
      <c r="H12" s="14">
        <f t="shared" ref="H12" si="8">(4/3)*PI()*((G12/PI())^(1/2))^3</f>
        <v>5745245.6074088132</v>
      </c>
      <c r="I12" s="12">
        <v>10</v>
      </c>
      <c r="J12" s="12">
        <v>4</v>
      </c>
      <c r="K12" s="12">
        <v>1</v>
      </c>
      <c r="L12" s="15">
        <f t="shared" si="2"/>
        <v>-0.13355200826381608</v>
      </c>
    </row>
    <row r="13" spans="2:12" x14ac:dyDescent="0.25">
      <c r="B13" s="12" t="s">
        <v>23</v>
      </c>
      <c r="C13" s="12" t="s">
        <v>24</v>
      </c>
      <c r="D13" s="12">
        <v>500</v>
      </c>
      <c r="E13" s="13">
        <v>43469.368999999999</v>
      </c>
      <c r="F13" s="14">
        <f t="shared" si="0"/>
        <v>6817714.4001414385</v>
      </c>
      <c r="G13" s="13">
        <v>41271.332000000002</v>
      </c>
      <c r="H13" s="14">
        <f t="shared" ref="H13" si="9">(4/3)*PI()*((G13/PI())^(1/2))^3</f>
        <v>6307198.9266152587</v>
      </c>
      <c r="I13" s="12">
        <v>10</v>
      </c>
      <c r="J13" s="12">
        <v>4</v>
      </c>
      <c r="K13" s="12">
        <v>1</v>
      </c>
      <c r="L13" s="15">
        <f t="shared" si="2"/>
        <v>-7.488073620619673E-2</v>
      </c>
    </row>
    <row r="14" spans="2:12" x14ac:dyDescent="0.25">
      <c r="B14" s="12" t="s">
        <v>23</v>
      </c>
      <c r="C14" s="12" t="s">
        <v>24</v>
      </c>
      <c r="D14" s="12">
        <v>500</v>
      </c>
      <c r="E14" s="13">
        <v>41757.139000000003</v>
      </c>
      <c r="F14" s="14">
        <f t="shared" si="0"/>
        <v>6418889.5539859729</v>
      </c>
      <c r="G14" s="13">
        <v>43905.96</v>
      </c>
      <c r="H14" s="14">
        <f t="shared" ref="H14" si="10">(4/3)*PI()*((G14/PI())^(1/2))^3</f>
        <v>6920683.9467570167</v>
      </c>
      <c r="I14" s="12">
        <v>10</v>
      </c>
      <c r="J14" s="12">
        <v>4</v>
      </c>
      <c r="K14" s="12">
        <v>1</v>
      </c>
      <c r="L14" s="15">
        <f t="shared" si="2"/>
        <v>7.817464197673285E-2</v>
      </c>
    </row>
    <row r="15" spans="2:12" x14ac:dyDescent="0.25">
      <c r="B15" s="12" t="s">
        <v>23</v>
      </c>
      <c r="C15" s="12" t="s">
        <v>24</v>
      </c>
      <c r="D15" s="12">
        <v>500</v>
      </c>
      <c r="E15" s="13">
        <v>41698.396999999997</v>
      </c>
      <c r="F15" s="14">
        <f t="shared" si="0"/>
        <v>6405349.6259266054</v>
      </c>
      <c r="G15" s="13">
        <v>43178.044000000002</v>
      </c>
      <c r="H15" s="14">
        <f t="shared" ref="H15" si="11">(4/3)*PI()*((G15/PI())^(1/2))^3</f>
        <v>6749292.455634716</v>
      </c>
      <c r="I15" s="12">
        <v>10</v>
      </c>
      <c r="J15" s="12">
        <v>4</v>
      </c>
      <c r="K15" s="12">
        <v>1</v>
      </c>
      <c r="L15" s="15">
        <f t="shared" si="2"/>
        <v>5.369618362687819E-2</v>
      </c>
    </row>
    <row r="16" spans="2:12" x14ac:dyDescent="0.25">
      <c r="B16" s="12" t="s">
        <v>23</v>
      </c>
      <c r="C16" s="12" t="s">
        <v>24</v>
      </c>
      <c r="D16" s="12">
        <v>500</v>
      </c>
      <c r="E16" s="13">
        <v>41264.982000000004</v>
      </c>
      <c r="F16" s="14">
        <f t="shared" si="0"/>
        <v>6305743.3458045078</v>
      </c>
      <c r="G16" s="13">
        <v>42904.182000000001</v>
      </c>
      <c r="H16" s="14">
        <f t="shared" ref="H16" si="12">(4/3)*PI()*((G16/PI())^(1/2))^3</f>
        <v>6685182.0686723692</v>
      </c>
      <c r="I16" s="12">
        <v>10</v>
      </c>
      <c r="J16" s="12">
        <v>4</v>
      </c>
      <c r="K16" s="12">
        <v>1</v>
      </c>
      <c r="L16" s="15">
        <f t="shared" si="2"/>
        <v>6.0173511996855833E-2</v>
      </c>
    </row>
    <row r="17" spans="2:12" x14ac:dyDescent="0.25">
      <c r="B17" s="12" t="s">
        <v>23</v>
      </c>
      <c r="C17" s="12" t="s">
        <v>24</v>
      </c>
      <c r="D17" s="12">
        <v>500</v>
      </c>
      <c r="E17" s="13">
        <v>45981.750999999997</v>
      </c>
      <c r="F17" s="14">
        <f t="shared" si="0"/>
        <v>7417235.3292599637</v>
      </c>
      <c r="G17" s="13">
        <v>46784.284</v>
      </c>
      <c r="H17" s="14">
        <f t="shared" ref="H17" si="13">(4/3)*PI()*((G17/PI())^(1/2))^3</f>
        <v>7612262.9416143391</v>
      </c>
      <c r="I17" s="12">
        <v>10</v>
      </c>
      <c r="J17" s="12">
        <v>4</v>
      </c>
      <c r="K17" s="12">
        <v>1</v>
      </c>
      <c r="L17" s="15">
        <f t="shared" si="2"/>
        <v>2.6293841801812403E-2</v>
      </c>
    </row>
    <row r="18" spans="2:12" x14ac:dyDescent="0.25">
      <c r="B18" s="12" t="s">
        <v>23</v>
      </c>
      <c r="C18" s="12" t="s">
        <v>24</v>
      </c>
      <c r="D18" s="12">
        <v>500</v>
      </c>
      <c r="E18" s="13">
        <v>40964.925000000003</v>
      </c>
      <c r="F18" s="14">
        <f t="shared" si="0"/>
        <v>6237090.509714135</v>
      </c>
      <c r="G18" s="13">
        <v>41872.239999999998</v>
      </c>
      <c r="H18" s="14">
        <f t="shared" ref="H18" si="14">(4/3)*PI()*((G18/PI())^(1/2))^3</f>
        <v>6445447.7492691549</v>
      </c>
      <c r="I18" s="12">
        <v>2000</v>
      </c>
      <c r="J18" s="12">
        <v>26</v>
      </c>
      <c r="K18" s="12">
        <v>1</v>
      </c>
      <c r="L18" s="15">
        <f t="shared" si="2"/>
        <v>3.3406159367177363E-2</v>
      </c>
    </row>
    <row r="19" spans="2:12" x14ac:dyDescent="0.25">
      <c r="B19" s="12" t="s">
        <v>23</v>
      </c>
      <c r="C19" s="12" t="s">
        <v>24</v>
      </c>
      <c r="D19" s="12">
        <v>500</v>
      </c>
      <c r="E19" s="13">
        <v>45726.146999999997</v>
      </c>
      <c r="F19" s="14">
        <f t="shared" si="0"/>
        <v>7355474.8103242433</v>
      </c>
      <c r="G19" s="13">
        <v>43728.942000000003</v>
      </c>
      <c r="H19" s="14">
        <f t="shared" ref="H19" si="15">(4/3)*PI()*((G19/PI())^(1/2))^3</f>
        <v>6878872.4254126614</v>
      </c>
      <c r="I19" s="12">
        <v>2000</v>
      </c>
      <c r="J19" s="12">
        <v>26</v>
      </c>
      <c r="K19" s="12">
        <v>1</v>
      </c>
      <c r="L19" s="15">
        <f t="shared" si="2"/>
        <v>-6.4795597456552542E-2</v>
      </c>
    </row>
    <row r="20" spans="2:12" x14ac:dyDescent="0.25">
      <c r="B20" s="12" t="s">
        <v>23</v>
      </c>
      <c r="C20" s="12" t="s">
        <v>24</v>
      </c>
      <c r="D20" s="12">
        <v>500</v>
      </c>
      <c r="E20" s="13">
        <v>43835.311000000002</v>
      </c>
      <c r="F20" s="14">
        <f t="shared" si="0"/>
        <v>6903986.5783530334</v>
      </c>
      <c r="G20" s="13">
        <v>46215.127999999997</v>
      </c>
      <c r="H20" s="14">
        <f t="shared" ref="H20" si="16">(4/3)*PI()*((G20/PI())^(1/2))^3</f>
        <v>7473775.3688480295</v>
      </c>
      <c r="I20" s="12">
        <v>2000</v>
      </c>
      <c r="J20" s="12">
        <v>26</v>
      </c>
      <c r="K20" s="12">
        <v>1</v>
      </c>
      <c r="L20" s="15">
        <f t="shared" si="2"/>
        <v>8.2530402402798547E-2</v>
      </c>
    </row>
    <row r="21" spans="2:12" x14ac:dyDescent="0.25">
      <c r="B21" s="12" t="s">
        <v>23</v>
      </c>
      <c r="C21" s="12" t="s">
        <v>24</v>
      </c>
      <c r="D21" s="12">
        <v>500</v>
      </c>
      <c r="E21" s="13">
        <v>39904.406000000003</v>
      </c>
      <c r="F21" s="14">
        <f t="shared" si="0"/>
        <v>5996461.8632392576</v>
      </c>
      <c r="G21" s="13">
        <v>40634.703000000001</v>
      </c>
      <c r="H21" s="14">
        <f t="shared" ref="H21" si="17">(4/3)*PI()*((G21/PI())^(1/2))^3</f>
        <v>6161826.0656724991</v>
      </c>
      <c r="I21" s="12">
        <v>2000</v>
      </c>
      <c r="J21" s="12">
        <v>26</v>
      </c>
      <c r="K21" s="12">
        <v>1</v>
      </c>
      <c r="L21" s="15">
        <f t="shared" si="2"/>
        <v>2.7576962249521029E-2</v>
      </c>
    </row>
    <row r="22" spans="2:12" x14ac:dyDescent="0.25">
      <c r="B22" s="12" t="s">
        <v>23</v>
      </c>
      <c r="C22" s="12" t="s">
        <v>24</v>
      </c>
      <c r="D22" s="12">
        <v>500</v>
      </c>
      <c r="E22" s="13">
        <v>46689.822</v>
      </c>
      <c r="F22" s="14">
        <f t="shared" si="0"/>
        <v>7589219.738944822</v>
      </c>
      <c r="G22" s="13">
        <v>38159.629999999997</v>
      </c>
      <c r="H22" s="14">
        <f t="shared" ref="H22" si="18">(4/3)*PI()*((G22/PI())^(1/2))^3</f>
        <v>5607509.6920015467</v>
      </c>
      <c r="I22" s="12">
        <v>2000</v>
      </c>
      <c r="J22" s="12">
        <v>26</v>
      </c>
      <c r="K22" s="12">
        <v>1</v>
      </c>
      <c r="L22" s="15">
        <f t="shared" si="2"/>
        <v>-0.26112171146843155</v>
      </c>
    </row>
    <row r="23" spans="2:12" x14ac:dyDescent="0.25">
      <c r="B23" s="12" t="s">
        <v>23</v>
      </c>
      <c r="C23" s="12" t="s">
        <v>24</v>
      </c>
      <c r="D23" s="12">
        <v>500</v>
      </c>
      <c r="E23" s="13">
        <v>41536.462</v>
      </c>
      <c r="F23" s="14">
        <f t="shared" si="0"/>
        <v>6368073.2791984892</v>
      </c>
      <c r="G23" s="13">
        <v>39723.419000000002</v>
      </c>
      <c r="H23" s="14">
        <f t="shared" ref="H23" si="19">(4/3)*PI()*((G23/PI())^(1/2))^3</f>
        <v>5955712.5985892434</v>
      </c>
      <c r="I23" s="12">
        <v>2000</v>
      </c>
      <c r="J23" s="12">
        <v>26</v>
      </c>
      <c r="K23" s="12">
        <v>1</v>
      </c>
      <c r="L23" s="15">
        <f t="shared" si="2"/>
        <v>-6.4754386849823931E-2</v>
      </c>
    </row>
    <row r="24" spans="2:12" x14ac:dyDescent="0.25">
      <c r="B24" s="12" t="s">
        <v>23</v>
      </c>
      <c r="C24" s="12" t="s">
        <v>24</v>
      </c>
      <c r="D24" s="12">
        <v>500</v>
      </c>
      <c r="E24" s="13">
        <v>42652.546999999999</v>
      </c>
      <c r="F24" s="14">
        <f t="shared" si="0"/>
        <v>6626455.0386175299</v>
      </c>
      <c r="G24" s="13">
        <v>42670.010999999999</v>
      </c>
      <c r="H24" s="14">
        <f t="shared" ref="H24" si="20">(4/3)*PI()*((G24/PI())^(1/2))^3</f>
        <v>6630525.2383092931</v>
      </c>
      <c r="I24" s="12">
        <v>10</v>
      </c>
      <c r="J24" s="12">
        <v>20</v>
      </c>
      <c r="K24" s="12">
        <v>5</v>
      </c>
      <c r="L24" s="15">
        <f t="shared" si="2"/>
        <v>6.1423486133127211E-4</v>
      </c>
    </row>
    <row r="25" spans="2:12" x14ac:dyDescent="0.25">
      <c r="B25" s="12" t="s">
        <v>23</v>
      </c>
      <c r="C25" s="12" t="s">
        <v>24</v>
      </c>
      <c r="D25" s="12">
        <v>500</v>
      </c>
      <c r="E25" s="13">
        <v>47563.004000000001</v>
      </c>
      <c r="F25" s="14">
        <f t="shared" si="0"/>
        <v>7803109.7353374977</v>
      </c>
      <c r="G25" s="13">
        <v>45648.353999999999</v>
      </c>
      <c r="H25" s="14">
        <f t="shared" ref="H25" si="21">(4/3)*PI()*((G25/PI())^(1/2))^3</f>
        <v>7336712.2078419058</v>
      </c>
      <c r="I25" s="12">
        <v>10</v>
      </c>
      <c r="J25" s="12">
        <v>20</v>
      </c>
      <c r="K25" s="12">
        <v>5</v>
      </c>
      <c r="L25" s="15">
        <f t="shared" si="2"/>
        <v>-5.9770725174278151E-2</v>
      </c>
    </row>
    <row r="26" spans="2:12" x14ac:dyDescent="0.25">
      <c r="B26" s="12" t="s">
        <v>23</v>
      </c>
      <c r="C26" s="12" t="s">
        <v>24</v>
      </c>
      <c r="D26" s="12">
        <v>500</v>
      </c>
      <c r="E26" s="13">
        <v>45006.962</v>
      </c>
      <c r="F26" s="14">
        <f t="shared" si="0"/>
        <v>7182627.5733728521</v>
      </c>
      <c r="G26" s="13">
        <v>43317.752999999997</v>
      </c>
      <c r="H26" s="14">
        <f t="shared" ref="H26" si="22">(4/3)*PI()*((G26/PI())^(1/2))^3</f>
        <v>6782076.4525922677</v>
      </c>
      <c r="I26" s="12">
        <v>10</v>
      </c>
      <c r="J26" s="12">
        <v>20</v>
      </c>
      <c r="K26" s="12">
        <v>5</v>
      </c>
      <c r="L26" s="15">
        <f t="shared" si="2"/>
        <v>-5.5766655961042917E-2</v>
      </c>
    </row>
    <row r="27" spans="2:12" x14ac:dyDescent="0.25">
      <c r="B27" s="12" t="s">
        <v>23</v>
      </c>
      <c r="C27" s="12" t="s">
        <v>24</v>
      </c>
      <c r="D27" s="12">
        <v>500</v>
      </c>
      <c r="E27" s="13">
        <v>41307.847000000002</v>
      </c>
      <c r="F27" s="14">
        <f t="shared" si="0"/>
        <v>6315571.2625022195</v>
      </c>
      <c r="G27" s="13">
        <v>43352.68</v>
      </c>
      <c r="H27" s="14">
        <f t="shared" ref="H27" si="23">(4/3)*PI()*((G27/PI())^(1/2))^3</f>
        <v>6790280.6636798633</v>
      </c>
      <c r="I27" s="12">
        <v>10</v>
      </c>
      <c r="J27" s="12">
        <v>20</v>
      </c>
      <c r="K27" s="12">
        <v>5</v>
      </c>
      <c r="L27" s="15">
        <f t="shared" si="2"/>
        <v>7.5164918808875048E-2</v>
      </c>
    </row>
    <row r="28" spans="2:12" x14ac:dyDescent="0.25">
      <c r="B28" s="12" t="s">
        <v>23</v>
      </c>
      <c r="C28" s="12" t="s">
        <v>24</v>
      </c>
      <c r="D28" s="12">
        <v>500</v>
      </c>
      <c r="E28" s="13">
        <v>40196.525000000001</v>
      </c>
      <c r="F28" s="14">
        <f t="shared" si="0"/>
        <v>6062427.5985785462</v>
      </c>
      <c r="G28" s="13">
        <v>38481.913</v>
      </c>
      <c r="H28" s="14">
        <f t="shared" ref="H28" si="24">(4/3)*PI()*((G28/PI())^(1/2))^3</f>
        <v>5678698.0964227654</v>
      </c>
      <c r="I28" s="12">
        <v>10</v>
      </c>
      <c r="J28" s="12">
        <v>20</v>
      </c>
      <c r="K28" s="12">
        <v>5</v>
      </c>
      <c r="L28" s="15">
        <f t="shared" si="2"/>
        <v>-6.3296343901204463E-2</v>
      </c>
    </row>
    <row r="29" spans="2:12" x14ac:dyDescent="0.25">
      <c r="B29" s="12" t="s">
        <v>23</v>
      </c>
      <c r="C29" s="12" t="s">
        <v>24</v>
      </c>
      <c r="D29" s="12">
        <v>500</v>
      </c>
      <c r="E29" s="13">
        <v>45105.394</v>
      </c>
      <c r="F29" s="14">
        <f t="shared" si="0"/>
        <v>7206203.4864487676</v>
      </c>
      <c r="G29" s="13">
        <v>47377.254000000001</v>
      </c>
      <c r="H29" s="14">
        <f t="shared" ref="H29" si="25">(4/3)*PI()*((G29/PI())^(1/2))^3</f>
        <v>7757443.6253386224</v>
      </c>
      <c r="I29" s="12">
        <v>10</v>
      </c>
      <c r="J29" s="12">
        <v>20</v>
      </c>
      <c r="K29" s="12">
        <v>5</v>
      </c>
      <c r="L29" s="15">
        <f t="shared" si="2"/>
        <v>7.6495222474144572E-2</v>
      </c>
    </row>
    <row r="30" spans="2:12" x14ac:dyDescent="0.25">
      <c r="B30" s="12" t="s">
        <v>23</v>
      </c>
      <c r="C30" s="12" t="s">
        <v>24</v>
      </c>
      <c r="D30" s="12">
        <v>500</v>
      </c>
      <c r="E30" s="13">
        <v>42411.231</v>
      </c>
      <c r="F30" s="14">
        <f t="shared" si="0"/>
        <v>6570298.7538704462</v>
      </c>
      <c r="G30" s="13">
        <v>42227.069000000003</v>
      </c>
      <c r="H30" s="14">
        <f t="shared" ref="H30" si="26">(4/3)*PI()*((G30/PI())^(1/2))^3</f>
        <v>6527549.9995158492</v>
      </c>
      <c r="I30" s="12">
        <v>10</v>
      </c>
      <c r="J30" s="12">
        <v>20</v>
      </c>
      <c r="K30" s="12">
        <v>5</v>
      </c>
      <c r="L30" s="15">
        <f t="shared" si="2"/>
        <v>-6.5063638589363286E-3</v>
      </c>
    </row>
    <row r="31" spans="2:12" x14ac:dyDescent="0.25">
      <c r="B31" s="12" t="s">
        <v>23</v>
      </c>
      <c r="C31" s="12" t="s">
        <v>24</v>
      </c>
      <c r="D31" s="12">
        <v>500</v>
      </c>
      <c r="E31" s="13">
        <v>41980.991000000002</v>
      </c>
      <c r="F31" s="14">
        <f t="shared" si="0"/>
        <v>6470574.3183000535</v>
      </c>
      <c r="G31" s="13">
        <v>41063.356</v>
      </c>
      <c r="H31" s="14">
        <f t="shared" ref="H31" si="27">(4/3)*PI()*((G31/PI())^(1/2))^3</f>
        <v>6259583.8388406616</v>
      </c>
      <c r="I31" s="12">
        <v>10</v>
      </c>
      <c r="J31" s="12">
        <v>20</v>
      </c>
      <c r="K31" s="12">
        <v>5</v>
      </c>
      <c r="L31" s="15">
        <f t="shared" si="2"/>
        <v>-3.260768968570061E-2</v>
      </c>
    </row>
    <row r="32" spans="2:12" x14ac:dyDescent="0.25">
      <c r="B32" s="12" t="s">
        <v>23</v>
      </c>
      <c r="C32" s="12" t="s">
        <v>24</v>
      </c>
      <c r="D32" s="12">
        <v>500</v>
      </c>
      <c r="E32" s="13">
        <v>41079.232000000004</v>
      </c>
      <c r="F32" s="14">
        <f t="shared" si="0"/>
        <v>6263214.3296518726</v>
      </c>
      <c r="G32" s="13">
        <v>37291.211000000003</v>
      </c>
      <c r="H32" s="14">
        <f t="shared" ref="H32" si="28">(4/3)*PI()*((G32/PI())^(1/2))^3</f>
        <v>5417183.2962179352</v>
      </c>
      <c r="I32" s="12">
        <v>2000</v>
      </c>
      <c r="J32" s="12">
        <v>57</v>
      </c>
      <c r="K32" s="12">
        <v>5</v>
      </c>
      <c r="L32" s="15">
        <f t="shared" si="2"/>
        <v>-0.13507936802171711</v>
      </c>
    </row>
    <row r="33" spans="2:12" x14ac:dyDescent="0.25">
      <c r="B33" s="12" t="s">
        <v>23</v>
      </c>
      <c r="C33" s="12" t="s">
        <v>24</v>
      </c>
      <c r="D33" s="12">
        <v>500</v>
      </c>
      <c r="E33" s="13">
        <v>43249.485999999997</v>
      </c>
      <c r="F33" s="14">
        <f t="shared" si="0"/>
        <v>6766050.3598556127</v>
      </c>
      <c r="G33" s="13">
        <v>42873.224000000002</v>
      </c>
      <c r="H33" s="14">
        <f t="shared" ref="H33" si="29">(4/3)*PI()*((G33/PI())^(1/2))^3</f>
        <v>6677947.7204532269</v>
      </c>
      <c r="I33" s="12">
        <v>2000</v>
      </c>
      <c r="J33" s="12">
        <v>57</v>
      </c>
      <c r="K33" s="12">
        <v>5</v>
      </c>
      <c r="L33" s="15">
        <f t="shared" si="2"/>
        <v>-1.3021280468900606E-2</v>
      </c>
    </row>
    <row r="34" spans="2:12" x14ac:dyDescent="0.25">
      <c r="B34" s="12" t="s">
        <v>23</v>
      </c>
      <c r="C34" s="12" t="s">
        <v>24</v>
      </c>
      <c r="D34" s="12">
        <v>500</v>
      </c>
      <c r="E34" s="13">
        <v>41423.741999999998</v>
      </c>
      <c r="F34" s="14">
        <f t="shared" si="0"/>
        <v>6342168.7374607986</v>
      </c>
      <c r="G34" s="13">
        <v>39499.567000000003</v>
      </c>
      <c r="H34" s="14">
        <f t="shared" ref="H34" si="30">(4/3)*PI()*((G34/PI())^(1/2))^3</f>
        <v>5905440.559662682</v>
      </c>
      <c r="I34" s="12">
        <v>2000</v>
      </c>
      <c r="J34" s="12">
        <v>57</v>
      </c>
      <c r="K34" s="12">
        <v>5</v>
      </c>
      <c r="L34" s="15">
        <f t="shared" si="2"/>
        <v>-6.8861015194775249E-2</v>
      </c>
    </row>
    <row r="35" spans="2:12" x14ac:dyDescent="0.25">
      <c r="B35" s="12" t="s">
        <v>23</v>
      </c>
      <c r="C35" s="12" t="s">
        <v>24</v>
      </c>
      <c r="D35" s="12">
        <v>500</v>
      </c>
      <c r="E35" s="13">
        <v>43486.832000000002</v>
      </c>
      <c r="F35" s="14">
        <f t="shared" si="0"/>
        <v>6821823.1451891577</v>
      </c>
      <c r="G35" s="13">
        <v>38191.381999999998</v>
      </c>
      <c r="H35" s="14">
        <f t="shared" ref="H35" si="31">(4/3)*PI()*((G35/PI())^(1/2))^3</f>
        <v>5614510.0224810708</v>
      </c>
      <c r="I35" s="12">
        <v>2000</v>
      </c>
      <c r="J35" s="12">
        <v>57</v>
      </c>
      <c r="K35" s="12">
        <v>5</v>
      </c>
      <c r="L35" s="15">
        <f t="shared" si="2"/>
        <v>-0.17697807419113473</v>
      </c>
    </row>
    <row r="36" spans="2:12" x14ac:dyDescent="0.25">
      <c r="B36" s="12" t="s">
        <v>23</v>
      </c>
      <c r="C36" s="12" t="s">
        <v>24</v>
      </c>
      <c r="D36" s="12">
        <v>500</v>
      </c>
      <c r="E36" s="13">
        <v>42740.659</v>
      </c>
      <c r="F36" s="14">
        <f t="shared" si="0"/>
        <v>6646999.1216115952</v>
      </c>
      <c r="G36" s="13">
        <v>36041.767</v>
      </c>
      <c r="H36" s="14">
        <f t="shared" ref="H36" si="32">(4/3)*PI()*((G36/PI())^(1/2))^3</f>
        <v>5147222.1490979008</v>
      </c>
      <c r="I36" s="12">
        <v>2000</v>
      </c>
      <c r="J36" s="12">
        <v>57</v>
      </c>
      <c r="K36" s="12">
        <v>5</v>
      </c>
      <c r="L36" s="15">
        <f t="shared" si="2"/>
        <v>-0.22563219056813513</v>
      </c>
    </row>
    <row r="37" spans="2:12" x14ac:dyDescent="0.25">
      <c r="B37" s="12" t="s">
        <v>23</v>
      </c>
      <c r="C37" s="12" t="s">
        <v>24</v>
      </c>
      <c r="D37" s="12">
        <v>500</v>
      </c>
      <c r="E37" s="13">
        <v>45131.589</v>
      </c>
      <c r="F37" s="14">
        <f t="shared" si="0"/>
        <v>7212481.9119600086</v>
      </c>
      <c r="G37" s="13">
        <v>43787.682999999997</v>
      </c>
      <c r="H37" s="14">
        <f t="shared" ref="H37" si="33">(4/3)*PI()*((G37/PI())^(1/2))^3</f>
        <v>6892737.642366712</v>
      </c>
      <c r="I37" s="12">
        <v>2000</v>
      </c>
      <c r="J37" s="12">
        <v>57</v>
      </c>
      <c r="K37" s="12">
        <v>5</v>
      </c>
      <c r="L37" s="15">
        <f t="shared" si="2"/>
        <v>-4.4332072301364753E-2</v>
      </c>
    </row>
    <row r="38" spans="2:12" x14ac:dyDescent="0.25">
      <c r="B38" s="12" t="s">
        <v>25</v>
      </c>
      <c r="C38" s="12" t="s">
        <v>26</v>
      </c>
      <c r="D38" s="12">
        <v>500</v>
      </c>
      <c r="E38" s="13">
        <v>70791.225999999995</v>
      </c>
      <c r="F38" s="14">
        <f t="shared" si="0"/>
        <v>14168796.11173375</v>
      </c>
      <c r="G38" s="13">
        <v>72728.100999999995</v>
      </c>
      <c r="H38" s="14">
        <f t="shared" ref="H38" si="34">(4/3)*PI()*((G38/PI())^(1/2))^3</f>
        <v>14754251.158092247</v>
      </c>
      <c r="I38" s="12">
        <v>0</v>
      </c>
      <c r="J38" s="12">
        <v>0</v>
      </c>
      <c r="K38" s="12">
        <v>0</v>
      </c>
      <c r="L38" s="15">
        <f t="shared" si="2"/>
        <v>4.1320027597380626E-2</v>
      </c>
    </row>
    <row r="39" spans="2:12" x14ac:dyDescent="0.25">
      <c r="B39" s="12" t="s">
        <v>25</v>
      </c>
      <c r="C39" s="12" t="s">
        <v>26</v>
      </c>
      <c r="D39" s="12">
        <v>500</v>
      </c>
      <c r="E39" s="13">
        <v>65639.850000000006</v>
      </c>
      <c r="F39" s="14">
        <f t="shared" si="0"/>
        <v>12650717.862371726</v>
      </c>
      <c r="G39" s="13">
        <v>63546.197999999997</v>
      </c>
      <c r="H39" s="14">
        <f t="shared" ref="H39" si="35">(4/3)*PI()*((G39/PI())^(1/2))^3</f>
        <v>12050308.285191655</v>
      </c>
      <c r="I39" s="12">
        <v>0</v>
      </c>
      <c r="J39" s="12">
        <v>0</v>
      </c>
      <c r="K39" s="12">
        <v>0</v>
      </c>
      <c r="L39" s="15">
        <f t="shared" si="2"/>
        <v>-4.7460514392304018E-2</v>
      </c>
    </row>
    <row r="40" spans="2:12" x14ac:dyDescent="0.25">
      <c r="B40" s="12" t="s">
        <v>25</v>
      </c>
      <c r="C40" s="12" t="s">
        <v>26</v>
      </c>
      <c r="D40" s="12">
        <v>500</v>
      </c>
      <c r="E40" s="13">
        <v>74689.585000000006</v>
      </c>
      <c r="F40" s="14">
        <f t="shared" si="0"/>
        <v>15355143.15877923</v>
      </c>
      <c r="G40" s="13">
        <v>74997.58</v>
      </c>
      <c r="H40" s="14">
        <f t="shared" ref="H40" si="36">(4/3)*PI()*((G40/PI())^(1/2))^3</f>
        <v>15450220.260104967</v>
      </c>
      <c r="I40" s="12">
        <v>0</v>
      </c>
      <c r="J40" s="12">
        <v>0</v>
      </c>
      <c r="K40" s="12">
        <v>0</v>
      </c>
      <c r="L40" s="15">
        <f t="shared" si="2"/>
        <v>6.1918733249567547E-3</v>
      </c>
    </row>
    <row r="41" spans="2:12" x14ac:dyDescent="0.25">
      <c r="B41" s="12" t="s">
        <v>25</v>
      </c>
      <c r="C41" s="12" t="s">
        <v>26</v>
      </c>
      <c r="D41" s="12">
        <v>500</v>
      </c>
      <c r="E41" s="13">
        <v>67403.28</v>
      </c>
      <c r="F41" s="14">
        <f t="shared" si="0"/>
        <v>13163923.400076101</v>
      </c>
      <c r="G41" s="13">
        <v>69097.252999999997</v>
      </c>
      <c r="H41" s="14">
        <f t="shared" ref="H41" si="37">(4/3)*PI()*((G41/PI())^(1/2))^3</f>
        <v>13663280.158385785</v>
      </c>
      <c r="I41" s="12">
        <v>0</v>
      </c>
      <c r="J41" s="12">
        <v>0</v>
      </c>
      <c r="K41" s="12">
        <v>0</v>
      </c>
      <c r="L41" s="15">
        <f t="shared" si="2"/>
        <v>3.7933733214126568E-2</v>
      </c>
    </row>
    <row r="42" spans="2:12" x14ac:dyDescent="0.25">
      <c r="B42" s="12" t="s">
        <v>25</v>
      </c>
      <c r="C42" s="12" t="s">
        <v>26</v>
      </c>
      <c r="D42" s="12">
        <v>500</v>
      </c>
      <c r="E42" s="13">
        <v>66969.865000000005</v>
      </c>
      <c r="F42" s="14">
        <f t="shared" si="0"/>
        <v>13037158.198348816</v>
      </c>
      <c r="G42" s="13">
        <v>68250.664000000004</v>
      </c>
      <c r="H42" s="14">
        <f t="shared" ref="H42" si="38">(4/3)*PI()*((G42/PI())^(1/2))^3</f>
        <v>13412944.316706909</v>
      </c>
      <c r="I42" s="12">
        <v>0</v>
      </c>
      <c r="J42" s="12">
        <v>0</v>
      </c>
      <c r="K42" s="12">
        <v>0</v>
      </c>
      <c r="L42" s="15">
        <f t="shared" si="2"/>
        <v>2.8824235515197361E-2</v>
      </c>
    </row>
    <row r="43" spans="2:12" x14ac:dyDescent="0.25">
      <c r="B43" s="12" t="s">
        <v>25</v>
      </c>
      <c r="C43" s="12" t="s">
        <v>26</v>
      </c>
      <c r="D43" s="12">
        <v>500</v>
      </c>
      <c r="E43" s="13">
        <v>66969.865000000005</v>
      </c>
      <c r="F43" s="14">
        <f t="shared" si="0"/>
        <v>13037158.198348816</v>
      </c>
      <c r="G43" s="13">
        <v>70897.595000000001</v>
      </c>
      <c r="H43" s="14">
        <f t="shared" ref="H43" si="39">(4/3)*PI()*((G43/PI())^(1/2))^3</f>
        <v>14200742.584981015</v>
      </c>
      <c r="I43" s="12">
        <v>0</v>
      </c>
      <c r="J43" s="12">
        <v>0</v>
      </c>
      <c r="K43" s="12">
        <v>0</v>
      </c>
      <c r="L43" s="15">
        <f t="shared" si="2"/>
        <v>8.9251382005901325E-2</v>
      </c>
    </row>
    <row r="44" spans="2:12" x14ac:dyDescent="0.25">
      <c r="B44" s="12" t="s">
        <v>25</v>
      </c>
      <c r="C44" s="12" t="s">
        <v>26</v>
      </c>
      <c r="D44" s="12">
        <v>500</v>
      </c>
      <c r="E44" s="13">
        <v>72655.072</v>
      </c>
      <c r="F44" s="14">
        <f t="shared" si="0"/>
        <v>14732033.796552502</v>
      </c>
      <c r="G44" s="13">
        <v>70897.595000000001</v>
      </c>
      <c r="H44" s="14">
        <f t="shared" ref="H44" si="40">(4/3)*PI()*((G44/PI())^(1/2))^3</f>
        <v>14200742.584981015</v>
      </c>
      <c r="I44" s="12">
        <v>0</v>
      </c>
      <c r="J44" s="12">
        <v>0</v>
      </c>
      <c r="K44" s="12">
        <v>0</v>
      </c>
      <c r="L44" s="15">
        <f t="shared" si="2"/>
        <v>-3.606367042789544E-2</v>
      </c>
    </row>
    <row r="45" spans="2:12" x14ac:dyDescent="0.25">
      <c r="B45" s="12" t="s">
        <v>25</v>
      </c>
      <c r="C45" s="12" t="s">
        <v>26</v>
      </c>
      <c r="D45" s="12">
        <v>500</v>
      </c>
      <c r="E45" s="13">
        <v>69149.644</v>
      </c>
      <c r="F45" s="14">
        <f t="shared" si="0"/>
        <v>13678822.786040302</v>
      </c>
      <c r="G45" s="13">
        <v>71917.63</v>
      </c>
      <c r="H45" s="14">
        <f t="shared" ref="H45" si="41">(4/3)*PI()*((G45/PI())^(1/2))^3</f>
        <v>14508310.810009496</v>
      </c>
      <c r="I45" s="12">
        <v>0</v>
      </c>
      <c r="J45" s="12">
        <v>0</v>
      </c>
      <c r="K45" s="12">
        <v>0</v>
      </c>
      <c r="L45" s="15">
        <f t="shared" si="2"/>
        <v>6.0640307791377655E-2</v>
      </c>
    </row>
    <row r="46" spans="2:12" x14ac:dyDescent="0.25">
      <c r="B46" s="12" t="s">
        <v>25</v>
      </c>
      <c r="C46" s="12" t="s">
        <v>26</v>
      </c>
      <c r="D46" s="12">
        <v>500</v>
      </c>
      <c r="E46" s="13">
        <v>68262.173999999999</v>
      </c>
      <c r="F46" s="14">
        <f t="shared" si="0"/>
        <v>13416337.459471211</v>
      </c>
      <c r="G46" s="13">
        <v>69271.096000000005</v>
      </c>
      <c r="H46" s="14">
        <f t="shared" ref="H46" si="42">(4/3)*PI()*((G46/PI())^(1/2))^3</f>
        <v>13714876.109238295</v>
      </c>
      <c r="I46" s="12">
        <v>10</v>
      </c>
      <c r="J46" s="12">
        <v>4</v>
      </c>
      <c r="K46" s="12">
        <v>1</v>
      </c>
      <c r="L46" s="15">
        <f t="shared" si="2"/>
        <v>2.2251873931236864E-2</v>
      </c>
    </row>
    <row r="47" spans="2:12" x14ac:dyDescent="0.25">
      <c r="B47" s="12" t="s">
        <v>25</v>
      </c>
      <c r="C47" s="12" t="s">
        <v>26</v>
      </c>
      <c r="D47" s="12">
        <v>500</v>
      </c>
      <c r="E47" s="13">
        <v>65221.913999999997</v>
      </c>
      <c r="F47" s="14">
        <f t="shared" si="0"/>
        <v>12530087.663482932</v>
      </c>
      <c r="G47" s="13">
        <v>66245.918000000005</v>
      </c>
      <c r="H47" s="14">
        <f t="shared" ref="H47" si="43">(4/3)*PI()*((G47/PI())^(1/2))^3</f>
        <v>12826332.212066116</v>
      </c>
      <c r="I47" s="12">
        <v>10</v>
      </c>
      <c r="J47" s="12">
        <v>4</v>
      </c>
      <c r="K47" s="12">
        <v>1</v>
      </c>
      <c r="L47" s="15">
        <f t="shared" si="2"/>
        <v>2.3642655705158704E-2</v>
      </c>
    </row>
    <row r="48" spans="2:12" x14ac:dyDescent="0.25">
      <c r="B48" s="12" t="s">
        <v>25</v>
      </c>
      <c r="C48" s="12" t="s">
        <v>26</v>
      </c>
      <c r="D48" s="12">
        <v>500</v>
      </c>
      <c r="E48" s="13">
        <v>74999.962</v>
      </c>
      <c r="F48" s="14">
        <f t="shared" si="0"/>
        <v>15450956.338193325</v>
      </c>
      <c r="G48" s="13">
        <v>73171.043000000005</v>
      </c>
      <c r="H48" s="14">
        <f t="shared" ref="H48" si="44">(4/3)*PI()*((G48/PI())^(1/2))^3</f>
        <v>14889244.742449343</v>
      </c>
      <c r="I48" s="12">
        <v>10</v>
      </c>
      <c r="J48" s="12">
        <v>4</v>
      </c>
      <c r="K48" s="12">
        <v>1</v>
      </c>
      <c r="L48" s="15">
        <f t="shared" si="2"/>
        <v>-3.6354487285391091E-2</v>
      </c>
    </row>
    <row r="49" spans="2:12" x14ac:dyDescent="0.25">
      <c r="B49" s="12" t="s">
        <v>25</v>
      </c>
      <c r="C49" s="12" t="s">
        <v>26</v>
      </c>
      <c r="D49" s="12">
        <v>500</v>
      </c>
      <c r="E49" s="13">
        <v>67403.28</v>
      </c>
      <c r="F49" s="14">
        <f t="shared" si="0"/>
        <v>13163923.400076101</v>
      </c>
      <c r="G49" s="13">
        <v>71526.285999999993</v>
      </c>
      <c r="H49" s="14">
        <f t="shared" ref="H49" si="45">(4/3)*PI()*((G49/PI())^(1/2))^3</f>
        <v>14390050.320329309</v>
      </c>
      <c r="I49" s="12">
        <v>10</v>
      </c>
      <c r="J49" s="12">
        <v>4</v>
      </c>
      <c r="K49" s="12">
        <v>1</v>
      </c>
      <c r="L49" s="15">
        <f t="shared" si="2"/>
        <v>9.3142969841811724E-2</v>
      </c>
    </row>
    <row r="50" spans="2:12" x14ac:dyDescent="0.25">
      <c r="B50" s="12" t="s">
        <v>25</v>
      </c>
      <c r="C50" s="12" t="s">
        <v>26</v>
      </c>
      <c r="D50" s="12">
        <v>500</v>
      </c>
      <c r="E50" s="13">
        <v>63133.819000000003</v>
      </c>
      <c r="F50" s="14">
        <f t="shared" si="0"/>
        <v>11933199.232652474</v>
      </c>
      <c r="G50" s="13">
        <v>65508.476000000002</v>
      </c>
      <c r="H50" s="14">
        <f t="shared" ref="H50" si="46">(4/3)*PI()*((G50/PI())^(1/2))^3</f>
        <v>12612757.456926676</v>
      </c>
      <c r="I50" s="12">
        <v>2000</v>
      </c>
      <c r="J50" s="12">
        <v>26</v>
      </c>
      <c r="K50" s="12">
        <v>1</v>
      </c>
      <c r="L50" s="15">
        <f t="shared" si="2"/>
        <v>5.6946859850855874E-2</v>
      </c>
    </row>
    <row r="51" spans="2:12" x14ac:dyDescent="0.25">
      <c r="B51" s="12" t="s">
        <v>25</v>
      </c>
      <c r="C51" s="12" t="s">
        <v>26</v>
      </c>
      <c r="D51" s="12">
        <v>500</v>
      </c>
      <c r="E51" s="13">
        <v>81567.081999999995</v>
      </c>
      <c r="F51" s="14">
        <f t="shared" si="0"/>
        <v>17524118.824683033</v>
      </c>
      <c r="G51" s="13">
        <v>79954.077000000005</v>
      </c>
      <c r="H51" s="14">
        <f t="shared" ref="H51" si="47">(4/3)*PI()*((G51/PI())^(1/2))^3</f>
        <v>17006882.899600081</v>
      </c>
      <c r="I51" s="12">
        <v>2000</v>
      </c>
      <c r="J51" s="12">
        <v>26</v>
      </c>
      <c r="K51" s="12">
        <v>1</v>
      </c>
      <c r="L51" s="15">
        <f t="shared" si="2"/>
        <v>-2.9515659546568231E-2</v>
      </c>
    </row>
    <row r="52" spans="2:12" x14ac:dyDescent="0.25">
      <c r="B52" s="12" t="s">
        <v>25</v>
      </c>
      <c r="C52" s="12" t="s">
        <v>26</v>
      </c>
      <c r="D52" s="12">
        <v>500</v>
      </c>
      <c r="E52" s="13">
        <v>71788.240000000005</v>
      </c>
      <c r="F52" s="14">
        <f t="shared" si="0"/>
        <v>14469174.66776829</v>
      </c>
      <c r="G52" s="13">
        <v>72715.797999999995</v>
      </c>
      <c r="H52" s="14">
        <f t="shared" ref="H52" si="48">(4/3)*PI()*((G52/PI())^(1/2))^3</f>
        <v>14750507.477055416</v>
      </c>
      <c r="I52" s="12">
        <v>2000</v>
      </c>
      <c r="J52" s="12">
        <v>26</v>
      </c>
      <c r="K52" s="12">
        <v>1</v>
      </c>
      <c r="L52" s="15">
        <f t="shared" si="2"/>
        <v>1.944359756149918E-2</v>
      </c>
    </row>
    <row r="53" spans="2:12" x14ac:dyDescent="0.25">
      <c r="B53" s="12" t="s">
        <v>25</v>
      </c>
      <c r="C53" s="12" t="s">
        <v>26</v>
      </c>
      <c r="D53" s="12">
        <v>500</v>
      </c>
      <c r="E53" s="13">
        <v>79653.226999999999</v>
      </c>
      <c r="F53" s="14">
        <f t="shared" si="0"/>
        <v>16910983.388325423</v>
      </c>
      <c r="G53" s="13">
        <v>74498.676000000007</v>
      </c>
      <c r="H53" s="14">
        <f t="shared" ref="H53" si="49">(4/3)*PI()*((G53/PI())^(1/2))^3</f>
        <v>15296308.429362761</v>
      </c>
      <c r="I53" s="12">
        <v>2000</v>
      </c>
      <c r="J53" s="12">
        <v>26</v>
      </c>
      <c r="K53" s="12">
        <v>1</v>
      </c>
      <c r="L53" s="15">
        <f t="shared" si="2"/>
        <v>-9.5480843537304905E-2</v>
      </c>
    </row>
    <row r="54" spans="2:12" x14ac:dyDescent="0.25">
      <c r="B54" s="12" t="s">
        <v>25</v>
      </c>
      <c r="C54" s="12" t="s">
        <v>26</v>
      </c>
      <c r="D54" s="12">
        <v>500</v>
      </c>
      <c r="E54" s="13">
        <v>77325.8</v>
      </c>
      <c r="F54" s="14">
        <f t="shared" si="0"/>
        <v>16175228.81865415</v>
      </c>
      <c r="G54" s="13">
        <v>78678.437999999995</v>
      </c>
      <c r="H54" s="14">
        <f t="shared" ref="H54" si="50">(4/3)*PI()*((G54/PI())^(1/2))^3</f>
        <v>16601502.464405349</v>
      </c>
      <c r="I54" s="12">
        <v>10</v>
      </c>
      <c r="J54" s="12">
        <v>20</v>
      </c>
      <c r="K54" s="12">
        <v>5</v>
      </c>
      <c r="L54" s="15">
        <f t="shared" si="2"/>
        <v>2.6353484734608322E-2</v>
      </c>
    </row>
    <row r="55" spans="2:12" x14ac:dyDescent="0.25">
      <c r="B55" s="12" t="s">
        <v>25</v>
      </c>
      <c r="C55" s="12" t="s">
        <v>26</v>
      </c>
      <c r="D55" s="12">
        <v>500</v>
      </c>
      <c r="E55" s="13">
        <v>77244.436000000002</v>
      </c>
      <c r="F55" s="14">
        <f t="shared" si="0"/>
        <v>16149705.609310519</v>
      </c>
      <c r="G55" s="13">
        <v>75924.740000000005</v>
      </c>
      <c r="H55" s="14">
        <f t="shared" ref="H55" si="51">(4/3)*PI()*((G55/PI())^(1/2))^3</f>
        <v>15737609.697154023</v>
      </c>
      <c r="I55" s="12">
        <v>10</v>
      </c>
      <c r="J55" s="12">
        <v>20</v>
      </c>
      <c r="K55" s="12">
        <v>5</v>
      </c>
      <c r="L55" s="15">
        <f t="shared" si="2"/>
        <v>-2.551723988819446E-2</v>
      </c>
    </row>
    <row r="56" spans="2:12" x14ac:dyDescent="0.25">
      <c r="B56" s="12" t="s">
        <v>25</v>
      </c>
      <c r="C56" s="12" t="s">
        <v>26</v>
      </c>
      <c r="D56" s="12">
        <v>500</v>
      </c>
      <c r="E56" s="13">
        <v>77325.8</v>
      </c>
      <c r="F56" s="14">
        <f t="shared" si="0"/>
        <v>16175228.81865415</v>
      </c>
      <c r="G56" s="13">
        <v>78251.77</v>
      </c>
      <c r="H56" s="14">
        <f t="shared" ref="H56" si="52">(4/3)*PI()*((G56/PI())^(1/2))^3</f>
        <v>16466642.427246684</v>
      </c>
      <c r="I56" s="12">
        <v>10</v>
      </c>
      <c r="J56" s="12">
        <v>20</v>
      </c>
      <c r="K56" s="12">
        <v>5</v>
      </c>
      <c r="L56" s="15">
        <f t="shared" si="2"/>
        <v>1.8016042422624678E-2</v>
      </c>
    </row>
    <row r="57" spans="2:12" x14ac:dyDescent="0.25">
      <c r="B57" s="12" t="s">
        <v>25</v>
      </c>
      <c r="C57" s="12" t="s">
        <v>26</v>
      </c>
      <c r="D57" s="12">
        <v>500</v>
      </c>
      <c r="E57" s="13">
        <v>65677.952999999994</v>
      </c>
      <c r="F57" s="14">
        <f t="shared" si="0"/>
        <v>12661734.80365538</v>
      </c>
      <c r="G57" s="13">
        <v>71319.896999999997</v>
      </c>
      <c r="H57" s="14">
        <f t="shared" ref="H57" si="53">(4/3)*PI()*((G57/PI())^(1/2))^3</f>
        <v>14327811.566198668</v>
      </c>
      <c r="I57" s="12">
        <v>10</v>
      </c>
      <c r="J57" s="12">
        <v>20</v>
      </c>
      <c r="K57" s="12">
        <v>5</v>
      </c>
      <c r="L57" s="15">
        <f t="shared" si="2"/>
        <v>0.13158360906929586</v>
      </c>
    </row>
    <row r="58" spans="2:12" x14ac:dyDescent="0.25">
      <c r="B58" s="12" t="s">
        <v>25</v>
      </c>
      <c r="C58" s="12" t="s">
        <v>26</v>
      </c>
      <c r="D58" s="12">
        <v>500</v>
      </c>
      <c r="E58" s="13">
        <v>68274.478000000003</v>
      </c>
      <c r="F58" s="14">
        <f t="shared" si="0"/>
        <v>13419964.989435259</v>
      </c>
      <c r="G58" s="13">
        <v>71823.168000000005</v>
      </c>
      <c r="H58" s="14">
        <f t="shared" ref="H58" si="54">(4/3)*PI()*((G58/PI())^(1/2))^3</f>
        <v>14479735.745736437</v>
      </c>
      <c r="I58" s="12">
        <v>10</v>
      </c>
      <c r="J58" s="12">
        <v>20</v>
      </c>
      <c r="K58" s="12">
        <v>5</v>
      </c>
      <c r="L58" s="15">
        <f t="shared" si="2"/>
        <v>7.8969710959415476E-2</v>
      </c>
    </row>
    <row r="59" spans="2:12" x14ac:dyDescent="0.25">
      <c r="B59" s="12" t="s">
        <v>25</v>
      </c>
      <c r="C59" s="12" t="s">
        <v>26</v>
      </c>
      <c r="D59" s="12">
        <v>500</v>
      </c>
      <c r="E59" s="13">
        <v>72682.457999999999</v>
      </c>
      <c r="F59" s="14">
        <f t="shared" si="0"/>
        <v>14740364.037287319</v>
      </c>
      <c r="G59" s="13">
        <v>78688.758000000002</v>
      </c>
      <c r="H59" s="14">
        <f t="shared" ref="H59" si="55">(4/3)*PI()*((G59/PI())^(1/2))^3</f>
        <v>16604768.920777382</v>
      </c>
      <c r="I59" s="12">
        <v>10</v>
      </c>
      <c r="J59" s="12">
        <v>20</v>
      </c>
      <c r="K59" s="12">
        <v>5</v>
      </c>
      <c r="L59" s="15">
        <f t="shared" si="2"/>
        <v>0.12648296058183181</v>
      </c>
    </row>
    <row r="60" spans="2:12" x14ac:dyDescent="0.25">
      <c r="B60" s="12" t="s">
        <v>25</v>
      </c>
      <c r="C60" s="12" t="s">
        <v>26</v>
      </c>
      <c r="D60" s="12">
        <v>500</v>
      </c>
      <c r="E60" s="13">
        <v>67827.964000000007</v>
      </c>
      <c r="F60" s="14">
        <f t="shared" si="0"/>
        <v>13288530.934782606</v>
      </c>
      <c r="G60" s="13">
        <v>72168.471000000005</v>
      </c>
      <c r="H60" s="14">
        <f t="shared" ref="H60" si="56">(4/3)*PI()*((G60/PI())^(1/2))^3</f>
        <v>14584282.112950986</v>
      </c>
      <c r="I60" s="12">
        <v>10</v>
      </c>
      <c r="J60" s="12">
        <v>20</v>
      </c>
      <c r="K60" s="12">
        <v>5</v>
      </c>
      <c r="L60" s="15">
        <f t="shared" si="2"/>
        <v>9.7508986096932954E-2</v>
      </c>
    </row>
    <row r="61" spans="2:12" x14ac:dyDescent="0.25">
      <c r="B61" s="12" t="s">
        <v>25</v>
      </c>
      <c r="C61" s="12" t="s">
        <v>26</v>
      </c>
      <c r="D61" s="12">
        <v>500</v>
      </c>
      <c r="E61" s="13">
        <v>71292.114000000001</v>
      </c>
      <c r="F61" s="14">
        <f t="shared" ref="F61:F102" si="57">(4/3)*PI()*((E61/PI())^(1/2))^3</f>
        <v>14319440.182429887</v>
      </c>
      <c r="G61" s="13">
        <v>62277.307000000001</v>
      </c>
      <c r="H61" s="14">
        <f t="shared" ref="H61" si="58">(4/3)*PI()*((G61/PI())^(1/2))^3</f>
        <v>11691185.113829924</v>
      </c>
      <c r="I61" s="12">
        <v>2000</v>
      </c>
      <c r="J61" s="12">
        <v>57</v>
      </c>
      <c r="K61" s="12">
        <v>5</v>
      </c>
      <c r="L61" s="15">
        <f t="shared" si="2"/>
        <v>-0.18354454050688809</v>
      </c>
    </row>
    <row r="62" spans="2:12" x14ac:dyDescent="0.25">
      <c r="B62" s="12" t="s">
        <v>25</v>
      </c>
      <c r="C62" s="12" t="s">
        <v>26</v>
      </c>
      <c r="D62" s="12">
        <v>500</v>
      </c>
      <c r="E62" s="13">
        <v>71355.619000000006</v>
      </c>
      <c r="F62" s="14">
        <f t="shared" si="57"/>
        <v>14338577.471427171</v>
      </c>
      <c r="G62" s="13">
        <v>64393.184999999998</v>
      </c>
      <c r="H62" s="14">
        <f t="shared" ref="H62" si="59">(4/3)*PI()*((G62/PI())^(1/2))^3</f>
        <v>12292031.376128659</v>
      </c>
      <c r="I62" s="12">
        <v>2000</v>
      </c>
      <c r="J62" s="12">
        <v>57</v>
      </c>
      <c r="K62" s="12">
        <v>5</v>
      </c>
      <c r="L62" s="15">
        <f t="shared" ref="L62:L102" si="60">(H62-F62)/F62</f>
        <v>-0.14273006505538738</v>
      </c>
    </row>
    <row r="63" spans="2:12" x14ac:dyDescent="0.25">
      <c r="B63" s="12" t="s">
        <v>25</v>
      </c>
      <c r="C63" s="12" t="s">
        <v>26</v>
      </c>
      <c r="D63" s="12">
        <v>500</v>
      </c>
      <c r="E63" s="13">
        <v>70483.231</v>
      </c>
      <c r="F63" s="14">
        <f t="shared" si="57"/>
        <v>14076429.403809557</v>
      </c>
      <c r="G63" s="13">
        <v>64820.25</v>
      </c>
      <c r="H63" s="14">
        <f t="shared" ref="H63" si="61">(4/3)*PI()*((G63/PI())^(1/2))^3</f>
        <v>12414517.722450944</v>
      </c>
      <c r="I63" s="12">
        <v>2000</v>
      </c>
      <c r="J63" s="12">
        <v>57</v>
      </c>
      <c r="K63" s="12">
        <v>5</v>
      </c>
      <c r="L63" s="15">
        <f t="shared" si="60"/>
        <v>-0.1180634402150906</v>
      </c>
    </row>
    <row r="64" spans="2:12" x14ac:dyDescent="0.25">
      <c r="B64" s="12" t="s">
        <v>25</v>
      </c>
      <c r="C64" s="12" t="s">
        <v>26</v>
      </c>
      <c r="D64" s="12">
        <v>500</v>
      </c>
      <c r="E64" s="13">
        <v>65677.952999999994</v>
      </c>
      <c r="F64" s="14">
        <f t="shared" si="57"/>
        <v>12661734.80365538</v>
      </c>
      <c r="G64" s="13">
        <v>61432.305</v>
      </c>
      <c r="H64" s="14">
        <f t="shared" ref="H64" si="62">(4/3)*PI()*((G64/PI())^(1/2))^3</f>
        <v>11454048.46595086</v>
      </c>
      <c r="I64" s="12">
        <v>2000</v>
      </c>
      <c r="J64" s="12">
        <v>57</v>
      </c>
      <c r="K64" s="12">
        <v>5</v>
      </c>
      <c r="L64" s="15">
        <f t="shared" si="60"/>
        <v>-9.538079547803098E-2</v>
      </c>
    </row>
    <row r="65" spans="2:12" x14ac:dyDescent="0.25">
      <c r="B65" s="12" t="s">
        <v>25</v>
      </c>
      <c r="C65" s="12" t="s">
        <v>26</v>
      </c>
      <c r="D65" s="12">
        <v>500</v>
      </c>
      <c r="E65" s="13">
        <v>64393.184999999998</v>
      </c>
      <c r="F65" s="14">
        <f t="shared" si="57"/>
        <v>12292031.376128659</v>
      </c>
      <c r="G65" s="13">
        <v>62286.832000000002</v>
      </c>
      <c r="H65" s="14">
        <f t="shared" ref="H65" si="63">(4/3)*PI()*((G65/PI())^(1/2))^3</f>
        <v>11693867.37807826</v>
      </c>
      <c r="I65" s="12">
        <v>2000</v>
      </c>
      <c r="J65" s="12">
        <v>57</v>
      </c>
      <c r="K65" s="12">
        <v>5</v>
      </c>
      <c r="L65" s="15">
        <f t="shared" si="60"/>
        <v>-4.8662745786025585E-2</v>
      </c>
    </row>
    <row r="66" spans="2:12" x14ac:dyDescent="0.25">
      <c r="B66" s="12" t="s">
        <v>25</v>
      </c>
      <c r="C66" s="12" t="s">
        <v>26</v>
      </c>
      <c r="D66" s="12">
        <v>500</v>
      </c>
      <c r="E66" s="13">
        <v>69401.278999999995</v>
      </c>
      <c r="F66" s="14">
        <f t="shared" si="57"/>
        <v>13753556.361500667</v>
      </c>
      <c r="G66" s="13">
        <v>64242.362000000001</v>
      </c>
      <c r="H66" s="14">
        <f t="shared" ref="H66" si="64">(4/3)*PI()*((G66/PI())^(1/2))^3</f>
        <v>12248870.712820971</v>
      </c>
      <c r="I66" s="12">
        <v>2000</v>
      </c>
      <c r="J66" s="12">
        <v>57</v>
      </c>
      <c r="K66" s="12">
        <v>5</v>
      </c>
      <c r="L66" s="15">
        <f t="shared" si="60"/>
        <v>-0.10940338695900163</v>
      </c>
    </row>
    <row r="67" spans="2:12" x14ac:dyDescent="0.25">
      <c r="B67" s="12" t="s">
        <v>25</v>
      </c>
      <c r="C67" s="12" t="s">
        <v>26</v>
      </c>
      <c r="D67" s="12">
        <v>500</v>
      </c>
      <c r="E67" s="13">
        <v>71802.131999999998</v>
      </c>
      <c r="F67" s="14">
        <f t="shared" si="57"/>
        <v>14473374.843838388</v>
      </c>
      <c r="G67" s="13">
        <v>66110.178</v>
      </c>
      <c r="H67" s="14">
        <f t="shared" ref="H67" si="65">(4/3)*PI()*((G67/PI())^(1/2))^3</f>
        <v>12786930.067360831</v>
      </c>
      <c r="I67" s="12">
        <v>2000</v>
      </c>
      <c r="J67" s="12">
        <v>57</v>
      </c>
      <c r="K67" s="12">
        <v>5</v>
      </c>
      <c r="L67" s="15">
        <f t="shared" si="60"/>
        <v>-0.1165204932970772</v>
      </c>
    </row>
    <row r="68" spans="2:12" x14ac:dyDescent="0.25">
      <c r="B68" s="12" t="s">
        <v>27</v>
      </c>
      <c r="C68" s="12" t="s">
        <v>28</v>
      </c>
      <c r="D68" s="12">
        <v>300</v>
      </c>
      <c r="E68" s="13">
        <v>54985.048000000003</v>
      </c>
      <c r="F68" s="14">
        <f t="shared" si="57"/>
        <v>9699083.830918273</v>
      </c>
      <c r="G68" s="13">
        <v>53130.728000000003</v>
      </c>
      <c r="H68" s="14">
        <f t="shared" ref="H68" si="66">(4/3)*PI()*((G68/PI())^(1/2))^3</f>
        <v>9212604.9902437776</v>
      </c>
      <c r="I68" s="12">
        <v>0</v>
      </c>
      <c r="J68" s="12">
        <v>0</v>
      </c>
      <c r="K68" s="12">
        <v>0</v>
      </c>
      <c r="L68" s="15">
        <f t="shared" si="60"/>
        <v>-5.0157195169684116E-2</v>
      </c>
    </row>
    <row r="69" spans="2:12" x14ac:dyDescent="0.25">
      <c r="B69" s="12" t="s">
        <v>27</v>
      </c>
      <c r="C69" s="12" t="s">
        <v>28</v>
      </c>
      <c r="D69" s="12">
        <v>300</v>
      </c>
      <c r="E69" s="13">
        <v>52656.035000000003</v>
      </c>
      <c r="F69" s="14">
        <f t="shared" si="57"/>
        <v>9089417.0514062326</v>
      </c>
      <c r="G69" s="13">
        <v>53432.372000000003</v>
      </c>
      <c r="H69" s="14">
        <f t="shared" ref="H69" si="67">(4/3)*PI()*((G69/PI())^(1/2))^3</f>
        <v>9291171.6031549275</v>
      </c>
      <c r="I69" s="12">
        <v>0</v>
      </c>
      <c r="J69" s="12">
        <v>0</v>
      </c>
      <c r="K69" s="12">
        <v>0</v>
      </c>
      <c r="L69" s="15">
        <f t="shared" si="60"/>
        <v>2.2196643701972198E-2</v>
      </c>
    </row>
    <row r="70" spans="2:12" x14ac:dyDescent="0.25">
      <c r="B70" s="12" t="s">
        <v>27</v>
      </c>
      <c r="C70" s="12" t="s">
        <v>28</v>
      </c>
      <c r="D70" s="12">
        <v>300</v>
      </c>
      <c r="E70" s="13">
        <v>52991.813000000002</v>
      </c>
      <c r="F70" s="14">
        <f t="shared" si="57"/>
        <v>9176497.8582295924</v>
      </c>
      <c r="G70" s="13">
        <v>51382.777000000002</v>
      </c>
      <c r="H70" s="14">
        <f t="shared" ref="H70" si="68">(4/3)*PI()*((G70/PI())^(1/2))^3</f>
        <v>8761735.9030863885</v>
      </c>
      <c r="I70" s="12">
        <v>0</v>
      </c>
      <c r="J70" s="12">
        <v>0</v>
      </c>
      <c r="K70" s="12">
        <v>0</v>
      </c>
      <c r="L70" s="15">
        <f t="shared" si="60"/>
        <v>-4.5198283871579668E-2</v>
      </c>
    </row>
    <row r="71" spans="2:12" x14ac:dyDescent="0.25">
      <c r="B71" s="12" t="s">
        <v>27</v>
      </c>
      <c r="C71" s="12" t="s">
        <v>28</v>
      </c>
      <c r="D71" s="12">
        <v>300</v>
      </c>
      <c r="E71" s="13">
        <v>55389.887000000002</v>
      </c>
      <c r="F71" s="14">
        <f t="shared" si="57"/>
        <v>9806398.0802201293</v>
      </c>
      <c r="G71" s="13">
        <v>56310.697</v>
      </c>
      <c r="H71" s="14">
        <f t="shared" ref="H71" si="69">(4/3)*PI()*((G71/PI())^(1/2))^3</f>
        <v>10051946.18175178</v>
      </c>
      <c r="I71" s="12">
        <v>0</v>
      </c>
      <c r="J71" s="12">
        <v>0</v>
      </c>
      <c r="K71" s="12">
        <v>0</v>
      </c>
      <c r="L71" s="15">
        <f t="shared" si="60"/>
        <v>2.5039581253276936E-2</v>
      </c>
    </row>
    <row r="72" spans="2:12" x14ac:dyDescent="0.25">
      <c r="B72" s="12" t="s">
        <v>27</v>
      </c>
      <c r="C72" s="12" t="s">
        <v>28</v>
      </c>
      <c r="D72" s="12">
        <v>300</v>
      </c>
      <c r="E72" s="13">
        <v>59670.065000000002</v>
      </c>
      <c r="F72" s="14">
        <f t="shared" si="57"/>
        <v>10964745.773426369</v>
      </c>
      <c r="G72" s="13">
        <v>58715.915999999997</v>
      </c>
      <c r="H72" s="14">
        <f t="shared" ref="H72" si="70">(4/3)*PI()*((G72/PI())^(1/2))^3</f>
        <v>10702803.72217961</v>
      </c>
      <c r="I72" s="12">
        <v>0</v>
      </c>
      <c r="J72" s="12">
        <v>0</v>
      </c>
      <c r="K72" s="12">
        <v>0</v>
      </c>
      <c r="L72" s="15">
        <f t="shared" si="60"/>
        <v>-2.3889477846498614E-2</v>
      </c>
    </row>
    <row r="73" spans="2:12" x14ac:dyDescent="0.25">
      <c r="B73" s="12" t="s">
        <v>27</v>
      </c>
      <c r="C73" s="12" t="s">
        <v>28</v>
      </c>
      <c r="D73" s="12">
        <v>300</v>
      </c>
      <c r="E73" s="13">
        <v>55389.887000000002</v>
      </c>
      <c r="F73" s="14">
        <f t="shared" si="57"/>
        <v>9806398.0802201293</v>
      </c>
      <c r="G73" s="13">
        <v>58715.915999999997</v>
      </c>
      <c r="H73" s="14">
        <f t="shared" ref="H73" si="71">(4/3)*PI()*((G73/PI())^(1/2))^3</f>
        <v>10702803.72217961</v>
      </c>
      <c r="I73" s="12">
        <v>10</v>
      </c>
      <c r="J73" s="12">
        <v>4</v>
      </c>
      <c r="K73" s="12">
        <v>1</v>
      </c>
      <c r="L73" s="15">
        <f t="shared" si="60"/>
        <v>9.1410284859592281E-2</v>
      </c>
    </row>
    <row r="74" spans="2:12" x14ac:dyDescent="0.25">
      <c r="B74" s="12" t="s">
        <v>27</v>
      </c>
      <c r="C74" s="12" t="s">
        <v>28</v>
      </c>
      <c r="D74" s="12">
        <v>300</v>
      </c>
      <c r="E74" s="13">
        <v>50753.292000000001</v>
      </c>
      <c r="F74" s="14">
        <f t="shared" si="57"/>
        <v>8601221.3812913205</v>
      </c>
      <c r="G74" s="13">
        <v>49841.214</v>
      </c>
      <c r="H74" s="14">
        <f t="shared" ref="H74" si="72">(4/3)*PI()*((G74/PI())^(1/2))^3</f>
        <v>8370409.7527209222</v>
      </c>
      <c r="I74" s="12">
        <v>10</v>
      </c>
      <c r="J74" s="12">
        <v>4</v>
      </c>
      <c r="K74" s="12">
        <v>1</v>
      </c>
      <c r="L74" s="15">
        <f t="shared" si="60"/>
        <v>-2.6834750361436E-2</v>
      </c>
    </row>
    <row r="75" spans="2:12" x14ac:dyDescent="0.25">
      <c r="B75" s="12" t="s">
        <v>27</v>
      </c>
      <c r="C75" s="12" t="s">
        <v>28</v>
      </c>
      <c r="D75" s="12">
        <v>300</v>
      </c>
      <c r="E75" s="13">
        <v>58973.108</v>
      </c>
      <c r="F75" s="14">
        <f t="shared" si="57"/>
        <v>10773202.547307149</v>
      </c>
      <c r="G75" s="13">
        <v>57609.356</v>
      </c>
      <c r="H75" s="14">
        <f t="shared" ref="H75" si="73">(4/3)*PI()*((G75/PI())^(1/2))^3</f>
        <v>10401676.214554312</v>
      </c>
      <c r="I75" s="12">
        <v>10</v>
      </c>
      <c r="J75" s="12">
        <v>4</v>
      </c>
      <c r="K75" s="12">
        <v>1</v>
      </c>
      <c r="L75" s="15">
        <f t="shared" si="60"/>
        <v>-3.448615498700551E-2</v>
      </c>
    </row>
    <row r="76" spans="2:12" x14ac:dyDescent="0.25">
      <c r="B76" s="12" t="s">
        <v>27</v>
      </c>
      <c r="C76" s="12" t="s">
        <v>28</v>
      </c>
      <c r="D76" s="12">
        <v>300</v>
      </c>
      <c r="E76" s="13">
        <v>56443.659</v>
      </c>
      <c r="F76" s="14">
        <f t="shared" si="57"/>
        <v>10087569.489260307</v>
      </c>
      <c r="G76" s="13">
        <v>55094.593000000001</v>
      </c>
      <c r="H76" s="14">
        <f t="shared" ref="H76" si="74">(4/3)*PI()*((G76/PI())^(1/2))^3</f>
        <v>9728083.0368167143</v>
      </c>
      <c r="I76" s="12">
        <v>10</v>
      </c>
      <c r="J76" s="12">
        <v>4</v>
      </c>
      <c r="K76" s="12">
        <v>1</v>
      </c>
      <c r="L76" s="15">
        <f t="shared" si="60"/>
        <v>-3.5636577554813198E-2</v>
      </c>
    </row>
    <row r="77" spans="2:12" x14ac:dyDescent="0.25">
      <c r="B77" s="12" t="s">
        <v>27</v>
      </c>
      <c r="C77" s="12" t="s">
        <v>28</v>
      </c>
      <c r="D77" s="12">
        <v>300</v>
      </c>
      <c r="E77" s="13">
        <v>54593.703999999998</v>
      </c>
      <c r="F77" s="14">
        <f t="shared" si="57"/>
        <v>9595721.6449829843</v>
      </c>
      <c r="G77" s="13">
        <v>61737.125</v>
      </c>
      <c r="H77" s="14">
        <f t="shared" ref="H77" si="75">(4/3)*PI()*((G77/PI())^(1/2))^3</f>
        <v>11539404.627204267</v>
      </c>
      <c r="I77" s="12">
        <v>10</v>
      </c>
      <c r="J77" s="12">
        <v>4</v>
      </c>
      <c r="K77" s="12">
        <v>1</v>
      </c>
      <c r="L77" s="15">
        <f t="shared" si="60"/>
        <v>0.20255724937972913</v>
      </c>
    </row>
    <row r="78" spans="2:12" x14ac:dyDescent="0.25">
      <c r="B78" s="12" t="s">
        <v>27</v>
      </c>
      <c r="C78" s="12" t="s">
        <v>28</v>
      </c>
      <c r="D78" s="12">
        <v>300</v>
      </c>
      <c r="E78" s="13">
        <v>53047.379000000001</v>
      </c>
      <c r="F78" s="14">
        <f t="shared" si="57"/>
        <v>9190935.0390542112</v>
      </c>
      <c r="G78" s="13">
        <v>55734.396999999997</v>
      </c>
      <c r="H78" s="14">
        <f t="shared" ref="H78" si="76">(4/3)*PI()*((G78/PI())^(1/2))^3</f>
        <v>9898029.8781402502</v>
      </c>
      <c r="I78" s="12">
        <v>10</v>
      </c>
      <c r="J78" s="12">
        <v>4</v>
      </c>
      <c r="K78" s="12">
        <v>1</v>
      </c>
      <c r="L78" s="15">
        <f t="shared" si="60"/>
        <v>7.6933939374116411E-2</v>
      </c>
    </row>
    <row r="79" spans="2:12" x14ac:dyDescent="0.25">
      <c r="B79" s="12" t="s">
        <v>27</v>
      </c>
      <c r="C79" s="12" t="s">
        <v>28</v>
      </c>
      <c r="D79" s="12">
        <v>300</v>
      </c>
      <c r="E79" s="13">
        <v>51480.413999999997</v>
      </c>
      <c r="F79" s="14">
        <f t="shared" si="57"/>
        <v>8786721.1973308511</v>
      </c>
      <c r="G79" s="13">
        <v>50876.330999999998</v>
      </c>
      <c r="H79" s="14">
        <f t="shared" ref="H79" si="77">(4/3)*PI()*((G79/PI())^(1/2))^3</f>
        <v>8632517.6804834865</v>
      </c>
      <c r="I79" s="12">
        <v>10</v>
      </c>
      <c r="J79" s="12">
        <v>4</v>
      </c>
      <c r="K79" s="12">
        <v>1</v>
      </c>
      <c r="L79" s="15">
        <f t="shared" si="60"/>
        <v>-1.7549608481285048E-2</v>
      </c>
    </row>
    <row r="80" spans="2:12" x14ac:dyDescent="0.25">
      <c r="B80" s="12" t="s">
        <v>27</v>
      </c>
      <c r="C80" s="12" t="s">
        <v>28</v>
      </c>
      <c r="D80" s="12">
        <v>300</v>
      </c>
      <c r="E80" s="13">
        <v>53047.379000000001</v>
      </c>
      <c r="F80" s="14">
        <f t="shared" si="57"/>
        <v>9190935.0390542112</v>
      </c>
      <c r="G80" s="13">
        <v>53680.038999999997</v>
      </c>
      <c r="H80" s="14">
        <f t="shared" ref="H80" si="78">(4/3)*PI()*((G80/PI())^(1/2))^3</f>
        <v>9355845.3475354742</v>
      </c>
      <c r="I80" s="12">
        <v>10</v>
      </c>
      <c r="J80" s="12">
        <v>4</v>
      </c>
      <c r="K80" s="12">
        <v>1</v>
      </c>
      <c r="L80" s="15">
        <f t="shared" si="60"/>
        <v>1.7942712877473781E-2</v>
      </c>
    </row>
    <row r="81" spans="2:12" x14ac:dyDescent="0.25">
      <c r="B81" s="12" t="s">
        <v>27</v>
      </c>
      <c r="C81" s="12" t="s">
        <v>28</v>
      </c>
      <c r="D81" s="12">
        <v>300</v>
      </c>
      <c r="E81" s="13">
        <v>52276.597000000002</v>
      </c>
      <c r="F81" s="14">
        <f t="shared" si="57"/>
        <v>8991347.1066789404</v>
      </c>
      <c r="G81" s="13">
        <v>54457.964</v>
      </c>
      <c r="H81" s="14">
        <f t="shared" ref="H81" si="79">(4/3)*PI()*((G81/PI())^(1/2))^3</f>
        <v>9559956.1669034474</v>
      </c>
      <c r="I81" s="12">
        <v>2000</v>
      </c>
      <c r="J81" s="12">
        <v>26</v>
      </c>
      <c r="K81" s="12">
        <v>1</v>
      </c>
      <c r="L81" s="15">
        <f t="shared" si="60"/>
        <v>6.3239585067529386E-2</v>
      </c>
    </row>
    <row r="82" spans="2:12" x14ac:dyDescent="0.25">
      <c r="B82" s="12" t="s">
        <v>27</v>
      </c>
      <c r="C82" s="12" t="s">
        <v>28</v>
      </c>
      <c r="D82" s="12">
        <v>300</v>
      </c>
      <c r="E82" s="13">
        <v>55782.025000000001</v>
      </c>
      <c r="F82" s="14">
        <f t="shared" si="57"/>
        <v>9910720.1760213152</v>
      </c>
      <c r="G82" s="13">
        <v>55775.675000000003</v>
      </c>
      <c r="H82" s="14">
        <f t="shared" ref="H82" si="80">(4/3)*PI()*((G82/PI())^(1/2))^3</f>
        <v>9909027.9297626261</v>
      </c>
      <c r="I82" s="12">
        <v>2000</v>
      </c>
      <c r="J82" s="12">
        <v>26</v>
      </c>
      <c r="K82" s="12">
        <v>1</v>
      </c>
      <c r="L82" s="15">
        <f t="shared" si="60"/>
        <v>-1.7074907056536907E-4</v>
      </c>
    </row>
    <row r="83" spans="2:12" x14ac:dyDescent="0.25">
      <c r="B83" s="12" t="s">
        <v>27</v>
      </c>
      <c r="C83" s="12" t="s">
        <v>28</v>
      </c>
      <c r="D83" s="12">
        <v>300</v>
      </c>
      <c r="E83" s="13">
        <v>58172.955999999998</v>
      </c>
      <c r="F83" s="14">
        <f t="shared" si="57"/>
        <v>10554690.410993058</v>
      </c>
      <c r="G83" s="13">
        <v>58711.152999999998</v>
      </c>
      <c r="H83" s="14">
        <f t="shared" ref="H83" si="81">(4/3)*PI()*((G83/PI())^(1/2))^3</f>
        <v>10701501.441032372</v>
      </c>
      <c r="I83" s="12">
        <v>2000</v>
      </c>
      <c r="J83" s="12">
        <v>26</v>
      </c>
      <c r="K83" s="12">
        <v>1</v>
      </c>
      <c r="L83" s="15">
        <f t="shared" si="60"/>
        <v>1.3909553413940559E-2</v>
      </c>
    </row>
    <row r="84" spans="2:12" x14ac:dyDescent="0.25">
      <c r="B84" s="12" t="s">
        <v>27</v>
      </c>
      <c r="C84" s="12" t="s">
        <v>28</v>
      </c>
      <c r="D84" s="12">
        <v>300</v>
      </c>
      <c r="E84" s="13">
        <v>46666.008000000002</v>
      </c>
      <c r="F84" s="14">
        <f t="shared" si="57"/>
        <v>7583414.1921251193</v>
      </c>
      <c r="G84" s="13">
        <v>44271.902000000002</v>
      </c>
      <c r="H84" s="14">
        <f t="shared" ref="H84" si="82">(4/3)*PI()*((G84/PI())^(1/2))^3</f>
        <v>7007386.480535795</v>
      </c>
      <c r="I84" s="12">
        <v>2000</v>
      </c>
      <c r="J84" s="12">
        <v>26</v>
      </c>
      <c r="K84" s="12">
        <v>1</v>
      </c>
      <c r="L84" s="15">
        <f t="shared" si="60"/>
        <v>-7.595888830488666E-2</v>
      </c>
    </row>
    <row r="85" spans="2:12" x14ac:dyDescent="0.25">
      <c r="B85" s="12" t="s">
        <v>27</v>
      </c>
      <c r="C85" s="12" t="s">
        <v>28</v>
      </c>
      <c r="D85" s="12">
        <v>300</v>
      </c>
      <c r="E85" s="13">
        <v>44551.32</v>
      </c>
      <c r="F85" s="14">
        <f t="shared" si="57"/>
        <v>7073830.7488922048</v>
      </c>
      <c r="G85" s="13">
        <v>42439.807999999997</v>
      </c>
      <c r="H85" s="14">
        <f t="shared" ref="H85" si="83">(4/3)*PI()*((G85/PI())^(1/2))^3</f>
        <v>6576940.5459594233</v>
      </c>
      <c r="I85" s="12">
        <v>2000</v>
      </c>
      <c r="J85" s="12">
        <v>26</v>
      </c>
      <c r="K85" s="12">
        <v>1</v>
      </c>
      <c r="L85" s="15">
        <f t="shared" si="60"/>
        <v>-7.0243439597504773E-2</v>
      </c>
    </row>
    <row r="86" spans="2:12" x14ac:dyDescent="0.25">
      <c r="B86" s="12" t="s">
        <v>27</v>
      </c>
      <c r="C86" s="12" t="s">
        <v>28</v>
      </c>
      <c r="D86" s="12">
        <v>300</v>
      </c>
      <c r="E86" s="13">
        <v>51638.777999999998</v>
      </c>
      <c r="F86" s="14">
        <f t="shared" si="57"/>
        <v>8827296.9170789067</v>
      </c>
      <c r="G86" s="13">
        <v>48137.716</v>
      </c>
      <c r="H86" s="14">
        <f t="shared" ref="H86" si="84">(4/3)*PI()*((G86/PI())^(1/2))^3</f>
        <v>7944965.5939585622</v>
      </c>
      <c r="I86" s="12">
        <v>2000</v>
      </c>
      <c r="J86" s="12">
        <v>26</v>
      </c>
      <c r="K86" s="12">
        <v>1</v>
      </c>
      <c r="L86" s="15">
        <f t="shared" si="60"/>
        <v>-9.9954870829508921E-2</v>
      </c>
    </row>
    <row r="87" spans="2:12" x14ac:dyDescent="0.25">
      <c r="B87" s="12" t="s">
        <v>27</v>
      </c>
      <c r="C87" s="12" t="s">
        <v>28</v>
      </c>
      <c r="D87" s="12">
        <v>300</v>
      </c>
      <c r="E87" s="13">
        <v>62010.192000000003</v>
      </c>
      <c r="F87" s="14">
        <f t="shared" si="57"/>
        <v>11616048.437673951</v>
      </c>
      <c r="G87" s="13">
        <v>59809.773999999998</v>
      </c>
      <c r="H87" s="14">
        <f t="shared" ref="H87" si="85">(4/3)*PI()*((G87/PI())^(1/2))^3</f>
        <v>11003276.902492492</v>
      </c>
      <c r="I87" s="12">
        <v>2000</v>
      </c>
      <c r="J87" s="12">
        <v>26</v>
      </c>
      <c r="K87" s="12">
        <v>1</v>
      </c>
      <c r="L87" s="15">
        <f t="shared" si="60"/>
        <v>-5.2752150481232253E-2</v>
      </c>
    </row>
    <row r="88" spans="2:12" x14ac:dyDescent="0.25">
      <c r="B88" s="12" t="s">
        <v>27</v>
      </c>
      <c r="C88" s="12" t="s">
        <v>28</v>
      </c>
      <c r="D88" s="12">
        <v>300</v>
      </c>
      <c r="E88" s="13">
        <v>49582.434999999998</v>
      </c>
      <c r="F88" s="14">
        <f t="shared" si="57"/>
        <v>8305304.8314041533</v>
      </c>
      <c r="G88" s="13">
        <v>45260.978999999999</v>
      </c>
      <c r="H88" s="14">
        <f t="shared" ref="H88" si="86">(4/3)*PI()*((G88/PI())^(1/2))^3</f>
        <v>7243520.86755352</v>
      </c>
      <c r="I88" s="12">
        <v>2000</v>
      </c>
      <c r="J88" s="12">
        <v>26</v>
      </c>
      <c r="K88" s="12">
        <v>1</v>
      </c>
      <c r="L88" s="15">
        <f t="shared" si="60"/>
        <v>-0.1278440689901951</v>
      </c>
    </row>
    <row r="89" spans="2:12" x14ac:dyDescent="0.25">
      <c r="B89" s="12" t="s">
        <v>27</v>
      </c>
      <c r="C89" s="12" t="s">
        <v>28</v>
      </c>
      <c r="D89" s="12">
        <v>300</v>
      </c>
      <c r="E89" s="13">
        <v>53900.714999999997</v>
      </c>
      <c r="F89" s="14">
        <f t="shared" si="57"/>
        <v>9413596.7294153124</v>
      </c>
      <c r="G89" s="13">
        <v>53432.372000000003</v>
      </c>
      <c r="H89" s="14">
        <f t="shared" ref="H89" si="87">(4/3)*PI()*((G89/PI())^(1/2))^3</f>
        <v>9291171.6031549275</v>
      </c>
      <c r="I89" s="12">
        <v>10</v>
      </c>
      <c r="J89" s="12">
        <v>20</v>
      </c>
      <c r="K89" s="12">
        <v>5</v>
      </c>
      <c r="L89" s="15">
        <f t="shared" si="60"/>
        <v>-1.3005138182500925E-2</v>
      </c>
    </row>
    <row r="90" spans="2:12" x14ac:dyDescent="0.25">
      <c r="B90" s="12" t="s">
        <v>27</v>
      </c>
      <c r="C90" s="12" t="s">
        <v>28</v>
      </c>
      <c r="D90" s="12">
        <v>300</v>
      </c>
      <c r="E90" s="13">
        <v>45013.313000000002</v>
      </c>
      <c r="F90" s="14">
        <f t="shared" si="57"/>
        <v>7184147.9540512972</v>
      </c>
      <c r="G90" s="13">
        <v>44533.857000000004</v>
      </c>
      <c r="H90" s="14">
        <f t="shared" ref="H90" si="88">(4/3)*PI()*((G90/PI())^(1/2))^3</f>
        <v>7069672.0101483865</v>
      </c>
      <c r="I90" s="12">
        <v>10</v>
      </c>
      <c r="J90" s="12">
        <v>20</v>
      </c>
      <c r="K90" s="12">
        <v>5</v>
      </c>
      <c r="L90" s="15">
        <f t="shared" si="60"/>
        <v>-1.593451925476496E-2</v>
      </c>
    </row>
    <row r="91" spans="2:12" x14ac:dyDescent="0.25">
      <c r="B91" s="12" t="s">
        <v>27</v>
      </c>
      <c r="C91" s="12" t="s">
        <v>28</v>
      </c>
      <c r="D91" s="12">
        <v>300</v>
      </c>
      <c r="E91" s="13">
        <v>56310.697</v>
      </c>
      <c r="F91" s="14">
        <f t="shared" si="57"/>
        <v>10051946.18175178</v>
      </c>
      <c r="G91" s="13">
        <v>54985.048000000003</v>
      </c>
      <c r="H91" s="14">
        <f t="shared" ref="H91" si="89">(4/3)*PI()*((G91/PI())^(1/2))^3</f>
        <v>9699083.830918273</v>
      </c>
      <c r="I91" s="12">
        <v>10</v>
      </c>
      <c r="J91" s="12">
        <v>20</v>
      </c>
      <c r="K91" s="12">
        <v>5</v>
      </c>
      <c r="L91" s="15">
        <f t="shared" si="60"/>
        <v>-3.5103883810489421E-2</v>
      </c>
    </row>
    <row r="92" spans="2:12" x14ac:dyDescent="0.25">
      <c r="B92" s="12" t="s">
        <v>27</v>
      </c>
      <c r="C92" s="12" t="s">
        <v>28</v>
      </c>
      <c r="D92" s="12">
        <v>300</v>
      </c>
      <c r="E92" s="13">
        <v>51101.771000000001</v>
      </c>
      <c r="F92" s="14">
        <f t="shared" si="57"/>
        <v>8689959.0004484486</v>
      </c>
      <c r="G92" s="13">
        <v>48350.455000000002</v>
      </c>
      <c r="H92" s="14">
        <f t="shared" ref="H92" si="90">(4/3)*PI()*((G92/PI())^(1/2))^3</f>
        <v>7997691.5088215554</v>
      </c>
      <c r="I92" s="12">
        <v>10</v>
      </c>
      <c r="J92" s="12">
        <v>20</v>
      </c>
      <c r="K92" s="12">
        <v>5</v>
      </c>
      <c r="L92" s="15">
        <f t="shared" si="60"/>
        <v>-7.9662918040369166E-2</v>
      </c>
    </row>
    <row r="93" spans="2:12" x14ac:dyDescent="0.25">
      <c r="B93" s="12" t="s">
        <v>27</v>
      </c>
      <c r="C93" s="12" t="s">
        <v>28</v>
      </c>
      <c r="D93" s="12">
        <v>300</v>
      </c>
      <c r="E93" s="13">
        <v>49630.063000000002</v>
      </c>
      <c r="F93" s="14">
        <f t="shared" si="57"/>
        <v>8317274.5955904154</v>
      </c>
      <c r="G93" s="13">
        <v>46438.98</v>
      </c>
      <c r="H93" s="14">
        <f t="shared" ref="H93" si="91">(4/3)*PI()*((G93/PI())^(1/2))^3</f>
        <v>7528142.1066386178</v>
      </c>
      <c r="I93" s="12">
        <v>10</v>
      </c>
      <c r="J93" s="12">
        <v>20</v>
      </c>
      <c r="K93" s="12">
        <v>5</v>
      </c>
      <c r="L93" s="15">
        <f t="shared" si="60"/>
        <v>-9.4878734600174611E-2</v>
      </c>
    </row>
    <row r="94" spans="2:12" x14ac:dyDescent="0.25">
      <c r="B94" s="12" t="s">
        <v>27</v>
      </c>
      <c r="C94" s="12" t="s">
        <v>28</v>
      </c>
      <c r="D94" s="12">
        <v>300</v>
      </c>
      <c r="E94" s="13">
        <v>50131.745000000003</v>
      </c>
      <c r="F94" s="14">
        <f t="shared" si="57"/>
        <v>8443704.6365560386</v>
      </c>
      <c r="G94" s="13">
        <v>45726.146999999997</v>
      </c>
      <c r="H94" s="14">
        <f t="shared" ref="H94" si="92">(4/3)*PI()*((G94/PI())^(1/2))^3</f>
        <v>7355474.8103242433</v>
      </c>
      <c r="I94" s="12">
        <v>10</v>
      </c>
      <c r="J94" s="12">
        <v>20</v>
      </c>
      <c r="K94" s="12">
        <v>5</v>
      </c>
      <c r="L94" s="15">
        <f t="shared" si="60"/>
        <v>-0.12888061260698661</v>
      </c>
    </row>
    <row r="95" spans="2:12" x14ac:dyDescent="0.25">
      <c r="B95" s="12" t="s">
        <v>27</v>
      </c>
      <c r="C95" s="12" t="s">
        <v>28</v>
      </c>
      <c r="D95" s="12">
        <v>300</v>
      </c>
      <c r="E95" s="13">
        <v>52138.476000000002</v>
      </c>
      <c r="F95" s="14">
        <f t="shared" si="57"/>
        <v>8955736.3385112137</v>
      </c>
      <c r="G95" s="13">
        <v>50099.993000000002</v>
      </c>
      <c r="H95" s="14">
        <f t="shared" ref="H95" si="93">(4/3)*PI()*((G95/PI())^(1/2))^3</f>
        <v>8435683.908789929</v>
      </c>
      <c r="I95" s="12">
        <v>10</v>
      </c>
      <c r="J95" s="12">
        <v>20</v>
      </c>
      <c r="K95" s="12">
        <v>5</v>
      </c>
      <c r="L95" s="15">
        <f t="shared" si="60"/>
        <v>-5.8069198339947697E-2</v>
      </c>
    </row>
    <row r="96" spans="2:12" x14ac:dyDescent="0.25">
      <c r="B96" s="12" t="s">
        <v>27</v>
      </c>
      <c r="C96" s="12" t="s">
        <v>28</v>
      </c>
      <c r="D96" s="12">
        <v>300</v>
      </c>
      <c r="E96" s="13">
        <v>59524.006000000001</v>
      </c>
      <c r="F96" s="14">
        <f t="shared" si="57"/>
        <v>10924511.54439811</v>
      </c>
      <c r="G96" s="13">
        <v>54723.093999999997</v>
      </c>
      <c r="H96" s="14">
        <f t="shared" ref="H96" si="94">(4/3)*PI()*((G96/PI())^(1/2))^3</f>
        <v>9629855.4104510807</v>
      </c>
      <c r="I96" s="12">
        <v>2000</v>
      </c>
      <c r="J96" s="12">
        <v>57</v>
      </c>
      <c r="K96" s="12">
        <v>5</v>
      </c>
      <c r="L96" s="15">
        <f t="shared" si="60"/>
        <v>-0.11850929249197469</v>
      </c>
    </row>
    <row r="97" spans="2:12" x14ac:dyDescent="0.25">
      <c r="B97" s="12" t="s">
        <v>27</v>
      </c>
      <c r="C97" s="12" t="s">
        <v>28</v>
      </c>
      <c r="D97" s="12">
        <v>300</v>
      </c>
      <c r="E97" s="13">
        <v>54981.873</v>
      </c>
      <c r="F97" s="14">
        <f t="shared" si="57"/>
        <v>9698243.7621795125</v>
      </c>
      <c r="G97" s="13">
        <v>50076.178999999996</v>
      </c>
      <c r="H97" s="14">
        <f t="shared" ref="H97" si="95">(4/3)*PI()*((G97/PI())^(1/2))^3</f>
        <v>8429670.0306205321</v>
      </c>
      <c r="I97" s="12">
        <v>2000</v>
      </c>
      <c r="J97" s="12">
        <v>57</v>
      </c>
      <c r="K97" s="12">
        <v>5</v>
      </c>
      <c r="L97" s="15">
        <f t="shared" si="60"/>
        <v>-0.13080447993131186</v>
      </c>
    </row>
    <row r="98" spans="2:12" x14ac:dyDescent="0.25">
      <c r="B98" s="12" t="s">
        <v>27</v>
      </c>
      <c r="C98" s="12" t="s">
        <v>28</v>
      </c>
      <c r="D98" s="12">
        <v>300</v>
      </c>
      <c r="E98" s="13">
        <v>59249.35</v>
      </c>
      <c r="F98" s="14">
        <f t="shared" si="57"/>
        <v>10848986.92080166</v>
      </c>
      <c r="G98" s="13">
        <v>54985.048000000003</v>
      </c>
      <c r="H98" s="14">
        <f t="shared" ref="H98" si="96">(4/3)*PI()*((G98/PI())^(1/2))^3</f>
        <v>9699083.830918273</v>
      </c>
      <c r="I98" s="12">
        <v>2000</v>
      </c>
      <c r="J98" s="12">
        <v>57</v>
      </c>
      <c r="K98" s="12">
        <v>5</v>
      </c>
      <c r="L98" s="15">
        <f t="shared" si="60"/>
        <v>-0.10599174819526999</v>
      </c>
    </row>
    <row r="99" spans="2:12" x14ac:dyDescent="0.25">
      <c r="B99" s="12" t="s">
        <v>27</v>
      </c>
      <c r="C99" s="12" t="s">
        <v>28</v>
      </c>
      <c r="D99" s="12">
        <v>300</v>
      </c>
      <c r="E99" s="13">
        <v>46624.73</v>
      </c>
      <c r="F99" s="14">
        <f t="shared" si="57"/>
        <v>7573354.6556661529</v>
      </c>
      <c r="G99" s="13">
        <v>41520.586000000003</v>
      </c>
      <c r="H99" s="14">
        <f t="shared" ref="H99" si="97">(4/3)*PI()*((G99/PI())^(1/2))^3</f>
        <v>6364422.6359309033</v>
      </c>
      <c r="I99" s="12">
        <v>2000</v>
      </c>
      <c r="J99" s="12">
        <v>57</v>
      </c>
      <c r="K99" s="12">
        <v>5</v>
      </c>
      <c r="L99" s="15">
        <f t="shared" si="60"/>
        <v>-0.15962965881054622</v>
      </c>
    </row>
    <row r="100" spans="2:12" x14ac:dyDescent="0.25">
      <c r="B100" s="12" t="s">
        <v>27</v>
      </c>
      <c r="C100" s="12" t="s">
        <v>28</v>
      </c>
      <c r="D100" s="12">
        <v>300</v>
      </c>
      <c r="E100" s="13">
        <v>51628.855000000003</v>
      </c>
      <c r="F100" s="14">
        <f t="shared" si="57"/>
        <v>8824752.6355560143</v>
      </c>
      <c r="G100" s="13">
        <v>43787.682999999997</v>
      </c>
      <c r="H100" s="14">
        <f t="shared" ref="H100" si="98">(4/3)*PI()*((G100/PI())^(1/2))^3</f>
        <v>6892737.642366712</v>
      </c>
      <c r="I100" s="12">
        <v>2000</v>
      </c>
      <c r="J100" s="12">
        <v>57</v>
      </c>
      <c r="K100" s="12">
        <v>5</v>
      </c>
      <c r="L100" s="15">
        <f t="shared" si="60"/>
        <v>-0.21893134833094088</v>
      </c>
    </row>
    <row r="101" spans="2:12" x14ac:dyDescent="0.25">
      <c r="B101" s="12" t="s">
        <v>27</v>
      </c>
      <c r="C101" s="12" t="s">
        <v>28</v>
      </c>
      <c r="D101" s="12">
        <v>300</v>
      </c>
      <c r="E101" s="13">
        <v>52635.396000000001</v>
      </c>
      <c r="F101" s="14">
        <f t="shared" si="57"/>
        <v>9084073.5586385801</v>
      </c>
      <c r="G101" s="13">
        <v>48868.012999999999</v>
      </c>
      <c r="H101" s="14">
        <f t="shared" ref="H101" si="99">(4/3)*PI()*((G101/PI())^(1/2))^3</f>
        <v>8126449.1349468799</v>
      </c>
      <c r="I101" s="12">
        <v>2000</v>
      </c>
      <c r="J101" s="12">
        <v>57</v>
      </c>
      <c r="K101" s="12">
        <v>5</v>
      </c>
      <c r="L101" s="15">
        <f t="shared" si="60"/>
        <v>-0.10541795126494091</v>
      </c>
    </row>
    <row r="102" spans="2:12" x14ac:dyDescent="0.25">
      <c r="B102" s="12" t="s">
        <v>27</v>
      </c>
      <c r="C102" s="12" t="s">
        <v>28</v>
      </c>
      <c r="D102" s="12">
        <v>300</v>
      </c>
      <c r="E102" s="13">
        <v>49136.317999999999</v>
      </c>
      <c r="F102" s="14">
        <f t="shared" si="57"/>
        <v>8193467.1137992814</v>
      </c>
      <c r="G102" s="13">
        <v>47174.040999999997</v>
      </c>
      <c r="H102" s="14">
        <f t="shared" ref="H102" si="100">(4/3)*PI()*((G102/PI())^(1/2))^3</f>
        <v>7707586.7328624558</v>
      </c>
      <c r="I102" s="12">
        <v>2000</v>
      </c>
      <c r="J102" s="12">
        <v>57</v>
      </c>
      <c r="K102" s="12">
        <v>5</v>
      </c>
      <c r="L102" s="15">
        <f t="shared" si="60"/>
        <v>-5.9300949669830877E-2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2B</vt:lpstr>
      <vt:lpstr>Fig 2C</vt:lpstr>
      <vt:lpstr>Fig 2D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Cappello</dc:creator>
  <cp:lastModifiedBy>Giovanni Cappello</cp:lastModifiedBy>
  <dcterms:created xsi:type="dcterms:W3CDTF">2020-10-06T14:19:54Z</dcterms:created>
  <dcterms:modified xsi:type="dcterms:W3CDTF">2021-02-22T10:36:18Z</dcterms:modified>
</cp:coreProperties>
</file>