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ova\Documents\In corso\01) Monika III (Biology)\04. Data\"/>
    </mc:Choice>
  </mc:AlternateContent>
  <bookViews>
    <workbookView xWindow="0" yWindow="0" windowWidth="14145" windowHeight="16140" activeTab="1"/>
  </bookViews>
  <sheets>
    <sheet name="FIG 5EF" sheetId="1" r:id="rId1"/>
    <sheet name="FIG 5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E25" i="2"/>
  <c r="F25" i="2"/>
  <c r="G25" i="2"/>
  <c r="D26" i="2"/>
  <c r="E26" i="2"/>
  <c r="F26" i="2"/>
  <c r="G26" i="2"/>
  <c r="G27" i="2" s="1"/>
  <c r="D27" i="2"/>
  <c r="E27" i="2"/>
  <c r="F27" i="2"/>
  <c r="C27" i="2"/>
  <c r="C26" i="2"/>
  <c r="C25" i="2"/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" i="1" l="1"/>
  <c r="J5" i="1" s="1"/>
  <c r="J33" i="1"/>
  <c r="J14" i="1"/>
  <c r="I30" i="1"/>
  <c r="J30" i="1"/>
  <c r="I34" i="1"/>
  <c r="J41" i="1" s="1"/>
  <c r="J11" i="1"/>
  <c r="J23" i="1"/>
  <c r="I27" i="1"/>
  <c r="J27" i="1" s="1"/>
  <c r="J31" i="1"/>
  <c r="I47" i="1"/>
  <c r="J50" i="1" s="1"/>
  <c r="J9" i="1"/>
  <c r="J13" i="1"/>
  <c r="I21" i="1"/>
  <c r="J22" i="1" s="1"/>
  <c r="J21" i="1"/>
  <c r="J29" i="1"/>
  <c r="J6" i="1"/>
  <c r="J18" i="1"/>
  <c r="J7" i="1"/>
  <c r="I15" i="1"/>
  <c r="J15" i="1" s="1"/>
  <c r="J8" i="1"/>
  <c r="J12" i="1"/>
  <c r="I24" i="1"/>
  <c r="J26" i="1" s="1"/>
  <c r="J32" i="1"/>
  <c r="J56" i="1"/>
  <c r="J40" i="1" l="1"/>
  <c r="J35" i="1"/>
  <c r="J19" i="1"/>
  <c r="J17" i="1"/>
  <c r="J37" i="1"/>
  <c r="J36" i="1"/>
  <c r="J47" i="1"/>
  <c r="J42" i="1"/>
  <c r="J48" i="1"/>
  <c r="J20" i="1"/>
  <c r="J43" i="1"/>
  <c r="J49" i="1"/>
  <c r="J46" i="1"/>
  <c r="J52" i="1"/>
  <c r="J24" i="1"/>
  <c r="J25" i="1"/>
  <c r="J55" i="1"/>
  <c r="J54" i="1"/>
  <c r="J38" i="1"/>
  <c r="J53" i="1"/>
  <c r="J44" i="1"/>
  <c r="J28" i="1"/>
  <c r="J16" i="1"/>
  <c r="J45" i="1"/>
  <c r="J51" i="1"/>
  <c r="J39" i="1"/>
  <c r="J10" i="1"/>
  <c r="J34" i="1"/>
</calcChain>
</file>

<file path=xl/sharedStrings.xml><?xml version="1.0" encoding="utf-8"?>
<sst xmlns="http://schemas.openxmlformats.org/spreadsheetml/2006/main" count="20" uniqueCount="20">
  <si>
    <t>Day</t>
  </si>
  <si>
    <t>Counts</t>
  </si>
  <si>
    <t>Date Day1</t>
  </si>
  <si>
    <t>MW Dextran [kDa]</t>
  </si>
  <si>
    <t>Dextran Pressure [kPa]</t>
  </si>
  <si>
    <t>Gain</t>
  </si>
  <si>
    <t>Gain-corrected counts</t>
  </si>
  <si>
    <t>Blank average</t>
  </si>
  <si>
    <t>Fluorescence normalized to blank</t>
  </si>
  <si>
    <t>Nuclear fluorescence evolution over the time (Hoechst), with pressure and no pressure (eLife Fig 5ef)</t>
  </si>
  <si>
    <t>2 g/l</t>
  </si>
  <si>
    <t>MG Concentration</t>
  </si>
  <si>
    <t>3 g/l</t>
  </si>
  <si>
    <t>4 g/l</t>
  </si>
  <si>
    <t>6 g/l</t>
  </si>
  <si>
    <t>8 g/l</t>
  </si>
  <si>
    <t>Average</t>
  </si>
  <si>
    <t>SEM</t>
  </si>
  <si>
    <t>Standard deviation</t>
  </si>
  <si>
    <t>Proliferation normalized with respect to reference experiments at 4 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</si>
</sst>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5" borderId="1" xfId="0" applyFont="1" applyFill="1" applyBorder="1" applyAlignment="1">
      <alignment horizontal="center" vertical="top" wrapText="1"/>
    </xf>
    <xf numFmtId="2" fontId="2" fillId="2" borderId="0" xfId="0" applyNumberFormat="1" applyFont="1" applyFill="1"/>
    <xf numFmtId="2" fontId="2" fillId="4" borderId="0" xfId="0" applyNumberFormat="1" applyFont="1" applyFill="1"/>
    <xf numFmtId="2" fontId="2" fillId="3" borderId="0" xfId="0" applyNumberFormat="1" applyFont="1" applyFill="1"/>
    <xf numFmtId="2" fontId="2" fillId="3" borderId="0" xfId="0" applyNumberFormat="1" applyFont="1" applyFill="1" applyBorder="1"/>
    <xf numFmtId="2" fontId="2" fillId="3" borderId="3" xfId="0" applyNumberFormat="1" applyFont="1" applyFill="1" applyBorder="1"/>
    <xf numFmtId="14" fontId="0" fillId="2" borderId="0" xfId="0" applyNumberFormat="1" applyFont="1" applyFill="1"/>
    <xf numFmtId="0" fontId="0" fillId="2" borderId="0" xfId="0" applyFont="1" applyFill="1"/>
    <xf numFmtId="1" fontId="0" fillId="2" borderId="0" xfId="0" applyNumberFormat="1" applyFont="1" applyFill="1"/>
    <xf numFmtId="14" fontId="0" fillId="4" borderId="0" xfId="0" applyNumberFormat="1" applyFont="1" applyFill="1"/>
    <xf numFmtId="0" fontId="0" fillId="4" borderId="0" xfId="0" applyFont="1" applyFill="1"/>
    <xf numFmtId="1" fontId="0" fillId="4" borderId="0" xfId="0" applyNumberFormat="1" applyFont="1" applyFill="1"/>
    <xf numFmtId="1" fontId="0" fillId="4" borderId="0" xfId="0" applyNumberFormat="1" applyFont="1" applyFill="1" applyAlignment="1">
      <alignment horizontal="right"/>
    </xf>
    <xf numFmtId="14" fontId="0" fillId="3" borderId="0" xfId="0" applyNumberFormat="1" applyFont="1" applyFill="1"/>
    <xf numFmtId="0" fontId="0" fillId="3" borderId="0" xfId="0" applyFont="1" applyFill="1"/>
    <xf numFmtId="1" fontId="0" fillId="3" borderId="0" xfId="0" applyNumberFormat="1" applyFont="1" applyFill="1"/>
    <xf numFmtId="1" fontId="0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14" fontId="0" fillId="3" borderId="0" xfId="0" applyNumberFormat="1" applyFont="1" applyFill="1" applyBorder="1"/>
    <xf numFmtId="0" fontId="0" fillId="3" borderId="0" xfId="0" applyFont="1" applyFill="1" applyBorder="1"/>
    <xf numFmtId="1" fontId="0" fillId="3" borderId="0" xfId="0" applyNumberFormat="1" applyFont="1" applyFill="1" applyBorder="1"/>
    <xf numFmtId="1" fontId="0" fillId="3" borderId="0" xfId="0" applyNumberFormat="1" applyFont="1" applyFill="1" applyBorder="1" applyAlignment="1">
      <alignment horizontal="right"/>
    </xf>
    <xf numFmtId="14" fontId="0" fillId="3" borderId="3" xfId="0" applyNumberFormat="1" applyFont="1" applyFill="1" applyBorder="1"/>
    <xf numFmtId="0" fontId="0" fillId="3" borderId="3" xfId="0" applyFont="1" applyFill="1" applyBorder="1"/>
    <xf numFmtId="1" fontId="0" fillId="3" borderId="3" xfId="0" applyNumberFormat="1" applyFont="1" applyFill="1" applyBorder="1"/>
    <xf numFmtId="0" fontId="0" fillId="3" borderId="3" xfId="0" applyFont="1" applyFill="1" applyBorder="1" applyAlignment="1">
      <alignment horizontal="right"/>
    </xf>
    <xf numFmtId="1" fontId="0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2" borderId="0" xfId="0" applyNumberFormat="1" applyFont="1" applyFill="1" applyAlignment="1">
      <alignment horizontal="right" vertical="center"/>
    </xf>
    <xf numFmtId="1" fontId="0" fillId="2" borderId="2" xfId="0" applyNumberFormat="1" applyFont="1" applyFill="1" applyBorder="1" applyAlignment="1">
      <alignment horizontal="right" vertical="center"/>
    </xf>
    <xf numFmtId="1" fontId="0" fillId="2" borderId="0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0" fillId="0" borderId="4" xfId="0" applyBorder="1"/>
    <xf numFmtId="2" fontId="0" fillId="0" borderId="4" xfId="0" applyNumberFormat="1" applyBorder="1"/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22</xdr:col>
      <xdr:colOff>16</xdr:colOff>
      <xdr:row>35</xdr:row>
      <xdr:rowOff>133362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1571625"/>
          <a:ext cx="7620016" cy="5715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6"/>
  <sheetViews>
    <sheetView workbookViewId="0">
      <selection activeCell="A4" sqref="A4:XFD4"/>
    </sheetView>
  </sheetViews>
  <sheetFormatPr baseColWidth="10" defaultRowHeight="15" x14ac:dyDescent="0.25"/>
  <cols>
    <col min="9" max="9" width="11.42578125" style="2"/>
    <col min="10" max="10" width="20.85546875" customWidth="1"/>
  </cols>
  <sheetData>
    <row r="2" spans="2:12" ht="18.75" x14ac:dyDescent="0.25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4" spans="2:12" ht="45" x14ac:dyDescent="0.25">
      <c r="B4" s="3" t="s">
        <v>2</v>
      </c>
      <c r="C4" s="3" t="s">
        <v>0</v>
      </c>
      <c r="D4" s="3" t="s">
        <v>3</v>
      </c>
      <c r="E4" s="3" t="s">
        <v>4</v>
      </c>
      <c r="F4" s="3" t="s">
        <v>1</v>
      </c>
      <c r="G4" s="3" t="s">
        <v>5</v>
      </c>
      <c r="H4" s="3" t="s">
        <v>6</v>
      </c>
      <c r="I4" s="3" t="s">
        <v>7</v>
      </c>
      <c r="J4" s="1" t="s">
        <v>8</v>
      </c>
    </row>
    <row r="5" spans="2:12" x14ac:dyDescent="0.25">
      <c r="B5" s="9">
        <v>43875</v>
      </c>
      <c r="C5" s="10">
        <v>4</v>
      </c>
      <c r="D5" s="10">
        <v>0</v>
      </c>
      <c r="E5" s="10">
        <v>0</v>
      </c>
      <c r="F5" s="10">
        <v>31661</v>
      </c>
      <c r="G5" s="10">
        <v>0.45</v>
      </c>
      <c r="H5" s="11">
        <f t="shared" ref="H5:H36" si="0">F5/G5</f>
        <v>70357.777777777781</v>
      </c>
      <c r="I5" s="34">
        <f>AVERAGE(H5:H6)</f>
        <v>72446.666666666657</v>
      </c>
      <c r="J5" s="4">
        <f>H5/I$5</f>
        <v>0.97116652863409114</v>
      </c>
    </row>
    <row r="6" spans="2:12" x14ac:dyDescent="0.25">
      <c r="B6" s="9">
        <v>43875</v>
      </c>
      <c r="C6" s="10">
        <v>4</v>
      </c>
      <c r="D6" s="10">
        <v>0</v>
      </c>
      <c r="E6" s="10">
        <v>0</v>
      </c>
      <c r="F6" s="10">
        <v>33541</v>
      </c>
      <c r="G6" s="10">
        <v>0.45</v>
      </c>
      <c r="H6" s="11">
        <f t="shared" si="0"/>
        <v>74535.555555555547</v>
      </c>
      <c r="I6" s="35"/>
      <c r="J6" s="4">
        <f t="shared" ref="J6:J14" si="1">H6/I$5</f>
        <v>1.0288334713659091</v>
      </c>
    </row>
    <row r="7" spans="2:12" x14ac:dyDescent="0.25">
      <c r="B7" s="12">
        <v>43875</v>
      </c>
      <c r="C7" s="13">
        <v>4</v>
      </c>
      <c r="D7" s="13">
        <v>10000</v>
      </c>
      <c r="E7" s="13">
        <v>1000</v>
      </c>
      <c r="F7" s="13">
        <v>34880</v>
      </c>
      <c r="G7" s="13">
        <v>0.45</v>
      </c>
      <c r="H7" s="14">
        <f t="shared" si="0"/>
        <v>77511.111111111109</v>
      </c>
      <c r="I7" s="15"/>
      <c r="J7" s="5">
        <f t="shared" si="1"/>
        <v>1.0699058311094753</v>
      </c>
    </row>
    <row r="8" spans="2:12" x14ac:dyDescent="0.25">
      <c r="B8" s="12">
        <v>43875</v>
      </c>
      <c r="C8" s="13">
        <v>4</v>
      </c>
      <c r="D8" s="13">
        <v>10000</v>
      </c>
      <c r="E8" s="13">
        <v>1000</v>
      </c>
      <c r="F8" s="13">
        <v>26914</v>
      </c>
      <c r="G8" s="13">
        <v>0.45</v>
      </c>
      <c r="H8" s="14">
        <f t="shared" si="0"/>
        <v>59808.888888888891</v>
      </c>
      <c r="I8" s="15"/>
      <c r="J8" s="5">
        <f t="shared" si="1"/>
        <v>0.82555749823625058</v>
      </c>
    </row>
    <row r="9" spans="2:12" x14ac:dyDescent="0.25">
      <c r="B9" s="16">
        <v>43875</v>
      </c>
      <c r="C9" s="17">
        <v>4</v>
      </c>
      <c r="D9" s="17">
        <v>2000000</v>
      </c>
      <c r="E9" s="17">
        <v>1000</v>
      </c>
      <c r="F9" s="17">
        <v>44822</v>
      </c>
      <c r="G9" s="17">
        <v>0.45</v>
      </c>
      <c r="H9" s="18">
        <f t="shared" si="0"/>
        <v>99604.444444444438</v>
      </c>
      <c r="I9" s="19"/>
      <c r="J9" s="6">
        <f t="shared" si="1"/>
        <v>1.3748658016625257</v>
      </c>
    </row>
    <row r="10" spans="2:12" x14ac:dyDescent="0.25">
      <c r="B10" s="16">
        <v>43875</v>
      </c>
      <c r="C10" s="17">
        <v>4</v>
      </c>
      <c r="D10" s="17">
        <v>2000000</v>
      </c>
      <c r="E10" s="17">
        <v>1000</v>
      </c>
      <c r="F10" s="17">
        <v>41105</v>
      </c>
      <c r="G10" s="17">
        <v>0.45</v>
      </c>
      <c r="H10" s="18">
        <f t="shared" si="0"/>
        <v>91344.444444444438</v>
      </c>
      <c r="I10" s="20"/>
      <c r="J10" s="6">
        <f t="shared" si="1"/>
        <v>1.2608508941443515</v>
      </c>
    </row>
    <row r="11" spans="2:12" x14ac:dyDescent="0.25">
      <c r="B11" s="12">
        <v>43875</v>
      </c>
      <c r="C11" s="13">
        <v>4</v>
      </c>
      <c r="D11" s="13">
        <v>10000</v>
      </c>
      <c r="E11" s="13">
        <v>5000</v>
      </c>
      <c r="F11" s="13">
        <v>27699</v>
      </c>
      <c r="G11" s="13">
        <v>0.45</v>
      </c>
      <c r="H11" s="14">
        <f t="shared" si="0"/>
        <v>61553.333333333328</v>
      </c>
      <c r="I11" s="15"/>
      <c r="J11" s="5">
        <f t="shared" si="1"/>
        <v>0.84963651421735531</v>
      </c>
    </row>
    <row r="12" spans="2:12" x14ac:dyDescent="0.25">
      <c r="B12" s="12">
        <v>43875</v>
      </c>
      <c r="C12" s="13">
        <v>4</v>
      </c>
      <c r="D12" s="13">
        <v>10000</v>
      </c>
      <c r="E12" s="13">
        <v>5000</v>
      </c>
      <c r="F12" s="13">
        <v>26543</v>
      </c>
      <c r="G12" s="13">
        <v>0.45</v>
      </c>
      <c r="H12" s="14">
        <f t="shared" si="0"/>
        <v>58984.444444444445</v>
      </c>
      <c r="I12" s="21"/>
      <c r="J12" s="5">
        <f t="shared" si="1"/>
        <v>0.81417747921842898</v>
      </c>
    </row>
    <row r="13" spans="2:12" x14ac:dyDescent="0.25">
      <c r="B13" s="22">
        <v>43875</v>
      </c>
      <c r="C13" s="23">
        <v>4</v>
      </c>
      <c r="D13" s="23">
        <v>2000000</v>
      </c>
      <c r="E13" s="23">
        <v>5000</v>
      </c>
      <c r="F13" s="23">
        <v>28980</v>
      </c>
      <c r="G13" s="23">
        <v>0.45</v>
      </c>
      <c r="H13" s="24">
        <f t="shared" si="0"/>
        <v>64400</v>
      </c>
      <c r="I13" s="25"/>
      <c r="J13" s="7">
        <f t="shared" si="1"/>
        <v>0.88892978742983353</v>
      </c>
    </row>
    <row r="14" spans="2:12" ht="15.75" thickBot="1" x14ac:dyDescent="0.3">
      <c r="B14" s="26">
        <v>43875</v>
      </c>
      <c r="C14" s="27">
        <v>4</v>
      </c>
      <c r="D14" s="27">
        <v>2000000</v>
      </c>
      <c r="E14" s="27">
        <v>5000</v>
      </c>
      <c r="F14" s="27">
        <v>6149</v>
      </c>
      <c r="G14" s="27">
        <v>0.45</v>
      </c>
      <c r="H14" s="28">
        <f t="shared" si="0"/>
        <v>13664.444444444443</v>
      </c>
      <c r="I14" s="29"/>
      <c r="J14" s="8">
        <f t="shared" si="1"/>
        <v>0.1886138462010368</v>
      </c>
      <c r="K14" s="32"/>
    </row>
    <row r="15" spans="2:12" x14ac:dyDescent="0.25">
      <c r="B15" s="9">
        <v>43850</v>
      </c>
      <c r="C15" s="10">
        <v>3</v>
      </c>
      <c r="D15" s="10">
        <v>0</v>
      </c>
      <c r="E15" s="10">
        <v>0</v>
      </c>
      <c r="F15" s="10">
        <v>43110</v>
      </c>
      <c r="G15" s="10">
        <v>1</v>
      </c>
      <c r="H15" s="11">
        <f t="shared" si="0"/>
        <v>43110</v>
      </c>
      <c r="I15" s="34">
        <f>AVERAGE(H15:H16)</f>
        <v>43191.5</v>
      </c>
      <c r="J15" s="4">
        <f>H15/I$15</f>
        <v>0.99811305465195699</v>
      </c>
    </row>
    <row r="16" spans="2:12" x14ac:dyDescent="0.25">
      <c r="B16" s="9">
        <v>43850</v>
      </c>
      <c r="C16" s="10">
        <v>3</v>
      </c>
      <c r="D16" s="10">
        <v>0</v>
      </c>
      <c r="E16" s="10">
        <v>0</v>
      </c>
      <c r="F16" s="10">
        <v>43273</v>
      </c>
      <c r="G16" s="10">
        <v>1</v>
      </c>
      <c r="H16" s="11">
        <f t="shared" si="0"/>
        <v>43273</v>
      </c>
      <c r="I16" s="35"/>
      <c r="J16" s="4">
        <f t="shared" ref="J16:J20" si="2">H16/I$15</f>
        <v>1.001886945348043</v>
      </c>
    </row>
    <row r="17" spans="2:10" x14ac:dyDescent="0.25">
      <c r="B17" s="12">
        <v>43850</v>
      </c>
      <c r="C17" s="13">
        <v>3</v>
      </c>
      <c r="D17" s="13">
        <v>10000</v>
      </c>
      <c r="E17" s="13">
        <v>5000</v>
      </c>
      <c r="F17" s="13">
        <v>38612</v>
      </c>
      <c r="G17" s="13">
        <v>1</v>
      </c>
      <c r="H17" s="14">
        <f t="shared" si="0"/>
        <v>38612</v>
      </c>
      <c r="I17" s="15"/>
      <c r="J17" s="5">
        <f t="shared" si="2"/>
        <v>0.89397219360290803</v>
      </c>
    </row>
    <row r="18" spans="2:10" x14ac:dyDescent="0.25">
      <c r="B18" s="12">
        <v>43850</v>
      </c>
      <c r="C18" s="13">
        <v>3</v>
      </c>
      <c r="D18" s="13">
        <v>10000</v>
      </c>
      <c r="E18" s="13">
        <v>5000</v>
      </c>
      <c r="F18" s="13">
        <v>32559</v>
      </c>
      <c r="G18" s="13">
        <v>1</v>
      </c>
      <c r="H18" s="14">
        <f t="shared" si="0"/>
        <v>32559</v>
      </c>
      <c r="I18" s="15"/>
      <c r="J18" s="5">
        <f t="shared" si="2"/>
        <v>0.7538288783672713</v>
      </c>
    </row>
    <row r="19" spans="2:10" x14ac:dyDescent="0.25">
      <c r="B19" s="22">
        <v>43850</v>
      </c>
      <c r="C19" s="23">
        <v>3</v>
      </c>
      <c r="D19" s="23">
        <v>2000000</v>
      </c>
      <c r="E19" s="23">
        <v>5000</v>
      </c>
      <c r="F19" s="23">
        <v>26610</v>
      </c>
      <c r="G19" s="23">
        <v>1</v>
      </c>
      <c r="H19" s="24">
        <f t="shared" si="0"/>
        <v>26610</v>
      </c>
      <c r="I19" s="25"/>
      <c r="J19" s="6">
        <f t="shared" si="2"/>
        <v>0.61609344431195956</v>
      </c>
    </row>
    <row r="20" spans="2:10" ht="15.75" thickBot="1" x14ac:dyDescent="0.3">
      <c r="B20" s="26">
        <v>43850</v>
      </c>
      <c r="C20" s="27">
        <v>3</v>
      </c>
      <c r="D20" s="27">
        <v>2000000</v>
      </c>
      <c r="E20" s="27">
        <v>5000</v>
      </c>
      <c r="F20" s="27">
        <v>26637</v>
      </c>
      <c r="G20" s="27">
        <v>1</v>
      </c>
      <c r="H20" s="28">
        <f t="shared" si="0"/>
        <v>26637</v>
      </c>
      <c r="I20" s="29"/>
      <c r="J20" s="8">
        <f t="shared" si="2"/>
        <v>0.61671856731069774</v>
      </c>
    </row>
    <row r="21" spans="2:10" x14ac:dyDescent="0.25">
      <c r="B21" s="9">
        <v>43845</v>
      </c>
      <c r="C21" s="10">
        <v>2</v>
      </c>
      <c r="D21" s="10">
        <v>0</v>
      </c>
      <c r="E21" s="10">
        <v>0</v>
      </c>
      <c r="F21" s="10">
        <v>15151</v>
      </c>
      <c r="G21" s="10">
        <v>1</v>
      </c>
      <c r="H21" s="11">
        <f t="shared" si="0"/>
        <v>15151</v>
      </c>
      <c r="I21" s="30">
        <f>H21</f>
        <v>15151</v>
      </c>
      <c r="J21" s="4">
        <f>H21/I$21</f>
        <v>1</v>
      </c>
    </row>
    <row r="22" spans="2:10" x14ac:dyDescent="0.25">
      <c r="B22" s="12">
        <v>43845</v>
      </c>
      <c r="C22" s="13">
        <v>2</v>
      </c>
      <c r="D22" s="13">
        <v>10000</v>
      </c>
      <c r="E22" s="13">
        <v>5000</v>
      </c>
      <c r="F22" s="13">
        <v>10385</v>
      </c>
      <c r="G22" s="13">
        <v>1</v>
      </c>
      <c r="H22" s="14">
        <f t="shared" si="0"/>
        <v>10385</v>
      </c>
      <c r="I22" s="15"/>
      <c r="J22" s="5">
        <f t="shared" ref="J22:J23" si="3">H22/I$21</f>
        <v>0.68543330473236086</v>
      </c>
    </row>
    <row r="23" spans="2:10" ht="15.75" thickBot="1" x14ac:dyDescent="0.3">
      <c r="B23" s="26">
        <v>43845</v>
      </c>
      <c r="C23" s="27">
        <v>2</v>
      </c>
      <c r="D23" s="27">
        <v>2000000</v>
      </c>
      <c r="E23" s="27">
        <v>5000</v>
      </c>
      <c r="F23" s="27">
        <v>6483</v>
      </c>
      <c r="G23" s="27">
        <v>1</v>
      </c>
      <c r="H23" s="28">
        <f t="shared" si="0"/>
        <v>6483</v>
      </c>
      <c r="I23" s="29"/>
      <c r="J23" s="8">
        <f t="shared" si="3"/>
        <v>0.42789254834664381</v>
      </c>
    </row>
    <row r="24" spans="2:10" x14ac:dyDescent="0.25">
      <c r="B24" s="9">
        <v>43845</v>
      </c>
      <c r="C24" s="10">
        <v>3</v>
      </c>
      <c r="D24" s="10">
        <v>0</v>
      </c>
      <c r="E24" s="10">
        <v>0</v>
      </c>
      <c r="F24" s="10">
        <v>42486</v>
      </c>
      <c r="G24" s="10">
        <v>1</v>
      </c>
      <c r="H24" s="11">
        <f t="shared" si="0"/>
        <v>42486</v>
      </c>
      <c r="I24" s="30">
        <f>H24</f>
        <v>42486</v>
      </c>
      <c r="J24" s="4">
        <f>H24/I$24</f>
        <v>1</v>
      </c>
    </row>
    <row r="25" spans="2:10" x14ac:dyDescent="0.25">
      <c r="B25" s="12">
        <v>43845</v>
      </c>
      <c r="C25" s="13">
        <v>3</v>
      </c>
      <c r="D25" s="13">
        <v>10000</v>
      </c>
      <c r="E25" s="13">
        <v>5000</v>
      </c>
      <c r="F25" s="13">
        <v>34030</v>
      </c>
      <c r="G25" s="13">
        <v>1</v>
      </c>
      <c r="H25" s="14">
        <f t="shared" si="0"/>
        <v>34030</v>
      </c>
      <c r="I25" s="15"/>
      <c r="J25" s="5">
        <f t="shared" ref="J25:J26" si="4">H25/I$24</f>
        <v>0.80096973120557358</v>
      </c>
    </row>
    <row r="26" spans="2:10" ht="15.75" thickBot="1" x14ac:dyDescent="0.3">
      <c r="B26" s="26">
        <v>43845</v>
      </c>
      <c r="C26" s="27">
        <v>3</v>
      </c>
      <c r="D26" s="27">
        <v>2000000</v>
      </c>
      <c r="E26" s="27">
        <v>5000</v>
      </c>
      <c r="F26" s="27">
        <v>13685</v>
      </c>
      <c r="G26" s="27">
        <v>1</v>
      </c>
      <c r="H26" s="28">
        <f t="shared" si="0"/>
        <v>13685</v>
      </c>
      <c r="I26" s="29"/>
      <c r="J26" s="8">
        <f t="shared" si="4"/>
        <v>0.32210610554064867</v>
      </c>
    </row>
    <row r="27" spans="2:10" x14ac:dyDescent="0.25">
      <c r="B27" s="9">
        <v>43845</v>
      </c>
      <c r="C27" s="10">
        <v>4</v>
      </c>
      <c r="D27" s="10">
        <v>0</v>
      </c>
      <c r="E27" s="10">
        <v>0</v>
      </c>
      <c r="F27" s="10">
        <v>42486</v>
      </c>
      <c r="G27" s="10">
        <v>0.59</v>
      </c>
      <c r="H27" s="11">
        <f t="shared" si="0"/>
        <v>72010.169491525434</v>
      </c>
      <c r="I27" s="30">
        <f>H27</f>
        <v>72010.169491525434</v>
      </c>
      <c r="J27" s="4">
        <f>H27/I$27</f>
        <v>1</v>
      </c>
    </row>
    <row r="28" spans="2:10" x14ac:dyDescent="0.25">
      <c r="B28" s="12">
        <v>43845</v>
      </c>
      <c r="C28" s="13">
        <v>4</v>
      </c>
      <c r="D28" s="13">
        <v>10000</v>
      </c>
      <c r="E28" s="13">
        <v>5000</v>
      </c>
      <c r="F28" s="13">
        <v>34030</v>
      </c>
      <c r="G28" s="13">
        <v>0.59</v>
      </c>
      <c r="H28" s="14">
        <f t="shared" si="0"/>
        <v>57677.966101694918</v>
      </c>
      <c r="I28" s="15"/>
      <c r="J28" s="5">
        <f t="shared" ref="J28:J29" si="5">H28/I$27</f>
        <v>0.80096973120557347</v>
      </c>
    </row>
    <row r="29" spans="2:10" ht="15.75" thickBot="1" x14ac:dyDescent="0.3">
      <c r="B29" s="26">
        <v>43845</v>
      </c>
      <c r="C29" s="27">
        <v>4</v>
      </c>
      <c r="D29" s="27">
        <v>2000000</v>
      </c>
      <c r="E29" s="27">
        <v>5000</v>
      </c>
      <c r="F29" s="27">
        <v>13685</v>
      </c>
      <c r="G29" s="27">
        <v>0.59</v>
      </c>
      <c r="H29" s="28">
        <f t="shared" si="0"/>
        <v>23194.91525423729</v>
      </c>
      <c r="I29" s="29"/>
      <c r="J29" s="8">
        <f t="shared" si="5"/>
        <v>0.32210610554064867</v>
      </c>
    </row>
    <row r="30" spans="2:10" x14ac:dyDescent="0.25">
      <c r="B30" s="9">
        <v>43845</v>
      </c>
      <c r="C30" s="10">
        <v>6</v>
      </c>
      <c r="D30" s="10">
        <v>0</v>
      </c>
      <c r="E30" s="10">
        <v>0</v>
      </c>
      <c r="F30" s="10">
        <v>41746</v>
      </c>
      <c r="G30" s="10">
        <v>0.49</v>
      </c>
      <c r="H30" s="11">
        <f t="shared" si="0"/>
        <v>85195.918367346938</v>
      </c>
      <c r="I30" s="30">
        <f>H30</f>
        <v>85195.918367346938</v>
      </c>
      <c r="J30" s="4">
        <f>H30/I$30</f>
        <v>1</v>
      </c>
    </row>
    <row r="31" spans="2:10" x14ac:dyDescent="0.25">
      <c r="B31" s="12">
        <v>43845</v>
      </c>
      <c r="C31" s="13">
        <v>6</v>
      </c>
      <c r="D31" s="13">
        <v>10000</v>
      </c>
      <c r="E31" s="13">
        <v>5000</v>
      </c>
      <c r="F31" s="13">
        <v>32665</v>
      </c>
      <c r="G31" s="13">
        <v>0.49</v>
      </c>
      <c r="H31" s="14">
        <f t="shared" si="0"/>
        <v>66663.265306122456</v>
      </c>
      <c r="I31" s="15"/>
      <c r="J31" s="5">
        <f t="shared" ref="J31:J33" si="6">H31/I$30</f>
        <v>0.78247017678340447</v>
      </c>
    </row>
    <row r="32" spans="2:10" x14ac:dyDescent="0.25">
      <c r="B32" s="22">
        <v>43845</v>
      </c>
      <c r="C32" s="23">
        <v>6</v>
      </c>
      <c r="D32" s="23">
        <v>2000000</v>
      </c>
      <c r="E32" s="23">
        <v>5000</v>
      </c>
      <c r="F32" s="23">
        <v>21745</v>
      </c>
      <c r="G32" s="23">
        <v>0.49</v>
      </c>
      <c r="H32" s="24">
        <f t="shared" si="0"/>
        <v>44377.551020408166</v>
      </c>
      <c r="I32" s="25"/>
      <c r="J32" s="7">
        <f t="shared" si="6"/>
        <v>0.52088822881234131</v>
      </c>
    </row>
    <row r="33" spans="2:10" ht="15.75" thickBot="1" x14ac:dyDescent="0.3">
      <c r="B33" s="26">
        <v>43845</v>
      </c>
      <c r="C33" s="27">
        <v>6</v>
      </c>
      <c r="D33" s="27">
        <v>2000000</v>
      </c>
      <c r="E33" s="27">
        <v>5000</v>
      </c>
      <c r="F33" s="27">
        <v>15555</v>
      </c>
      <c r="G33" s="27">
        <v>0.49</v>
      </c>
      <c r="H33" s="28">
        <f t="shared" si="0"/>
        <v>31744.897959183672</v>
      </c>
      <c r="I33" s="29"/>
      <c r="J33" s="8">
        <f t="shared" si="6"/>
        <v>0.37261054951372585</v>
      </c>
    </row>
    <row r="34" spans="2:10" x14ac:dyDescent="0.25">
      <c r="B34" s="9">
        <v>43809</v>
      </c>
      <c r="C34" s="10">
        <v>4</v>
      </c>
      <c r="D34" s="10">
        <v>0</v>
      </c>
      <c r="E34" s="10">
        <v>0</v>
      </c>
      <c r="F34" s="10">
        <v>42901</v>
      </c>
      <c r="G34" s="10">
        <v>1</v>
      </c>
      <c r="H34" s="11">
        <f t="shared" si="0"/>
        <v>42901</v>
      </c>
      <c r="I34" s="33">
        <f>AVERAGE(H34:H37)</f>
        <v>42264.5</v>
      </c>
      <c r="J34" s="4">
        <f>H34/I$34</f>
        <v>1.0150599202640513</v>
      </c>
    </row>
    <row r="35" spans="2:10" x14ac:dyDescent="0.25">
      <c r="B35" s="9">
        <v>43809</v>
      </c>
      <c r="C35" s="10">
        <v>4</v>
      </c>
      <c r="D35" s="10">
        <v>0</v>
      </c>
      <c r="E35" s="10">
        <v>0</v>
      </c>
      <c r="F35" s="10">
        <v>45684</v>
      </c>
      <c r="G35" s="10">
        <v>1</v>
      </c>
      <c r="H35" s="11">
        <f t="shared" si="0"/>
        <v>45684</v>
      </c>
      <c r="I35" s="33"/>
      <c r="J35" s="4">
        <f t="shared" ref="J35:J46" si="7">H35/I$34</f>
        <v>1.0809071442936744</v>
      </c>
    </row>
    <row r="36" spans="2:10" x14ac:dyDescent="0.25">
      <c r="B36" s="9">
        <v>43809</v>
      </c>
      <c r="C36" s="10">
        <v>4</v>
      </c>
      <c r="D36" s="10">
        <v>0</v>
      </c>
      <c r="E36" s="10">
        <v>0</v>
      </c>
      <c r="F36" s="10">
        <v>40702</v>
      </c>
      <c r="G36" s="10">
        <v>1</v>
      </c>
      <c r="H36" s="11">
        <f t="shared" si="0"/>
        <v>40702</v>
      </c>
      <c r="I36" s="33"/>
      <c r="J36" s="4">
        <f t="shared" si="7"/>
        <v>0.96303043925753296</v>
      </c>
    </row>
    <row r="37" spans="2:10" x14ac:dyDescent="0.25">
      <c r="B37" s="9">
        <v>43809</v>
      </c>
      <c r="C37" s="10">
        <v>4</v>
      </c>
      <c r="D37" s="10">
        <v>0</v>
      </c>
      <c r="E37" s="10">
        <v>0</v>
      </c>
      <c r="F37" s="10">
        <v>39771</v>
      </c>
      <c r="G37" s="10">
        <v>1</v>
      </c>
      <c r="H37" s="11">
        <f t="shared" ref="H37:H56" si="8">F37/G37</f>
        <v>39771</v>
      </c>
      <c r="I37" s="33"/>
      <c r="J37" s="4">
        <f t="shared" si="7"/>
        <v>0.9410024961847413</v>
      </c>
    </row>
    <row r="38" spans="2:10" x14ac:dyDescent="0.25">
      <c r="B38" s="12">
        <v>43809</v>
      </c>
      <c r="C38" s="13">
        <v>4</v>
      </c>
      <c r="D38" s="13">
        <v>10000</v>
      </c>
      <c r="E38" s="13">
        <v>5000</v>
      </c>
      <c r="F38" s="13">
        <v>37698</v>
      </c>
      <c r="G38" s="13">
        <v>1</v>
      </c>
      <c r="H38" s="14">
        <f t="shared" si="8"/>
        <v>37698</v>
      </c>
      <c r="I38" s="15"/>
      <c r="J38" s="5">
        <f t="shared" si="7"/>
        <v>0.89195424055649541</v>
      </c>
    </row>
    <row r="39" spans="2:10" x14ac:dyDescent="0.25">
      <c r="B39" s="12">
        <v>43809</v>
      </c>
      <c r="C39" s="13">
        <v>4</v>
      </c>
      <c r="D39" s="13">
        <v>10000</v>
      </c>
      <c r="E39" s="13">
        <v>5000</v>
      </c>
      <c r="F39" s="13">
        <v>37067</v>
      </c>
      <c r="G39" s="13">
        <v>1</v>
      </c>
      <c r="H39" s="14">
        <f t="shared" si="8"/>
        <v>37067</v>
      </c>
      <c r="I39" s="15"/>
      <c r="J39" s="5">
        <f t="shared" si="7"/>
        <v>0.87702445314625754</v>
      </c>
    </row>
    <row r="40" spans="2:10" x14ac:dyDescent="0.25">
      <c r="B40" s="12">
        <v>43809</v>
      </c>
      <c r="C40" s="13">
        <v>4</v>
      </c>
      <c r="D40" s="13">
        <v>10000</v>
      </c>
      <c r="E40" s="13">
        <v>5000</v>
      </c>
      <c r="F40" s="13">
        <v>38059</v>
      </c>
      <c r="G40" s="13">
        <v>1</v>
      </c>
      <c r="H40" s="14">
        <f t="shared" si="8"/>
        <v>38059</v>
      </c>
      <c r="I40" s="15"/>
      <c r="J40" s="5">
        <f t="shared" si="7"/>
        <v>0.90049568787043499</v>
      </c>
    </row>
    <row r="41" spans="2:10" x14ac:dyDescent="0.25">
      <c r="B41" s="12">
        <v>43809</v>
      </c>
      <c r="C41" s="13">
        <v>4</v>
      </c>
      <c r="D41" s="13">
        <v>10000</v>
      </c>
      <c r="E41" s="13">
        <v>5000</v>
      </c>
      <c r="F41" s="13">
        <v>40779</v>
      </c>
      <c r="G41" s="13">
        <v>1</v>
      </c>
      <c r="H41" s="14">
        <f t="shared" si="8"/>
        <v>40779</v>
      </c>
      <c r="I41" s="15"/>
      <c r="J41" s="5">
        <f t="shared" si="7"/>
        <v>0.96485229921092175</v>
      </c>
    </row>
    <row r="42" spans="2:10" x14ac:dyDescent="0.25">
      <c r="B42" s="22">
        <v>43809</v>
      </c>
      <c r="C42" s="23">
        <v>4</v>
      </c>
      <c r="D42" s="23">
        <v>2000000</v>
      </c>
      <c r="E42" s="23">
        <v>5000</v>
      </c>
      <c r="F42" s="23">
        <v>23484</v>
      </c>
      <c r="G42" s="23">
        <v>1</v>
      </c>
      <c r="H42" s="24">
        <f t="shared" si="8"/>
        <v>23484</v>
      </c>
      <c r="I42" s="25"/>
      <c r="J42" s="7">
        <f t="shared" si="7"/>
        <v>0.55564362526470201</v>
      </c>
    </row>
    <row r="43" spans="2:10" x14ac:dyDescent="0.25">
      <c r="B43" s="22">
        <v>43809</v>
      </c>
      <c r="C43" s="23">
        <v>4</v>
      </c>
      <c r="D43" s="23">
        <v>2000000</v>
      </c>
      <c r="E43" s="23">
        <v>5000</v>
      </c>
      <c r="F43" s="23">
        <v>26561</v>
      </c>
      <c r="G43" s="23">
        <v>1</v>
      </c>
      <c r="H43" s="24">
        <f t="shared" si="8"/>
        <v>26561</v>
      </c>
      <c r="I43" s="25"/>
      <c r="J43" s="7">
        <f t="shared" si="7"/>
        <v>0.62844704184362765</v>
      </c>
    </row>
    <row r="44" spans="2:10" x14ac:dyDescent="0.25">
      <c r="B44" s="22">
        <v>43809</v>
      </c>
      <c r="C44" s="23">
        <v>4</v>
      </c>
      <c r="D44" s="23">
        <v>2000000</v>
      </c>
      <c r="E44" s="23">
        <v>5000</v>
      </c>
      <c r="F44" s="23">
        <v>26432</v>
      </c>
      <c r="G44" s="23">
        <v>1</v>
      </c>
      <c r="H44" s="24">
        <f t="shared" si="8"/>
        <v>26432</v>
      </c>
      <c r="I44" s="25"/>
      <c r="J44" s="7">
        <f t="shared" si="7"/>
        <v>0.6253948349087296</v>
      </c>
    </row>
    <row r="45" spans="2:10" x14ac:dyDescent="0.25">
      <c r="B45" s="22">
        <v>43809</v>
      </c>
      <c r="C45" s="23">
        <v>4</v>
      </c>
      <c r="D45" s="23">
        <v>2000000</v>
      </c>
      <c r="E45" s="23">
        <v>5000</v>
      </c>
      <c r="F45" s="23">
        <v>25974</v>
      </c>
      <c r="G45" s="23">
        <v>1</v>
      </c>
      <c r="H45" s="24">
        <f t="shared" si="8"/>
        <v>25974</v>
      </c>
      <c r="I45" s="25"/>
      <c r="J45" s="7">
        <f t="shared" si="7"/>
        <v>0.61455831726389765</v>
      </c>
    </row>
    <row r="46" spans="2:10" ht="15.75" thickBot="1" x14ac:dyDescent="0.3">
      <c r="B46" s="26">
        <v>43809</v>
      </c>
      <c r="C46" s="27">
        <v>4</v>
      </c>
      <c r="D46" s="27">
        <v>2000000</v>
      </c>
      <c r="E46" s="27">
        <v>5000</v>
      </c>
      <c r="F46" s="27">
        <v>22626</v>
      </c>
      <c r="G46" s="27">
        <v>1</v>
      </c>
      <c r="H46" s="28">
        <f t="shared" si="8"/>
        <v>22626</v>
      </c>
      <c r="I46" s="29"/>
      <c r="J46" s="8">
        <f t="shared" si="7"/>
        <v>0.53534290006979857</v>
      </c>
    </row>
    <row r="47" spans="2:10" x14ac:dyDescent="0.25">
      <c r="B47" s="9">
        <v>43804</v>
      </c>
      <c r="C47" s="10">
        <v>3</v>
      </c>
      <c r="D47" s="10">
        <v>0</v>
      </c>
      <c r="E47" s="10">
        <v>0</v>
      </c>
      <c r="F47" s="10">
        <v>10696</v>
      </c>
      <c r="G47" s="10">
        <v>1</v>
      </c>
      <c r="H47" s="11">
        <f t="shared" si="8"/>
        <v>10696</v>
      </c>
      <c r="I47" s="33">
        <f>AVERAGE(H47:H49)</f>
        <v>12862.333333333334</v>
      </c>
      <c r="J47" s="4">
        <f>H47/I$47</f>
        <v>0.83157540104180161</v>
      </c>
    </row>
    <row r="48" spans="2:10" x14ac:dyDescent="0.25">
      <c r="B48" s="9">
        <v>43804</v>
      </c>
      <c r="C48" s="10">
        <v>3</v>
      </c>
      <c r="D48" s="10">
        <v>0</v>
      </c>
      <c r="E48" s="10">
        <v>0</v>
      </c>
      <c r="F48" s="10">
        <v>14341</v>
      </c>
      <c r="G48" s="10">
        <v>1</v>
      </c>
      <c r="H48" s="11">
        <f t="shared" si="8"/>
        <v>14341</v>
      </c>
      <c r="I48" s="33"/>
      <c r="J48" s="4">
        <f t="shared" ref="J48:J56" si="9">H48/I$47</f>
        <v>1.1149609972270453</v>
      </c>
    </row>
    <row r="49" spans="2:10" x14ac:dyDescent="0.25">
      <c r="B49" s="9">
        <v>43804</v>
      </c>
      <c r="C49" s="10">
        <v>3</v>
      </c>
      <c r="D49" s="10">
        <v>0</v>
      </c>
      <c r="E49" s="10">
        <v>0</v>
      </c>
      <c r="F49" s="10">
        <v>13550</v>
      </c>
      <c r="G49" s="10">
        <v>1</v>
      </c>
      <c r="H49" s="11">
        <f t="shared" si="8"/>
        <v>13550</v>
      </c>
      <c r="I49" s="33"/>
      <c r="J49" s="4">
        <f t="shared" si="9"/>
        <v>1.0534636017311529</v>
      </c>
    </row>
    <row r="50" spans="2:10" x14ac:dyDescent="0.25">
      <c r="B50" s="12">
        <v>43804</v>
      </c>
      <c r="C50" s="13">
        <v>3</v>
      </c>
      <c r="D50" s="13">
        <v>10000</v>
      </c>
      <c r="E50" s="13">
        <v>5000</v>
      </c>
      <c r="F50" s="13">
        <v>12211</v>
      </c>
      <c r="G50" s="13">
        <v>1</v>
      </c>
      <c r="H50" s="14">
        <f t="shared" si="8"/>
        <v>12211</v>
      </c>
      <c r="I50" s="15"/>
      <c r="J50" s="5">
        <f t="shared" si="9"/>
        <v>0.94936118381838441</v>
      </c>
    </row>
    <row r="51" spans="2:10" x14ac:dyDescent="0.25">
      <c r="B51" s="12">
        <v>43804</v>
      </c>
      <c r="C51" s="13">
        <v>3</v>
      </c>
      <c r="D51" s="13">
        <v>10000</v>
      </c>
      <c r="E51" s="13">
        <v>5000</v>
      </c>
      <c r="F51" s="13">
        <v>12739</v>
      </c>
      <c r="G51" s="13">
        <v>1</v>
      </c>
      <c r="H51" s="14">
        <f t="shared" si="8"/>
        <v>12739</v>
      </c>
      <c r="I51" s="15"/>
      <c r="J51" s="5">
        <f t="shared" si="9"/>
        <v>0.99041127840982712</v>
      </c>
    </row>
    <row r="52" spans="2:10" x14ac:dyDescent="0.25">
      <c r="B52" s="12">
        <v>43804</v>
      </c>
      <c r="C52" s="13">
        <v>3</v>
      </c>
      <c r="D52" s="13">
        <v>10000</v>
      </c>
      <c r="E52" s="13">
        <v>5000</v>
      </c>
      <c r="F52" s="13">
        <v>11545</v>
      </c>
      <c r="G52" s="13">
        <v>1</v>
      </c>
      <c r="H52" s="14">
        <f t="shared" si="8"/>
        <v>11545</v>
      </c>
      <c r="I52" s="15"/>
      <c r="J52" s="5">
        <f t="shared" si="9"/>
        <v>0.89758208723145094</v>
      </c>
    </row>
    <row r="53" spans="2:10" x14ac:dyDescent="0.25">
      <c r="B53" s="22">
        <v>43804</v>
      </c>
      <c r="C53" s="23">
        <v>3</v>
      </c>
      <c r="D53" s="23">
        <v>2000000</v>
      </c>
      <c r="E53" s="23">
        <v>5000</v>
      </c>
      <c r="F53" s="23">
        <v>9451</v>
      </c>
      <c r="G53" s="23">
        <v>1</v>
      </c>
      <c r="H53" s="24">
        <f t="shared" si="8"/>
        <v>9451</v>
      </c>
      <c r="I53" s="25"/>
      <c r="J53" s="7">
        <f t="shared" si="9"/>
        <v>0.73478114390857019</v>
      </c>
    </row>
    <row r="54" spans="2:10" x14ac:dyDescent="0.25">
      <c r="B54" s="22">
        <v>43804</v>
      </c>
      <c r="C54" s="23">
        <v>3</v>
      </c>
      <c r="D54" s="23">
        <v>2000000</v>
      </c>
      <c r="E54" s="23">
        <v>5000</v>
      </c>
      <c r="F54" s="23">
        <v>12067</v>
      </c>
      <c r="G54" s="23">
        <v>1</v>
      </c>
      <c r="H54" s="24">
        <f t="shared" si="8"/>
        <v>12067</v>
      </c>
      <c r="I54" s="25"/>
      <c r="J54" s="7">
        <f t="shared" si="9"/>
        <v>0.93816570347526362</v>
      </c>
    </row>
    <row r="55" spans="2:10" x14ac:dyDescent="0.25">
      <c r="B55" s="22">
        <v>43804</v>
      </c>
      <c r="C55" s="23">
        <v>3</v>
      </c>
      <c r="D55" s="23">
        <v>2000000</v>
      </c>
      <c r="E55" s="23">
        <v>5000</v>
      </c>
      <c r="F55" s="23">
        <v>7939</v>
      </c>
      <c r="G55" s="23">
        <v>1</v>
      </c>
      <c r="H55" s="24">
        <f t="shared" si="8"/>
        <v>7939</v>
      </c>
      <c r="I55" s="25"/>
      <c r="J55" s="7">
        <f t="shared" si="9"/>
        <v>0.6172286003058024</v>
      </c>
    </row>
    <row r="56" spans="2:10" ht="15.75" thickBot="1" x14ac:dyDescent="0.3">
      <c r="B56" s="26">
        <v>43804</v>
      </c>
      <c r="C56" s="27">
        <v>3</v>
      </c>
      <c r="D56" s="27">
        <v>2000000</v>
      </c>
      <c r="E56" s="27">
        <v>5000</v>
      </c>
      <c r="F56" s="27">
        <v>7280</v>
      </c>
      <c r="G56" s="27">
        <v>1</v>
      </c>
      <c r="H56" s="28">
        <f t="shared" si="8"/>
        <v>7280</v>
      </c>
      <c r="I56" s="29"/>
      <c r="J56" s="8">
        <f t="shared" si="9"/>
        <v>0.56599372845777074</v>
      </c>
    </row>
  </sheetData>
  <mergeCells count="4">
    <mergeCell ref="I47:I49"/>
    <mergeCell ref="I15:I16"/>
    <mergeCell ref="I34:I37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7"/>
  <sheetViews>
    <sheetView tabSelected="1" workbookViewId="0">
      <selection activeCell="H20" sqref="H20"/>
    </sheetView>
  </sheetViews>
  <sheetFormatPr baseColWidth="10" defaultRowHeight="15" x14ac:dyDescent="0.25"/>
  <cols>
    <col min="2" max="2" width="17.85546875" bestFit="1" customWidth="1"/>
  </cols>
  <sheetData>
    <row r="4" spans="2:7" x14ac:dyDescent="0.25">
      <c r="B4" s="3" t="s">
        <v>11</v>
      </c>
      <c r="C4" s="3" t="s">
        <v>10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2:7" x14ac:dyDescent="0.25">
      <c r="B5" s="39" t="s">
        <v>19</v>
      </c>
      <c r="C5" s="36">
        <v>0.96356241620187699</v>
      </c>
      <c r="D5" s="36">
        <v>1.0447</v>
      </c>
      <c r="E5" s="36">
        <v>1.2827999999999999</v>
      </c>
      <c r="F5" s="36">
        <v>1.1301000000000001</v>
      </c>
      <c r="G5" s="36">
        <v>0.99</v>
      </c>
    </row>
    <row r="6" spans="2:7" x14ac:dyDescent="0.25">
      <c r="B6" s="40"/>
      <c r="C6" s="36">
        <v>0.87619157330875796</v>
      </c>
      <c r="D6" s="36">
        <v>1.1362000000000001</v>
      </c>
      <c r="E6" s="36">
        <v>1.1986000000000001</v>
      </c>
      <c r="F6" s="36">
        <v>1.4836</v>
      </c>
      <c r="G6" s="36">
        <v>0.88739999999999997</v>
      </c>
    </row>
    <row r="7" spans="2:7" x14ac:dyDescent="0.25">
      <c r="B7" s="40"/>
      <c r="C7" s="36">
        <v>0.70669776996995304</v>
      </c>
      <c r="D7" s="36">
        <v>1.1586000000000001</v>
      </c>
      <c r="E7" s="36">
        <v>0.95609999999999995</v>
      </c>
      <c r="F7" s="36">
        <v>0.53180000000000005</v>
      </c>
      <c r="G7" s="36">
        <v>0.82589999999999997</v>
      </c>
    </row>
    <row r="8" spans="2:7" x14ac:dyDescent="0.25">
      <c r="B8" s="40"/>
      <c r="C8" s="36">
        <v>1.1414656311698601</v>
      </c>
      <c r="D8" s="36">
        <v>0.94199999999999995</v>
      </c>
      <c r="E8" s="36">
        <v>0.5625</v>
      </c>
      <c r="F8" s="36">
        <v>1.3461000000000001</v>
      </c>
      <c r="G8" s="36">
        <v>0.82869999999999999</v>
      </c>
    </row>
    <row r="9" spans="2:7" x14ac:dyDescent="0.25">
      <c r="B9" s="40"/>
      <c r="C9" s="36">
        <v>0.83988078210790995</v>
      </c>
      <c r="D9" s="36"/>
      <c r="E9" s="36">
        <v>0.96850000000000003</v>
      </c>
      <c r="F9" s="36">
        <v>1.1608000000000001</v>
      </c>
      <c r="G9" s="36">
        <v>1.0074000000000001</v>
      </c>
    </row>
    <row r="10" spans="2:7" x14ac:dyDescent="0.25">
      <c r="B10" s="40"/>
      <c r="C10" s="36">
        <v>1.0642228941901599</v>
      </c>
      <c r="D10" s="36"/>
      <c r="E10" s="36">
        <v>1.0315000000000001</v>
      </c>
      <c r="F10" s="36">
        <v>1.0775999999999999</v>
      </c>
      <c r="G10" s="36">
        <v>0.95669999999999999</v>
      </c>
    </row>
    <row r="11" spans="2:7" x14ac:dyDescent="0.25">
      <c r="B11" s="40"/>
      <c r="C11" s="36">
        <v>0.97550776246461002</v>
      </c>
      <c r="D11" s="36"/>
      <c r="E11" s="36">
        <v>0.998</v>
      </c>
      <c r="F11" s="36">
        <v>1.9463999999999999</v>
      </c>
      <c r="G11" s="36">
        <v>0.9083</v>
      </c>
    </row>
    <row r="12" spans="2:7" x14ac:dyDescent="0.25">
      <c r="B12" s="40"/>
      <c r="C12" s="36">
        <v>0.75483946985347705</v>
      </c>
      <c r="D12" s="36"/>
      <c r="E12" s="36">
        <v>1.002</v>
      </c>
      <c r="F12" s="36">
        <v>0.67949999999999999</v>
      </c>
      <c r="G12" s="36">
        <v>1.2546999999999999</v>
      </c>
    </row>
    <row r="13" spans="2:7" x14ac:dyDescent="0.25">
      <c r="B13" s="40"/>
      <c r="C13" s="36">
        <v>2.2825718655956302</v>
      </c>
      <c r="D13" s="36"/>
      <c r="E13" s="36">
        <v>1</v>
      </c>
      <c r="F13" s="36">
        <v>0.71799999999999997</v>
      </c>
      <c r="G13" s="36">
        <v>1.1620999999999999</v>
      </c>
    </row>
    <row r="14" spans="2:7" x14ac:dyDescent="0.25">
      <c r="B14" s="40"/>
      <c r="C14" s="36">
        <v>1.8626679580751</v>
      </c>
      <c r="D14" s="36"/>
      <c r="E14" s="36">
        <v>1</v>
      </c>
      <c r="F14" s="36">
        <v>0.65620000000000001</v>
      </c>
      <c r="G14" s="36">
        <v>1.0427</v>
      </c>
    </row>
    <row r="15" spans="2:7" x14ac:dyDescent="0.25">
      <c r="B15" s="40"/>
      <c r="C15" s="36">
        <v>1.0845269731356499</v>
      </c>
      <c r="D15" s="36"/>
      <c r="E15" s="36">
        <v>1</v>
      </c>
      <c r="F15" s="36"/>
      <c r="G15" s="36">
        <v>0.50229999999999997</v>
      </c>
    </row>
    <row r="16" spans="2:7" x14ac:dyDescent="0.25">
      <c r="B16" s="40"/>
      <c r="C16" s="36">
        <v>1.11352461985414</v>
      </c>
      <c r="D16" s="36"/>
      <c r="E16" s="36">
        <v>1</v>
      </c>
      <c r="F16" s="36"/>
      <c r="G16" s="36">
        <v>0.45350000000000001</v>
      </c>
    </row>
    <row r="17" spans="2:7" x14ac:dyDescent="0.25">
      <c r="B17" s="40"/>
      <c r="C17" s="36"/>
      <c r="D17" s="36"/>
      <c r="E17" s="36">
        <v>1.0161</v>
      </c>
      <c r="F17" s="36"/>
      <c r="G17" s="36"/>
    </row>
    <row r="18" spans="2:7" x14ac:dyDescent="0.25">
      <c r="B18" s="40"/>
      <c r="C18" s="36"/>
      <c r="D18" s="36"/>
      <c r="E18" s="36">
        <v>1.0866</v>
      </c>
      <c r="F18" s="36"/>
      <c r="G18" s="36"/>
    </row>
    <row r="19" spans="2:7" x14ac:dyDescent="0.25">
      <c r="B19" s="40"/>
      <c r="C19" s="36"/>
      <c r="D19" s="36"/>
      <c r="E19" s="36">
        <v>0.96040000000000003</v>
      </c>
      <c r="F19" s="36"/>
      <c r="G19" s="36"/>
    </row>
    <row r="20" spans="2:7" x14ac:dyDescent="0.25">
      <c r="B20" s="40"/>
      <c r="C20" s="36"/>
      <c r="D20" s="36"/>
      <c r="E20" s="36">
        <v>0.93689999999999996</v>
      </c>
      <c r="F20" s="36"/>
      <c r="G20" s="36"/>
    </row>
    <row r="21" spans="2:7" x14ac:dyDescent="0.25">
      <c r="B21" s="40"/>
      <c r="C21" s="36"/>
      <c r="D21" s="36"/>
      <c r="E21" s="36">
        <v>0.78539999999999999</v>
      </c>
      <c r="F21" s="36"/>
      <c r="G21" s="36"/>
    </row>
    <row r="22" spans="2:7" x14ac:dyDescent="0.25">
      <c r="B22" s="40"/>
      <c r="C22" s="36"/>
      <c r="D22" s="36"/>
      <c r="E22" s="36">
        <v>1.1465000000000001</v>
      </c>
      <c r="F22" s="36"/>
      <c r="G22" s="36"/>
    </row>
    <row r="23" spans="2:7" x14ac:dyDescent="0.25">
      <c r="B23" s="40"/>
      <c r="C23" s="36"/>
      <c r="D23" s="36"/>
      <c r="E23" s="36">
        <v>1.0681</v>
      </c>
      <c r="F23" s="36"/>
      <c r="G23" s="36"/>
    </row>
    <row r="24" spans="2:7" ht="15.75" thickBot="1" x14ac:dyDescent="0.3">
      <c r="B24" s="37"/>
      <c r="C24" s="38"/>
      <c r="D24" s="38"/>
      <c r="E24" s="38"/>
      <c r="F24" s="38"/>
      <c r="G24" s="38"/>
    </row>
    <row r="25" spans="2:7" ht="15.75" thickTop="1" x14ac:dyDescent="0.25">
      <c r="B25" t="s">
        <v>16</v>
      </c>
      <c r="C25" s="36">
        <f>AVERAGE(C5:C23)</f>
        <v>1.1388049763272605</v>
      </c>
      <c r="D25" s="36">
        <f t="shared" ref="D25:G25" si="0">AVERAGE(D5:D23)</f>
        <v>1.0703750000000001</v>
      </c>
      <c r="E25" s="36">
        <f t="shared" si="0"/>
        <v>1</v>
      </c>
      <c r="F25" s="36">
        <f t="shared" si="0"/>
        <v>1.0730100000000002</v>
      </c>
      <c r="G25" s="36">
        <f t="shared" si="0"/>
        <v>0.90164166666666656</v>
      </c>
    </row>
    <row r="26" spans="2:7" x14ac:dyDescent="0.25">
      <c r="B26" t="s">
        <v>18</v>
      </c>
      <c r="C26" s="36">
        <f>STDEVA(C5:C23)</f>
        <v>0.46624014819348608</v>
      </c>
      <c r="D26" s="36">
        <f t="shared" ref="D26:G26" si="1">STDEVA(D5:D23)</f>
        <v>9.8752092804827926E-2</v>
      </c>
      <c r="E26" s="36">
        <f t="shared" si="1"/>
        <v>0.14910945271473958</v>
      </c>
      <c r="F26" s="36">
        <f t="shared" si="1"/>
        <v>0.44277921122031966</v>
      </c>
      <c r="G26" s="36">
        <f t="shared" si="1"/>
        <v>0.23471816546013227</v>
      </c>
    </row>
    <row r="27" spans="2:7" x14ac:dyDescent="0.25">
      <c r="B27" t="s">
        <v>17</v>
      </c>
      <c r="C27" s="36">
        <f>C26/SQRT(COUNT(C5:C23))</f>
        <v>0.1345919375332601</v>
      </c>
      <c r="D27" s="36">
        <f t="shared" ref="D27:G27" si="2">D26/SQRT(COUNT(D5:D23))</f>
        <v>4.9376046402413963E-2</v>
      </c>
      <c r="E27" s="36">
        <f t="shared" si="2"/>
        <v>3.4208054521589808E-2</v>
      </c>
      <c r="F27" s="36">
        <f t="shared" si="2"/>
        <v>0.14001908080289929</v>
      </c>
      <c r="G27" s="36">
        <f t="shared" si="2"/>
        <v>6.775729800605125E-2</v>
      </c>
    </row>
  </sheetData>
  <mergeCells count="1">
    <mergeCell ref="B5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5EF</vt:lpstr>
      <vt:lpstr>FIG 5G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Cappello</dc:creator>
  <cp:lastModifiedBy>Giovanni Cappello</cp:lastModifiedBy>
  <dcterms:created xsi:type="dcterms:W3CDTF">2020-10-07T09:58:04Z</dcterms:created>
  <dcterms:modified xsi:type="dcterms:W3CDTF">2021-02-22T16:12:12Z</dcterms:modified>
</cp:coreProperties>
</file>