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I:\For-Steve-02-05-2021\eLife final Figs-raw data\"/>
    </mc:Choice>
  </mc:AlternateContent>
  <bookViews>
    <workbookView xWindow="-105" yWindow="-105" windowWidth="19425" windowHeight="10425"/>
  </bookViews>
  <sheets>
    <sheet name="MC3T3-N5" sheetId="1" r:id="rId1"/>
    <sheet name="BMSC-N5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2" l="1"/>
  <c r="D87" i="2"/>
  <c r="C87" i="2"/>
  <c r="F82" i="2"/>
  <c r="E82" i="2"/>
  <c r="D82" i="2"/>
  <c r="C82" i="2"/>
  <c r="F77" i="2"/>
  <c r="E77" i="2"/>
  <c r="D77" i="2"/>
  <c r="C77" i="2"/>
  <c r="E72" i="2"/>
  <c r="D72" i="2"/>
  <c r="C72" i="2"/>
  <c r="F72" i="2" s="1"/>
  <c r="E67" i="2"/>
  <c r="D67" i="2"/>
  <c r="C67" i="2"/>
  <c r="F62" i="2"/>
  <c r="E62" i="2"/>
  <c r="D62" i="2"/>
  <c r="C62" i="2"/>
  <c r="E57" i="2"/>
  <c r="D57" i="2"/>
  <c r="C57" i="2"/>
  <c r="E52" i="2"/>
  <c r="D52" i="2"/>
  <c r="C52" i="2"/>
  <c r="E47" i="2"/>
  <c r="D47" i="2"/>
  <c r="C47" i="2"/>
  <c r="E42" i="2"/>
  <c r="D42" i="2"/>
  <c r="C42" i="2"/>
  <c r="E37" i="2"/>
  <c r="D37" i="2"/>
  <c r="C37" i="2"/>
  <c r="E32" i="2"/>
  <c r="D32" i="2"/>
  <c r="C32" i="2"/>
  <c r="F32" i="2" s="1"/>
  <c r="E27" i="2"/>
  <c r="D27" i="2"/>
  <c r="C27" i="2"/>
  <c r="E22" i="2"/>
  <c r="D22" i="2"/>
  <c r="C22" i="2"/>
  <c r="E17" i="2"/>
  <c r="D17" i="2"/>
  <c r="C17" i="2"/>
  <c r="E12" i="2"/>
  <c r="D12" i="2"/>
  <c r="C12" i="2"/>
  <c r="E7" i="2"/>
  <c r="D7" i="2"/>
  <c r="C7" i="2"/>
  <c r="E2" i="2"/>
  <c r="D2" i="2"/>
  <c r="C2" i="2"/>
  <c r="E87" i="1"/>
  <c r="D87" i="1"/>
  <c r="C87" i="1"/>
  <c r="E82" i="1"/>
  <c r="D82" i="1"/>
  <c r="C82" i="1"/>
  <c r="E77" i="1"/>
  <c r="D77" i="1"/>
  <c r="C77" i="1"/>
  <c r="E72" i="1"/>
  <c r="D72" i="1"/>
  <c r="C72" i="1"/>
  <c r="E67" i="1"/>
  <c r="D67" i="1"/>
  <c r="C67" i="1"/>
  <c r="E62" i="1"/>
  <c r="D62" i="1"/>
  <c r="C62" i="1"/>
  <c r="E57" i="1"/>
  <c r="D57" i="1"/>
  <c r="C57" i="1"/>
  <c r="E52" i="1"/>
  <c r="D52" i="1"/>
  <c r="C52" i="1"/>
  <c r="E47" i="1"/>
  <c r="D47" i="1"/>
  <c r="C47" i="1"/>
  <c r="E42" i="1"/>
  <c r="D42" i="1"/>
  <c r="C42" i="1"/>
  <c r="E37" i="1"/>
  <c r="D37" i="1"/>
  <c r="C37" i="1"/>
  <c r="E32" i="1"/>
  <c r="D32" i="1"/>
  <c r="C32" i="1"/>
  <c r="F32" i="1" s="1"/>
  <c r="E27" i="1"/>
  <c r="D27" i="1"/>
  <c r="C27" i="1"/>
  <c r="E22" i="1"/>
  <c r="D22" i="1"/>
  <c r="C22" i="1"/>
  <c r="E17" i="1"/>
  <c r="D17" i="1"/>
  <c r="C17" i="1"/>
  <c r="E12" i="1"/>
  <c r="D12" i="1"/>
  <c r="C12" i="1"/>
  <c r="E7" i="1"/>
  <c r="D7" i="1"/>
  <c r="C7" i="1"/>
  <c r="E2" i="1"/>
  <c r="G2" i="1" s="1"/>
  <c r="D2" i="1"/>
  <c r="C2" i="1"/>
  <c r="G67" i="1" s="1"/>
  <c r="F87" i="2" l="1"/>
  <c r="F27" i="2"/>
  <c r="F52" i="2"/>
  <c r="G42" i="2"/>
  <c r="G47" i="2"/>
  <c r="G52" i="2"/>
  <c r="G57" i="2"/>
  <c r="G77" i="2"/>
  <c r="G2" i="2"/>
  <c r="G7" i="2"/>
  <c r="G12" i="2"/>
  <c r="F17" i="2"/>
  <c r="G22" i="2"/>
  <c r="G27" i="2"/>
  <c r="G32" i="2"/>
  <c r="G37" i="2"/>
  <c r="F2" i="2"/>
  <c r="F12" i="2"/>
  <c r="G17" i="2"/>
  <c r="F22" i="2"/>
  <c r="G62" i="2"/>
  <c r="G67" i="2"/>
  <c r="G72" i="2"/>
  <c r="G82" i="2"/>
  <c r="G87" i="2"/>
  <c r="F82" i="1"/>
  <c r="F67" i="1"/>
  <c r="F77" i="1"/>
  <c r="F87" i="1"/>
  <c r="F62" i="1"/>
  <c r="F72" i="1"/>
  <c r="F52" i="1"/>
  <c r="F47" i="1"/>
  <c r="G42" i="1"/>
  <c r="G77" i="1"/>
  <c r="G82" i="1"/>
  <c r="G7" i="1"/>
  <c r="F2" i="1"/>
  <c r="F12" i="1"/>
  <c r="G37" i="1"/>
  <c r="G62" i="1"/>
  <c r="G72" i="1"/>
  <c r="G12" i="1"/>
  <c r="F7" i="1"/>
  <c r="G27" i="1"/>
  <c r="G32" i="1"/>
  <c r="G57" i="1"/>
  <c r="G17" i="1"/>
  <c r="F17" i="1"/>
  <c r="F27" i="1"/>
  <c r="G52" i="1"/>
  <c r="G87" i="1"/>
  <c r="G22" i="1"/>
  <c r="F37" i="2"/>
  <c r="F57" i="2"/>
  <c r="F42" i="2"/>
  <c r="F7" i="2"/>
  <c r="F47" i="2"/>
  <c r="F67" i="2"/>
  <c r="F37" i="1"/>
  <c r="F22" i="1"/>
  <c r="F42" i="1"/>
  <c r="F57" i="1"/>
  <c r="G47" i="1"/>
</calcChain>
</file>

<file path=xl/sharedStrings.xml><?xml version="1.0" encoding="utf-8"?>
<sst xmlns="http://schemas.openxmlformats.org/spreadsheetml/2006/main" count="52" uniqueCount="27">
  <si>
    <t>F</t>
  </si>
  <si>
    <t>FF/R</t>
  </si>
  <si>
    <t>Mean</t>
  </si>
  <si>
    <t>Std.Dev</t>
  </si>
  <si>
    <t>Std.Err</t>
  </si>
  <si>
    <t>Fold Increase</t>
  </si>
  <si>
    <t>corrected-sem</t>
  </si>
  <si>
    <t>corrected-SEM</t>
  </si>
  <si>
    <t>wnt 10 ng/ml+0.0uM</t>
  </si>
  <si>
    <t>wnt 10 ng/ml+0.5uM</t>
  </si>
  <si>
    <t>wnt 10 ng/ml+1.0uM</t>
  </si>
  <si>
    <t>wnt 10 ng/ml+2.0uM</t>
  </si>
  <si>
    <t>wnt 10 ng/ml+5.0uM</t>
  </si>
  <si>
    <t>wnt 10 ng/ml+10.0uM</t>
  </si>
  <si>
    <t>VA1-wnt 10 ng/ml+0.0uM</t>
  </si>
  <si>
    <t>VA1-wnt 10 ng/ml+0.5uM</t>
  </si>
  <si>
    <t>VA1-wnt 10 ng/ml+1.0uM</t>
  </si>
  <si>
    <t>VA1-wnt 10 ng/ml+2.0uM</t>
  </si>
  <si>
    <t>VA1-wnt 10 ng/ml+5.0uM</t>
  </si>
  <si>
    <t>VA1-wnt 10 ng/ml+10.0uM</t>
  </si>
  <si>
    <t>CO7-wnt 10 ng/ml+0.0uM</t>
  </si>
  <si>
    <t>CO7-wnt 10 ng/ml+0.5uM</t>
  </si>
  <si>
    <t>CO7-wnt 10 ng/ml+1.0uM</t>
  </si>
  <si>
    <t>CO7-wnt 10 ng/ml+2.0uM</t>
  </si>
  <si>
    <t>CO7-wnt 10 ng/ml+5.0uM</t>
  </si>
  <si>
    <t>CO7-wnt 10 ng/ml+10.0uM</t>
  </si>
  <si>
    <t>ALP activity (nmol/ug) versus treatments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</si>
</sst>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'MC3T3-N5'!$C$1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'MC3T3-N5'!$E$2:$E$91</c:f>
                <c:numCache>
                  <c:formatCode>General</c:formatCode>
                  <c:ptCount val="90"/>
                  <c:pt idx="0">
                    <c:v>9.7308798344849829E-4</c:v>
                  </c:pt>
                  <c:pt idx="5">
                    <c:v>3.1794055626435526E-3</c:v>
                  </c:pt>
                  <c:pt idx="10">
                    <c:v>4.7351704657333923E-3</c:v>
                  </c:pt>
                  <c:pt idx="15">
                    <c:v>1.0040325363487914E-2</c:v>
                  </c:pt>
                  <c:pt idx="20">
                    <c:v>1.5157421891008563E-2</c:v>
                  </c:pt>
                  <c:pt idx="25">
                    <c:v>5.4211647013225842E-3</c:v>
                  </c:pt>
                  <c:pt idx="30">
                    <c:v>3.2803111440091108E-3</c:v>
                  </c:pt>
                  <c:pt idx="35">
                    <c:v>4.854465551633682E-3</c:v>
                  </c:pt>
                  <c:pt idx="40">
                    <c:v>1.5016707493138333E-2</c:v>
                  </c:pt>
                  <c:pt idx="45">
                    <c:v>1.3833930234357521E-2</c:v>
                  </c:pt>
                  <c:pt idx="50">
                    <c:v>1.8576106137531263E-2</c:v>
                  </c:pt>
                  <c:pt idx="55">
                    <c:v>2.351093867198328E-2</c:v>
                  </c:pt>
                  <c:pt idx="60">
                    <c:v>3.715682173740019E-3</c:v>
                  </c:pt>
                  <c:pt idx="65">
                    <c:v>3.6281234305165005E-3</c:v>
                  </c:pt>
                  <c:pt idx="70">
                    <c:v>1.2971842801290689E-2</c:v>
                  </c:pt>
                  <c:pt idx="75">
                    <c:v>1.1409864585789218E-2</c:v>
                  </c:pt>
                  <c:pt idx="80">
                    <c:v>8.451973919381817E-3</c:v>
                  </c:pt>
                  <c:pt idx="85">
                    <c:v>1.1699241183581845E-2</c:v>
                  </c:pt>
                </c:numCache>
              </c:numRef>
            </c:plus>
            <c:minus>
              <c:numRef>
                <c:f>'MC3T3-N5'!$E$2:$E$91</c:f>
                <c:numCache>
                  <c:formatCode>General</c:formatCode>
                  <c:ptCount val="90"/>
                  <c:pt idx="0">
                    <c:v>9.7308798344849829E-4</c:v>
                  </c:pt>
                  <c:pt idx="5">
                    <c:v>3.1794055626435526E-3</c:v>
                  </c:pt>
                  <c:pt idx="10">
                    <c:v>4.7351704657333923E-3</c:v>
                  </c:pt>
                  <c:pt idx="15">
                    <c:v>1.0040325363487914E-2</c:v>
                  </c:pt>
                  <c:pt idx="20">
                    <c:v>1.5157421891008563E-2</c:v>
                  </c:pt>
                  <c:pt idx="25">
                    <c:v>5.4211647013225842E-3</c:v>
                  </c:pt>
                  <c:pt idx="30">
                    <c:v>3.2803111440091108E-3</c:v>
                  </c:pt>
                  <c:pt idx="35">
                    <c:v>4.854465551633682E-3</c:v>
                  </c:pt>
                  <c:pt idx="40">
                    <c:v>1.5016707493138333E-2</c:v>
                  </c:pt>
                  <c:pt idx="45">
                    <c:v>1.3833930234357521E-2</c:v>
                  </c:pt>
                  <c:pt idx="50">
                    <c:v>1.8576106137531263E-2</c:v>
                  </c:pt>
                  <c:pt idx="55">
                    <c:v>2.351093867198328E-2</c:v>
                  </c:pt>
                  <c:pt idx="60">
                    <c:v>3.715682173740019E-3</c:v>
                  </c:pt>
                  <c:pt idx="65">
                    <c:v>3.6281234305165005E-3</c:v>
                  </c:pt>
                  <c:pt idx="70">
                    <c:v>1.2971842801290689E-2</c:v>
                  </c:pt>
                  <c:pt idx="75">
                    <c:v>1.1409864585789218E-2</c:v>
                  </c:pt>
                  <c:pt idx="80">
                    <c:v>8.451973919381817E-3</c:v>
                  </c:pt>
                  <c:pt idx="85">
                    <c:v>1.1699241183581845E-2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'MC3T3-N5'!$A$2:$A$91</c:f>
              <c:strCache>
                <c:ptCount val="86"/>
                <c:pt idx="0">
                  <c:v>wnt 10 ng/ml+0.0uM</c:v>
                </c:pt>
                <c:pt idx="5">
                  <c:v>wnt 10 ng/ml+0.5uM</c:v>
                </c:pt>
                <c:pt idx="10">
                  <c:v>wnt 10 ng/ml+1.0uM</c:v>
                </c:pt>
                <c:pt idx="15">
                  <c:v>wnt 10 ng/ml+2.0uM</c:v>
                </c:pt>
                <c:pt idx="20">
                  <c:v>wnt 10 ng/ml+5.0uM</c:v>
                </c:pt>
                <c:pt idx="25">
                  <c:v>wnt 10 ng/ml+10.0uM</c:v>
                </c:pt>
                <c:pt idx="30">
                  <c:v>VA1-wnt 10 ng/ml+0.0uM</c:v>
                </c:pt>
                <c:pt idx="35">
                  <c:v>VA1-wnt 10 ng/ml+0.5uM</c:v>
                </c:pt>
                <c:pt idx="40">
                  <c:v>VA1-wnt 10 ng/ml+1.0uM</c:v>
                </c:pt>
                <c:pt idx="45">
                  <c:v>VA1-wnt 10 ng/ml+2.0uM</c:v>
                </c:pt>
                <c:pt idx="50">
                  <c:v>VA1-wnt 10 ng/ml+5.0uM</c:v>
                </c:pt>
                <c:pt idx="55">
                  <c:v>VA1-wnt 10 ng/ml+10.0uM</c:v>
                </c:pt>
                <c:pt idx="60">
                  <c:v>CO7-wnt 10 ng/ml+0.0uM</c:v>
                </c:pt>
                <c:pt idx="65">
                  <c:v>CO7-wnt 10 ng/ml+0.5uM</c:v>
                </c:pt>
                <c:pt idx="70">
                  <c:v>CO7-wnt 10 ng/ml+1.0uM</c:v>
                </c:pt>
                <c:pt idx="75">
                  <c:v>CO7-wnt 10 ng/ml+2.0uM</c:v>
                </c:pt>
                <c:pt idx="80">
                  <c:v>CO7-wnt 10 ng/ml+5.0uM</c:v>
                </c:pt>
                <c:pt idx="85">
                  <c:v>CO7-wnt 10 ng/ml+10.0uM</c:v>
                </c:pt>
              </c:strCache>
            </c:strRef>
          </c:cat>
          <c:val>
            <c:numRef>
              <c:f>'MC3T3-N5'!$C$2:$C$91</c:f>
              <c:numCache>
                <c:formatCode>General</c:formatCode>
                <c:ptCount val="90"/>
                <c:pt idx="0">
                  <c:v>6.3780500288765484E-3</c:v>
                </c:pt>
                <c:pt idx="5">
                  <c:v>1.2577455805359138E-2</c:v>
                </c:pt>
                <c:pt idx="10">
                  <c:v>2.5521795885147108E-2</c:v>
                </c:pt>
                <c:pt idx="15">
                  <c:v>3.301938865409567E-2</c:v>
                </c:pt>
                <c:pt idx="20">
                  <c:v>3.4899592904175387E-2</c:v>
                </c:pt>
                <c:pt idx="25">
                  <c:v>5.9803826555272291E-2</c:v>
                </c:pt>
                <c:pt idx="30">
                  <c:v>4.2309330109826888E-3</c:v>
                </c:pt>
                <c:pt idx="35">
                  <c:v>2.4487470769288512E-2</c:v>
                </c:pt>
                <c:pt idx="40">
                  <c:v>4.9862384123414358E-2</c:v>
                </c:pt>
                <c:pt idx="45">
                  <c:v>6.855305103958656E-2</c:v>
                </c:pt>
                <c:pt idx="50">
                  <c:v>7.0001545112016422E-2</c:v>
                </c:pt>
                <c:pt idx="55">
                  <c:v>0.10167457719341948</c:v>
                </c:pt>
                <c:pt idx="60">
                  <c:v>7.8899010374066953E-3</c:v>
                </c:pt>
                <c:pt idx="65">
                  <c:v>1.2354723189565691E-2</c:v>
                </c:pt>
                <c:pt idx="70">
                  <c:v>3.0214415194561365E-2</c:v>
                </c:pt>
                <c:pt idx="75">
                  <c:v>4.536500435621061E-2</c:v>
                </c:pt>
                <c:pt idx="80">
                  <c:v>0.10089742543025931</c:v>
                </c:pt>
                <c:pt idx="85">
                  <c:v>0.12135796107562397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B-4EA1-9C64-B231076CF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530256"/>
        <c:axId val="658525008"/>
      </c:barChart>
      <c:catAx>
        <c:axId val="65853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525008"/>
        <c:crosses val="autoZero"/>
        <c:auto val="1"/>
        <c:lblAlgn val="ctr"/>
        <c:lblOffset val="100"/>
        <c:noMultiLvlLbl val="0"/>
      </c:catAx>
      <c:valAx>
        <c:axId val="6585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530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ALP</a:t>
            </a:r>
            <a:r>
              <a:rPr lang="en-US" baseline="0"/>
              <a:t> activity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'BMSC-N5'!$C$1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'BMSC-N5'!$E$2:$E$91</c:f>
                <c:numCache>
                  <c:formatCode>General</c:formatCode>
                  <c:ptCount val="90"/>
                  <c:pt idx="0">
                    <c:v>2.6073679802485466E-4</c:v>
                  </c:pt>
                  <c:pt idx="5">
                    <c:v>1.8970777088379363E-3</c:v>
                  </c:pt>
                  <c:pt idx="10">
                    <c:v>2.4050447659729065E-3</c:v>
                  </c:pt>
                  <c:pt idx="15">
                    <c:v>5.2753061568656511E-3</c:v>
                  </c:pt>
                  <c:pt idx="20">
                    <c:v>9.5320711551437759E-3</c:v>
                  </c:pt>
                  <c:pt idx="25">
                    <c:v>5.2903129607013199E-3</c:v>
                  </c:pt>
                  <c:pt idx="30">
                    <c:v>4.4105717542694881E-4</c:v>
                  </c:pt>
                  <c:pt idx="35">
                    <c:v>2.2702885234008106E-3</c:v>
                  </c:pt>
                  <c:pt idx="40">
                    <c:v>3.4653900317332075E-4</c:v>
                  </c:pt>
                  <c:pt idx="45">
                    <c:v>7.7410674550085932E-3</c:v>
                  </c:pt>
                  <c:pt idx="50">
                    <c:v>7.2315261838479328E-3</c:v>
                  </c:pt>
                  <c:pt idx="55">
                    <c:v>3.4377127082242487E-3</c:v>
                  </c:pt>
                  <c:pt idx="60">
                    <c:v>6.9642179666976479E-4</c:v>
                  </c:pt>
                  <c:pt idx="65">
                    <c:v>1.6463419158852142E-3</c:v>
                  </c:pt>
                  <c:pt idx="70">
                    <c:v>5.5344615255224197E-4</c:v>
                  </c:pt>
                  <c:pt idx="75">
                    <c:v>7.611038723772539E-3</c:v>
                  </c:pt>
                  <c:pt idx="80">
                    <c:v>8.0380866877422224E-3</c:v>
                  </c:pt>
                  <c:pt idx="85">
                    <c:v>5.5706315658991881E-3</c:v>
                  </c:pt>
                </c:numCache>
              </c:numRef>
            </c:plus>
            <c:minus>
              <c:numRef>
                <c:f>'BMSC-N5'!$E$2:$E$91</c:f>
                <c:numCache>
                  <c:formatCode>General</c:formatCode>
                  <c:ptCount val="90"/>
                  <c:pt idx="0">
                    <c:v>2.6073679802485466E-4</c:v>
                  </c:pt>
                  <c:pt idx="5">
                    <c:v>1.8970777088379363E-3</c:v>
                  </c:pt>
                  <c:pt idx="10">
                    <c:v>2.4050447659729065E-3</c:v>
                  </c:pt>
                  <c:pt idx="15">
                    <c:v>5.2753061568656511E-3</c:v>
                  </c:pt>
                  <c:pt idx="20">
                    <c:v>9.5320711551437759E-3</c:v>
                  </c:pt>
                  <c:pt idx="25">
                    <c:v>5.2903129607013199E-3</c:v>
                  </c:pt>
                  <c:pt idx="30">
                    <c:v>4.4105717542694881E-4</c:v>
                  </c:pt>
                  <c:pt idx="35">
                    <c:v>2.2702885234008106E-3</c:v>
                  </c:pt>
                  <c:pt idx="40">
                    <c:v>3.4653900317332075E-4</c:v>
                  </c:pt>
                  <c:pt idx="45">
                    <c:v>7.7410674550085932E-3</c:v>
                  </c:pt>
                  <c:pt idx="50">
                    <c:v>7.2315261838479328E-3</c:v>
                  </c:pt>
                  <c:pt idx="55">
                    <c:v>3.4377127082242487E-3</c:v>
                  </c:pt>
                  <c:pt idx="60">
                    <c:v>6.9642179666976479E-4</c:v>
                  </c:pt>
                  <c:pt idx="65">
                    <c:v>1.6463419158852142E-3</c:v>
                  </c:pt>
                  <c:pt idx="70">
                    <c:v>5.5344615255224197E-4</c:v>
                  </c:pt>
                  <c:pt idx="75">
                    <c:v>7.611038723772539E-3</c:v>
                  </c:pt>
                  <c:pt idx="80">
                    <c:v>8.0380866877422224E-3</c:v>
                  </c:pt>
                  <c:pt idx="85">
                    <c:v>5.5706315658991881E-3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'BMSC-N5'!$A$2:$A$91</c:f>
              <c:strCache>
                <c:ptCount val="86"/>
                <c:pt idx="0">
                  <c:v>wnt 10 ng/ml+0.0uM</c:v>
                </c:pt>
                <c:pt idx="5">
                  <c:v>wnt 10 ng/ml+0.5uM</c:v>
                </c:pt>
                <c:pt idx="10">
                  <c:v>wnt 10 ng/ml+1.0uM</c:v>
                </c:pt>
                <c:pt idx="15">
                  <c:v>wnt 10 ng/ml+2.0uM</c:v>
                </c:pt>
                <c:pt idx="20">
                  <c:v>wnt 10 ng/ml+5.0uM</c:v>
                </c:pt>
                <c:pt idx="25">
                  <c:v>wnt 10 ng/ml+10.0uM</c:v>
                </c:pt>
                <c:pt idx="30">
                  <c:v>VA1-wnt 10 ng/ml+0.0uM</c:v>
                </c:pt>
                <c:pt idx="35">
                  <c:v>VA1-wnt 10 ng/ml+0.5uM</c:v>
                </c:pt>
                <c:pt idx="40">
                  <c:v>VA1-wnt 10 ng/ml+1.0uM</c:v>
                </c:pt>
                <c:pt idx="45">
                  <c:v>VA1-wnt 10 ng/ml+2.0uM</c:v>
                </c:pt>
                <c:pt idx="50">
                  <c:v>VA1-wnt 10 ng/ml+5.0uM</c:v>
                </c:pt>
                <c:pt idx="55">
                  <c:v>VA1-wnt 10 ng/ml+10.0uM</c:v>
                </c:pt>
                <c:pt idx="60">
                  <c:v>CO7-wnt 10 ng/ml+0.0uM</c:v>
                </c:pt>
                <c:pt idx="65">
                  <c:v>CO7-wnt 10 ng/ml+0.5uM</c:v>
                </c:pt>
                <c:pt idx="70">
                  <c:v>CO7-wnt 10 ng/ml+1.0uM</c:v>
                </c:pt>
                <c:pt idx="75">
                  <c:v>CO7-wnt 10 ng/ml+2.0uM</c:v>
                </c:pt>
                <c:pt idx="80">
                  <c:v>CO7-wnt 10 ng/ml+5.0uM</c:v>
                </c:pt>
                <c:pt idx="85">
                  <c:v>CO7-wnt 10 ng/ml+10.0uM</c:v>
                </c:pt>
              </c:strCache>
            </c:strRef>
          </c:cat>
          <c:val>
            <c:numRef>
              <c:f>'BMSC-N5'!$C$2:$C$91</c:f>
              <c:numCache>
                <c:formatCode>General</c:formatCode>
                <c:ptCount val="90"/>
                <c:pt idx="0">
                  <c:v>1.7213304597987348E-3</c:v>
                </c:pt>
                <c:pt idx="5">
                  <c:v>6.3589355241169526E-3</c:v>
                </c:pt>
                <c:pt idx="10">
                  <c:v>7.8611365623755987E-3</c:v>
                </c:pt>
                <c:pt idx="15">
                  <c:v>1.6689167954978754E-2</c:v>
                </c:pt>
                <c:pt idx="20">
                  <c:v>3.4725777359338642E-2</c:v>
                </c:pt>
                <c:pt idx="25">
                  <c:v>3.6294073794741047E-2</c:v>
                </c:pt>
                <c:pt idx="30">
                  <c:v>2.0623536973766281E-3</c:v>
                </c:pt>
                <c:pt idx="35">
                  <c:v>4.0759097269502361E-3</c:v>
                </c:pt>
                <c:pt idx="40">
                  <c:v>1.0634458704946559E-2</c:v>
                </c:pt>
                <c:pt idx="45">
                  <c:v>2.2749245988698468E-2</c:v>
                </c:pt>
                <c:pt idx="50">
                  <c:v>4.3034722131235326E-2</c:v>
                </c:pt>
                <c:pt idx="55">
                  <c:v>3.9834750180107639E-2</c:v>
                </c:pt>
                <c:pt idx="60">
                  <c:v>2.0183933201674319E-3</c:v>
                </c:pt>
                <c:pt idx="65">
                  <c:v>2.8223597652298031E-3</c:v>
                </c:pt>
                <c:pt idx="70">
                  <c:v>9.0150747555942986E-3</c:v>
                </c:pt>
                <c:pt idx="75">
                  <c:v>2.4163245757023496E-2</c:v>
                </c:pt>
                <c:pt idx="80">
                  <c:v>4.4459080979179694E-2</c:v>
                </c:pt>
                <c:pt idx="85">
                  <c:v>5.1925747701024011E-2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4-4491-8642-98CCE11C6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5212808"/>
        <c:axId val="785216744"/>
      </c:barChart>
      <c:catAx>
        <c:axId val="78521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216744"/>
        <c:crosses val="autoZero"/>
        <c:auto val="1"/>
        <c:lblAlgn val="ctr"/>
        <c:lblOffset val="100"/>
        <c:noMultiLvlLbl val="0"/>
      </c:catAx>
      <c:valAx>
        <c:axId val="78521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5212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85168</xdr:colOff>
      <xdr:row>51</xdr:row>
      <xdr:rowOff>183946</xdr:rowOff>
    </xdr:from>
    <xdr:to>
      <xdr:col>21</xdr:col>
      <xdr:colOff>540253</xdr:colOff>
      <xdr:row>72</xdr:row>
      <xdr:rowOff>136574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01AB2B-17D8-4081-8006-9E0DECD8E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269120</xdr:colOff>
      <xdr:row>25</xdr:row>
      <xdr:rowOff>155927</xdr:rowOff>
    </xdr:from>
    <xdr:to>
      <xdr:col>17</xdr:col>
      <xdr:colOff>536221</xdr:colOff>
      <xdr:row>46</xdr:row>
      <xdr:rowOff>35278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78FE73-18A8-4DB0-8343-31D726625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="80" zoomScaleNormal="80" workbookViewId="0">
      <selection activeCell="P81" sqref="P81"/>
    </sheetView>
  </sheetViews>
  <sheetFormatPr defaultRowHeight="15" x14ac:dyDescent="0.25"/>
  <cols>
    <col min="1" max="1" width="36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8</v>
      </c>
      <c r="B2">
        <v>8.442920738883487E-3</v>
      </c>
      <c r="C2">
        <f>AVERAGE(B2,B6)</f>
        <v>6.3780500288765484E-3</v>
      </c>
      <c r="D2">
        <f>STDEVA(B2,B6)</f>
        <v>2.920168162638776E-3</v>
      </c>
      <c r="E2">
        <f>STDEV(B2:B6)/SQRT(COUNT(B2:B6))</f>
        <v>9.7308798344849829E-4</v>
      </c>
      <c r="F2">
        <f>C2/C2</f>
        <v>1</v>
      </c>
      <c r="G2">
        <f>(E2/C2)*100</f>
        <v>15.256825817339994</v>
      </c>
    </row>
    <row r="3" spans="1:7" x14ac:dyDescent="0.25">
      <c r="B3">
        <v>5.8063178267781851E-3</v>
      </c>
    </row>
    <row r="4" spans="1:7" x14ac:dyDescent="0.25">
      <c r="B4">
        <v>2.8131793188696133E-3</v>
      </c>
    </row>
    <row r="5" spans="1:7" x14ac:dyDescent="0.25">
      <c r="B5">
        <v>3.9063178267781896E-3</v>
      </c>
    </row>
    <row r="6" spans="1:7" x14ac:dyDescent="0.25">
      <c r="B6">
        <v>4.3131793188696099E-3</v>
      </c>
    </row>
    <row r="7" spans="1:7" x14ac:dyDescent="0.25">
      <c r="A7" t="s">
        <v>9</v>
      </c>
      <c r="B7">
        <v>1.8416950522487156E-2</v>
      </c>
      <c r="C7">
        <f>AVERAGE(B7,B11)</f>
        <v>1.2577455805359138E-2</v>
      </c>
      <c r="D7">
        <f>STDEVA(B7,B11)</f>
        <v>8.2582926263684801E-3</v>
      </c>
      <c r="E7">
        <f>STDEV(B7:B11)/SQRT(COUNT(B7:B11))</f>
        <v>3.1794055626435526E-3</v>
      </c>
      <c r="F7">
        <f>C7/C2</f>
        <v>1.9719907727933854</v>
      </c>
      <c r="G7">
        <f>(E7/C2)*100</f>
        <v>49.8491787967926</v>
      </c>
    </row>
    <row r="8" spans="1:7" x14ac:dyDescent="0.25">
      <c r="B8">
        <v>1.7728426244742832E-2</v>
      </c>
    </row>
    <row r="9" spans="1:7" x14ac:dyDescent="0.25">
      <c r="B9">
        <v>5.4979610882311169E-3</v>
      </c>
    </row>
    <row r="10" spans="1:7" x14ac:dyDescent="0.25">
      <c r="B10">
        <v>2.0628426244742801E-2</v>
      </c>
    </row>
    <row r="11" spans="1:7" x14ac:dyDescent="0.25">
      <c r="B11">
        <v>6.7379610882311201E-3</v>
      </c>
    </row>
    <row r="12" spans="1:7" x14ac:dyDescent="0.25">
      <c r="A12" t="s">
        <v>10</v>
      </c>
      <c r="B12">
        <v>1.6733224222585923E-2</v>
      </c>
      <c r="C12">
        <f>AVERAGE(B12,B16)</f>
        <v>2.5521795885147108E-2</v>
      </c>
      <c r="D12">
        <f>STDEVA(B12,B16)</f>
        <v>1.2428917239081898E-2</v>
      </c>
      <c r="E12">
        <f>STDEV(B12:B16)/SQRT(COUNT(B12:B16))</f>
        <v>4.7351704657333923E-3</v>
      </c>
      <c r="F12">
        <f>C12/C2</f>
        <v>4.0015044989608848</v>
      </c>
      <c r="G12">
        <f>E12/C2*100</f>
        <v>74.241663898761573</v>
      </c>
    </row>
    <row r="13" spans="1:7" x14ac:dyDescent="0.25">
      <c r="B13">
        <v>2.2767959605232958E-2</v>
      </c>
    </row>
    <row r="14" spans="1:7" x14ac:dyDescent="0.25">
      <c r="B14">
        <v>1.5910367547708332E-2</v>
      </c>
    </row>
    <row r="15" spans="1:7" x14ac:dyDescent="0.25">
      <c r="B15">
        <v>3.9467959605233E-2</v>
      </c>
    </row>
    <row r="16" spans="1:7" x14ac:dyDescent="0.25">
      <c r="B16">
        <v>3.4310367547708297E-2</v>
      </c>
    </row>
    <row r="17" spans="1:7" x14ac:dyDescent="0.25">
      <c r="A17" t="s">
        <v>11</v>
      </c>
      <c r="B17">
        <v>5.4419936016164336E-2</v>
      </c>
      <c r="C17">
        <f>AVERAGE(B17,B21)</f>
        <v>3.301938865409567E-2</v>
      </c>
      <c r="D17">
        <f>STDEVA(B17,B21)</f>
        <v>3.0264944321645264E-2</v>
      </c>
      <c r="E17">
        <f>STDEV(B17:B21)/SQRT(COUNT(B17:B21))</f>
        <v>1.0040325363487914E-2</v>
      </c>
      <c r="F17">
        <f>C17/C2</f>
        <v>5.1770350662978126</v>
      </c>
      <c r="G17">
        <f>E17/C2*100</f>
        <v>157.4199844471344</v>
      </c>
    </row>
    <row r="18" spans="1:7" x14ac:dyDescent="0.25">
      <c r="B18">
        <v>5.8525113388207636E-2</v>
      </c>
    </row>
    <row r="19" spans="1:7" x14ac:dyDescent="0.25">
      <c r="B19">
        <v>1.1918841292026972E-2</v>
      </c>
    </row>
    <row r="20" spans="1:7" x14ac:dyDescent="0.25">
      <c r="B20">
        <v>3.7525113388207597E-2</v>
      </c>
    </row>
    <row r="21" spans="1:7" x14ac:dyDescent="0.25">
      <c r="B21">
        <v>1.1618841292026999E-2</v>
      </c>
    </row>
    <row r="22" spans="1:7" x14ac:dyDescent="0.25">
      <c r="A22" t="s">
        <v>12</v>
      </c>
      <c r="B22">
        <v>2.0218165502930371E-2</v>
      </c>
      <c r="C22">
        <f>AVERAGE(B22,B26)</f>
        <v>3.4899592904175387E-2</v>
      </c>
      <c r="D22">
        <f>STDEVA(B22,B26)</f>
        <v>2.0762673745836686E-2</v>
      </c>
      <c r="E22">
        <f>STDEV(B22:B26)/SQRT(COUNT(B22:B26))</f>
        <v>1.5157421891008563E-2</v>
      </c>
      <c r="F22">
        <f>C22/C2</f>
        <v>5.4718280267743085</v>
      </c>
      <c r="G22">
        <f>E22/C2*100</f>
        <v>237.64978045615055</v>
      </c>
    </row>
    <row r="23" spans="1:7" x14ac:dyDescent="0.25">
      <c r="B23">
        <v>4.0047284050282551E-2</v>
      </c>
    </row>
    <row r="24" spans="1:7" x14ac:dyDescent="0.25">
      <c r="B24">
        <v>0.10881020305420372</v>
      </c>
    </row>
    <row r="25" spans="1:7" x14ac:dyDescent="0.25">
      <c r="B25">
        <v>3.7447284050282602E-2</v>
      </c>
    </row>
    <row r="26" spans="1:7" x14ac:dyDescent="0.25">
      <c r="B26">
        <v>4.9581020305420401E-2</v>
      </c>
    </row>
    <row r="27" spans="1:7" x14ac:dyDescent="0.25">
      <c r="A27" t="s">
        <v>13</v>
      </c>
      <c r="B27">
        <v>4.9692862848800375E-2</v>
      </c>
      <c r="C27">
        <f>AVERAGE(B27,B31)</f>
        <v>5.9803826555272291E-2</v>
      </c>
      <c r="D27">
        <f>STDEVA(B27,B31)</f>
        <v>1.4299062002354665E-2</v>
      </c>
      <c r="E27">
        <f>STDEV(B27:B31)/SQRT(COUNT(B27:B31))</f>
        <v>5.4211647013225842E-3</v>
      </c>
      <c r="F27">
        <f>C27/C2</f>
        <v>9.3765063435550289</v>
      </c>
      <c r="G27">
        <f>E27/C2</f>
        <v>0.84997211950021134</v>
      </c>
    </row>
    <row r="28" spans="1:7" x14ac:dyDescent="0.25">
      <c r="B28">
        <v>6.0504639993045443E-2</v>
      </c>
    </row>
    <row r="29" spans="1:7" x14ac:dyDescent="0.25">
      <c r="B29">
        <v>7.9414790261744195E-2</v>
      </c>
    </row>
    <row r="30" spans="1:7" x14ac:dyDescent="0.25">
      <c r="B30">
        <v>5.3624639993045398E-2</v>
      </c>
    </row>
    <row r="31" spans="1:7" x14ac:dyDescent="0.25">
      <c r="B31">
        <v>6.99147902617442E-2</v>
      </c>
    </row>
    <row r="32" spans="1:7" x14ac:dyDescent="0.25">
      <c r="A32" t="s">
        <v>14</v>
      </c>
      <c r="B32">
        <v>4.6052294939364479E-3</v>
      </c>
      <c r="C32">
        <f>AVERAGE(B32,B36)</f>
        <v>4.2309330109826888E-3</v>
      </c>
      <c r="D32">
        <f>STDEVA(B32,B36)</f>
        <v>5.293351625417558E-4</v>
      </c>
      <c r="E32">
        <f>STDEV(B32:B36)/SQRT(COUNT(B32:B36))</f>
        <v>3.2803111440091108E-3</v>
      </c>
      <c r="F32">
        <f>C32/C32</f>
        <v>1</v>
      </c>
      <c r="G32">
        <f>E32/C2</f>
        <v>0.51431254523836278</v>
      </c>
    </row>
    <row r="33" spans="1:7" x14ac:dyDescent="0.25">
      <c r="B33">
        <v>8.4396278891339799E-3</v>
      </c>
    </row>
    <row r="34" spans="1:7" x14ac:dyDescent="0.25">
      <c r="B34">
        <v>3.616636528028933E-3</v>
      </c>
    </row>
    <row r="35" spans="1:7" x14ac:dyDescent="0.25">
      <c r="B35">
        <v>2.0943611800704299E-2</v>
      </c>
    </row>
    <row r="36" spans="1:7" x14ac:dyDescent="0.25">
      <c r="B36">
        <v>3.8566365280289301E-3</v>
      </c>
    </row>
    <row r="37" spans="1:7" x14ac:dyDescent="0.25">
      <c r="A37" t="s">
        <v>15</v>
      </c>
      <c r="B37">
        <v>2.2831482558532727E-2</v>
      </c>
      <c r="C37">
        <f>AVERAGE(B37,B41)</f>
        <v>2.4487470769288512E-2</v>
      </c>
      <c r="D37">
        <f>STDEVA(B37,B41)</f>
        <v>2.3419209867807885E-3</v>
      </c>
      <c r="E37">
        <f>STDEV(B37:B41)/SQRT(COUNT(B37:B41))</f>
        <v>4.854465551633682E-3</v>
      </c>
      <c r="F37">
        <f>C37/C32</f>
        <v>5.7877235838345218</v>
      </c>
      <c r="G37">
        <f>E37/C2</f>
        <v>0.76112064497066423</v>
      </c>
    </row>
    <row r="38" spans="1:7" x14ac:dyDescent="0.25">
      <c r="B38">
        <v>4.7153303494133466E-3</v>
      </c>
    </row>
    <row r="39" spans="1:7" x14ac:dyDescent="0.25">
      <c r="B39">
        <v>2.4443458980044346E-2</v>
      </c>
    </row>
    <row r="40" spans="1:7" x14ac:dyDescent="0.25">
      <c r="B40">
        <v>4.8253303494133499E-3</v>
      </c>
    </row>
    <row r="41" spans="1:7" x14ac:dyDescent="0.25">
      <c r="B41">
        <v>2.6143458980044301E-2</v>
      </c>
    </row>
    <row r="42" spans="1:7" x14ac:dyDescent="0.25">
      <c r="A42" t="s">
        <v>16</v>
      </c>
      <c r="B42">
        <v>2.0384543587829009E-2</v>
      </c>
      <c r="C42">
        <f>AVERAGE(B42,B46)</f>
        <v>4.9862384123414358E-2</v>
      </c>
      <c r="D42">
        <f>STDEVA(B42,B46)</f>
        <v>4.1687961874896179E-2</v>
      </c>
      <c r="E42">
        <f>STDEV(B42:B46)/SQRT(COUNT(B42:B46))</f>
        <v>1.5016707493138333E-2</v>
      </c>
      <c r="F42">
        <f>C42/C32</f>
        <v>11.785198204268703</v>
      </c>
      <c r="G42">
        <f>E42/C2</f>
        <v>2.3544355132290216</v>
      </c>
    </row>
    <row r="43" spans="1:7" x14ac:dyDescent="0.25">
      <c r="B43">
        <v>2.0464862074724074E-2</v>
      </c>
    </row>
    <row r="44" spans="1:7" x14ac:dyDescent="0.25">
      <c r="B44">
        <v>8.6440224658999726E-2</v>
      </c>
    </row>
    <row r="45" spans="1:7" x14ac:dyDescent="0.25">
      <c r="B45">
        <v>2.4664862074724101E-2</v>
      </c>
    </row>
    <row r="46" spans="1:7" x14ac:dyDescent="0.25">
      <c r="B46">
        <v>7.9340224658999703E-2</v>
      </c>
    </row>
    <row r="47" spans="1:7" x14ac:dyDescent="0.25">
      <c r="A47" t="s">
        <v>17</v>
      </c>
      <c r="B47">
        <v>7.4876423812594031E-2</v>
      </c>
      <c r="C47">
        <f>AVERAGE(B47,B51)</f>
        <v>6.855305103958656E-2</v>
      </c>
      <c r="D47">
        <f>STDEVA(B47,B51)</f>
        <v>8.9425995355279231E-3</v>
      </c>
      <c r="E47">
        <f>STDEV(B47:B51)/SQRT(COUNT(B47:B51))</f>
        <v>1.3833930234357521E-2</v>
      </c>
      <c r="F47">
        <f>C47/C32</f>
        <v>16.202821188999216</v>
      </c>
      <c r="G47">
        <f>E47/C2</f>
        <v>2.1689905491058492</v>
      </c>
    </row>
    <row r="48" spans="1:7" x14ac:dyDescent="0.25">
      <c r="B48">
        <v>1.191884129202697E-2</v>
      </c>
    </row>
    <row r="49" spans="1:18" ht="18.75" x14ac:dyDescent="0.3">
      <c r="B49">
        <v>6.7629678266579119E-2</v>
      </c>
      <c r="N49" s="1" t="s">
        <v>26</v>
      </c>
      <c r="O49" s="1"/>
      <c r="P49" s="1"/>
      <c r="Q49" s="1"/>
      <c r="R49" s="1"/>
    </row>
    <row r="50" spans="1:18" x14ac:dyDescent="0.25">
      <c r="B50">
        <v>1.2818841292027001E-2</v>
      </c>
    </row>
    <row r="51" spans="1:18" x14ac:dyDescent="0.25">
      <c r="B51">
        <v>6.2229678266579103E-2</v>
      </c>
    </row>
    <row r="52" spans="1:18" x14ac:dyDescent="0.25">
      <c r="A52" t="s">
        <v>18</v>
      </c>
      <c r="B52">
        <v>4.6017757752451635E-2</v>
      </c>
      <c r="C52">
        <f>AVERAGE(B52,B56)</f>
        <v>7.0001545112016422E-2</v>
      </c>
      <c r="D52">
        <f>STDEVA(B52,B56)</f>
        <v>3.3918197360968884E-2</v>
      </c>
      <c r="E52">
        <f>STDEV(B52:B56)/SQRT(COUNT(B52:B56))</f>
        <v>1.8576106137531263E-2</v>
      </c>
      <c r="F52">
        <f>C52/C32</f>
        <v>16.545179261951411</v>
      </c>
      <c r="G52">
        <f>E52/C2</f>
        <v>2.9125055547429315</v>
      </c>
    </row>
    <row r="53" spans="1:18" x14ac:dyDescent="0.25">
      <c r="B53">
        <v>0.11525745096877407</v>
      </c>
    </row>
    <row r="54" spans="1:18" x14ac:dyDescent="0.25">
      <c r="B54">
        <v>6.8585332471581203E-2</v>
      </c>
    </row>
    <row r="55" spans="1:18" x14ac:dyDescent="0.25">
      <c r="B55">
        <v>0.15325745096877399</v>
      </c>
    </row>
    <row r="56" spans="1:18" x14ac:dyDescent="0.25">
      <c r="B56">
        <v>9.3985332471581196E-2</v>
      </c>
    </row>
    <row r="57" spans="1:18" x14ac:dyDescent="0.25">
      <c r="A57" t="s">
        <v>19</v>
      </c>
      <c r="B57">
        <v>0.10702341137123746</v>
      </c>
      <c r="C57">
        <f>AVERAGE(B57,B61)</f>
        <v>0.10167457719341948</v>
      </c>
      <c r="D57">
        <f>STDEVA(B57,B61)</f>
        <v>7.5643938371549296E-3</v>
      </c>
      <c r="E57">
        <f>STDEV(B57:B61)/SQRT(COUNT(B57:B61))</f>
        <v>2.351093867198328E-2</v>
      </c>
      <c r="F57">
        <f>C57/C32</f>
        <v>24.031242501238335</v>
      </c>
      <c r="G57">
        <f>E57/C2</f>
        <v>3.6862267566948792</v>
      </c>
    </row>
    <row r="58" spans="1:18" x14ac:dyDescent="0.25">
      <c r="B58">
        <v>0.10294858497555194</v>
      </c>
    </row>
    <row r="59" spans="1:18" x14ac:dyDescent="0.25">
      <c r="B59">
        <v>4.4057430156015133E-3</v>
      </c>
    </row>
    <row r="60" spans="1:18" x14ac:dyDescent="0.25">
      <c r="B60">
        <v>0.14694858497555199</v>
      </c>
    </row>
    <row r="61" spans="1:18" x14ac:dyDescent="0.25">
      <c r="B61">
        <v>9.6325743015601498E-2</v>
      </c>
    </row>
    <row r="62" spans="1:18" x14ac:dyDescent="0.25">
      <c r="A62" t="s">
        <v>20</v>
      </c>
      <c r="B62">
        <v>8.7895289958918512E-3</v>
      </c>
      <c r="C62">
        <f>AVERAGE(B62,B66)</f>
        <v>7.8899010374066953E-3</v>
      </c>
      <c r="D62">
        <f>STDEVA(B62,B66)</f>
        <v>1.2722660599797267E-3</v>
      </c>
      <c r="E62">
        <f>STDEV(B62:B66)/SQRT(COUNT(B62:B66))</f>
        <v>3.715682173740019E-3</v>
      </c>
      <c r="F62">
        <f>C62/C62</f>
        <v>1</v>
      </c>
      <c r="G62">
        <f>E62/C2</f>
        <v>0.58257338166325301</v>
      </c>
    </row>
    <row r="63" spans="1:18" x14ac:dyDescent="0.25">
      <c r="B63">
        <v>2.88896137179069E-3</v>
      </c>
    </row>
    <row r="64" spans="1:18" x14ac:dyDescent="0.25">
      <c r="B64">
        <v>6.87027307892154E-3</v>
      </c>
    </row>
    <row r="65" spans="1:7" x14ac:dyDescent="0.25">
      <c r="B65">
        <v>2.4326330596621301E-2</v>
      </c>
    </row>
    <row r="66" spans="1:7" x14ac:dyDescent="0.25">
      <c r="B66">
        <v>6.9902730789215403E-3</v>
      </c>
    </row>
    <row r="67" spans="1:7" x14ac:dyDescent="0.25">
      <c r="A67" t="s">
        <v>21</v>
      </c>
      <c r="B67">
        <v>4.9916192370742848E-3</v>
      </c>
      <c r="C67">
        <f>AVERAGE(B67,B71)</f>
        <v>1.2354723189565691E-2</v>
      </c>
      <c r="D67">
        <f>STDEVA(B67,B71)</f>
        <v>1.0413001470776293E-2</v>
      </c>
      <c r="E67">
        <f>STDEV(B67:B71)/SQRT(COUNT(B67:B71))</f>
        <v>3.6281234305165005E-3</v>
      </c>
      <c r="F67">
        <f>C67/C62</f>
        <v>1.5658907673227955</v>
      </c>
      <c r="G67">
        <f>E67/C2</f>
        <v>0.56884524487738619</v>
      </c>
    </row>
    <row r="68" spans="1:7" x14ac:dyDescent="0.25">
      <c r="B68">
        <v>2.2669623059866962E-2</v>
      </c>
    </row>
    <row r="69" spans="1:7" x14ac:dyDescent="0.25">
      <c r="B69">
        <v>1.851782714205712E-2</v>
      </c>
    </row>
    <row r="70" spans="1:7" x14ac:dyDescent="0.25">
      <c r="B70">
        <v>2.6369623059866999E-2</v>
      </c>
    </row>
    <row r="71" spans="1:7" x14ac:dyDescent="0.25">
      <c r="B71">
        <v>1.9717827142057099E-2</v>
      </c>
    </row>
    <row r="72" spans="1:7" x14ac:dyDescent="0.25">
      <c r="A72" t="s">
        <v>22</v>
      </c>
      <c r="B72">
        <v>1.5910367547708332E-2</v>
      </c>
      <c r="C72">
        <f>AVERAGE(B72,B76)</f>
        <v>3.0214415194561365E-2</v>
      </c>
      <c r="D72">
        <f>STDEVA(B72,B76)</f>
        <v>2.0228978179010523E-2</v>
      </c>
      <c r="E72">
        <f>STDEV(B72:B76)/SQRT(COUNT(B72:B76))</f>
        <v>1.2971842801290689E-2</v>
      </c>
      <c r="F72">
        <f>C72/C62</f>
        <v>3.8295049648040247</v>
      </c>
      <c r="G72">
        <f>E72/C2</f>
        <v>2.0338258155017317</v>
      </c>
    </row>
    <row r="73" spans="1:7" x14ac:dyDescent="0.25">
      <c r="B73">
        <v>9.0184541321208886E-2</v>
      </c>
    </row>
    <row r="74" spans="1:7" x14ac:dyDescent="0.25">
      <c r="B74">
        <v>7.361846284141435E-2</v>
      </c>
    </row>
    <row r="75" spans="1:7" x14ac:dyDescent="0.25">
      <c r="B75">
        <v>4.24845413212089E-2</v>
      </c>
    </row>
    <row r="76" spans="1:7" x14ac:dyDescent="0.25">
      <c r="B76">
        <v>4.4518462841414398E-2</v>
      </c>
    </row>
    <row r="77" spans="1:7" x14ac:dyDescent="0.25">
      <c r="A77" t="s">
        <v>23</v>
      </c>
      <c r="B77">
        <v>1.4104690292559615E-2</v>
      </c>
      <c r="C77">
        <f>AVERAGE(B77,B81)</f>
        <v>4.536500435621061E-2</v>
      </c>
      <c r="D77">
        <f>STDEVA(B77,B81)</f>
        <v>4.4208760112857626E-2</v>
      </c>
      <c r="E77">
        <f>STDEV(B77:B81)/SQRT(COUNT(B77:B81))</f>
        <v>1.1409864585789218E-2</v>
      </c>
      <c r="F77">
        <f>C77/C62</f>
        <v>5.7497558133025048</v>
      </c>
      <c r="G77">
        <f>E77/C2</f>
        <v>1.7889267933194608</v>
      </c>
    </row>
    <row r="78" spans="1:7" x14ac:dyDescent="0.25">
      <c r="B78">
        <v>6.9079831556312157E-2</v>
      </c>
    </row>
    <row r="79" spans="1:7" x14ac:dyDescent="0.25">
      <c r="B79">
        <v>4.5225318419861639E-2</v>
      </c>
    </row>
    <row r="80" spans="1:7" x14ac:dyDescent="0.25">
      <c r="B80">
        <v>6.8059831556312206E-2</v>
      </c>
    </row>
    <row r="81" spans="1:7" x14ac:dyDescent="0.25">
      <c r="B81">
        <v>7.6625318419861602E-2</v>
      </c>
    </row>
    <row r="82" spans="1:7" x14ac:dyDescent="0.25">
      <c r="A82" t="s">
        <v>24</v>
      </c>
      <c r="B82">
        <v>0.12062951935346661</v>
      </c>
      <c r="C82">
        <f>AVERAGE(B82,B86)</f>
        <v>0.10089742543025931</v>
      </c>
      <c r="D82">
        <f>STDEVA(B82,B86)</f>
        <v>2.7905394840219429E-2</v>
      </c>
      <c r="E82">
        <f>STDEV(B82:B86)/SQRT(COUNT(B82:B86))</f>
        <v>8.451973919381817E-3</v>
      </c>
      <c r="F82">
        <f>C82/C62</f>
        <v>12.788173761862918</v>
      </c>
      <c r="G82">
        <f>E82/C2</f>
        <v>1.3251658235848891</v>
      </c>
    </row>
    <row r="83" spans="1:7" x14ac:dyDescent="0.25">
      <c r="B83">
        <v>7.899431606024146E-2</v>
      </c>
    </row>
    <row r="84" spans="1:7" x14ac:dyDescent="0.25">
      <c r="B84">
        <v>0.11046533150705216</v>
      </c>
    </row>
    <row r="85" spans="1:7" x14ac:dyDescent="0.25">
      <c r="B85">
        <v>0.109894316060241</v>
      </c>
    </row>
    <row r="86" spans="1:7" x14ac:dyDescent="0.25">
      <c r="B86">
        <v>8.1165331507052005E-2</v>
      </c>
    </row>
    <row r="87" spans="1:7" x14ac:dyDescent="0.25">
      <c r="A87" t="s">
        <v>25</v>
      </c>
      <c r="B87">
        <v>0.14125059064419593</v>
      </c>
      <c r="C87">
        <f>AVERAGE(B87,B91)</f>
        <v>0.12135796107562397</v>
      </c>
      <c r="D87">
        <f>STDEVA(B87,B91)</f>
        <v>2.8132426527138484E-2</v>
      </c>
      <c r="E87">
        <f>STDEV(B87:B91)/SQRT(COUNT(B87:B91))</f>
        <v>1.1699241183581845E-2</v>
      </c>
      <c r="F87">
        <f>C87/C62</f>
        <v>15.381430071208181</v>
      </c>
      <c r="G87">
        <f>E87/C2</f>
        <v>1.8342974938443042</v>
      </c>
    </row>
    <row r="88" spans="1:7" x14ac:dyDescent="0.25">
      <c r="B88">
        <v>7.899431606024146E-2</v>
      </c>
    </row>
    <row r="89" spans="1:7" x14ac:dyDescent="0.25">
      <c r="B89">
        <v>0.11046533150705216</v>
      </c>
    </row>
    <row r="90" spans="1:7" x14ac:dyDescent="0.25">
      <c r="B90">
        <v>7.7594316060241503E-2</v>
      </c>
    </row>
    <row r="91" spans="1:7" x14ac:dyDescent="0.25">
      <c r="B91">
        <v>0.101465331507052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zoomScale="90" zoomScaleNormal="90" workbookViewId="0">
      <selection activeCell="P22" sqref="P22"/>
    </sheetView>
  </sheetViews>
  <sheetFormatPr defaultRowHeight="15" x14ac:dyDescent="0.25"/>
  <cols>
    <col min="1" max="1" width="30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</v>
      </c>
    </row>
    <row r="2" spans="1:7" x14ac:dyDescent="0.25">
      <c r="A2" t="s">
        <v>8</v>
      </c>
      <c r="B2">
        <v>1.9542704647345695E-3</v>
      </c>
      <c r="C2">
        <f>AVERAGE(B2,B6)</f>
        <v>1.7213304597987348E-3</v>
      </c>
      <c r="D2">
        <f>STDEVA(B2,B6)</f>
        <v>3.2942691419951325E-4</v>
      </c>
      <c r="E2">
        <f>STDEV(B2:B6)/SQRT(COUNT(B2:B6))</f>
        <v>2.6073679802485466E-4</v>
      </c>
      <c r="F2">
        <f>C2/C2</f>
        <v>1</v>
      </c>
      <c r="G2">
        <f>E2/C2</f>
        <v>0.15147399300384257</v>
      </c>
    </row>
    <row r="3" spans="1:7" x14ac:dyDescent="0.25">
      <c r="B3">
        <v>2.6798389969745467E-3</v>
      </c>
    </row>
    <row r="4" spans="1:7" x14ac:dyDescent="0.25">
      <c r="B4">
        <v>1.2983904548628984E-3</v>
      </c>
    </row>
    <row r="5" spans="1:7" x14ac:dyDescent="0.25">
      <c r="B5">
        <v>2.3858389969745502E-3</v>
      </c>
    </row>
    <row r="6" spans="1:7" x14ac:dyDescent="0.25">
      <c r="B6">
        <v>1.4883904548629E-3</v>
      </c>
    </row>
    <row r="7" spans="1:7" x14ac:dyDescent="0.25">
      <c r="A7" t="s">
        <v>9</v>
      </c>
      <c r="B7">
        <v>1.0720645903372074E-2</v>
      </c>
      <c r="C7">
        <f>AVERAGE(B7,B11)</f>
        <v>6.3589355241169526E-3</v>
      </c>
      <c r="D7">
        <f>STDEVA(B7,B11)</f>
        <v>6.1683899734860884E-3</v>
      </c>
      <c r="E7">
        <f>STDEV(B7:B11)/SQRT(COUNT(B7:B11))</f>
        <v>1.8970777088379363E-3</v>
      </c>
      <c r="F7">
        <f>C7/C2</f>
        <v>3.6941979896529955</v>
      </c>
      <c r="G7">
        <f>E7/C2</f>
        <v>1.1020996567153936</v>
      </c>
    </row>
    <row r="8" spans="1:7" x14ac:dyDescent="0.25">
      <c r="B8">
        <v>8.1823505744966895E-3</v>
      </c>
    </row>
    <row r="9" spans="1:7" x14ac:dyDescent="0.25">
      <c r="B9">
        <v>1.7572251448618329E-3</v>
      </c>
    </row>
    <row r="10" spans="1:7" x14ac:dyDescent="0.25">
      <c r="B10">
        <v>9.4323505744966906E-3</v>
      </c>
    </row>
    <row r="11" spans="1:7" x14ac:dyDescent="0.25">
      <c r="B11">
        <v>1.99722514486183E-3</v>
      </c>
    </row>
    <row r="12" spans="1:7" x14ac:dyDescent="0.25">
      <c r="A12" t="s">
        <v>10</v>
      </c>
      <c r="B12">
        <v>7.7230265642704264E-3</v>
      </c>
      <c r="C12">
        <f>AVERAGE(B12,B16)</f>
        <v>7.8611365623755987E-3</v>
      </c>
      <c r="D12">
        <f>STDEVA(B12,B16)</f>
        <v>1.9531703241965588E-4</v>
      </c>
      <c r="E12">
        <f>STDEV(B12:B16)/SQRT(COUNT(B12:B16))</f>
        <v>2.4050447659729065E-3</v>
      </c>
      <c r="F12">
        <f>C12/C2</f>
        <v>4.5668956344935392</v>
      </c>
      <c r="G12">
        <f>E12/C2</f>
        <v>1.3972010733221525</v>
      </c>
    </row>
    <row r="13" spans="1:7" x14ac:dyDescent="0.25">
      <c r="B13">
        <v>1.5804805706113947E-2</v>
      </c>
    </row>
    <row r="14" spans="1:7" x14ac:dyDescent="0.25">
      <c r="B14">
        <v>7.3432465604807672E-3</v>
      </c>
    </row>
    <row r="15" spans="1:7" x14ac:dyDescent="0.25">
      <c r="B15">
        <v>1.8804805706113901E-2</v>
      </c>
    </row>
    <row r="16" spans="1:7" x14ac:dyDescent="0.25">
      <c r="B16">
        <v>7.9992465604807692E-3</v>
      </c>
    </row>
    <row r="17" spans="1:15" x14ac:dyDescent="0.25">
      <c r="A17" t="s">
        <v>11</v>
      </c>
      <c r="B17">
        <v>2.7707332236714285E-2</v>
      </c>
      <c r="C17">
        <f>AVERAGE(B17,B21)</f>
        <v>1.6689167954978754E-2</v>
      </c>
      <c r="D17">
        <f>STDEVA(B17,B21)</f>
        <v>1.5582037359685198E-2</v>
      </c>
      <c r="E17">
        <f>STDEV(B17:B21)/SQRT(COUNT(B17:B21))</f>
        <v>5.2753061568656511E-3</v>
      </c>
      <c r="F17">
        <f>C17/C2</f>
        <v>9.6955049275838192</v>
      </c>
      <c r="G17">
        <f>E17/C2</f>
        <v>3.0646678717824249</v>
      </c>
    </row>
    <row r="18" spans="1:15" x14ac:dyDescent="0.25">
      <c r="B18">
        <v>2.7011590794557366E-2</v>
      </c>
    </row>
    <row r="19" spans="1:15" x14ac:dyDescent="0.25">
      <c r="B19">
        <v>5.5010036732432164E-3</v>
      </c>
    </row>
    <row r="20" spans="1:15" x14ac:dyDescent="0.25">
      <c r="B20">
        <v>2.66115907945574E-2</v>
      </c>
    </row>
    <row r="21" spans="1:15" x14ac:dyDescent="0.25">
      <c r="B21">
        <v>5.6710036732432198E-3</v>
      </c>
    </row>
    <row r="22" spans="1:15" x14ac:dyDescent="0.25">
      <c r="A22" t="s">
        <v>12</v>
      </c>
      <c r="B22">
        <v>9.3314610013524781E-3</v>
      </c>
      <c r="C22">
        <f>AVERAGE(B22,B26)</f>
        <v>3.4725777359338642E-2</v>
      </c>
      <c r="D22">
        <f>STDEVA(B22,B26)</f>
        <v>3.591298660065697E-2</v>
      </c>
      <c r="E22">
        <f>STDEV(B22:B26)/SQRT(COUNT(B22:B26))</f>
        <v>9.5320711551437759E-3</v>
      </c>
      <c r="F22">
        <f>C22/C2</f>
        <v>20.173800539960773</v>
      </c>
      <c r="G22">
        <f>E22/C2</f>
        <v>5.5376183584518142</v>
      </c>
    </row>
    <row r="23" spans="1:15" x14ac:dyDescent="0.25">
      <c r="B23">
        <v>1.8483361869361174E-2</v>
      </c>
    </row>
    <row r="24" spans="1:15" ht="18.75" x14ac:dyDescent="0.3">
      <c r="B24">
        <v>5.022009371732479E-2</v>
      </c>
      <c r="K24" s="1" t="s">
        <v>26</v>
      </c>
      <c r="L24" s="1"/>
      <c r="M24" s="1"/>
      <c r="N24" s="1"/>
      <c r="O24" s="1"/>
    </row>
    <row r="25" spans="1:15" x14ac:dyDescent="0.25">
      <c r="B25">
        <v>3.9983361869361203E-2</v>
      </c>
    </row>
    <row r="26" spans="1:15" x14ac:dyDescent="0.25">
      <c r="B26">
        <v>6.0120093717324803E-2</v>
      </c>
    </row>
    <row r="27" spans="1:15" x14ac:dyDescent="0.25">
      <c r="A27" t="s">
        <v>13</v>
      </c>
      <c r="B27">
        <v>2.2935167468677093E-2</v>
      </c>
      <c r="C27">
        <f>AVERAGE(B27,B31)</f>
        <v>3.6294073794741047E-2</v>
      </c>
      <c r="D27">
        <f>STDEVA(B27,B31)</f>
        <v>1.8892346504791362E-2</v>
      </c>
      <c r="E27">
        <f>STDEV(B27:B31)/SQRT(COUNT(B27:B31))</f>
        <v>5.2903129607013199E-3</v>
      </c>
      <c r="F27">
        <f>C27/C2</f>
        <v>21.084896039651042</v>
      </c>
      <c r="G27">
        <f>E27/C2</f>
        <v>3.0733860140486247</v>
      </c>
    </row>
    <row r="28" spans="1:15" x14ac:dyDescent="0.25">
      <c r="B28">
        <v>2.7925218458328665E-2</v>
      </c>
    </row>
    <row r="29" spans="1:15" x14ac:dyDescent="0.25">
      <c r="B29">
        <v>3.6652980120805013E-2</v>
      </c>
    </row>
    <row r="30" spans="1:15" x14ac:dyDescent="0.25">
      <c r="B30">
        <v>4.79252184583287E-2</v>
      </c>
    </row>
    <row r="31" spans="1:15" x14ac:dyDescent="0.25">
      <c r="B31">
        <v>4.9652980120804997E-2</v>
      </c>
    </row>
    <row r="32" spans="1:15" x14ac:dyDescent="0.25">
      <c r="A32" t="s">
        <v>14</v>
      </c>
      <c r="B32">
        <v>2.1254905356629756E-3</v>
      </c>
      <c r="C32">
        <f>AVERAGE(B32,B36)</f>
        <v>2.0623536973766281E-3</v>
      </c>
      <c r="D32">
        <f>STDEVA(B32,B36)</f>
        <v>8.9288972989909891E-5</v>
      </c>
      <c r="E32">
        <f>STDEV(B32:B36)/SQRT(COUNT(B32:B36))</f>
        <v>4.4105717542694881E-4</v>
      </c>
      <c r="F32">
        <f>C32/C32</f>
        <v>1</v>
      </c>
      <c r="G32">
        <f>E32/C2</f>
        <v>0.25623039022879956</v>
      </c>
    </row>
    <row r="33" spans="1:7" x14ac:dyDescent="0.25">
      <c r="B33">
        <v>3.8952128719079901E-3</v>
      </c>
    </row>
    <row r="34" spans="1:7" x14ac:dyDescent="0.25">
      <c r="B34">
        <v>1.6692168590902768E-3</v>
      </c>
    </row>
    <row r="35" spans="1:7" x14ac:dyDescent="0.25">
      <c r="B35">
        <v>3.4752128719079899E-3</v>
      </c>
    </row>
    <row r="36" spans="1:7" x14ac:dyDescent="0.25">
      <c r="B36">
        <v>1.9992168590902801E-3</v>
      </c>
    </row>
    <row r="37" spans="1:7" x14ac:dyDescent="0.25">
      <c r="A37" t="s">
        <v>15</v>
      </c>
      <c r="B37">
        <v>5.8355131387866225E-3</v>
      </c>
      <c r="C37">
        <f>AVERAGE(B37,B41)</f>
        <v>4.0759097269502361E-3</v>
      </c>
      <c r="D37">
        <f>STDEVA(B37,B41)</f>
        <v>2.488455009416989E-3</v>
      </c>
      <c r="E37">
        <f>STDEV(B37:B41)/SQRT(COUNT(B37:B41))</f>
        <v>2.2702885234008106E-3</v>
      </c>
      <c r="F37">
        <f>C37/C32</f>
        <v>1.9763388463069687</v>
      </c>
      <c r="G37">
        <f>E37/C2</f>
        <v>1.3189149767710857</v>
      </c>
    </row>
    <row r="38" spans="1:7" x14ac:dyDescent="0.25">
      <c r="B38">
        <v>1.053760733470741E-2</v>
      </c>
    </row>
    <row r="39" spans="1:7" x14ac:dyDescent="0.25">
      <c r="B39">
        <v>2.1763063151138519E-3</v>
      </c>
    </row>
    <row r="40" spans="1:7" x14ac:dyDescent="0.25">
      <c r="B40">
        <v>1.36376073347074E-2</v>
      </c>
    </row>
    <row r="41" spans="1:7" x14ac:dyDescent="0.25">
      <c r="B41">
        <v>2.3163063151138501E-3</v>
      </c>
    </row>
    <row r="42" spans="1:7" x14ac:dyDescent="0.25">
      <c r="A42" t="s">
        <v>16</v>
      </c>
      <c r="B42">
        <v>1.1281596452328159E-2</v>
      </c>
      <c r="C42">
        <f>AVERAGE(B42,B46)</f>
        <v>1.0634458704946559E-2</v>
      </c>
      <c r="D42">
        <f>STDEVA(B42,B46)</f>
        <v>9.151909790706315E-4</v>
      </c>
      <c r="E42">
        <f>STDEV(B42:B46)/SQRT(COUNT(B42:B46))</f>
        <v>3.4653900317332075E-4</v>
      </c>
      <c r="F42">
        <f>C42/C32</f>
        <v>5.1564669622256787</v>
      </c>
      <c r="G42">
        <f>E42/C2</f>
        <v>0.20132043861806731</v>
      </c>
    </row>
    <row r="43" spans="1:7" x14ac:dyDescent="0.25">
      <c r="B43">
        <v>9.4082508866903114E-3</v>
      </c>
    </row>
    <row r="44" spans="1:7" x14ac:dyDescent="0.25">
      <c r="B44">
        <v>9.4453209575649563E-3</v>
      </c>
    </row>
    <row r="45" spans="1:7" x14ac:dyDescent="0.25">
      <c r="B45">
        <v>9.6682508866903095E-3</v>
      </c>
    </row>
    <row r="46" spans="1:7" x14ac:dyDescent="0.25">
      <c r="B46">
        <v>9.9873209575649605E-3</v>
      </c>
    </row>
    <row r="47" spans="1:7" x14ac:dyDescent="0.25">
      <c r="A47" t="s">
        <v>17</v>
      </c>
      <c r="B47">
        <v>3.9895488304153716E-2</v>
      </c>
      <c r="C47">
        <f>AVERAGE(B47,B51)</f>
        <v>2.2749245988698468E-2</v>
      </c>
      <c r="D47">
        <f>STDEVA(B47,B51)</f>
        <v>2.4248448426252272E-2</v>
      </c>
      <c r="E47">
        <f>STDEV(B47:B51)/SQRT(COUNT(B47:B51))</f>
        <v>7.7410674550085932E-3</v>
      </c>
      <c r="F47">
        <f>C47/C32</f>
        <v>11.030719908828514</v>
      </c>
      <c r="G47">
        <f>E47/C2</f>
        <v>4.497141970004825</v>
      </c>
    </row>
    <row r="48" spans="1:7" x14ac:dyDescent="0.25">
      <c r="B48">
        <v>3.4558349451966473E-2</v>
      </c>
    </row>
    <row r="49" spans="1:7" x14ac:dyDescent="0.25">
      <c r="B49">
        <v>5.5010036732432164E-3</v>
      </c>
    </row>
    <row r="50" spans="1:7" x14ac:dyDescent="0.25">
      <c r="B50">
        <v>3.6428349451966498E-2</v>
      </c>
    </row>
    <row r="51" spans="1:7" x14ac:dyDescent="0.25">
      <c r="B51">
        <v>5.6030036732432204E-3</v>
      </c>
    </row>
    <row r="52" spans="1:7" x14ac:dyDescent="0.25">
      <c r="A52" t="s">
        <v>18</v>
      </c>
      <c r="B52">
        <v>3.1213697661498049E-2</v>
      </c>
      <c r="C52">
        <f>AVERAGE(B52,B56)</f>
        <v>4.3034722131235326E-2</v>
      </c>
      <c r="D52">
        <f>STDEVA(B52,B56)</f>
        <v>1.6717453126246676E-2</v>
      </c>
      <c r="E52">
        <f>STDEV(B52:B56)/SQRT(COUNT(B52:B56))</f>
        <v>7.2315261838479328E-3</v>
      </c>
      <c r="F52">
        <f>C52/C32</f>
        <v>20.866799999426238</v>
      </c>
      <c r="G52">
        <f>E52/C2</f>
        <v>4.2011260200981244</v>
      </c>
    </row>
    <row r="53" spans="1:7" x14ac:dyDescent="0.25">
      <c r="B53">
        <v>2.1238965116516139E-2</v>
      </c>
    </row>
    <row r="54" spans="1:7" x14ac:dyDescent="0.25">
      <c r="B54">
        <v>5.3195746600972642E-2</v>
      </c>
    </row>
    <row r="55" spans="1:7" x14ac:dyDescent="0.25">
      <c r="B55">
        <v>2.34689651165161E-2</v>
      </c>
    </row>
    <row r="56" spans="1:7" x14ac:dyDescent="0.25">
      <c r="B56">
        <v>5.4855746600972602E-2</v>
      </c>
    </row>
    <row r="57" spans="1:7" x14ac:dyDescent="0.25">
      <c r="A57" t="s">
        <v>19</v>
      </c>
      <c r="B57">
        <v>3.1654768833037472E-2</v>
      </c>
      <c r="C57">
        <f>AVERAGE(B57,B61)</f>
        <v>3.9834750180107639E-2</v>
      </c>
      <c r="D57">
        <f>STDEVA(B57,B61)</f>
        <v>1.1568240560985517E-2</v>
      </c>
      <c r="E57">
        <f>STDEV(B57:B61)/SQRT(COUNT(B57:B61))</f>
        <v>3.4377127082242487E-3</v>
      </c>
      <c r="F57">
        <f>C57/C32</f>
        <v>19.315188384406884</v>
      </c>
      <c r="G57">
        <f>E57/C2</f>
        <v>1.9971253565257892</v>
      </c>
    </row>
    <row r="58" spans="1:7" x14ac:dyDescent="0.25">
      <c r="B58">
        <v>4.9395420632878821E-2</v>
      </c>
    </row>
    <row r="59" spans="1:7" x14ac:dyDescent="0.25">
      <c r="B59">
        <v>4.751473152717782E-2</v>
      </c>
    </row>
    <row r="60" spans="1:7" x14ac:dyDescent="0.25">
      <c r="B60">
        <v>4.9895420632878801E-2</v>
      </c>
    </row>
    <row r="61" spans="1:7" x14ac:dyDescent="0.25">
      <c r="B61">
        <v>4.8014731527177799E-2</v>
      </c>
    </row>
    <row r="62" spans="1:7" x14ac:dyDescent="0.25">
      <c r="A62" t="s">
        <v>20</v>
      </c>
      <c r="B62">
        <v>2.0334198533545444E-3</v>
      </c>
      <c r="C62">
        <f>AVERAGE(B62,B66)</f>
        <v>2.0183933201674319E-3</v>
      </c>
      <c r="D62">
        <f>STDEVA(B62,B66)</f>
        <v>2.1250727028663646E-5</v>
      </c>
      <c r="E62">
        <f>STDEV(B62:B66)/SQRT(COUNT(B62:B66))</f>
        <v>6.9642179666976479E-4</v>
      </c>
      <c r="F62">
        <f>C62/C62</f>
        <v>1</v>
      </c>
      <c r="G62">
        <f>E62/C2</f>
        <v>0.40458343876119718</v>
      </c>
    </row>
    <row r="63" spans="1:7" x14ac:dyDescent="0.25">
      <c r="B63">
        <v>4.0567056904116236E-3</v>
      </c>
    </row>
    <row r="64" spans="1:7" x14ac:dyDescent="0.25">
      <c r="B64">
        <v>1.3333667869803185E-3</v>
      </c>
    </row>
    <row r="65" spans="1:7" x14ac:dyDescent="0.25">
      <c r="B65">
        <v>4.9867056904116204E-3</v>
      </c>
    </row>
    <row r="66" spans="1:7" x14ac:dyDescent="0.25">
      <c r="B66">
        <v>2.0033667869803198E-3</v>
      </c>
    </row>
    <row r="67" spans="1:7" x14ac:dyDescent="0.25">
      <c r="A67" t="s">
        <v>21</v>
      </c>
      <c r="B67">
        <v>3.1708952671945568E-3</v>
      </c>
      <c r="C67">
        <f>AVERAGE(B67,B71)</f>
        <v>2.8223597652298031E-3</v>
      </c>
      <c r="D67">
        <f>STDEVA(B67,B71)</f>
        <v>4.9290363384706895E-4</v>
      </c>
      <c r="E67">
        <f>STDEV(B67:B71)/SQRT(COUNT(B67:B71))</f>
        <v>1.6463419158852142E-3</v>
      </c>
      <c r="F67">
        <f>C67/C62</f>
        <v>1.3983200088056573</v>
      </c>
      <c r="G67">
        <f>E67/C2</f>
        <v>0.95643570734100147</v>
      </c>
    </row>
    <row r="68" spans="1:7" x14ac:dyDescent="0.25">
      <c r="B68">
        <v>9.2890756599790444E-3</v>
      </c>
    </row>
    <row r="69" spans="1:7" x14ac:dyDescent="0.25">
      <c r="B69">
        <v>2.3038242632650542E-3</v>
      </c>
    </row>
    <row r="70" spans="1:7" x14ac:dyDescent="0.25">
      <c r="B70">
        <v>9.39907565997904E-3</v>
      </c>
    </row>
    <row r="71" spans="1:7" x14ac:dyDescent="0.25">
      <c r="B71">
        <v>2.4738242632650499E-3</v>
      </c>
    </row>
    <row r="72" spans="1:7" x14ac:dyDescent="0.25">
      <c r="A72" t="s">
        <v>22</v>
      </c>
      <c r="B72">
        <v>1.0462902950707828E-2</v>
      </c>
      <c r="C72">
        <f>AVERAGE(B72,B76)</f>
        <v>9.0150747555942986E-3</v>
      </c>
      <c r="D72">
        <f>STDEVA(B72,B76)</f>
        <v>2.0475382695157125E-3</v>
      </c>
      <c r="E72">
        <f>STDEV(B72:B76)/SQRT(COUNT(B72:B76))</f>
        <v>5.5344615255224197E-4</v>
      </c>
      <c r="F72">
        <f>C72/C62</f>
        <v>4.4664608555316017</v>
      </c>
      <c r="G72">
        <f>E72/C2</f>
        <v>0.32152231397622116</v>
      </c>
    </row>
    <row r="73" spans="1:7" x14ac:dyDescent="0.25">
      <c r="B73">
        <v>8.5466894501802088E-3</v>
      </c>
    </row>
    <row r="74" spans="1:7" x14ac:dyDescent="0.25">
      <c r="B74">
        <v>7.3432465604807672E-3</v>
      </c>
    </row>
    <row r="75" spans="1:7" x14ac:dyDescent="0.25">
      <c r="B75">
        <v>8.7636894501802107E-3</v>
      </c>
    </row>
    <row r="76" spans="1:7" x14ac:dyDescent="0.25">
      <c r="B76">
        <v>7.56724656048077E-3</v>
      </c>
    </row>
    <row r="77" spans="1:7" x14ac:dyDescent="0.25">
      <c r="A77" t="s">
        <v>23</v>
      </c>
      <c r="B77">
        <v>4.1623634455942554E-2</v>
      </c>
      <c r="C77">
        <f>AVERAGE(B77,B81)</f>
        <v>2.4163245757023496E-2</v>
      </c>
      <c r="D77">
        <f>STDEVA(B77,B81)</f>
        <v>2.4692718502317249E-2</v>
      </c>
      <c r="E77">
        <f>STDEV(B77:B81)/SQRT(COUNT(B77:B81))</f>
        <v>7.611038723772539E-3</v>
      </c>
      <c r="F77">
        <f>C77/C62</f>
        <v>11.971524833930326</v>
      </c>
      <c r="G77">
        <f>E77/C2</f>
        <v>4.421602302129978</v>
      </c>
    </row>
    <row r="78" spans="1:7" x14ac:dyDescent="0.25">
      <c r="B78">
        <v>3.3977752080652776E-2</v>
      </c>
    </row>
    <row r="79" spans="1:7" x14ac:dyDescent="0.25">
      <c r="B79">
        <v>6.509857058104437E-3</v>
      </c>
    </row>
    <row r="80" spans="1:7" x14ac:dyDescent="0.25">
      <c r="B80">
        <v>3.6177752080652797E-2</v>
      </c>
    </row>
    <row r="81" spans="1:7" x14ac:dyDescent="0.25">
      <c r="B81">
        <v>6.7028570581044401E-3</v>
      </c>
    </row>
    <row r="82" spans="1:7" x14ac:dyDescent="0.25">
      <c r="A82" t="s">
        <v>24</v>
      </c>
      <c r="B82">
        <v>3.1882999179836377E-2</v>
      </c>
      <c r="C82">
        <f>AVERAGE(B82,B86)</f>
        <v>4.4459080979179694E-2</v>
      </c>
      <c r="D82">
        <f>STDEVA(B82,B86)</f>
        <v>1.7785265442144739E-2</v>
      </c>
      <c r="E82">
        <f>STDEV(B82:B86)/SQRT(COUNT(B82:B86))</f>
        <v>8.0380866877422224E-3</v>
      </c>
      <c r="F82">
        <f>C82/C62</f>
        <v>22.026965970880084</v>
      </c>
      <c r="G82">
        <f>E82/C2</f>
        <v>4.6696940973681889</v>
      </c>
    </row>
    <row r="83" spans="1:7" x14ac:dyDescent="0.25">
      <c r="B83">
        <v>2.0873223886089986E-2</v>
      </c>
    </row>
    <row r="84" spans="1:7" x14ac:dyDescent="0.25">
      <c r="B84">
        <v>5.5675162778523045E-2</v>
      </c>
    </row>
    <row r="85" spans="1:7" x14ac:dyDescent="0.25">
      <c r="B85">
        <v>2.0993223886089998E-2</v>
      </c>
    </row>
    <row r="86" spans="1:7" x14ac:dyDescent="0.25">
      <c r="B86">
        <v>5.7035162778523003E-2</v>
      </c>
    </row>
    <row r="87" spans="1:7" x14ac:dyDescent="0.25">
      <c r="A87" t="s">
        <v>25</v>
      </c>
      <c r="B87">
        <v>3.6458915104726826E-2</v>
      </c>
      <c r="C87">
        <f>AVERAGE(B87,B91)</f>
        <v>5.1925747701024011E-2</v>
      </c>
      <c r="D87">
        <f>STDEVA(B87,B91)</f>
        <v>2.1873404424637782E-2</v>
      </c>
      <c r="E87">
        <f>STDEV(B87:B91)/SQRT(COUNT(B87:B91))</f>
        <v>5.5706315658991881E-3</v>
      </c>
      <c r="F87">
        <f>C87/C62</f>
        <v>25.72627801637622</v>
      </c>
      <c r="G87">
        <f>E87/C2</f>
        <v>3.2362359790870894</v>
      </c>
    </row>
    <row r="88" spans="1:7" x14ac:dyDescent="0.25">
      <c r="B88">
        <v>5.0983999157100994E-2</v>
      </c>
    </row>
    <row r="89" spans="1:7" x14ac:dyDescent="0.25">
      <c r="B89">
        <v>6.5192580297321209E-2</v>
      </c>
    </row>
    <row r="90" spans="1:7" x14ac:dyDescent="0.25">
      <c r="B90">
        <v>5.2983999157101003E-2</v>
      </c>
    </row>
    <row r="91" spans="1:7" x14ac:dyDescent="0.25">
      <c r="B91">
        <v>6.7392580297321203E-2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MC3T3-N5</vt:lpstr>
      <vt:lpstr>BMSC-N5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vandana</dc:creator>
  <cp:lastModifiedBy>Sree</cp:lastModifiedBy>
  <dcterms:created xsi:type="dcterms:W3CDTF">2021-12-26T04:14:54Z</dcterms:created>
  <dcterms:modified xsi:type="dcterms:W3CDTF">2022-01-06T17:21:45Z</dcterms:modified>
</cp:coreProperties>
</file>