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-Steve-02-05-2021\eLife final Figs-raw data\"/>
    </mc:Choice>
  </mc:AlternateContent>
  <xr:revisionPtr revIDLastSave="0" documentId="8_{F24924A5-09E0-4FC6-A156-3DD920EF4F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Analysis 1" sheetId="5" r:id="rId1"/>
    <sheet name="Analysis 2" sheetId="6" r:id="rId2"/>
    <sheet name="Analysis 3" sheetId="7" r:id="rId3"/>
    <sheet name="CT Value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7" l="1"/>
  <c r="E63" i="7"/>
  <c r="C63" i="7"/>
  <c r="F62" i="7"/>
  <c r="F61" i="7"/>
  <c r="E61" i="7"/>
  <c r="C61" i="7"/>
  <c r="F60" i="7"/>
  <c r="F59" i="7"/>
  <c r="E59" i="7"/>
  <c r="C59" i="7"/>
  <c r="F58" i="7"/>
  <c r="F57" i="7"/>
  <c r="E57" i="7"/>
  <c r="C57" i="7"/>
  <c r="F56" i="7"/>
  <c r="F55" i="7"/>
  <c r="E55" i="7"/>
  <c r="C55" i="7"/>
  <c r="F54" i="7"/>
  <c r="G55" i="7" l="1"/>
  <c r="H54" i="7" s="1"/>
  <c r="I54" i="7" s="1"/>
  <c r="F50" i="7"/>
  <c r="E50" i="7"/>
  <c r="C50" i="7"/>
  <c r="F49" i="7"/>
  <c r="F48" i="7"/>
  <c r="E48" i="7"/>
  <c r="C48" i="7"/>
  <c r="F47" i="7"/>
  <c r="F46" i="7"/>
  <c r="E46" i="7"/>
  <c r="C46" i="7"/>
  <c r="F45" i="7"/>
  <c r="F44" i="7"/>
  <c r="E44" i="7"/>
  <c r="C44" i="7"/>
  <c r="F43" i="7"/>
  <c r="F42" i="7"/>
  <c r="E42" i="7"/>
  <c r="C42" i="7"/>
  <c r="F41" i="7"/>
  <c r="F37" i="7"/>
  <c r="E37" i="7"/>
  <c r="C37" i="7"/>
  <c r="F36" i="7"/>
  <c r="F35" i="7"/>
  <c r="E35" i="7"/>
  <c r="C35" i="7"/>
  <c r="F34" i="7"/>
  <c r="F33" i="7"/>
  <c r="E33" i="7"/>
  <c r="C33" i="7"/>
  <c r="F32" i="7"/>
  <c r="F31" i="7"/>
  <c r="E31" i="7"/>
  <c r="C31" i="7"/>
  <c r="F30" i="7"/>
  <c r="F29" i="7"/>
  <c r="E29" i="7"/>
  <c r="C29" i="7"/>
  <c r="F28" i="7"/>
  <c r="F24" i="7"/>
  <c r="E24" i="7"/>
  <c r="C24" i="7"/>
  <c r="F23" i="7"/>
  <c r="F22" i="7"/>
  <c r="E22" i="7"/>
  <c r="C22" i="7"/>
  <c r="F21" i="7"/>
  <c r="F20" i="7"/>
  <c r="E20" i="7"/>
  <c r="C20" i="7"/>
  <c r="F19" i="7"/>
  <c r="F18" i="7"/>
  <c r="E18" i="7"/>
  <c r="C18" i="7"/>
  <c r="F17" i="7"/>
  <c r="F16" i="7"/>
  <c r="E16" i="7"/>
  <c r="C16" i="7"/>
  <c r="F15" i="7"/>
  <c r="F11" i="7"/>
  <c r="E11" i="7"/>
  <c r="C11" i="7"/>
  <c r="F10" i="7"/>
  <c r="F9" i="7"/>
  <c r="E9" i="7"/>
  <c r="C9" i="7"/>
  <c r="F8" i="7"/>
  <c r="F7" i="7"/>
  <c r="E7" i="7"/>
  <c r="C7" i="7"/>
  <c r="F6" i="7"/>
  <c r="F5" i="7"/>
  <c r="E5" i="7"/>
  <c r="C5" i="7"/>
  <c r="F4" i="7"/>
  <c r="F3" i="7"/>
  <c r="E3" i="7"/>
  <c r="C3" i="7"/>
  <c r="F2" i="7"/>
  <c r="F37" i="6"/>
  <c r="E37" i="6"/>
  <c r="C37" i="6"/>
  <c r="F36" i="6"/>
  <c r="F35" i="6"/>
  <c r="E35" i="6"/>
  <c r="C35" i="6"/>
  <c r="F34" i="6"/>
  <c r="F33" i="6"/>
  <c r="E33" i="6"/>
  <c r="C33" i="6"/>
  <c r="F32" i="6"/>
  <c r="F31" i="6"/>
  <c r="E31" i="6"/>
  <c r="C31" i="6"/>
  <c r="F30" i="6"/>
  <c r="F29" i="6"/>
  <c r="E29" i="6"/>
  <c r="C29" i="6"/>
  <c r="F28" i="6"/>
  <c r="F24" i="6"/>
  <c r="E24" i="6"/>
  <c r="C24" i="6"/>
  <c r="F23" i="6"/>
  <c r="F22" i="6"/>
  <c r="E22" i="6"/>
  <c r="C22" i="6"/>
  <c r="F21" i="6"/>
  <c r="F20" i="6"/>
  <c r="E20" i="6"/>
  <c r="C20" i="6"/>
  <c r="F19" i="6"/>
  <c r="F18" i="6"/>
  <c r="E18" i="6"/>
  <c r="C18" i="6"/>
  <c r="F17" i="6"/>
  <c r="F16" i="6"/>
  <c r="E16" i="6"/>
  <c r="C16" i="6"/>
  <c r="F15" i="6"/>
  <c r="F11" i="6"/>
  <c r="E11" i="6"/>
  <c r="C11" i="6"/>
  <c r="F10" i="6"/>
  <c r="F9" i="6"/>
  <c r="E9" i="6"/>
  <c r="C9" i="6"/>
  <c r="F8" i="6"/>
  <c r="F7" i="6"/>
  <c r="E7" i="6"/>
  <c r="C7" i="6"/>
  <c r="F6" i="6"/>
  <c r="F5" i="6"/>
  <c r="E5" i="6"/>
  <c r="C5" i="6"/>
  <c r="F4" i="6"/>
  <c r="F3" i="6"/>
  <c r="E3" i="6"/>
  <c r="C3" i="6"/>
  <c r="F2" i="6"/>
  <c r="F50" i="5"/>
  <c r="E50" i="5"/>
  <c r="C50" i="5"/>
  <c r="F49" i="5"/>
  <c r="F48" i="5"/>
  <c r="E48" i="5"/>
  <c r="C48" i="5"/>
  <c r="F47" i="5"/>
  <c r="F46" i="5"/>
  <c r="E46" i="5"/>
  <c r="C46" i="5"/>
  <c r="F45" i="5"/>
  <c r="F44" i="5"/>
  <c r="E44" i="5"/>
  <c r="C44" i="5"/>
  <c r="F43" i="5"/>
  <c r="F42" i="5"/>
  <c r="E42" i="5"/>
  <c r="C42" i="5"/>
  <c r="F41" i="5"/>
  <c r="H55" i="7" l="1"/>
  <c r="I55" i="7" s="1"/>
  <c r="J55" i="7" s="1"/>
  <c r="H59" i="7"/>
  <c r="I59" i="7" s="1"/>
  <c r="H58" i="7"/>
  <c r="I58" i="7" s="1"/>
  <c r="G16" i="7"/>
  <c r="H23" i="7" s="1"/>
  <c r="I23" i="7" s="1"/>
  <c r="H63" i="7"/>
  <c r="I63" i="7" s="1"/>
  <c r="H56" i="7"/>
  <c r="I56" i="7" s="1"/>
  <c r="H60" i="7"/>
  <c r="I60" i="7" s="1"/>
  <c r="H61" i="7"/>
  <c r="I61" i="7" s="1"/>
  <c r="H62" i="7"/>
  <c r="I62" i="7" s="1"/>
  <c r="K63" i="7" s="1"/>
  <c r="L63" i="7" s="1"/>
  <c r="H57" i="7"/>
  <c r="I57" i="7" s="1"/>
  <c r="G16" i="6"/>
  <c r="H19" i="6" s="1"/>
  <c r="I19" i="6" s="1"/>
  <c r="G3" i="6"/>
  <c r="H5" i="6" s="1"/>
  <c r="G42" i="7"/>
  <c r="H44" i="7" s="1"/>
  <c r="I44" i="7" s="1"/>
  <c r="G29" i="7"/>
  <c r="H22" i="7"/>
  <c r="I22" i="7" s="1"/>
  <c r="G3" i="7"/>
  <c r="H6" i="7" s="1"/>
  <c r="I6" i="7" s="1"/>
  <c r="G29" i="6"/>
  <c r="H31" i="6" s="1"/>
  <c r="I31" i="6" s="1"/>
  <c r="G42" i="5"/>
  <c r="H49" i="5" s="1"/>
  <c r="I49" i="5" s="1"/>
  <c r="F37" i="5"/>
  <c r="E37" i="5"/>
  <c r="C37" i="5"/>
  <c r="F36" i="5"/>
  <c r="F35" i="5"/>
  <c r="E35" i="5"/>
  <c r="C35" i="5"/>
  <c r="F34" i="5"/>
  <c r="F33" i="5"/>
  <c r="E33" i="5"/>
  <c r="C33" i="5"/>
  <c r="F32" i="5"/>
  <c r="F31" i="5"/>
  <c r="E31" i="5"/>
  <c r="C31" i="5"/>
  <c r="F30" i="5"/>
  <c r="F29" i="5"/>
  <c r="E29" i="5"/>
  <c r="C29" i="5"/>
  <c r="F28" i="5"/>
  <c r="F24" i="5"/>
  <c r="E24" i="5"/>
  <c r="C24" i="5"/>
  <c r="F23" i="5"/>
  <c r="F22" i="5"/>
  <c r="E22" i="5"/>
  <c r="C22" i="5"/>
  <c r="F21" i="5"/>
  <c r="F20" i="5"/>
  <c r="E20" i="5"/>
  <c r="C20" i="5"/>
  <c r="F19" i="5"/>
  <c r="F18" i="5"/>
  <c r="E18" i="5"/>
  <c r="C18" i="5"/>
  <c r="F17" i="5"/>
  <c r="F16" i="5"/>
  <c r="E16" i="5"/>
  <c r="C16" i="5"/>
  <c r="F15" i="5"/>
  <c r="H7" i="6" l="1"/>
  <c r="K59" i="7"/>
  <c r="L59" i="7" s="1"/>
  <c r="H11" i="6"/>
  <c r="I11" i="6" s="1"/>
  <c r="H9" i="6"/>
  <c r="I9" i="6" s="1"/>
  <c r="H10" i="6"/>
  <c r="H3" i="6"/>
  <c r="K57" i="7"/>
  <c r="L57" i="7" s="1"/>
  <c r="H6" i="6"/>
  <c r="I6" i="6" s="1"/>
  <c r="K55" i="7"/>
  <c r="L55" i="7" s="1"/>
  <c r="H4" i="6"/>
  <c r="H8" i="6"/>
  <c r="H18" i="7"/>
  <c r="I18" i="7" s="1"/>
  <c r="K61" i="7"/>
  <c r="L61" i="7" s="1"/>
  <c r="H21" i="7"/>
  <c r="I21" i="7" s="1"/>
  <c r="K22" i="7" s="1"/>
  <c r="L22" i="7" s="1"/>
  <c r="H19" i="7"/>
  <c r="I19" i="7" s="1"/>
  <c r="J59" i="7"/>
  <c r="H16" i="7"/>
  <c r="I16" i="7" s="1"/>
  <c r="H9" i="7"/>
  <c r="I9" i="7" s="1"/>
  <c r="H24" i="7"/>
  <c r="I24" i="7" s="1"/>
  <c r="J24" i="7" s="1"/>
  <c r="H17" i="7"/>
  <c r="I17" i="7" s="1"/>
  <c r="H15" i="7"/>
  <c r="I15" i="7" s="1"/>
  <c r="K16" i="7" s="1"/>
  <c r="L16" i="7" s="1"/>
  <c r="H20" i="7"/>
  <c r="I20" i="7" s="1"/>
  <c r="J63" i="7"/>
  <c r="J61" i="7"/>
  <c r="J57" i="7"/>
  <c r="H47" i="7"/>
  <c r="I47" i="7" s="1"/>
  <c r="H42" i="7"/>
  <c r="I42" i="7" s="1"/>
  <c r="H46" i="7"/>
  <c r="I46" i="7" s="1"/>
  <c r="H48" i="7"/>
  <c r="I48" i="7" s="1"/>
  <c r="H49" i="7"/>
  <c r="I49" i="7" s="1"/>
  <c r="H43" i="7"/>
  <c r="I43" i="7" s="1"/>
  <c r="H41" i="7"/>
  <c r="I41" i="7" s="1"/>
  <c r="H50" i="7"/>
  <c r="I50" i="7" s="1"/>
  <c r="H45" i="7"/>
  <c r="I45" i="7" s="1"/>
  <c r="H34" i="7"/>
  <c r="I34" i="7" s="1"/>
  <c r="H32" i="7"/>
  <c r="I32" i="7" s="1"/>
  <c r="H35" i="7"/>
  <c r="I35" i="7" s="1"/>
  <c r="H36" i="7"/>
  <c r="I36" i="7" s="1"/>
  <c r="H31" i="7"/>
  <c r="I31" i="7" s="1"/>
  <c r="H29" i="7"/>
  <c r="I29" i="7" s="1"/>
  <c r="H28" i="7"/>
  <c r="I28" i="7" s="1"/>
  <c r="K29" i="7" s="1"/>
  <c r="L29" i="7" s="1"/>
  <c r="H33" i="7"/>
  <c r="I33" i="7" s="1"/>
  <c r="H37" i="7"/>
  <c r="I37" i="7" s="1"/>
  <c r="H30" i="7"/>
  <c r="I30" i="7" s="1"/>
  <c r="H11" i="7"/>
  <c r="I11" i="7" s="1"/>
  <c r="H4" i="7"/>
  <c r="I4" i="7" s="1"/>
  <c r="H2" i="7"/>
  <c r="I2" i="7" s="1"/>
  <c r="H8" i="7"/>
  <c r="I8" i="7" s="1"/>
  <c r="K9" i="7" s="1"/>
  <c r="L9" i="7" s="1"/>
  <c r="H10" i="7"/>
  <c r="I10" i="7" s="1"/>
  <c r="H5" i="7"/>
  <c r="I5" i="7" s="1"/>
  <c r="H3" i="7"/>
  <c r="I3" i="7" s="1"/>
  <c r="H7" i="7"/>
  <c r="I7" i="7" s="1"/>
  <c r="J7" i="7" s="1"/>
  <c r="H24" i="6"/>
  <c r="I24" i="6" s="1"/>
  <c r="H16" i="6"/>
  <c r="I16" i="6" s="1"/>
  <c r="H20" i="6"/>
  <c r="I20" i="6" s="1"/>
  <c r="J20" i="6" s="1"/>
  <c r="H23" i="6"/>
  <c r="I23" i="6" s="1"/>
  <c r="H17" i="6"/>
  <c r="I17" i="6" s="1"/>
  <c r="H22" i="6"/>
  <c r="I22" i="6" s="1"/>
  <c r="H15" i="6"/>
  <c r="I15" i="6" s="1"/>
  <c r="H21" i="6"/>
  <c r="I21" i="6" s="1"/>
  <c r="H18" i="6"/>
  <c r="I18" i="6" s="1"/>
  <c r="I7" i="6"/>
  <c r="H2" i="6"/>
  <c r="I2" i="6" s="1"/>
  <c r="K3" i="6" s="1"/>
  <c r="L3" i="6" s="1"/>
  <c r="I10" i="6"/>
  <c r="I3" i="6"/>
  <c r="I4" i="6"/>
  <c r="I8" i="6"/>
  <c r="I5" i="6"/>
  <c r="H34" i="6"/>
  <c r="I34" i="6" s="1"/>
  <c r="K35" i="6" s="1"/>
  <c r="L35" i="6" s="1"/>
  <c r="H30" i="6"/>
  <c r="I30" i="6" s="1"/>
  <c r="H33" i="6"/>
  <c r="I33" i="6" s="1"/>
  <c r="H37" i="6"/>
  <c r="I37" i="6" s="1"/>
  <c r="H32" i="6"/>
  <c r="I32" i="6" s="1"/>
  <c r="H36" i="6"/>
  <c r="I36" i="6" s="1"/>
  <c r="H29" i="6"/>
  <c r="I29" i="6" s="1"/>
  <c r="H35" i="6"/>
  <c r="I35" i="6" s="1"/>
  <c r="H28" i="6"/>
  <c r="I28" i="6" s="1"/>
  <c r="H43" i="5"/>
  <c r="I43" i="5" s="1"/>
  <c r="H44" i="5"/>
  <c r="I44" i="5" s="1"/>
  <c r="H41" i="5"/>
  <c r="I41" i="5" s="1"/>
  <c r="H45" i="5"/>
  <c r="I45" i="5" s="1"/>
  <c r="H47" i="5"/>
  <c r="I47" i="5" s="1"/>
  <c r="H48" i="5"/>
  <c r="I48" i="5" s="1"/>
  <c r="H50" i="5"/>
  <c r="I50" i="5" s="1"/>
  <c r="J50" i="5" s="1"/>
  <c r="H42" i="5"/>
  <c r="I42" i="5" s="1"/>
  <c r="J42" i="5" s="1"/>
  <c r="H46" i="5"/>
  <c r="I46" i="5" s="1"/>
  <c r="G29" i="5"/>
  <c r="H32" i="5" s="1"/>
  <c r="I32" i="5" s="1"/>
  <c r="J22" i="7"/>
  <c r="G16" i="5"/>
  <c r="H15" i="5" s="1"/>
  <c r="I15" i="5" s="1"/>
  <c r="F11" i="5"/>
  <c r="E11" i="5"/>
  <c r="C11" i="5"/>
  <c r="F10" i="5"/>
  <c r="K16" i="6" l="1"/>
  <c r="L16" i="6" s="1"/>
  <c r="K5" i="6"/>
  <c r="L5" i="6" s="1"/>
  <c r="K11" i="7"/>
  <c r="L11" i="7" s="1"/>
  <c r="H16" i="5"/>
  <c r="K24" i="7"/>
  <c r="L24" i="7" s="1"/>
  <c r="K7" i="7"/>
  <c r="L7" i="7" s="1"/>
  <c r="H22" i="5"/>
  <c r="I22" i="5" s="1"/>
  <c r="K22" i="6"/>
  <c r="L22" i="6" s="1"/>
  <c r="K31" i="7"/>
  <c r="L31" i="7" s="1"/>
  <c r="K33" i="7"/>
  <c r="L33" i="7" s="1"/>
  <c r="K42" i="7"/>
  <c r="L42" i="7" s="1"/>
  <c r="J7" i="6"/>
  <c r="K7" i="6"/>
  <c r="L7" i="6" s="1"/>
  <c r="K18" i="6"/>
  <c r="L18" i="6" s="1"/>
  <c r="J44" i="5"/>
  <c r="K44" i="5"/>
  <c r="L44" i="5" s="1"/>
  <c r="J37" i="6"/>
  <c r="K37" i="6"/>
  <c r="L37" i="6" s="1"/>
  <c r="J31" i="6"/>
  <c r="K31" i="6"/>
  <c r="L31" i="6" s="1"/>
  <c r="J11" i="6"/>
  <c r="K11" i="6"/>
  <c r="L11" i="6" s="1"/>
  <c r="K24" i="6"/>
  <c r="L24" i="6" s="1"/>
  <c r="J18" i="7"/>
  <c r="K18" i="7"/>
  <c r="L18" i="7" s="1"/>
  <c r="K20" i="6"/>
  <c r="L20" i="6" s="1"/>
  <c r="H19" i="5"/>
  <c r="I19" i="5" s="1"/>
  <c r="H23" i="5"/>
  <c r="J9" i="6"/>
  <c r="K9" i="6"/>
  <c r="L9" i="6" s="1"/>
  <c r="K29" i="6"/>
  <c r="L29" i="6" s="1"/>
  <c r="K3" i="7"/>
  <c r="L3" i="7" s="1"/>
  <c r="K35" i="7"/>
  <c r="L35" i="7" s="1"/>
  <c r="J44" i="7"/>
  <c r="K44" i="7"/>
  <c r="L44" i="7" s="1"/>
  <c r="J20" i="7"/>
  <c r="K20" i="7"/>
  <c r="L20" i="7" s="1"/>
  <c r="H18" i="5"/>
  <c r="H24" i="5"/>
  <c r="I24" i="5" s="1"/>
  <c r="K48" i="5"/>
  <c r="L48" i="5" s="1"/>
  <c r="K46" i="5"/>
  <c r="L46" i="5" s="1"/>
  <c r="K33" i="6"/>
  <c r="L33" i="6" s="1"/>
  <c r="K42" i="5"/>
  <c r="L42" i="5" s="1"/>
  <c r="K5" i="7"/>
  <c r="L5" i="7" s="1"/>
  <c r="K37" i="7"/>
  <c r="L37" i="7" s="1"/>
  <c r="K46" i="7"/>
  <c r="L46" i="7" s="1"/>
  <c r="K50" i="7"/>
  <c r="L50" i="7" s="1"/>
  <c r="K48" i="7"/>
  <c r="L48" i="7" s="1"/>
  <c r="K50" i="5"/>
  <c r="L50" i="5" s="1"/>
  <c r="H20" i="5"/>
  <c r="H17" i="5"/>
  <c r="I17" i="5" s="1"/>
  <c r="H21" i="5"/>
  <c r="J9" i="7"/>
  <c r="J3" i="7"/>
  <c r="J42" i="7"/>
  <c r="J35" i="7"/>
  <c r="J29" i="7"/>
  <c r="J16" i="7"/>
  <c r="J31" i="7"/>
  <c r="J11" i="7"/>
  <c r="J46" i="7"/>
  <c r="J48" i="7"/>
  <c r="J50" i="7"/>
  <c r="J33" i="7"/>
  <c r="J37" i="7"/>
  <c r="J5" i="7"/>
  <c r="J18" i="6"/>
  <c r="J16" i="6"/>
  <c r="J22" i="6"/>
  <c r="J24" i="6"/>
  <c r="J3" i="6"/>
  <c r="J5" i="6"/>
  <c r="J35" i="6"/>
  <c r="J33" i="6"/>
  <c r="J29" i="6"/>
  <c r="J48" i="5"/>
  <c r="H31" i="5"/>
  <c r="I31" i="5" s="1"/>
  <c r="J46" i="5"/>
  <c r="I18" i="5"/>
  <c r="I21" i="5"/>
  <c r="H35" i="5"/>
  <c r="I35" i="5" s="1"/>
  <c r="H34" i="5"/>
  <c r="I34" i="5" s="1"/>
  <c r="H36" i="5"/>
  <c r="I36" i="5" s="1"/>
  <c r="H37" i="5"/>
  <c r="I37" i="5" s="1"/>
  <c r="H30" i="5"/>
  <c r="I30" i="5" s="1"/>
  <c r="H33" i="5"/>
  <c r="I33" i="5" s="1"/>
  <c r="J33" i="5" s="1"/>
  <c r="H28" i="5"/>
  <c r="I28" i="5" s="1"/>
  <c r="H29" i="5"/>
  <c r="I29" i="5" s="1"/>
  <c r="I23" i="5"/>
  <c r="I20" i="5"/>
  <c r="I16" i="5"/>
  <c r="J16" i="5" s="1"/>
  <c r="F5" i="5"/>
  <c r="E5" i="5"/>
  <c r="C5" i="5"/>
  <c r="F4" i="5"/>
  <c r="K18" i="5" l="1"/>
  <c r="L18" i="5" s="1"/>
  <c r="K22" i="5"/>
  <c r="L22" i="5" s="1"/>
  <c r="K29" i="5"/>
  <c r="L29" i="5" s="1"/>
  <c r="K37" i="5"/>
  <c r="L37" i="5" s="1"/>
  <c r="J20" i="5"/>
  <c r="K20" i="5"/>
  <c r="L20" i="5" s="1"/>
  <c r="J35" i="5"/>
  <c r="K35" i="5"/>
  <c r="L35" i="5" s="1"/>
  <c r="K33" i="5"/>
  <c r="L33" i="5" s="1"/>
  <c r="K24" i="5"/>
  <c r="L24" i="5" s="1"/>
  <c r="J22" i="5"/>
  <c r="J31" i="5"/>
  <c r="K31" i="5"/>
  <c r="L31" i="5" s="1"/>
  <c r="K16" i="5"/>
  <c r="L16" i="5" s="1"/>
  <c r="J18" i="5"/>
  <c r="J29" i="5"/>
  <c r="J37" i="5"/>
  <c r="J24" i="5"/>
  <c r="F9" i="5"/>
  <c r="E9" i="5"/>
  <c r="C9" i="5"/>
  <c r="F8" i="5"/>
  <c r="F7" i="5"/>
  <c r="E7" i="5"/>
  <c r="C7" i="5"/>
  <c r="F6" i="5"/>
  <c r="F3" i="5"/>
  <c r="E3" i="5"/>
  <c r="C3" i="5"/>
  <c r="F2" i="5"/>
  <c r="G3" i="5" l="1"/>
  <c r="H10" i="5" l="1"/>
  <c r="H11" i="5"/>
  <c r="I11" i="5" s="1"/>
  <c r="H5" i="5"/>
  <c r="I5" i="5" s="1"/>
  <c r="H4" i="5"/>
  <c r="I4" i="5" s="1"/>
  <c r="H3" i="5"/>
  <c r="I3" i="5" s="1"/>
  <c r="H8" i="5"/>
  <c r="I8" i="5" s="1"/>
  <c r="H7" i="5"/>
  <c r="I7" i="5" s="1"/>
  <c r="H9" i="5"/>
  <c r="I9" i="5" s="1"/>
  <c r="H6" i="5"/>
  <c r="I10" i="5"/>
  <c r="I6" i="5"/>
  <c r="H2" i="5"/>
  <c r="I2" i="5" s="1"/>
  <c r="K5" i="5" l="1"/>
  <c r="L5" i="5" s="1"/>
  <c r="K7" i="5"/>
  <c r="L7" i="5" s="1"/>
  <c r="K9" i="5"/>
  <c r="L9" i="5" s="1"/>
  <c r="K3" i="5"/>
  <c r="L3" i="5" s="1"/>
  <c r="K11" i="5"/>
  <c r="L11" i="5" s="1"/>
  <c r="J11" i="5"/>
  <c r="J5" i="5"/>
  <c r="J3" i="5"/>
  <c r="J9" i="5"/>
  <c r="J7" i="5"/>
</calcChain>
</file>

<file path=xl/sharedStrings.xml><?xml version="1.0" encoding="utf-8"?>
<sst xmlns="http://schemas.openxmlformats.org/spreadsheetml/2006/main" count="703" uniqueCount="104">
  <si>
    <t>Well</t>
  </si>
  <si>
    <t>Sample Name</t>
  </si>
  <si>
    <t>Task</t>
  </si>
  <si>
    <t>Ct</t>
  </si>
  <si>
    <t>A1</t>
  </si>
  <si>
    <t>A2</t>
  </si>
  <si>
    <t>A3</t>
  </si>
  <si>
    <t>A6</t>
  </si>
  <si>
    <t>18S</t>
  </si>
  <si>
    <t>C1</t>
  </si>
  <si>
    <t>C2</t>
  </si>
  <si>
    <t>C3</t>
  </si>
  <si>
    <t>C4</t>
  </si>
  <si>
    <t>C6</t>
  </si>
  <si>
    <t>E1</t>
  </si>
  <si>
    <t>E2</t>
  </si>
  <si>
    <t>E3</t>
  </si>
  <si>
    <t>E4</t>
  </si>
  <si>
    <t>E6</t>
  </si>
  <si>
    <t>SEM</t>
  </si>
  <si>
    <t>Mean 18S</t>
  </si>
  <si>
    <t>18 s Ct</t>
  </si>
  <si>
    <t>Mean NT</t>
  </si>
  <si>
    <t>Normalization</t>
  </si>
  <si>
    <t>2^-(CT)</t>
  </si>
  <si>
    <t>Mean 2^-(CT)</t>
  </si>
  <si>
    <t>Std.DEV.</t>
  </si>
  <si>
    <t>A5</t>
  </si>
  <si>
    <t>C5</t>
  </si>
  <si>
    <t>E5</t>
  </si>
  <si>
    <t>G4</t>
  </si>
  <si>
    <t>G5</t>
  </si>
  <si>
    <t>A4</t>
  </si>
  <si>
    <t>G1</t>
  </si>
  <si>
    <t>G2</t>
  </si>
  <si>
    <t>G3</t>
  </si>
  <si>
    <t>G6</t>
  </si>
  <si>
    <t>WNT1</t>
  </si>
  <si>
    <t>WNT2</t>
  </si>
  <si>
    <t>A7</t>
  </si>
  <si>
    <t>A8</t>
  </si>
  <si>
    <t>C7</t>
  </si>
  <si>
    <t>C8</t>
  </si>
  <si>
    <t>E7</t>
  </si>
  <si>
    <t>E8</t>
  </si>
  <si>
    <t>G7</t>
  </si>
  <si>
    <t>G8</t>
  </si>
  <si>
    <t>WNT5a</t>
  </si>
  <si>
    <t>A9</t>
  </si>
  <si>
    <t>A10</t>
  </si>
  <si>
    <t>NT</t>
  </si>
  <si>
    <t>B2 + F1 10um</t>
  </si>
  <si>
    <t>B2+ VA1 10uM</t>
  </si>
  <si>
    <t>B2 + F1 10uM</t>
  </si>
  <si>
    <t>B2 + CO7 10uM</t>
  </si>
  <si>
    <t>C9</t>
  </si>
  <si>
    <t>C10</t>
  </si>
  <si>
    <t>AXIN2</t>
  </si>
  <si>
    <t>E9</t>
  </si>
  <si>
    <t>E10</t>
  </si>
  <si>
    <t>G9</t>
  </si>
  <si>
    <t>G10</t>
  </si>
  <si>
    <t>BMP2</t>
  </si>
  <si>
    <t>ALK</t>
  </si>
  <si>
    <t>B Catenin</t>
  </si>
  <si>
    <t>LRP6</t>
  </si>
  <si>
    <t>HDAC1</t>
  </si>
  <si>
    <t>HDAC2</t>
  </si>
  <si>
    <t>Mean AXIN2</t>
  </si>
  <si>
    <t>AXIN2-18 S</t>
  </si>
  <si>
    <t>Mean BMP2</t>
  </si>
  <si>
    <t>BMP2-18 S</t>
  </si>
  <si>
    <t>Mean ALK</t>
  </si>
  <si>
    <t>ALK-18 S</t>
  </si>
  <si>
    <t>Mean B Catenin</t>
  </si>
  <si>
    <t>B Catenin-18 S</t>
  </si>
  <si>
    <t>Mean LRP6</t>
  </si>
  <si>
    <t>LRP6-18 S</t>
  </si>
  <si>
    <t>Mean WNT5a</t>
  </si>
  <si>
    <t>WNT5a-18 S</t>
  </si>
  <si>
    <t>Mean WNT1</t>
  </si>
  <si>
    <t>WNT1-18 S</t>
  </si>
  <si>
    <t>Mean WNT2</t>
  </si>
  <si>
    <t>WNT2-18 S</t>
  </si>
  <si>
    <t>Mean HDAC1</t>
  </si>
  <si>
    <t>HDAC1-18 S</t>
  </si>
  <si>
    <t>Mean HDAC2</t>
  </si>
  <si>
    <t>HDAC2-18 S</t>
  </si>
  <si>
    <t>GSK3b</t>
  </si>
  <si>
    <t>Mean GSK3b</t>
  </si>
  <si>
    <t>GSK3b-18 S</t>
  </si>
  <si>
    <t xml:space="preserve">B2 35ng/ml </t>
  </si>
  <si>
    <t>ID1</t>
  </si>
  <si>
    <t>Mean ID1</t>
  </si>
  <si>
    <t>ID1-18 S</t>
  </si>
  <si>
    <t>No Amplification was observed with SOST and WNT3a primers</t>
  </si>
  <si>
    <t>ALP is coordinateed to cell cycle. If we're driving differentiation, then that could explain a decrease</t>
  </si>
  <si>
    <t>** NBT/BCIT staining to assess for ALP at a protein level. Add 1 ml to 24-well dish</t>
  </si>
  <si>
    <t>Panel A: LRP6</t>
  </si>
  <si>
    <t>Panel B: gsk3b</t>
  </si>
  <si>
    <t>Panel C: b-catenin</t>
  </si>
  <si>
    <t>Panel D: Axin2</t>
  </si>
  <si>
    <t>Panel E: BMP2</t>
  </si>
  <si>
    <t>Panel F: ID1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</si>
</sst>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theme="1"/>
      <name val="Arial Rounded MT Bold"/>
      <family val="2"/>
    </font>
    <font>
      <sz val="11"/>
      <color theme="1"/>
      <name val="Arial Rounded MT Bold"/>
      <family val="2"/>
    </font>
    <font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164" fontId="0" fillId="0" borderId="0" xfId="0" applyNumberFormat="1" applyFill="1" applyBorder="1"/>
    <xf numFmtId="2" fontId="1" fillId="3" borderId="0" xfId="0" applyNumberFormat="1" applyFont="1" applyFill="1" applyBorder="1" applyAlignment="1">
      <alignment horizontal="center"/>
    </xf>
    <xf numFmtId="11" fontId="1" fillId="3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shrinkToFit="1"/>
    </xf>
    <xf numFmtId="2" fontId="1" fillId="2" borderId="0" xfId="0" applyNumberFormat="1" applyFont="1" applyFill="1" applyBorder="1" applyAlignment="1">
      <alignment horizontal="center" shrinkToFit="1"/>
    </xf>
    <xf numFmtId="11" fontId="1" fillId="2" borderId="0" xfId="0" applyNumberFormat="1" applyFont="1" applyFill="1" applyBorder="1" applyAlignment="1">
      <alignment horizontal="center" shrinkToFit="1"/>
    </xf>
    <xf numFmtId="164" fontId="0" fillId="0" borderId="0" xfId="0" applyNumberFormat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164" fontId="2" fillId="0" borderId="0" xfId="0" applyNumberFormat="1" applyFont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164" fontId="4" fillId="0" borderId="0" xfId="0" applyNumberFormat="1" applyFont="1" applyBorder="1"/>
    <xf numFmtId="164" fontId="5" fillId="0" borderId="0" xfId="0" applyNumberFormat="1" applyFont="1" applyBorder="1"/>
    <xf numFmtId="2" fontId="6" fillId="3" borderId="0" xfId="0" applyNumberFormat="1" applyFont="1" applyFill="1" applyBorder="1" applyAlignment="1">
      <alignment horizontal="center"/>
    </xf>
    <xf numFmtId="11" fontId="6" fillId="3" borderId="0" xfId="0" applyNumberFormat="1" applyFont="1" applyFill="1" applyBorder="1" applyAlignment="1">
      <alignment horizontal="center"/>
    </xf>
    <xf numFmtId="164" fontId="4" fillId="0" borderId="0" xfId="0" applyNumberFormat="1" applyFont="1" applyBorder="1" applyAlignment="1">
      <alignment horizontal="right"/>
    </xf>
    <xf numFmtId="2" fontId="7" fillId="3" borderId="0" xfId="0" applyNumberFormat="1" applyFont="1" applyFill="1" applyBorder="1" applyAlignment="1">
      <alignment horizontal="center"/>
    </xf>
    <xf numFmtId="11" fontId="7" fillId="3" borderId="0" xfId="0" applyNumberFormat="1" applyFont="1" applyFill="1" applyBorder="1" applyAlignment="1">
      <alignment horizontal="center"/>
    </xf>
    <xf numFmtId="164" fontId="5" fillId="0" borderId="0" xfId="0" applyNumberFormat="1" applyFont="1" applyBorder="1" applyAlignment="1">
      <alignment horizontal="right"/>
    </xf>
    <xf numFmtId="2" fontId="0" fillId="0" borderId="0" xfId="0" applyNumberFormat="1"/>
    <xf numFmtId="0" fontId="0" fillId="0" borderId="0" xfId="0" applyFont="1"/>
    <xf numFmtId="0" fontId="0" fillId="0" borderId="0" xfId="0" applyFont="1" applyAlignment="1">
      <alignment horizontal="right"/>
    </xf>
    <xf numFmtId="164" fontId="0" fillId="0" borderId="0" xfId="0" applyNumberFormat="1" applyFont="1"/>
    <xf numFmtId="0" fontId="0" fillId="0" borderId="1" xfId="0" applyFont="1" applyBorder="1"/>
    <xf numFmtId="0" fontId="0" fillId="0" borderId="2" xfId="0" applyFont="1" applyBorder="1"/>
    <xf numFmtId="164" fontId="0" fillId="0" borderId="3" xfId="0" applyNumberFormat="1" applyFont="1" applyBorder="1"/>
    <xf numFmtId="0" fontId="0" fillId="0" borderId="4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164" fontId="0" fillId="0" borderId="5" xfId="0" applyNumberFormat="1" applyFont="1" applyBorder="1"/>
    <xf numFmtId="0" fontId="0" fillId="0" borderId="6" xfId="0" applyFont="1" applyBorder="1"/>
    <xf numFmtId="0" fontId="0" fillId="0" borderId="7" xfId="0" applyFont="1" applyBorder="1"/>
    <xf numFmtId="164" fontId="0" fillId="0" borderId="8" xfId="0" applyNumberFormat="1" applyFont="1" applyBorder="1"/>
    <xf numFmtId="0" fontId="0" fillId="0" borderId="2" xfId="0" applyFont="1" applyBorder="1" applyAlignment="1">
      <alignment horizontal="center"/>
    </xf>
    <xf numFmtId="164" fontId="0" fillId="0" borderId="2" xfId="0" applyNumberFormat="1" applyFont="1" applyBorder="1"/>
    <xf numFmtId="2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/>
    <xf numFmtId="164" fontId="0" fillId="0" borderId="0" xfId="0" applyNumberFormat="1" applyFont="1" applyBorder="1" applyAlignment="1">
      <alignment horizontal="right"/>
    </xf>
    <xf numFmtId="164" fontId="0" fillId="0" borderId="0" xfId="0" applyNumberFormat="1" applyFont="1" applyFill="1" applyBorder="1"/>
    <xf numFmtId="0" fontId="0" fillId="0" borderId="7" xfId="0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3" xfId="0" applyFont="1" applyBorder="1"/>
    <xf numFmtId="164" fontId="0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Fill="1" applyBorder="1" applyAlignment="1">
      <alignment horizontal="right"/>
    </xf>
    <xf numFmtId="0" fontId="8" fillId="2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shrinkToFit="1"/>
    </xf>
    <xf numFmtId="2" fontId="8" fillId="2" borderId="9" xfId="0" applyNumberFormat="1" applyFont="1" applyFill="1" applyBorder="1" applyAlignment="1">
      <alignment horizontal="center" shrinkToFit="1"/>
    </xf>
    <xf numFmtId="11" fontId="8" fillId="2" borderId="9" xfId="0" applyNumberFormat="1" applyFont="1" applyFill="1" applyBorder="1" applyAlignment="1">
      <alignment horizontal="center" shrinkToFit="1"/>
    </xf>
    <xf numFmtId="164" fontId="0" fillId="0" borderId="9" xfId="0" applyNumberFormat="1" applyFont="1" applyBorder="1"/>
    <xf numFmtId="2" fontId="8" fillId="3" borderId="9" xfId="0" applyNumberFormat="1" applyFont="1" applyFill="1" applyBorder="1" applyAlignment="1">
      <alignment horizontal="center"/>
    </xf>
    <xf numFmtId="11" fontId="8" fillId="3" borderId="9" xfId="0" applyNumberFormat="1" applyFont="1" applyFill="1" applyBorder="1" applyAlignment="1">
      <alignment horizontal="center"/>
    </xf>
    <xf numFmtId="164" fontId="0" fillId="0" borderId="9" xfId="0" applyNumberFormat="1" applyFont="1" applyBorder="1" applyAlignment="1">
      <alignment horizontal="right"/>
    </xf>
    <xf numFmtId="2" fontId="8" fillId="3" borderId="2" xfId="0" applyNumberFormat="1" applyFont="1" applyFill="1" applyBorder="1" applyAlignment="1">
      <alignment horizontal="center"/>
    </xf>
    <xf numFmtId="11" fontId="8" fillId="3" borderId="2" xfId="0" applyNumberFormat="1" applyFont="1" applyFill="1" applyBorder="1" applyAlignment="1">
      <alignment horizontal="center"/>
    </xf>
    <xf numFmtId="2" fontId="8" fillId="3" borderId="0" xfId="0" applyNumberFormat="1" applyFont="1" applyFill="1" applyBorder="1" applyAlignment="1">
      <alignment horizontal="center"/>
    </xf>
    <xf numFmtId="11" fontId="8" fillId="3" borderId="0" xfId="0" applyNumberFormat="1" applyFont="1" applyFill="1" applyBorder="1" applyAlignment="1">
      <alignment horizontal="center"/>
    </xf>
    <xf numFmtId="0" fontId="0" fillId="0" borderId="9" xfId="0" applyFont="1" applyBorder="1"/>
    <xf numFmtId="2" fontId="0" fillId="0" borderId="0" xfId="0" applyNumberFormat="1" applyFont="1"/>
    <xf numFmtId="0" fontId="9" fillId="2" borderId="9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shrinkToFit="1"/>
    </xf>
    <xf numFmtId="2" fontId="9" fillId="2" borderId="9" xfId="0" applyNumberFormat="1" applyFont="1" applyFill="1" applyBorder="1" applyAlignment="1">
      <alignment horizontal="center" shrinkToFit="1"/>
    </xf>
    <xf numFmtId="11" fontId="9" fillId="2" borderId="9" xfId="0" applyNumberFormat="1" applyFont="1" applyFill="1" applyBorder="1" applyAlignment="1">
      <alignment horizontal="center" shrinkToFit="1"/>
    </xf>
    <xf numFmtId="164" fontId="10" fillId="0" borderId="9" xfId="0" applyNumberFormat="1" applyFont="1" applyBorder="1"/>
    <xf numFmtId="2" fontId="9" fillId="3" borderId="9" xfId="0" applyNumberFormat="1" applyFont="1" applyFill="1" applyBorder="1" applyAlignment="1">
      <alignment horizontal="center"/>
    </xf>
    <xf numFmtId="11" fontId="9" fillId="3" borderId="9" xfId="0" applyNumberFormat="1" applyFont="1" applyFill="1" applyBorder="1" applyAlignment="1">
      <alignment horizontal="center"/>
    </xf>
    <xf numFmtId="164" fontId="10" fillId="0" borderId="9" xfId="0" applyNumberFormat="1" applyFont="1" applyBorder="1" applyAlignment="1">
      <alignment horizontal="right"/>
    </xf>
    <xf numFmtId="0" fontId="10" fillId="0" borderId="0" xfId="0" applyFont="1"/>
    <xf numFmtId="0" fontId="11" fillId="0" borderId="0" xfId="0" applyFont="1" applyBorder="1"/>
    <xf numFmtId="164" fontId="11" fillId="0" borderId="0" xfId="0" applyNumberFormat="1" applyFont="1" applyBorder="1" applyAlignment="1">
      <alignment horizontal="right"/>
    </xf>
    <xf numFmtId="2" fontId="12" fillId="3" borderId="0" xfId="0" applyNumberFormat="1" applyFont="1" applyFill="1" applyBorder="1" applyAlignment="1">
      <alignment horizontal="center"/>
    </xf>
    <xf numFmtId="164" fontId="1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E. BMP2/18S levels in MC3T3 cells Treated with Small Compounds at Day2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572413771886069E-2"/>
          <c:y val="2.3953238230079135E-2"/>
          <c:w val="0.8522839889076087"/>
          <c:h val="0.707332342294095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BC5-44F9-8261-27503DCF4761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FBC5-44F9-8261-27503DCF4761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BC5-44F9-8261-27503DCF4761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BC5-44F9-8261-27503DCF4761}"/>
              </c:ext>
            </c:extLst>
          </c:dPt>
          <c:errBars>
            <c:errBarType val="plus"/>
            <c:errValType val="cust"/>
            <c:noEndCap val="0"/>
            <c:plus>
              <c:numRef>
                <c:f>(' Analysis 1'!$L$29,' Analysis 1'!$L$31,' Analysis 1'!$L$33,' Analysis 1'!$L$35,' Analysis 1'!$L$37)</c:f>
                <c:numCache>
                  <c:formatCode>General</c:formatCode>
                  <c:ptCount val="5"/>
                  <c:pt idx="0">
                    <c:v>2.3357717656530386E-2</c:v>
                  </c:pt>
                  <c:pt idx="1">
                    <c:v>0.13583629144348974</c:v>
                  </c:pt>
                  <c:pt idx="2">
                    <c:v>0.2712828353489522</c:v>
                  </c:pt>
                  <c:pt idx="3">
                    <c:v>0.22511659033917561</c:v>
                  </c:pt>
                  <c:pt idx="4">
                    <c:v>3.1987354884328574E-3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(' Analysis 1'!$A$29,' Analysis 1'!$A$31,' Analysis 1'!$A$33,' Analysis 1'!$A$35,' Analysis 1'!$A$37)</c:f>
              <c:strCache>
                <c:ptCount val="5"/>
                <c:pt idx="0">
                  <c:v>NT</c:v>
                </c:pt>
                <c:pt idx="1">
                  <c:v>B2 35ng/ml </c:v>
                </c:pt>
                <c:pt idx="2">
                  <c:v>B2 + F1 10uM</c:v>
                </c:pt>
                <c:pt idx="3">
                  <c:v>B2+ VA1 10uM</c:v>
                </c:pt>
                <c:pt idx="4">
                  <c:v>B2 + CO7 10uM</c:v>
                </c:pt>
              </c:strCache>
            </c:strRef>
          </c:cat>
          <c:val>
            <c:numRef>
              <c:f>(' Analysis 1'!$J$29,' Analysis 1'!$J$31,' Analysis 1'!$J$33,' Analysis 1'!$J$35,' Analysis 1'!$J$37)</c:f>
              <c:numCache>
                <c:formatCode>0.00</c:formatCode>
                <c:ptCount val="5"/>
                <c:pt idx="0">
                  <c:v>1.000272754289611</c:v>
                </c:pt>
                <c:pt idx="1">
                  <c:v>1.4796796648143755</c:v>
                </c:pt>
                <c:pt idx="2">
                  <c:v>2.3965069675358706</c:v>
                </c:pt>
                <c:pt idx="3">
                  <c:v>2.697589990519826</c:v>
                </c:pt>
                <c:pt idx="4">
                  <c:v>2.4546821481026022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033-491A-A8E3-DDA938166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524054648"/>
        <c:axId val="524050384"/>
      </c:barChart>
      <c:catAx>
        <c:axId val="52405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4050384"/>
        <c:crosses val="autoZero"/>
        <c:auto val="1"/>
        <c:lblAlgn val="ctr"/>
        <c:lblOffset val="100"/>
        <c:noMultiLvlLbl val="0"/>
      </c:catAx>
      <c:valAx>
        <c:axId val="524050384"/>
        <c:scaling>
          <c:orientation val="minMax"/>
          <c:max val="3.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40546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noFill/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LRP6/18S  levels in MC3T3 Cells Treated with Small Compounds at Day2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FD-4AD8-9C57-B16CFF2DAF6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FD-4AD8-9C57-B16CFF2DAF6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4FD-4AD8-9C57-B16CFF2DAF6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4FD-4AD8-9C57-B16CFF2DAF6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4FD-4AD8-9C57-B16CFF2DAF64}"/>
              </c:ext>
            </c:extLst>
          </c:dPt>
          <c:errBars>
            <c:errBarType val="plus"/>
            <c:errValType val="cust"/>
            <c:noEndCap val="0"/>
            <c:plus>
              <c:numRef>
                <c:f>('Analysis 2'!$L$16,'Analysis 2'!$L$18,'Analysis 2'!$L$20,'Analysis 2'!$L$22,'Analysis 2'!$L$24)</c:f>
                <c:numCache>
                  <c:formatCode>General</c:formatCode>
                  <c:ptCount val="5"/>
                  <c:pt idx="0">
                    <c:v>7.5280859479037607E-2</c:v>
                  </c:pt>
                  <c:pt idx="1">
                    <c:v>4.888129315400979E-2</c:v>
                  </c:pt>
                  <c:pt idx="2">
                    <c:v>9.8314811319584486E-2</c:v>
                  </c:pt>
                  <c:pt idx="3">
                    <c:v>7.2734786226860665E-2</c:v>
                  </c:pt>
                  <c:pt idx="4">
                    <c:v>1.1891008792880462E-2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('Analysis 2'!$A$16,'Analysis 2'!$A$18,'Analysis 2'!$A$20,'Analysis 2'!$A$22,'Analysis 2'!$A$24)</c:f>
              <c:strCache>
                <c:ptCount val="5"/>
                <c:pt idx="0">
                  <c:v>NT</c:v>
                </c:pt>
                <c:pt idx="1">
                  <c:v>B2 35ng/ml </c:v>
                </c:pt>
                <c:pt idx="2">
                  <c:v>B2 + F1 10uM</c:v>
                </c:pt>
                <c:pt idx="3">
                  <c:v>B2+ VA1 10uM</c:v>
                </c:pt>
                <c:pt idx="4">
                  <c:v>B2 + CO7 10uM</c:v>
                </c:pt>
              </c:strCache>
            </c:strRef>
          </c:cat>
          <c:val>
            <c:numRef>
              <c:f>('Analysis 2'!$J$16,'Analysis 2'!$J$18,'Analysis 2'!$J$20,'Analysis 2'!$J$22,'Analysis 2'!$J$24)</c:f>
              <c:numCache>
                <c:formatCode>0.00</c:formatCode>
                <c:ptCount val="5"/>
                <c:pt idx="0">
                  <c:v>1.0028296005822246</c:v>
                </c:pt>
                <c:pt idx="1">
                  <c:v>0.90078661042079233</c:v>
                </c:pt>
                <c:pt idx="2">
                  <c:v>0.91006909621528798</c:v>
                </c:pt>
                <c:pt idx="3">
                  <c:v>0.70266110743287569</c:v>
                </c:pt>
                <c:pt idx="4">
                  <c:v>0.64210557281743186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F3D-4A19-B619-393322C60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0720120"/>
        <c:axId val="370704704"/>
      </c:barChart>
      <c:catAx>
        <c:axId val="370720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704704"/>
        <c:crosses val="autoZero"/>
        <c:auto val="1"/>
        <c:lblAlgn val="ctr"/>
        <c:lblOffset val="100"/>
        <c:noMultiLvlLbl val="0"/>
      </c:catAx>
      <c:valAx>
        <c:axId val="37070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720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WNT5a/18S levels in MC3T3 Cells Treated</a:t>
            </a:r>
            <a:r>
              <a:rPr lang="en-US" b="1" baseline="0"/>
              <a:t> with Small Compounds at Day2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('Analysis 2'!$L$29,'Analysis 2'!$L$31,'Analysis 2'!$L$33,'Analysis 2'!$L$35,'Analysis 2'!$L$37)</c:f>
                <c:numCache>
                  <c:formatCode>General</c:formatCode>
                  <c:ptCount val="5"/>
                  <c:pt idx="0">
                    <c:v>0.15778042156278144</c:v>
                  </c:pt>
                  <c:pt idx="1">
                    <c:v>2.1308570208277533E-2</c:v>
                  </c:pt>
                  <c:pt idx="2">
                    <c:v>0.18499388264443112</c:v>
                  </c:pt>
                  <c:pt idx="3">
                    <c:v>0.18856772550077341</c:v>
                  </c:pt>
                  <c:pt idx="4">
                    <c:v>0.19189635900180813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('Analysis 2'!$A$29,'Analysis 2'!$A$31,'Analysis 2'!$A$33,'Analysis 2'!$A$35,'Analysis 2'!$A$37)</c:f>
              <c:strCache>
                <c:ptCount val="5"/>
                <c:pt idx="0">
                  <c:v>NT</c:v>
                </c:pt>
                <c:pt idx="1">
                  <c:v>B2 35ng/ml </c:v>
                </c:pt>
                <c:pt idx="2">
                  <c:v>B2 + F1 10uM</c:v>
                </c:pt>
                <c:pt idx="3">
                  <c:v>B2+ VA1 10uM</c:v>
                </c:pt>
                <c:pt idx="4">
                  <c:v>B2 + CO7 10uM</c:v>
                </c:pt>
              </c:strCache>
            </c:strRef>
          </c:cat>
          <c:val>
            <c:numRef>
              <c:f>('Analysis 2'!$J$29,'Analysis 2'!$J$31,'Analysis 2'!$J$33,'Analysis 2'!$J$35,'Analysis 2'!$J$37)</c:f>
              <c:numCache>
                <c:formatCode>0.00</c:formatCode>
                <c:ptCount val="5"/>
                <c:pt idx="0">
                  <c:v>1.0123708122168138</c:v>
                </c:pt>
                <c:pt idx="1">
                  <c:v>0.49923650486859755</c:v>
                </c:pt>
                <c:pt idx="2">
                  <c:v>0.67969017775878937</c:v>
                </c:pt>
                <c:pt idx="3">
                  <c:v>1.387254731498242</c:v>
                </c:pt>
                <c:pt idx="4">
                  <c:v>1.42274639686974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425-4594-BEE2-1B8BF18B6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0732256"/>
        <c:axId val="370731928"/>
      </c:barChart>
      <c:catAx>
        <c:axId val="37073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731928"/>
        <c:crosses val="autoZero"/>
        <c:auto val="1"/>
        <c:lblAlgn val="ctr"/>
        <c:lblOffset val="100"/>
        <c:noMultiLvlLbl val="0"/>
      </c:catAx>
      <c:valAx>
        <c:axId val="370731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732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WNT1/18S levels in MC3T3 Cells Treated with Small Compounds at Day2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01597127915045E-2"/>
          <c:y val="0.13572345363498287"/>
          <c:w val="0.8950352666258804"/>
          <c:h val="0.569305620011690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('Analysis 3'!$L$3,'Analysis 3'!$L$5,'Analysis 3'!$L$7,'Analysis 3'!$L$9,'Analysis 3'!$L$11)</c:f>
                <c:numCache>
                  <c:formatCode>General</c:formatCode>
                  <c:ptCount val="5"/>
                  <c:pt idx="0">
                    <c:v>0.11528509404320579</c:v>
                  </c:pt>
                  <c:pt idx="1">
                    <c:v>0.35683963007013242</c:v>
                  </c:pt>
                  <c:pt idx="2">
                    <c:v>0.59281912710221785</c:v>
                  </c:pt>
                  <c:pt idx="3">
                    <c:v>0.13580498124766249</c:v>
                  </c:pt>
                  <c:pt idx="4">
                    <c:v>3.1727364411905379E-2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('Analysis 3'!$A$3,'Analysis 3'!$A$5,'Analysis 3'!$A$7,'Analysis 3'!$A$9,'Analysis 3'!$A$11)</c:f>
              <c:strCache>
                <c:ptCount val="5"/>
                <c:pt idx="0">
                  <c:v>NT</c:v>
                </c:pt>
                <c:pt idx="1">
                  <c:v>B2 35ng/ml </c:v>
                </c:pt>
                <c:pt idx="2">
                  <c:v>B2 + F1 10uM</c:v>
                </c:pt>
                <c:pt idx="3">
                  <c:v>B2+ VA1 10uM</c:v>
                </c:pt>
                <c:pt idx="4">
                  <c:v>B2 + CO7 10uM</c:v>
                </c:pt>
              </c:strCache>
            </c:strRef>
          </c:cat>
          <c:val>
            <c:numRef>
              <c:f>('Analysis 3'!$J$3,'Analysis 3'!$J$5,'Analysis 3'!$J$7,'Analysis 3'!$J$9,'Analysis 3'!$J$11)</c:f>
              <c:numCache>
                <c:formatCode>0.00</c:formatCode>
                <c:ptCount val="5"/>
                <c:pt idx="0">
                  <c:v>1.0066233917948402</c:v>
                </c:pt>
                <c:pt idx="1">
                  <c:v>3.9416952113598183</c:v>
                </c:pt>
                <c:pt idx="2">
                  <c:v>2.9053377759439813</c:v>
                </c:pt>
                <c:pt idx="3">
                  <c:v>3.3184031159682763</c:v>
                </c:pt>
                <c:pt idx="4">
                  <c:v>3.2167530342827781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88A-4240-A149-E42705395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652216"/>
        <c:axId val="481652544"/>
      </c:barChart>
      <c:catAx>
        <c:axId val="481652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/>
                  <a:t>Treatment  </a:t>
                </a:r>
              </a:p>
            </c:rich>
          </c:tx>
          <c:layout>
            <c:manualLayout>
              <c:xMode val="edge"/>
              <c:yMode val="edge"/>
              <c:x val="0.49780753993055638"/>
              <c:y val="0.846827523181459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652544"/>
        <c:crosses val="autoZero"/>
        <c:auto val="1"/>
        <c:lblAlgn val="ctr"/>
        <c:lblOffset val="100"/>
        <c:noMultiLvlLbl val="0"/>
      </c:catAx>
      <c:valAx>
        <c:axId val="48165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/>
                  <a:t>Average Fold Increase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652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WNT2/18S levels in MC3T3 Treated with Small Compounds at Day2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6D-4910-9F31-33A4961816A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66D-4910-9F31-33A4961816A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66D-4910-9F31-33A4961816A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66D-4910-9F31-33A4961816A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66D-4910-9F31-33A4961816AC}"/>
              </c:ext>
            </c:extLst>
          </c:dPt>
          <c:errBars>
            <c:errBarType val="plus"/>
            <c:errValType val="cust"/>
            <c:noEndCap val="0"/>
            <c:plus>
              <c:numRef>
                <c:f>('Analysis 3'!$L$16,'Analysis 3'!$L$18,'Analysis 3'!$L$20,'Analysis 3'!$L$22,'Analysis 3'!$L$24)</c:f>
                <c:numCache>
                  <c:formatCode>General</c:formatCode>
                  <c:ptCount val="5"/>
                  <c:pt idx="0">
                    <c:v>1.2619079310908219E-2</c:v>
                  </c:pt>
                  <c:pt idx="1">
                    <c:v>5.2427050724530622</c:v>
                  </c:pt>
                  <c:pt idx="2">
                    <c:v>10.535915722383937</c:v>
                  </c:pt>
                  <c:pt idx="3">
                    <c:v>6.3717927406138681</c:v>
                  </c:pt>
                  <c:pt idx="4">
                    <c:v>1.9778823413108595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('Analysis 3'!$A$16,'Analysis 3'!$A$18,'Analysis 3'!$A$20,'Analysis 3'!$A$22,'Analysis 3'!$A$24)</c:f>
              <c:strCache>
                <c:ptCount val="5"/>
                <c:pt idx="0">
                  <c:v>NT</c:v>
                </c:pt>
                <c:pt idx="1">
                  <c:v>B2 35ng/ml </c:v>
                </c:pt>
                <c:pt idx="2">
                  <c:v>B2 + F1 10uM</c:v>
                </c:pt>
                <c:pt idx="3">
                  <c:v>B2+ VA1 10uM</c:v>
                </c:pt>
                <c:pt idx="4">
                  <c:v>B2 + CO7 10uM</c:v>
                </c:pt>
              </c:strCache>
            </c:strRef>
          </c:cat>
          <c:val>
            <c:numRef>
              <c:f>('Analysis 3'!$J$16,'Analysis 3'!$J$18,'Analysis 3'!$J$20,'Analysis 3'!$J$22,'Analysis 3'!$J$24)</c:f>
              <c:numCache>
                <c:formatCode>0.00</c:formatCode>
                <c:ptCount val="5"/>
                <c:pt idx="0">
                  <c:v>1.0000796174118614</c:v>
                </c:pt>
                <c:pt idx="1">
                  <c:v>75.617894726340367</c:v>
                </c:pt>
                <c:pt idx="2">
                  <c:v>38.200052461621205</c:v>
                </c:pt>
                <c:pt idx="3">
                  <c:v>55.529816062536256</c:v>
                </c:pt>
                <c:pt idx="4">
                  <c:v>48.284773533035718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320-4310-902E-15198DD69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670648"/>
        <c:axId val="478017552"/>
      </c:barChart>
      <c:catAx>
        <c:axId val="48167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017552"/>
        <c:crosses val="autoZero"/>
        <c:auto val="1"/>
        <c:lblAlgn val="ctr"/>
        <c:lblOffset val="100"/>
        <c:noMultiLvlLbl val="0"/>
      </c:catAx>
      <c:valAx>
        <c:axId val="47801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670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HDAC1/18S levels in MC3T3 Cells Treated with Small Compounds at Day2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('Analysis 3'!$L$29,'Analysis 3'!$L$31,'Analysis 3'!$L$33,'Analysis 3'!$L$35,'Analysis 3'!$L$37)</c:f>
                <c:numCache>
                  <c:formatCode>General</c:formatCode>
                  <c:ptCount val="5"/>
                  <c:pt idx="0">
                    <c:v>0.22896394741263582</c:v>
                  </c:pt>
                  <c:pt idx="1">
                    <c:v>0.3605748866636036</c:v>
                  </c:pt>
                  <c:pt idx="2">
                    <c:v>0.84724842569210401</c:v>
                  </c:pt>
                  <c:pt idx="3">
                    <c:v>0.56843646653257007</c:v>
                  </c:pt>
                  <c:pt idx="4">
                    <c:v>3.4479392728906544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('Analysis 3'!$A$29,'Analysis 3'!$A$31,'Analysis 3'!$A$33,'Analysis 3'!$A$35,'Analysis 3'!$A$37)</c:f>
              <c:strCache>
                <c:ptCount val="5"/>
                <c:pt idx="0">
                  <c:v>NT</c:v>
                </c:pt>
                <c:pt idx="1">
                  <c:v>B2 35ng/ml </c:v>
                </c:pt>
                <c:pt idx="2">
                  <c:v>B2 + F1 10uM</c:v>
                </c:pt>
                <c:pt idx="3">
                  <c:v>B2+ VA1 10uM</c:v>
                </c:pt>
                <c:pt idx="4">
                  <c:v>B2 + CO7 10uM</c:v>
                </c:pt>
              </c:strCache>
            </c:strRef>
          </c:cat>
          <c:val>
            <c:numRef>
              <c:f>('Analysis 3'!$J$29,'Analysis 3'!$J$31,'Analysis 3'!$J$33,'Analysis 3'!$J$35,'Analysis 3'!$J$37)</c:f>
              <c:numCache>
                <c:formatCode>0.00</c:formatCode>
                <c:ptCount val="5"/>
                <c:pt idx="0">
                  <c:v>1.0258774240691595</c:v>
                </c:pt>
                <c:pt idx="1">
                  <c:v>9.8259848965249326</c:v>
                </c:pt>
                <c:pt idx="2">
                  <c:v>6.5753020550002859</c:v>
                </c:pt>
                <c:pt idx="3">
                  <c:v>14.684393120265476</c:v>
                </c:pt>
                <c:pt idx="4">
                  <c:v>17.855508034106343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D61-4B94-9302-2EC461462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3220600"/>
        <c:axId val="488338288"/>
      </c:barChart>
      <c:catAx>
        <c:axId val="483220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338288"/>
        <c:crosses val="autoZero"/>
        <c:auto val="1"/>
        <c:lblAlgn val="ctr"/>
        <c:lblOffset val="100"/>
        <c:noMultiLvlLbl val="0"/>
      </c:catAx>
      <c:valAx>
        <c:axId val="48833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220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HDAC2/18S levels in MC3T3 Cells Treated with Small Compounds at</a:t>
            </a:r>
            <a:r>
              <a:rPr lang="en-US" b="1" baseline="0"/>
              <a:t> Day2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('Analysis 3'!$L$42,'Analysis 3'!$L$44,'Analysis 3'!$L$46,'Analysis 3'!$L$48,'Analysis 3'!$L$50)</c:f>
                <c:numCache>
                  <c:formatCode>General</c:formatCode>
                  <c:ptCount val="5"/>
                  <c:pt idx="0">
                    <c:v>4.6634500377792425E-2</c:v>
                  </c:pt>
                  <c:pt idx="1">
                    <c:v>6.197664036793981E-2</c:v>
                  </c:pt>
                  <c:pt idx="2">
                    <c:v>0.43170120250193145</c:v>
                  </c:pt>
                  <c:pt idx="3">
                    <c:v>0.25549569564724095</c:v>
                  </c:pt>
                  <c:pt idx="4">
                    <c:v>5.2270108745847581E-2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('Analysis 3'!$A$42,'Analysis 3'!$A$44,'Analysis 3'!$A$46,'Analysis 3'!$A$48,'Analysis 3'!$A$50)</c:f>
              <c:strCache>
                <c:ptCount val="5"/>
                <c:pt idx="0">
                  <c:v>NT</c:v>
                </c:pt>
                <c:pt idx="1">
                  <c:v>B2 35ng/ml </c:v>
                </c:pt>
                <c:pt idx="2">
                  <c:v>B2 + F1 10uM</c:v>
                </c:pt>
                <c:pt idx="3">
                  <c:v>B2+ VA1 10uM</c:v>
                </c:pt>
                <c:pt idx="4">
                  <c:v>B2 + CO7 10uM</c:v>
                </c:pt>
              </c:strCache>
            </c:strRef>
          </c:cat>
          <c:val>
            <c:numRef>
              <c:f>('Analysis 3'!$J$42,'Analysis 3'!$J$44,'Analysis 3'!$J$46,'Analysis 3'!$J$48,'Analysis 3'!$J$50)</c:f>
              <c:numCache>
                <c:formatCode>0.00</c:formatCode>
                <c:ptCount val="5"/>
                <c:pt idx="0">
                  <c:v>1.00108679774807</c:v>
                </c:pt>
                <c:pt idx="1">
                  <c:v>1.4318523483139325</c:v>
                </c:pt>
                <c:pt idx="2">
                  <c:v>1.8858400191287388</c:v>
                </c:pt>
                <c:pt idx="3">
                  <c:v>1.6398421066650872</c:v>
                </c:pt>
                <c:pt idx="4">
                  <c:v>1.4612050543566451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D10-4BD6-AD50-5474CF993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090384"/>
        <c:axId val="488091368"/>
      </c:barChart>
      <c:catAx>
        <c:axId val="48809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091368"/>
        <c:crosses val="autoZero"/>
        <c:auto val="1"/>
        <c:lblAlgn val="ctr"/>
        <c:lblOffset val="100"/>
        <c:noMultiLvlLbl val="0"/>
      </c:catAx>
      <c:valAx>
        <c:axId val="488091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09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GSK3b/18S levels in MC3T3 Cells Treated with Small Compounds at Day2.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('Analysis 3'!$L$55,'Analysis 3'!$L$57,'Analysis 3'!$L$59,'Analysis 3'!$L$61,'Analysis 3'!$L$63)</c:f>
                <c:numCache>
                  <c:formatCode>General</c:formatCode>
                  <c:ptCount val="5"/>
                  <c:pt idx="0">
                    <c:v>0.12048480360122614</c:v>
                  </c:pt>
                  <c:pt idx="1">
                    <c:v>5.3434708335137859E-2</c:v>
                  </c:pt>
                  <c:pt idx="2">
                    <c:v>0.40840722590676976</c:v>
                  </c:pt>
                  <c:pt idx="3">
                    <c:v>0.145758780593367</c:v>
                  </c:pt>
                  <c:pt idx="4">
                    <c:v>0.1565308714910866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('Analysis 3'!$A$55,'Analysis 3'!$A$57,'Analysis 3'!$A$59,'Analysis 3'!$A$61,'Analysis 3'!$A$63)</c:f>
              <c:strCache>
                <c:ptCount val="5"/>
                <c:pt idx="0">
                  <c:v>NT</c:v>
                </c:pt>
                <c:pt idx="1">
                  <c:v>B2 35ng/ml </c:v>
                </c:pt>
                <c:pt idx="2">
                  <c:v>B2 + F1 10uM</c:v>
                </c:pt>
                <c:pt idx="3">
                  <c:v>B2+ VA1 10uM</c:v>
                </c:pt>
                <c:pt idx="4">
                  <c:v>B2 + CO7 10uM</c:v>
                </c:pt>
              </c:strCache>
            </c:strRef>
          </c:cat>
          <c:val>
            <c:numRef>
              <c:f>('Analysis 3'!$J$55,'Analysis 3'!$J$57,'Analysis 3'!$J$59,'Analysis 3'!$J$61,'Analysis 3'!$J$63)</c:f>
              <c:numCache>
                <c:formatCode>0.00</c:formatCode>
                <c:ptCount val="5"/>
                <c:pt idx="0">
                  <c:v>1.0072321420103834</c:v>
                </c:pt>
                <c:pt idx="1">
                  <c:v>1.3642777956032304</c:v>
                </c:pt>
                <c:pt idx="2">
                  <c:v>1.6706723819836689</c:v>
                </c:pt>
                <c:pt idx="3">
                  <c:v>1.7737072119838366</c:v>
                </c:pt>
                <c:pt idx="4">
                  <c:v>1.3633044373599614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DAD-4841-88D7-DCAE8A803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368888"/>
        <c:axId val="359810864"/>
      </c:barChart>
      <c:catAx>
        <c:axId val="373368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810864"/>
        <c:crosses val="autoZero"/>
        <c:auto val="1"/>
        <c:lblAlgn val="ctr"/>
        <c:lblOffset val="100"/>
        <c:noMultiLvlLbl val="0"/>
      </c:catAx>
      <c:valAx>
        <c:axId val="35981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368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ALK/18S levels in MC3T3 cells Treated with Small Compounds at  Day2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 Analysis 1'!$L$42,' Analysis 1'!$L$44,' Analysis 1'!$L$46,' Analysis 1'!$L$48,' Analysis 1'!$L$50)</c:f>
                <c:numCache>
                  <c:formatCode>General</c:formatCode>
                  <c:ptCount val="5"/>
                  <c:pt idx="0">
                    <c:v>0.1078502846133733</c:v>
                  </c:pt>
                  <c:pt idx="1">
                    <c:v>32.913445296798386</c:v>
                  </c:pt>
                  <c:pt idx="2">
                    <c:v>118.26123940349227</c:v>
                  </c:pt>
                  <c:pt idx="3">
                    <c:v>34.050816189868954</c:v>
                  </c:pt>
                  <c:pt idx="4">
                    <c:v>32.776489073583967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 Analysis 1'!$A$42,' Analysis 1'!$A$44,' Analysis 1'!$A$46,' Analysis 1'!$A$48,' Analysis 1'!$A$50)</c:f>
              <c:strCache>
                <c:ptCount val="5"/>
                <c:pt idx="0">
                  <c:v>NT</c:v>
                </c:pt>
                <c:pt idx="1">
                  <c:v>B2 35ng/ml </c:v>
                </c:pt>
                <c:pt idx="2">
                  <c:v>B2 + F1 10uM</c:v>
                </c:pt>
                <c:pt idx="3">
                  <c:v>B2+ VA1 10uM</c:v>
                </c:pt>
                <c:pt idx="4">
                  <c:v>B2 + CO7 10uM</c:v>
                </c:pt>
              </c:strCache>
            </c:strRef>
          </c:cat>
          <c:val>
            <c:numRef>
              <c:f>(' Analysis 1'!$J$42,' Analysis 1'!$J$44,' Analysis 1'!$J$46,' Analysis 1'!$J$48,' Analysis 1'!$J$50)</c:f>
              <c:numCache>
                <c:formatCode>0.00</c:formatCode>
                <c:ptCount val="5"/>
                <c:pt idx="0">
                  <c:v>1.0057990275851252</c:v>
                </c:pt>
                <c:pt idx="1">
                  <c:v>2067.8456281597578</c:v>
                </c:pt>
                <c:pt idx="2">
                  <c:v>811.64728867647864</c:v>
                </c:pt>
                <c:pt idx="3">
                  <c:v>352.05567534092688</c:v>
                </c:pt>
                <c:pt idx="4">
                  <c:v>386.09242214869153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413-4A36-9394-35DC30349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313144"/>
        <c:axId val="363313800"/>
      </c:barChart>
      <c:catAx>
        <c:axId val="363313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313800"/>
        <c:crosses val="autoZero"/>
        <c:auto val="1"/>
        <c:lblAlgn val="ctr"/>
        <c:lblOffset val="100"/>
        <c:noMultiLvlLbl val="0"/>
      </c:catAx>
      <c:valAx>
        <c:axId val="363313800"/>
        <c:scaling>
          <c:orientation val="minMax"/>
          <c:max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313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D. AXIN2/18S levels in MC3T3 cells Traeated with Small Compounds at Day2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246008986414624E-2"/>
          <c:y val="7.7805725204351556E-2"/>
          <c:w val="0.90178018372703417"/>
          <c:h val="0.741056763976503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F5A-440E-8748-504A79AA62A5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5A-440E-8748-504A79AA62A5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5A-440E-8748-504A79AA62A5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F5A-440E-8748-504A79AA62A5}"/>
              </c:ext>
            </c:extLst>
          </c:dPt>
          <c:errBars>
            <c:errBarType val="plus"/>
            <c:errValType val="cust"/>
            <c:noEndCap val="0"/>
            <c:plus>
              <c:numRef>
                <c:f>(' Analysis 1'!$L$3,' Analysis 1'!$L$5,' Analysis 1'!$L$7,' Analysis 1'!$L$9,' Analysis 1'!$L$11)</c:f>
                <c:numCache>
                  <c:formatCode>General</c:formatCode>
                  <c:ptCount val="5"/>
                  <c:pt idx="0">
                    <c:v>0.29261806124332573</c:v>
                  </c:pt>
                  <c:pt idx="1">
                    <c:v>1.5149081020450408</c:v>
                  </c:pt>
                  <c:pt idx="2">
                    <c:v>0.84380714651535627</c:v>
                  </c:pt>
                  <c:pt idx="3">
                    <c:v>19.553667147178775</c:v>
                  </c:pt>
                  <c:pt idx="4">
                    <c:v>1.7077964384147177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 Analysis 1'!$A$3,' Analysis 1'!$A$5,' Analysis 1'!$A$7,' Analysis 1'!$A$9,' Analysis 1'!$A$11)</c:f>
              <c:strCache>
                <c:ptCount val="5"/>
                <c:pt idx="0">
                  <c:v>NT</c:v>
                </c:pt>
                <c:pt idx="1">
                  <c:v>B2 35ng/ml </c:v>
                </c:pt>
                <c:pt idx="2">
                  <c:v>B2 + F1 10uM</c:v>
                </c:pt>
                <c:pt idx="3">
                  <c:v>B2+ VA1 10uM</c:v>
                </c:pt>
                <c:pt idx="4">
                  <c:v>B2 + CO7 10uM</c:v>
                </c:pt>
              </c:strCache>
            </c:strRef>
          </c:cat>
          <c:val>
            <c:numRef>
              <c:f>(' Analysis 1'!$J$3,' Analysis 1'!$J$5,' Analysis 1'!$J$7,' Analysis 1'!$J$9,' Analysis 1'!$J$11)</c:f>
              <c:numCache>
                <c:formatCode>0.00</c:formatCode>
                <c:ptCount val="5"/>
                <c:pt idx="0">
                  <c:v>1.0419334574558026</c:v>
                </c:pt>
                <c:pt idx="1">
                  <c:v>16.655450662189885</c:v>
                </c:pt>
                <c:pt idx="2">
                  <c:v>59.343818517159804</c:v>
                </c:pt>
                <c:pt idx="3">
                  <c:v>97.81918927601879</c:v>
                </c:pt>
                <c:pt idx="4">
                  <c:v>142.26026673759731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5A-440E-8748-504A79AA6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509412400"/>
        <c:axId val="509412728"/>
      </c:barChart>
      <c:catAx>
        <c:axId val="50941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9412728"/>
        <c:crosses val="autoZero"/>
        <c:auto val="1"/>
        <c:lblAlgn val="ctr"/>
        <c:lblOffset val="100"/>
        <c:noMultiLvlLbl val="0"/>
      </c:catAx>
      <c:valAx>
        <c:axId val="509412728"/>
        <c:scaling>
          <c:orientation val="minMax"/>
          <c:max val="16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941240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noFill/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F. ID1/18S levels in MC3T3 cells Treated with Small Compounds at Day2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" lastClr="FFFFFF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15-4230-B73B-E1C55CCA156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15-4230-B73B-E1C55CCA1567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15-4230-B73B-E1C55CCA1567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B15-4230-B73B-E1C55CCA1567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B15-4230-B73B-E1C55CCA1567}"/>
              </c:ext>
            </c:extLst>
          </c:dPt>
          <c:errBars>
            <c:errBarType val="plus"/>
            <c:errValType val="cust"/>
            <c:noEndCap val="0"/>
            <c:plus>
              <c:numRef>
                <c:f>(' Analysis 1'!$L$16,' Analysis 1'!$L$18,' Analysis 1'!$L$20,' Analysis 1'!$L$22,' Analysis 1'!$L$24)</c:f>
                <c:numCache>
                  <c:formatCode>General</c:formatCode>
                  <c:ptCount val="5"/>
                  <c:pt idx="0">
                    <c:v>0.13603381126900893</c:v>
                  </c:pt>
                  <c:pt idx="1">
                    <c:v>6.3775666602658978E-3</c:v>
                  </c:pt>
                  <c:pt idx="2">
                    <c:v>3.1979809221705207</c:v>
                  </c:pt>
                  <c:pt idx="3">
                    <c:v>1.1195089729581786</c:v>
                  </c:pt>
                  <c:pt idx="4">
                    <c:v>1.6400041959002882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 Analysis 1'!$A$16,' Analysis 1'!$A$18,' Analysis 1'!$A$20,' Analysis 1'!$A$22,' Analysis 1'!$A$24)</c:f>
              <c:strCache>
                <c:ptCount val="5"/>
                <c:pt idx="0">
                  <c:v>NT</c:v>
                </c:pt>
                <c:pt idx="1">
                  <c:v>B2 35ng/ml </c:v>
                </c:pt>
                <c:pt idx="2">
                  <c:v>B2 + F1 10uM</c:v>
                </c:pt>
                <c:pt idx="3">
                  <c:v>B2+ VA1 10uM</c:v>
                </c:pt>
                <c:pt idx="4">
                  <c:v>B2 + CO7 10uM</c:v>
                </c:pt>
              </c:strCache>
            </c:strRef>
          </c:cat>
          <c:val>
            <c:numRef>
              <c:f>(' Analysis 1'!$J$16,' Analysis 1'!$J$18,' Analysis 1'!$J$20,' Analysis 1'!$J$22,' Analysis 1'!$J$24)</c:f>
              <c:numCache>
                <c:formatCode>0.00</c:formatCode>
                <c:ptCount val="5"/>
                <c:pt idx="0">
                  <c:v>1.0092101851489468</c:v>
                </c:pt>
                <c:pt idx="1">
                  <c:v>8.1065072175662412</c:v>
                </c:pt>
                <c:pt idx="2">
                  <c:v>16.490706093848566</c:v>
                </c:pt>
                <c:pt idx="3">
                  <c:v>16.888353014542339</c:v>
                </c:pt>
                <c:pt idx="4">
                  <c:v>17.465348687829891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B15-4230-B73B-E1C55CCA1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405737104"/>
        <c:axId val="405738744"/>
      </c:barChart>
      <c:catAx>
        <c:axId val="40573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5738744"/>
        <c:crosses val="autoZero"/>
        <c:auto val="1"/>
        <c:lblAlgn val="ctr"/>
        <c:lblOffset val="100"/>
        <c:noMultiLvlLbl val="0"/>
      </c:catAx>
      <c:valAx>
        <c:axId val="405738744"/>
        <c:scaling>
          <c:orientation val="minMax"/>
          <c:max val="2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573710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noFill/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C. </a:t>
            </a:r>
            <a:r>
              <a:rPr lang="el-GR">
                <a:latin typeface="Arial" panose="020B0604020202020204" pitchFamily="34" charset="0"/>
                <a:cs typeface="Arial" panose="020B0604020202020204" pitchFamily="34" charset="0"/>
              </a:rPr>
              <a:t>β</a:t>
            </a: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/>
              <a:t>Catenin/18S levels in MC3T3 Cells Treated with Small Compounds at Day2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" lastClr="FFFFFF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381-4873-AAE4-483642A34856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381-4873-AAE4-483642A34856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381-4873-AAE4-483642A34856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381-4873-AAE4-483642A34856}"/>
              </c:ext>
            </c:extLst>
          </c:dPt>
          <c:errBars>
            <c:errBarType val="plus"/>
            <c:errValType val="cust"/>
            <c:noEndCap val="0"/>
            <c:plus>
              <c:numRef>
                <c:f>('Analysis 2'!$L$3,'Analysis 2'!$L$5,'Analysis 2'!$L$7,'Analysis 2'!$L$9,'Analysis 2'!$L$11)</c:f>
                <c:numCache>
                  <c:formatCode>General</c:formatCode>
                  <c:ptCount val="5"/>
                  <c:pt idx="0">
                    <c:v>1.5523654532710096E-2</c:v>
                  </c:pt>
                  <c:pt idx="1">
                    <c:v>3.2629696387628027E-2</c:v>
                  </c:pt>
                  <c:pt idx="2">
                    <c:v>0.7203024001164744</c:v>
                  </c:pt>
                  <c:pt idx="3">
                    <c:v>0.22233286165637689</c:v>
                  </c:pt>
                  <c:pt idx="4">
                    <c:v>6.3496067538117748E-2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('Analysis 2'!$A$3,'Analysis 2'!$A$5,'Analysis 2'!$A$7,'Analysis 2'!$A$9,'Analysis 2'!$A$11)</c:f>
              <c:strCache>
                <c:ptCount val="5"/>
                <c:pt idx="0">
                  <c:v>NT</c:v>
                </c:pt>
                <c:pt idx="1">
                  <c:v>B2 35ng/ml </c:v>
                </c:pt>
                <c:pt idx="2">
                  <c:v>B2 + F1 10uM</c:v>
                </c:pt>
                <c:pt idx="3">
                  <c:v>B2+ VA1 10uM</c:v>
                </c:pt>
                <c:pt idx="4">
                  <c:v>B2 + CO7 10uM</c:v>
                </c:pt>
              </c:strCache>
            </c:strRef>
          </c:cat>
          <c:val>
            <c:numRef>
              <c:f>('Analysis 2'!$J$3,'Analysis 2'!$J$5,'Analysis 2'!$J$7,'Analysis 2'!$J$9,'Analysis 2'!$J$11)</c:f>
              <c:numCache>
                <c:formatCode>0.00</c:formatCode>
                <c:ptCount val="5"/>
                <c:pt idx="0">
                  <c:v>1.0001204846667493</c:v>
                </c:pt>
                <c:pt idx="1">
                  <c:v>1.7959138695524346</c:v>
                </c:pt>
                <c:pt idx="2">
                  <c:v>2.5308360619979995</c:v>
                </c:pt>
                <c:pt idx="3">
                  <c:v>2.2461164151321267</c:v>
                </c:pt>
                <c:pt idx="4">
                  <c:v>2.5430059922065338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1-4873-AAE4-483642A34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439133536"/>
        <c:axId val="439133864"/>
      </c:barChart>
      <c:catAx>
        <c:axId val="43913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9133864"/>
        <c:crosses val="autoZero"/>
        <c:auto val="1"/>
        <c:lblAlgn val="ctr"/>
        <c:lblOffset val="100"/>
        <c:noMultiLvlLbl val="0"/>
      </c:catAx>
      <c:valAx>
        <c:axId val="439133864"/>
        <c:scaling>
          <c:orientation val="minMax"/>
          <c:max val="3.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913353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noFill/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HDAC1/18S levels in MC3T3 Cells Treated with Small Compounds at Day2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ysClr val="window" lastClr="FFFFFF"/>
            </a:solidFill>
            <a:ln w="12700">
              <a:solidFill>
                <a:sysClr val="windowText" lastClr="000000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D10-4D7D-B97B-F121A68C1AAB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4D10-4D7D-B97B-F121A68C1AAB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D10-4D7D-B97B-F121A68C1AAB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D10-4D7D-B97B-F121A68C1AAB}"/>
              </c:ext>
            </c:extLst>
          </c:dPt>
          <c:errBars>
            <c:errBarType val="plus"/>
            <c:errValType val="cust"/>
            <c:noEndCap val="0"/>
            <c:plus>
              <c:numRef>
                <c:f>('Analysis 3'!$L$29,'Analysis 3'!$L$31,'Analysis 3'!$L$33,'Analysis 3'!$L$35,'Analysis 3'!$L$37)</c:f>
                <c:numCache>
                  <c:formatCode>General</c:formatCode>
                  <c:ptCount val="5"/>
                  <c:pt idx="0">
                    <c:v>0.22896394741263582</c:v>
                  </c:pt>
                  <c:pt idx="1">
                    <c:v>0.3605748866636036</c:v>
                  </c:pt>
                  <c:pt idx="2">
                    <c:v>0.84724842569210401</c:v>
                  </c:pt>
                  <c:pt idx="3">
                    <c:v>0.56843646653257007</c:v>
                  </c:pt>
                  <c:pt idx="4">
                    <c:v>3.4479392728906544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('Analysis 3'!$A$29,'Analysis 3'!$A$31,'Analysis 3'!$A$33,'Analysis 3'!$A$35,'Analysis 3'!$A$37)</c:f>
              <c:strCache>
                <c:ptCount val="5"/>
                <c:pt idx="0">
                  <c:v>NT</c:v>
                </c:pt>
                <c:pt idx="1">
                  <c:v>B2 35ng/ml </c:v>
                </c:pt>
                <c:pt idx="2">
                  <c:v>B2 + F1 10uM</c:v>
                </c:pt>
                <c:pt idx="3">
                  <c:v>B2+ VA1 10uM</c:v>
                </c:pt>
                <c:pt idx="4">
                  <c:v>B2 + CO7 10uM</c:v>
                </c:pt>
              </c:strCache>
            </c:strRef>
          </c:cat>
          <c:val>
            <c:numRef>
              <c:f>('Analysis 3'!$J$29,'Analysis 3'!$J$31,'Analysis 3'!$J$33,'Analysis 3'!$J$35,'Analysis 3'!$J$37)</c:f>
              <c:numCache>
                <c:formatCode>0.00</c:formatCode>
                <c:ptCount val="5"/>
                <c:pt idx="0">
                  <c:v>1.0258774240691595</c:v>
                </c:pt>
                <c:pt idx="1">
                  <c:v>9.8259848965249326</c:v>
                </c:pt>
                <c:pt idx="2">
                  <c:v>6.5753020550002859</c:v>
                </c:pt>
                <c:pt idx="3">
                  <c:v>14.684393120265476</c:v>
                </c:pt>
                <c:pt idx="4">
                  <c:v>17.855508034106343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0-4D7D-B97B-F121A68C1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483220600"/>
        <c:axId val="488338288"/>
      </c:barChart>
      <c:catAx>
        <c:axId val="483220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8338288"/>
        <c:crosses val="autoZero"/>
        <c:auto val="1"/>
        <c:lblAlgn val="ctr"/>
        <c:lblOffset val="100"/>
        <c:noMultiLvlLbl val="0"/>
      </c:catAx>
      <c:valAx>
        <c:axId val="488338288"/>
        <c:scaling>
          <c:orientation val="minMax"/>
          <c:max val="2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3220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A. LRP6/18S  levels in MC3T3 Cells Treated with Small Compounds at Day2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 w="158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" lastClr="FFFFFF"/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9C-45D6-B7E3-1BB2453ED87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9C-45D6-B7E3-1BB2453ED871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B9C-45D6-B7E3-1BB2453ED871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B9C-45D6-B7E3-1BB2453ED871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B9C-45D6-B7E3-1BB2453ED871}"/>
              </c:ext>
            </c:extLst>
          </c:dPt>
          <c:errBars>
            <c:errBarType val="plus"/>
            <c:errValType val="cust"/>
            <c:noEndCap val="0"/>
            <c:plus>
              <c:numRef>
                <c:f>('Analysis 2'!$L$16,'Analysis 2'!$L$18,'Analysis 2'!$L$20,'Analysis 2'!$L$22,'Analysis 2'!$L$24)</c:f>
                <c:numCache>
                  <c:formatCode>General</c:formatCode>
                  <c:ptCount val="5"/>
                  <c:pt idx="0">
                    <c:v>7.5280859479037607E-2</c:v>
                  </c:pt>
                  <c:pt idx="1">
                    <c:v>4.888129315400979E-2</c:v>
                  </c:pt>
                  <c:pt idx="2">
                    <c:v>9.8314811319584486E-2</c:v>
                  </c:pt>
                  <c:pt idx="3">
                    <c:v>7.2734786226860665E-2</c:v>
                  </c:pt>
                  <c:pt idx="4">
                    <c:v>1.1891008792880462E-2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('Analysis 2'!$A$16,'Analysis 2'!$A$18,'Analysis 2'!$A$20,'Analysis 2'!$A$22,'Analysis 2'!$A$24)</c:f>
              <c:strCache>
                <c:ptCount val="5"/>
                <c:pt idx="0">
                  <c:v>NT</c:v>
                </c:pt>
                <c:pt idx="1">
                  <c:v>B2 35ng/ml </c:v>
                </c:pt>
                <c:pt idx="2">
                  <c:v>B2 + F1 10uM</c:v>
                </c:pt>
                <c:pt idx="3">
                  <c:v>B2+ VA1 10uM</c:v>
                </c:pt>
                <c:pt idx="4">
                  <c:v>B2 + CO7 10uM</c:v>
                </c:pt>
              </c:strCache>
            </c:strRef>
          </c:cat>
          <c:val>
            <c:numRef>
              <c:f>('Analysis 2'!$J$16,'Analysis 2'!$J$18,'Analysis 2'!$J$20,'Analysis 2'!$J$22,'Analysis 2'!$J$24)</c:f>
              <c:numCache>
                <c:formatCode>0.00</c:formatCode>
                <c:ptCount val="5"/>
                <c:pt idx="0">
                  <c:v>1.0028296005822246</c:v>
                </c:pt>
                <c:pt idx="1">
                  <c:v>0.90078661042079233</c:v>
                </c:pt>
                <c:pt idx="2">
                  <c:v>0.91006909621528798</c:v>
                </c:pt>
                <c:pt idx="3">
                  <c:v>0.70266110743287569</c:v>
                </c:pt>
                <c:pt idx="4">
                  <c:v>0.64210557281743186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9C-45D6-B7E3-1BB2453ED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370720120"/>
        <c:axId val="370704704"/>
      </c:barChart>
      <c:catAx>
        <c:axId val="370720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0704704"/>
        <c:crosses val="autoZero"/>
        <c:auto val="1"/>
        <c:lblAlgn val="ctr"/>
        <c:lblOffset val="100"/>
        <c:tickLblSkip val="1"/>
        <c:noMultiLvlLbl val="0"/>
      </c:catAx>
      <c:valAx>
        <c:axId val="370704704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0720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GSK3b/18S levels in MC3T3 Cells Treated with Small Compounds at Day2.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 w="158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" lastClr="FFFFFF"/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E00-4041-8A03-261AFFADCB4B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E00-4041-8A03-261AFFADCB4B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E00-4041-8A03-261AFFADCB4B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 w="158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E00-4041-8A03-261AFFADCB4B}"/>
              </c:ext>
            </c:extLst>
          </c:dPt>
          <c:errBars>
            <c:errBarType val="plus"/>
            <c:errValType val="cust"/>
            <c:noEndCap val="0"/>
            <c:plus>
              <c:numRef>
                <c:f>('Analysis 3'!$L$55,'Analysis 3'!$L$57,'Analysis 3'!$L$59,'Analysis 3'!$L$61,'Analysis 3'!$L$63)</c:f>
                <c:numCache>
                  <c:formatCode>General</c:formatCode>
                  <c:ptCount val="5"/>
                  <c:pt idx="0">
                    <c:v>0.12048480360122614</c:v>
                  </c:pt>
                  <c:pt idx="1">
                    <c:v>5.3434708335137859E-2</c:v>
                  </c:pt>
                  <c:pt idx="2">
                    <c:v>0.40840722590676976</c:v>
                  </c:pt>
                  <c:pt idx="3">
                    <c:v>0.145758780593367</c:v>
                  </c:pt>
                  <c:pt idx="4">
                    <c:v>0.1565308714910866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('Analysis 3'!$A$55,'Analysis 3'!$A$57,'Analysis 3'!$A$59,'Analysis 3'!$A$61,'Analysis 3'!$A$63)</c:f>
              <c:strCache>
                <c:ptCount val="5"/>
                <c:pt idx="0">
                  <c:v>NT</c:v>
                </c:pt>
                <c:pt idx="1">
                  <c:v>B2 35ng/ml </c:v>
                </c:pt>
                <c:pt idx="2">
                  <c:v>B2 + F1 10uM</c:v>
                </c:pt>
                <c:pt idx="3">
                  <c:v>B2+ VA1 10uM</c:v>
                </c:pt>
                <c:pt idx="4">
                  <c:v>B2 + CO7 10uM</c:v>
                </c:pt>
              </c:strCache>
            </c:strRef>
          </c:cat>
          <c:val>
            <c:numRef>
              <c:f>('Analysis 3'!$J$55,'Analysis 3'!$J$57,'Analysis 3'!$J$59,'Analysis 3'!$J$61,'Analysis 3'!$J$63)</c:f>
              <c:numCache>
                <c:formatCode>0.00</c:formatCode>
                <c:ptCount val="5"/>
                <c:pt idx="0">
                  <c:v>1.0072321420103834</c:v>
                </c:pt>
                <c:pt idx="1">
                  <c:v>1.3642777956032304</c:v>
                </c:pt>
                <c:pt idx="2">
                  <c:v>1.6706723819836689</c:v>
                </c:pt>
                <c:pt idx="3">
                  <c:v>1.7737072119838366</c:v>
                </c:pt>
                <c:pt idx="4">
                  <c:v>1.3633044373599614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0-4041-8A03-261AFFADC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373368888"/>
        <c:axId val="359810864"/>
      </c:barChart>
      <c:catAx>
        <c:axId val="373368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9810864"/>
        <c:crosses val="autoZero"/>
        <c:auto val="1"/>
        <c:lblAlgn val="ctr"/>
        <c:lblOffset val="100"/>
        <c:noMultiLvlLbl val="0"/>
      </c:catAx>
      <c:valAx>
        <c:axId val="359810864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3368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 Catenin/18S levels in MC3T3 Cells Treated with Small Compounds at Day2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('Analysis 2'!$L$3,'Analysis 2'!$L$5,'Analysis 2'!$L$7,'Analysis 2'!$L$9,'Analysis 2'!$L$11)</c:f>
                <c:numCache>
                  <c:formatCode>General</c:formatCode>
                  <c:ptCount val="5"/>
                  <c:pt idx="0">
                    <c:v>1.5523654532710096E-2</c:v>
                  </c:pt>
                  <c:pt idx="1">
                    <c:v>3.2629696387628027E-2</c:v>
                  </c:pt>
                  <c:pt idx="2">
                    <c:v>0.7203024001164744</c:v>
                  </c:pt>
                  <c:pt idx="3">
                    <c:v>0.22233286165637689</c:v>
                  </c:pt>
                  <c:pt idx="4">
                    <c:v>6.3496067538117748E-2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('Analysis 2'!$A$3,'Analysis 2'!$A$5,'Analysis 2'!$A$7,'Analysis 2'!$A$9,'Analysis 2'!$A$11)</c:f>
              <c:strCache>
                <c:ptCount val="5"/>
                <c:pt idx="0">
                  <c:v>NT</c:v>
                </c:pt>
                <c:pt idx="1">
                  <c:v>B2 35ng/ml </c:v>
                </c:pt>
                <c:pt idx="2">
                  <c:v>B2 + F1 10uM</c:v>
                </c:pt>
                <c:pt idx="3">
                  <c:v>B2+ VA1 10uM</c:v>
                </c:pt>
                <c:pt idx="4">
                  <c:v>B2 + CO7 10uM</c:v>
                </c:pt>
              </c:strCache>
            </c:strRef>
          </c:cat>
          <c:val>
            <c:numRef>
              <c:f>('Analysis 2'!$J$3,'Analysis 2'!$J$5,'Analysis 2'!$J$7,'Analysis 2'!$J$9,'Analysis 2'!$J$11)</c:f>
              <c:numCache>
                <c:formatCode>0.00</c:formatCode>
                <c:ptCount val="5"/>
                <c:pt idx="0">
                  <c:v>1.0001204846667493</c:v>
                </c:pt>
                <c:pt idx="1">
                  <c:v>1.7959138695524346</c:v>
                </c:pt>
                <c:pt idx="2">
                  <c:v>2.5308360619979995</c:v>
                </c:pt>
                <c:pt idx="3">
                  <c:v>2.2461164151321267</c:v>
                </c:pt>
                <c:pt idx="4">
                  <c:v>2.5430059922065338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B7-4591-94F2-4C043F7DB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9133536"/>
        <c:axId val="439133864"/>
      </c:barChart>
      <c:catAx>
        <c:axId val="439133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Treatment</a:t>
                </a:r>
              </a:p>
            </c:rich>
          </c:tx>
          <c:layout>
            <c:manualLayout>
              <c:xMode val="edge"/>
              <c:yMode val="edge"/>
              <c:x val="0.50212263889016306"/>
              <c:y val="0.8486507430486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133864"/>
        <c:crosses val="autoZero"/>
        <c:auto val="1"/>
        <c:lblAlgn val="ctr"/>
        <c:lblOffset val="100"/>
        <c:noMultiLvlLbl val="0"/>
      </c:catAx>
      <c:valAx>
        <c:axId val="439133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Average Fold Increase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13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36825</xdr:colOff>
      <xdr:row>58</xdr:row>
      <xdr:rowOff>135724</xdr:rowOff>
    </xdr:from>
    <xdr:to>
      <xdr:col>26</xdr:col>
      <xdr:colOff>248008</xdr:colOff>
      <xdr:row>96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32657</xdr:colOff>
      <xdr:row>38</xdr:row>
      <xdr:rowOff>179615</xdr:rowOff>
    </xdr:from>
    <xdr:to>
      <xdr:col>25</xdr:col>
      <xdr:colOff>500743</xdr:colOff>
      <xdr:row>51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261256</xdr:colOff>
      <xdr:row>59</xdr:row>
      <xdr:rowOff>130629</xdr:rowOff>
    </xdr:from>
    <xdr:to>
      <xdr:col>21</xdr:col>
      <xdr:colOff>472439</xdr:colOff>
      <xdr:row>92</xdr:row>
      <xdr:rowOff>122791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206829</xdr:colOff>
      <xdr:row>58</xdr:row>
      <xdr:rowOff>141515</xdr:rowOff>
    </xdr:from>
    <xdr:to>
      <xdr:col>30</xdr:col>
      <xdr:colOff>418012</xdr:colOff>
      <xdr:row>91</xdr:row>
      <xdr:rowOff>133677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217714</xdr:colOff>
      <xdr:row>59</xdr:row>
      <xdr:rowOff>97971</xdr:rowOff>
    </xdr:from>
    <xdr:to>
      <xdr:col>16</xdr:col>
      <xdr:colOff>428897</xdr:colOff>
      <xdr:row>92</xdr:row>
      <xdr:rowOff>90133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511628</xdr:colOff>
      <xdr:row>56</xdr:row>
      <xdr:rowOff>76199</xdr:rowOff>
    </xdr:from>
    <xdr:to>
      <xdr:col>37</xdr:col>
      <xdr:colOff>124097</xdr:colOff>
      <xdr:row>89</xdr:row>
      <xdr:rowOff>68361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163285</xdr:colOff>
      <xdr:row>59</xdr:row>
      <xdr:rowOff>87084</xdr:rowOff>
    </xdr:from>
    <xdr:to>
      <xdr:col>8</xdr:col>
      <xdr:colOff>374468</xdr:colOff>
      <xdr:row>92</xdr:row>
      <xdr:rowOff>79246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359229</xdr:colOff>
      <xdr:row>59</xdr:row>
      <xdr:rowOff>108858</xdr:rowOff>
    </xdr:from>
    <xdr:to>
      <xdr:col>12</xdr:col>
      <xdr:colOff>200298</xdr:colOff>
      <xdr:row>92</xdr:row>
      <xdr:rowOff>101020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391886</xdr:colOff>
      <xdr:row>0</xdr:row>
      <xdr:rowOff>1</xdr:rowOff>
    </xdr:from>
    <xdr:to>
      <xdr:col>26</xdr:col>
      <xdr:colOff>141514</xdr:colOff>
      <xdr:row>11</xdr:row>
      <xdr:rowOff>163286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424543</xdr:colOff>
      <xdr:row>12</xdr:row>
      <xdr:rowOff>163285</xdr:rowOff>
    </xdr:from>
    <xdr:to>
      <xdr:col>26</xdr:col>
      <xdr:colOff>185057</xdr:colOff>
      <xdr:row>24</xdr:row>
      <xdr:rowOff>119743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544286</xdr:colOff>
      <xdr:row>25</xdr:row>
      <xdr:rowOff>141515</xdr:rowOff>
    </xdr:from>
    <xdr:to>
      <xdr:col>26</xdr:col>
      <xdr:colOff>228600</xdr:colOff>
      <xdr:row>38</xdr:row>
      <xdr:rowOff>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21771</xdr:colOff>
      <xdr:row>0</xdr:row>
      <xdr:rowOff>21772</xdr:rowOff>
    </xdr:from>
    <xdr:to>
      <xdr:col>26</xdr:col>
      <xdr:colOff>576943</xdr:colOff>
      <xdr:row>12</xdr:row>
      <xdr:rowOff>108857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21771</xdr:colOff>
      <xdr:row>13</xdr:row>
      <xdr:rowOff>59869</xdr:rowOff>
    </xdr:from>
    <xdr:to>
      <xdr:col>27</xdr:col>
      <xdr:colOff>87084</xdr:colOff>
      <xdr:row>24</xdr:row>
      <xdr:rowOff>174173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598714</xdr:colOff>
      <xdr:row>25</xdr:row>
      <xdr:rowOff>179613</xdr:rowOff>
    </xdr:from>
    <xdr:to>
      <xdr:col>27</xdr:col>
      <xdr:colOff>10884</xdr:colOff>
      <xdr:row>38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39</xdr:row>
      <xdr:rowOff>5443</xdr:rowOff>
    </xdr:from>
    <xdr:to>
      <xdr:col>27</xdr:col>
      <xdr:colOff>54429</xdr:colOff>
      <xdr:row>51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10885</xdr:colOff>
      <xdr:row>52</xdr:row>
      <xdr:rowOff>5443</xdr:rowOff>
    </xdr:from>
    <xdr:to>
      <xdr:col>26</xdr:col>
      <xdr:colOff>555172</xdr:colOff>
      <xdr:row>64</xdr:row>
      <xdr:rowOff>10887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9"/>
  <sheetViews>
    <sheetView tabSelected="1" zoomScale="70" zoomScaleNormal="70" workbookViewId="0">
      <selection activeCell="P12" sqref="P12"/>
    </sheetView>
  </sheetViews>
  <sheetFormatPr defaultColWidth="8.6640625" defaultRowHeight="14.4" x14ac:dyDescent="0.3"/>
  <cols>
    <col min="1" max="1" width="18" customWidth="1"/>
    <col min="9" max="9" width="11.6640625" customWidth="1"/>
    <col min="11" max="11" width="10" customWidth="1"/>
    <col min="12" max="12" width="9.6640625" customWidth="1"/>
  </cols>
  <sheetData>
    <row r="1" spans="1:13" x14ac:dyDescent="0.3">
      <c r="A1" s="58"/>
      <c r="B1" s="59" t="s">
        <v>21</v>
      </c>
      <c r="C1" s="60" t="s">
        <v>20</v>
      </c>
      <c r="D1" s="59" t="s">
        <v>57</v>
      </c>
      <c r="E1" s="60" t="s">
        <v>68</v>
      </c>
      <c r="F1" s="59" t="s">
        <v>69</v>
      </c>
      <c r="G1" s="60" t="s">
        <v>22</v>
      </c>
      <c r="H1" s="60" t="s">
        <v>23</v>
      </c>
      <c r="I1" s="60" t="s">
        <v>24</v>
      </c>
      <c r="J1" s="60" t="s">
        <v>25</v>
      </c>
      <c r="K1" s="60" t="s">
        <v>26</v>
      </c>
      <c r="L1" s="61" t="s">
        <v>19</v>
      </c>
    </row>
    <row r="2" spans="1:13" x14ac:dyDescent="0.3">
      <c r="A2" s="70" t="s">
        <v>50</v>
      </c>
      <c r="B2" s="62">
        <v>5.1663399999999999</v>
      </c>
      <c r="C2" s="63"/>
      <c r="D2" s="62">
        <v>30.8049</v>
      </c>
      <c r="E2" s="63"/>
      <c r="F2" s="63">
        <f>D2-B2</f>
        <v>25.638559999999998</v>
      </c>
      <c r="G2" s="63"/>
      <c r="H2" s="63">
        <f>F2-G$3</f>
        <v>0.41635499999999936</v>
      </c>
      <c r="I2" s="63">
        <f>2^-(H2)</f>
        <v>0.74931539621247678</v>
      </c>
      <c r="J2" s="63"/>
      <c r="K2" s="64"/>
      <c r="L2" s="64"/>
      <c r="M2" s="18"/>
    </row>
    <row r="3" spans="1:13" x14ac:dyDescent="0.3">
      <c r="A3" s="70" t="s">
        <v>50</v>
      </c>
      <c r="B3" s="62">
        <v>5.1999500000000003</v>
      </c>
      <c r="C3" s="63">
        <f>AVERAGE(B2:B3)</f>
        <v>5.1831449999999997</v>
      </c>
      <c r="D3" s="62">
        <v>30.005800000000001</v>
      </c>
      <c r="E3" s="63">
        <f>AVERAGE(D2,D3)</f>
        <v>30.405349999999999</v>
      </c>
      <c r="F3" s="63">
        <f>D3-B3</f>
        <v>24.80585</v>
      </c>
      <c r="G3" s="63">
        <f>AVERAGE(F2:F3)</f>
        <v>25.222204999999999</v>
      </c>
      <c r="H3" s="63">
        <f t="shared" ref="H3:H11" si="0">F3-G$3</f>
        <v>-0.41635499999999936</v>
      </c>
      <c r="I3" s="63">
        <f>2^-(H3)</f>
        <v>1.3345515186991284</v>
      </c>
      <c r="J3" s="63">
        <f>AVERAGE(I2,I3)</f>
        <v>1.0419334574558026</v>
      </c>
      <c r="K3" s="64">
        <f>STDEV(I2:I3)</f>
        <v>0.41382443080563219</v>
      </c>
      <c r="L3" s="64">
        <f>(K3)/(SQRT(2))</f>
        <v>0.29261806124332573</v>
      </c>
    </row>
    <row r="4" spans="1:13" x14ac:dyDescent="0.3">
      <c r="A4" s="70" t="s">
        <v>91</v>
      </c>
      <c r="B4" s="65">
        <v>5.2904099999999996</v>
      </c>
      <c r="C4" s="63"/>
      <c r="D4" s="62">
        <v>26.3291</v>
      </c>
      <c r="E4" s="63"/>
      <c r="F4" s="63">
        <f t="shared" ref="F4:F11" si="1">D4-B4</f>
        <v>21.038690000000003</v>
      </c>
      <c r="G4" s="63"/>
      <c r="H4" s="63">
        <f t="shared" si="0"/>
        <v>-4.1835149999999963</v>
      </c>
      <c r="I4" s="63">
        <f t="shared" ref="I4:I11" si="2">2^-(H4)</f>
        <v>18.170358764234926</v>
      </c>
      <c r="J4" s="63"/>
      <c r="K4" s="64"/>
      <c r="L4" s="64"/>
    </row>
    <row r="5" spans="1:13" x14ac:dyDescent="0.3">
      <c r="A5" s="70" t="s">
        <v>91</v>
      </c>
      <c r="B5" s="65">
        <v>5.3307399999999996</v>
      </c>
      <c r="C5" s="63">
        <f>AVERAGE(B4:B5)</f>
        <v>5.310575</v>
      </c>
      <c r="D5" s="62">
        <v>26.6326</v>
      </c>
      <c r="E5" s="63">
        <f>AVERAGE(D4,D5)</f>
        <v>26.48085</v>
      </c>
      <c r="F5" s="63">
        <f t="shared" si="1"/>
        <v>21.301860000000001</v>
      </c>
      <c r="G5" s="63"/>
      <c r="H5" s="63">
        <f t="shared" si="0"/>
        <v>-3.9203449999999975</v>
      </c>
      <c r="I5" s="63">
        <f t="shared" si="2"/>
        <v>15.140542560144844</v>
      </c>
      <c r="J5" s="63">
        <f>AVERAGE(I4,I5)</f>
        <v>16.655450662189885</v>
      </c>
      <c r="K5" s="64">
        <f>STDEV(I4:I5)</f>
        <v>2.1424035836609816</v>
      </c>
      <c r="L5" s="64">
        <f>(K5)/(SQRT(2))</f>
        <v>1.5149081020450408</v>
      </c>
    </row>
    <row r="6" spans="1:13" x14ac:dyDescent="0.3">
      <c r="A6" s="70" t="s">
        <v>51</v>
      </c>
      <c r="B6" s="65">
        <v>5.8124900000000004</v>
      </c>
      <c r="C6" s="63"/>
      <c r="D6" s="62">
        <v>25.1233</v>
      </c>
      <c r="E6" s="63"/>
      <c r="F6" s="63">
        <f t="shared" si="1"/>
        <v>19.31081</v>
      </c>
      <c r="G6" s="63"/>
      <c r="H6" s="63">
        <f t="shared" si="0"/>
        <v>-5.9113949999999988</v>
      </c>
      <c r="I6" s="63">
        <f t="shared" si="2"/>
        <v>60.187625663675163</v>
      </c>
      <c r="J6" s="63"/>
      <c r="K6" s="64"/>
      <c r="L6" s="64"/>
    </row>
    <row r="7" spans="1:13" x14ac:dyDescent="0.3">
      <c r="A7" s="70" t="s">
        <v>53</v>
      </c>
      <c r="B7" s="65">
        <v>5.4870599999999996</v>
      </c>
      <c r="C7" s="63">
        <f>AVERAGE(B6:B7)</f>
        <v>5.649775</v>
      </c>
      <c r="D7" s="62">
        <v>24.838899999999999</v>
      </c>
      <c r="E7" s="63">
        <f>AVERAGE(D6,D7)</f>
        <v>24.981099999999998</v>
      </c>
      <c r="F7" s="63">
        <f t="shared" si="1"/>
        <v>19.351839999999999</v>
      </c>
      <c r="G7" s="63"/>
      <c r="H7" s="63">
        <f t="shared" si="0"/>
        <v>-5.8703649999999996</v>
      </c>
      <c r="I7" s="63">
        <f t="shared" si="2"/>
        <v>58.500011370644451</v>
      </c>
      <c r="J7" s="63">
        <f>AVERAGE(I6,I7)</f>
        <v>59.343818517159804</v>
      </c>
      <c r="K7" s="64">
        <f>STDEV(I6:I7)</f>
        <v>1.1933235106293583</v>
      </c>
      <c r="L7" s="64">
        <f>(K7)/(SQRT(2))</f>
        <v>0.84380714651535627</v>
      </c>
    </row>
    <row r="8" spans="1:13" x14ac:dyDescent="0.3">
      <c r="A8" s="70" t="s">
        <v>52</v>
      </c>
      <c r="B8" s="65">
        <v>5.5351999999999997</v>
      </c>
      <c r="C8" s="63"/>
      <c r="D8" s="62">
        <v>24.467099999999999</v>
      </c>
      <c r="E8" s="63"/>
      <c r="F8" s="63">
        <f t="shared" si="1"/>
        <v>18.931899999999999</v>
      </c>
      <c r="G8" s="63"/>
      <c r="H8" s="63">
        <f t="shared" si="0"/>
        <v>-6.290305</v>
      </c>
      <c r="I8" s="63">
        <f t="shared" si="2"/>
        <v>78.265522128840061</v>
      </c>
      <c r="J8" s="63"/>
      <c r="K8" s="64"/>
      <c r="L8" s="64"/>
    </row>
    <row r="9" spans="1:13" x14ac:dyDescent="0.3">
      <c r="A9" s="70" t="s">
        <v>52</v>
      </c>
      <c r="B9" s="65">
        <v>5.9148500000000004</v>
      </c>
      <c r="C9" s="63">
        <f>AVERAGE(B8:B9)</f>
        <v>5.7250250000000005</v>
      </c>
      <c r="D9" s="62">
        <v>24.2621</v>
      </c>
      <c r="E9" s="63">
        <f>AVERAGE(D8,D9)</f>
        <v>24.364599999999999</v>
      </c>
      <c r="F9" s="63">
        <f t="shared" si="1"/>
        <v>18.347249999999999</v>
      </c>
      <c r="G9" s="63"/>
      <c r="H9" s="63">
        <f t="shared" si="0"/>
        <v>-6.8749549999999999</v>
      </c>
      <c r="I9" s="63">
        <f t="shared" si="2"/>
        <v>117.37285642319753</v>
      </c>
      <c r="J9" s="63">
        <f>AVERAGE(I8,I9)</f>
        <v>97.81918927601879</v>
      </c>
      <c r="K9" s="64">
        <f>STDEV(I8:I9)</f>
        <v>27.653061273669451</v>
      </c>
      <c r="L9" s="64">
        <f>(K9)/(SQRT(2))</f>
        <v>19.553667147178775</v>
      </c>
    </row>
    <row r="10" spans="1:13" x14ac:dyDescent="0.3">
      <c r="A10" s="70" t="s">
        <v>54</v>
      </c>
      <c r="B10" s="65">
        <v>5.6231</v>
      </c>
      <c r="C10" s="63"/>
      <c r="D10" s="62">
        <v>23.675699999999999</v>
      </c>
      <c r="E10" s="63"/>
      <c r="F10" s="63">
        <f t="shared" si="1"/>
        <v>18.052599999999998</v>
      </c>
      <c r="G10" s="63"/>
      <c r="H10" s="63">
        <f t="shared" si="0"/>
        <v>-7.1696050000000007</v>
      </c>
      <c r="I10" s="63">
        <f t="shared" si="2"/>
        <v>143.96806317601201</v>
      </c>
      <c r="J10" s="63"/>
      <c r="K10" s="64"/>
      <c r="L10" s="64"/>
    </row>
    <row r="11" spans="1:13" x14ac:dyDescent="0.3">
      <c r="A11" s="70" t="s">
        <v>54</v>
      </c>
      <c r="B11" s="65">
        <v>5.7245600000000003</v>
      </c>
      <c r="C11" s="63">
        <f>AVERAGE(B10:B11)</f>
        <v>5.6738300000000006</v>
      </c>
      <c r="D11" s="62">
        <v>23.811800000000002</v>
      </c>
      <c r="E11" s="63">
        <f>AVERAGE(D10,D11)</f>
        <v>23.743749999999999</v>
      </c>
      <c r="F11" s="63">
        <f t="shared" si="1"/>
        <v>18.087240000000001</v>
      </c>
      <c r="G11" s="63"/>
      <c r="H11" s="63">
        <f t="shared" si="0"/>
        <v>-7.1349649999999976</v>
      </c>
      <c r="I11" s="63">
        <f t="shared" si="2"/>
        <v>140.55247029918257</v>
      </c>
      <c r="J11" s="63">
        <f>AVERAGE(I10,I11)</f>
        <v>142.26026673759731</v>
      </c>
      <c r="K11" s="64">
        <f>STDEV(I10:I11)</f>
        <v>2.4151888849785621</v>
      </c>
      <c r="L11" s="64">
        <f>(K11)/(SQRT(2))</f>
        <v>1.7077964384147177</v>
      </c>
    </row>
    <row r="12" spans="1:13" x14ac:dyDescent="0.3">
      <c r="A12" s="34"/>
      <c r="B12" s="44"/>
      <c r="C12" s="66"/>
      <c r="D12" s="44"/>
      <c r="E12" s="66"/>
      <c r="F12" s="66"/>
      <c r="G12" s="66"/>
      <c r="H12" s="66"/>
      <c r="I12" s="66"/>
      <c r="J12" s="66"/>
      <c r="K12" s="67"/>
      <c r="L12" s="67"/>
      <c r="M12" s="20"/>
    </row>
    <row r="13" spans="1:13" x14ac:dyDescent="0.3">
      <c r="A13" s="37"/>
      <c r="B13" s="46"/>
      <c r="C13" s="68"/>
      <c r="D13" s="46"/>
      <c r="E13" s="68"/>
      <c r="F13" s="68"/>
      <c r="G13" s="68"/>
      <c r="H13" s="68"/>
      <c r="I13" s="68"/>
      <c r="J13" s="68"/>
      <c r="K13" s="69"/>
      <c r="L13" s="69"/>
    </row>
    <row r="14" spans="1:13" x14ac:dyDescent="0.3">
      <c r="A14" s="58"/>
      <c r="B14" s="59" t="s">
        <v>21</v>
      </c>
      <c r="C14" s="60" t="s">
        <v>20</v>
      </c>
      <c r="D14" s="59" t="s">
        <v>92</v>
      </c>
      <c r="E14" s="60" t="s">
        <v>93</v>
      </c>
      <c r="F14" s="59" t="s">
        <v>94</v>
      </c>
      <c r="G14" s="60" t="s">
        <v>22</v>
      </c>
      <c r="H14" s="60" t="s">
        <v>23</v>
      </c>
      <c r="I14" s="60" t="s">
        <v>24</v>
      </c>
      <c r="J14" s="60" t="s">
        <v>25</v>
      </c>
      <c r="K14" s="60" t="s">
        <v>26</v>
      </c>
      <c r="L14" s="61" t="s">
        <v>19</v>
      </c>
    </row>
    <row r="15" spans="1:13" x14ac:dyDescent="0.3">
      <c r="A15" s="70" t="s">
        <v>50</v>
      </c>
      <c r="B15" s="62">
        <v>5.1663399999999999</v>
      </c>
      <c r="C15" s="63"/>
      <c r="D15" s="62">
        <v>19.791499999999999</v>
      </c>
      <c r="E15" s="63"/>
      <c r="F15" s="63">
        <f t="shared" ref="F15:F24" si="3">D15-B15</f>
        <v>14.625159999999999</v>
      </c>
      <c r="G15" s="63"/>
      <c r="H15" s="63">
        <f>F15-G$16</f>
        <v>0.19565500000000036</v>
      </c>
      <c r="I15" s="63">
        <f t="shared" ref="I15:I24" si="4">2^-(H15)</f>
        <v>0.87317637387993741</v>
      </c>
      <c r="J15" s="63"/>
      <c r="K15" s="64"/>
      <c r="L15" s="64"/>
    </row>
    <row r="16" spans="1:13" x14ac:dyDescent="0.3">
      <c r="A16" s="70" t="s">
        <v>50</v>
      </c>
      <c r="B16" s="62">
        <v>5.1999500000000003</v>
      </c>
      <c r="C16" s="63">
        <f>AVERAGE(B15:B16)</f>
        <v>5.1831449999999997</v>
      </c>
      <c r="D16" s="62">
        <v>19.433800000000002</v>
      </c>
      <c r="E16" s="63">
        <f>AVERAGE(D15,D16)</f>
        <v>19.612650000000002</v>
      </c>
      <c r="F16" s="63">
        <f t="shared" si="3"/>
        <v>14.23385</v>
      </c>
      <c r="G16" s="63">
        <f>AVERAGE(F15:F16)</f>
        <v>14.429504999999999</v>
      </c>
      <c r="H16" s="63">
        <f t="shared" ref="H16:H24" si="5">F16-G$16</f>
        <v>-0.19565499999999858</v>
      </c>
      <c r="I16" s="63">
        <f t="shared" si="4"/>
        <v>1.1452439964179559</v>
      </c>
      <c r="J16" s="63">
        <f>AVERAGE(I15,I16)</f>
        <v>1.0092101851489468</v>
      </c>
      <c r="K16" s="64">
        <f>STDEV(I15:I16)</f>
        <v>0.1923808608379344</v>
      </c>
      <c r="L16" s="64">
        <f>(K16)/(SQRT(2))</f>
        <v>0.13603381126900893</v>
      </c>
    </row>
    <row r="17" spans="1:13" x14ac:dyDescent="0.3">
      <c r="A17" s="70" t="s">
        <v>91</v>
      </c>
      <c r="B17" s="65">
        <v>5.2904099999999996</v>
      </c>
      <c r="C17" s="63"/>
      <c r="D17" s="62">
        <v>16.6997</v>
      </c>
      <c r="E17" s="63"/>
      <c r="F17" s="63">
        <f t="shared" si="3"/>
        <v>11.40929</v>
      </c>
      <c r="G17" s="63"/>
      <c r="H17" s="63">
        <f t="shared" si="5"/>
        <v>-3.0202149999999985</v>
      </c>
      <c r="I17" s="63">
        <f t="shared" si="4"/>
        <v>8.1128847842265071</v>
      </c>
      <c r="J17" s="63"/>
      <c r="K17" s="64"/>
      <c r="L17" s="64"/>
    </row>
    <row r="18" spans="1:13" x14ac:dyDescent="0.3">
      <c r="A18" s="70" t="s">
        <v>91</v>
      </c>
      <c r="B18" s="65">
        <v>5.3307399999999996</v>
      </c>
      <c r="C18" s="63">
        <f>AVERAGE(B17:B18)</f>
        <v>5.310575</v>
      </c>
      <c r="D18" s="62">
        <v>16.7423</v>
      </c>
      <c r="E18" s="63">
        <f>AVERAGE(D17,D18)</f>
        <v>16.721</v>
      </c>
      <c r="F18" s="63">
        <f t="shared" si="3"/>
        <v>11.411560000000001</v>
      </c>
      <c r="G18" s="63"/>
      <c r="H18" s="63">
        <f t="shared" si="5"/>
        <v>-3.0179449999999974</v>
      </c>
      <c r="I18" s="63">
        <f t="shared" si="4"/>
        <v>8.1001296509059753</v>
      </c>
      <c r="J18" s="63">
        <f>AVERAGE(I17,I18)</f>
        <v>8.1065072175662412</v>
      </c>
      <c r="K18" s="64">
        <f>STDEV(I17:I18)</f>
        <v>9.0192412658865184E-3</v>
      </c>
      <c r="L18" s="64">
        <f>(K18)/(SQRT(2))</f>
        <v>6.3775666602658978E-3</v>
      </c>
    </row>
    <row r="19" spans="1:13" x14ac:dyDescent="0.3">
      <c r="A19" s="70" t="s">
        <v>51</v>
      </c>
      <c r="B19" s="65">
        <v>5.8124900000000004</v>
      </c>
      <c r="C19" s="63"/>
      <c r="D19" s="62">
        <v>15.9427</v>
      </c>
      <c r="E19" s="63"/>
      <c r="F19" s="63">
        <f t="shared" si="3"/>
        <v>10.13021</v>
      </c>
      <c r="G19" s="63"/>
      <c r="H19" s="63">
        <f t="shared" si="5"/>
        <v>-4.299294999999999</v>
      </c>
      <c r="I19" s="63">
        <f t="shared" si="4"/>
        <v>19.688687016019085</v>
      </c>
      <c r="J19" s="63"/>
      <c r="K19" s="64"/>
      <c r="L19" s="64"/>
    </row>
    <row r="20" spans="1:13" x14ac:dyDescent="0.3">
      <c r="A20" s="70" t="s">
        <v>53</v>
      </c>
      <c r="B20" s="65">
        <v>5.4870599999999996</v>
      </c>
      <c r="C20" s="63">
        <f>AVERAGE(B19:B20)</f>
        <v>5.649775</v>
      </c>
      <c r="D20" s="62">
        <v>16.184000000000001</v>
      </c>
      <c r="E20" s="63">
        <f>AVERAGE(D19,D20)</f>
        <v>16.06335</v>
      </c>
      <c r="F20" s="63">
        <f t="shared" si="3"/>
        <v>10.696940000000001</v>
      </c>
      <c r="G20" s="63"/>
      <c r="H20" s="63">
        <f t="shared" si="5"/>
        <v>-3.7325649999999975</v>
      </c>
      <c r="I20" s="63">
        <f t="shared" si="4"/>
        <v>13.292725171678049</v>
      </c>
      <c r="J20" s="63">
        <f>AVERAGE(I19,I20)</f>
        <v>16.490706093848566</v>
      </c>
      <c r="K20" s="64">
        <f>STDEV(I19:I20)</f>
        <v>4.5226279923439678</v>
      </c>
      <c r="L20" s="64">
        <f>(K20)/(SQRT(2))</f>
        <v>3.1979809221705207</v>
      </c>
    </row>
    <row r="21" spans="1:13" x14ac:dyDescent="0.3">
      <c r="A21" s="70" t="s">
        <v>52</v>
      </c>
      <c r="B21" s="65">
        <v>5.5351999999999997</v>
      </c>
      <c r="C21" s="63"/>
      <c r="D21" s="62">
        <v>15.9857</v>
      </c>
      <c r="E21" s="63"/>
      <c r="F21" s="63">
        <f t="shared" si="3"/>
        <v>10.4505</v>
      </c>
      <c r="G21" s="63"/>
      <c r="H21" s="63">
        <f t="shared" si="5"/>
        <v>-3.979004999999999</v>
      </c>
      <c r="I21" s="63">
        <f t="shared" si="4"/>
        <v>15.768844041584162</v>
      </c>
      <c r="J21" s="63"/>
      <c r="K21" s="64"/>
      <c r="L21" s="64"/>
    </row>
    <row r="22" spans="1:13" x14ac:dyDescent="0.3">
      <c r="A22" s="70" t="s">
        <v>52</v>
      </c>
      <c r="B22" s="65">
        <v>5.9148500000000004</v>
      </c>
      <c r="C22" s="63">
        <f>AVERAGE(B21:B22)</f>
        <v>5.7250250000000005</v>
      </c>
      <c r="D22" s="62">
        <v>16.1738</v>
      </c>
      <c r="E22" s="63">
        <f>AVERAGE(D21,D22)</f>
        <v>16.079750000000001</v>
      </c>
      <c r="F22" s="63">
        <f t="shared" si="3"/>
        <v>10.258949999999999</v>
      </c>
      <c r="G22" s="63"/>
      <c r="H22" s="63">
        <f t="shared" si="5"/>
        <v>-4.1705550000000002</v>
      </c>
      <c r="I22" s="63">
        <f t="shared" si="4"/>
        <v>18.007861987500519</v>
      </c>
      <c r="J22" s="63">
        <f>AVERAGE(I21,I22)</f>
        <v>16.888353014542339</v>
      </c>
      <c r="K22" s="64">
        <f>STDEV(I21:I22)</f>
        <v>1.5832247727558308</v>
      </c>
      <c r="L22" s="64">
        <f>(K22)/(SQRT(2))</f>
        <v>1.1195089729581786</v>
      </c>
    </row>
    <row r="23" spans="1:13" x14ac:dyDescent="0.3">
      <c r="A23" s="70" t="s">
        <v>54</v>
      </c>
      <c r="B23" s="65">
        <v>5.6231</v>
      </c>
      <c r="C23" s="63"/>
      <c r="D23" s="62">
        <v>15.7967</v>
      </c>
      <c r="E23" s="63"/>
      <c r="F23" s="63">
        <f t="shared" si="3"/>
        <v>10.1736</v>
      </c>
      <c r="G23" s="63"/>
      <c r="H23" s="63">
        <f t="shared" si="5"/>
        <v>-4.2559049999999985</v>
      </c>
      <c r="I23" s="63">
        <f t="shared" si="4"/>
        <v>19.10535288373018</v>
      </c>
      <c r="J23" s="63"/>
      <c r="K23" s="64"/>
      <c r="L23" s="64"/>
    </row>
    <row r="24" spans="1:13" x14ac:dyDescent="0.3">
      <c r="A24" s="70" t="s">
        <v>54</v>
      </c>
      <c r="B24" s="65">
        <v>5.7245600000000003</v>
      </c>
      <c r="C24" s="63">
        <f>AVERAGE(B23:B24)</f>
        <v>5.6738300000000006</v>
      </c>
      <c r="D24" s="62">
        <v>16.169899999999998</v>
      </c>
      <c r="E24" s="63">
        <f>AVERAGE(D23,D24)</f>
        <v>15.9833</v>
      </c>
      <c r="F24" s="63">
        <f t="shared" si="3"/>
        <v>10.445339999999998</v>
      </c>
      <c r="G24" s="63"/>
      <c r="H24" s="63">
        <f t="shared" si="5"/>
        <v>-3.9841650000000008</v>
      </c>
      <c r="I24" s="63">
        <f t="shared" si="4"/>
        <v>15.825344491929604</v>
      </c>
      <c r="J24" s="63">
        <f>AVERAGE(I23,I24)</f>
        <v>17.465348687829891</v>
      </c>
      <c r="K24" s="64">
        <f>STDEV(I23:I24)</f>
        <v>2.31931617619097</v>
      </c>
      <c r="L24" s="64">
        <f>(K24)/(SQRT(2))</f>
        <v>1.6400041959002882</v>
      </c>
    </row>
    <row r="25" spans="1:13" x14ac:dyDescent="0.3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18"/>
    </row>
    <row r="26" spans="1:13" x14ac:dyDescent="0.3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13" x14ac:dyDescent="0.3">
      <c r="A27" s="58"/>
      <c r="B27" s="59" t="s">
        <v>21</v>
      </c>
      <c r="C27" s="60" t="s">
        <v>20</v>
      </c>
      <c r="D27" s="59" t="s">
        <v>62</v>
      </c>
      <c r="E27" s="60" t="s">
        <v>70</v>
      </c>
      <c r="F27" s="59" t="s">
        <v>71</v>
      </c>
      <c r="G27" s="60" t="s">
        <v>22</v>
      </c>
      <c r="H27" s="60" t="s">
        <v>23</v>
      </c>
      <c r="I27" s="60" t="s">
        <v>24</v>
      </c>
      <c r="J27" s="60" t="s">
        <v>25</v>
      </c>
      <c r="K27" s="60" t="s">
        <v>26</v>
      </c>
      <c r="L27" s="61" t="s">
        <v>19</v>
      </c>
    </row>
    <row r="28" spans="1:13" x14ac:dyDescent="0.3">
      <c r="A28" s="70" t="s">
        <v>50</v>
      </c>
      <c r="B28" s="62">
        <v>5.1663399999999999</v>
      </c>
      <c r="C28" s="63"/>
      <c r="D28" s="62">
        <v>23.927399999999999</v>
      </c>
      <c r="E28" s="63"/>
      <c r="F28" s="63">
        <f t="shared" ref="F28:F37" si="6">D28-B28</f>
        <v>18.761060000000001</v>
      </c>
      <c r="G28" s="63"/>
      <c r="H28" s="63">
        <f t="shared" ref="H28:H37" si="7">F28-G$29</f>
        <v>-3.3695000000001585E-2</v>
      </c>
      <c r="I28" s="63">
        <f t="shared" ref="I28:I37" si="8">2^-(H28)</f>
        <v>1.0236304719461415</v>
      </c>
      <c r="J28" s="63"/>
      <c r="K28" s="64"/>
      <c r="L28" s="64"/>
    </row>
    <row r="29" spans="1:13" x14ac:dyDescent="0.3">
      <c r="A29" s="70" t="s">
        <v>50</v>
      </c>
      <c r="B29" s="62">
        <v>5.1999500000000003</v>
      </c>
      <c r="C29" s="63">
        <f>AVERAGE(B28:B29)</f>
        <v>5.1831449999999997</v>
      </c>
      <c r="D29" s="62">
        <v>24.028400000000001</v>
      </c>
      <c r="E29" s="63">
        <f>AVERAGE(D28,D29)</f>
        <v>23.977899999999998</v>
      </c>
      <c r="F29" s="63">
        <f t="shared" si="6"/>
        <v>18.82845</v>
      </c>
      <c r="G29" s="63">
        <f>AVERAGE(F28:F29)</f>
        <v>18.794755000000002</v>
      </c>
      <c r="H29" s="63">
        <f t="shared" si="7"/>
        <v>3.3694999999998032E-2</v>
      </c>
      <c r="I29" s="63">
        <f t="shared" si="8"/>
        <v>0.97691503663308077</v>
      </c>
      <c r="J29" s="63">
        <f>AVERAGE(I28,I29)</f>
        <v>1.000272754289611</v>
      </c>
      <c r="K29" s="64">
        <f>STDEV(I28:I29)</f>
        <v>3.3032801095946779E-2</v>
      </c>
      <c r="L29" s="64">
        <f>(K29)/(SQRT(2))</f>
        <v>2.3357717656530386E-2</v>
      </c>
    </row>
    <row r="30" spans="1:13" x14ac:dyDescent="0.3">
      <c r="A30" s="70" t="s">
        <v>91</v>
      </c>
      <c r="B30" s="65">
        <v>5.2904099999999996</v>
      </c>
      <c r="C30" s="63"/>
      <c r="D30" s="62">
        <v>23.658799999999999</v>
      </c>
      <c r="E30" s="63"/>
      <c r="F30" s="63">
        <f t="shared" si="6"/>
        <v>18.368389999999998</v>
      </c>
      <c r="G30" s="63"/>
      <c r="H30" s="63">
        <f t="shared" si="7"/>
        <v>-0.4263650000000041</v>
      </c>
      <c r="I30" s="63">
        <f t="shared" si="8"/>
        <v>1.3438433733708857</v>
      </c>
      <c r="J30" s="63"/>
      <c r="K30" s="64"/>
      <c r="L30" s="64"/>
    </row>
    <row r="31" spans="1:13" x14ac:dyDescent="0.3">
      <c r="A31" s="70" t="s">
        <v>91</v>
      </c>
      <c r="B31" s="65">
        <v>5.3307399999999996</v>
      </c>
      <c r="C31" s="63">
        <f>AVERAGE(B30:B31)</f>
        <v>5.310575</v>
      </c>
      <c r="D31" s="62">
        <v>23.433499999999999</v>
      </c>
      <c r="E31" s="63">
        <f>AVERAGE(D30,D31)</f>
        <v>23.546149999999997</v>
      </c>
      <c r="F31" s="63">
        <f t="shared" si="6"/>
        <v>18.10276</v>
      </c>
      <c r="G31" s="63"/>
      <c r="H31" s="63">
        <f t="shared" si="7"/>
        <v>-0.69199500000000214</v>
      </c>
      <c r="I31" s="63">
        <f t="shared" si="8"/>
        <v>1.6155159562578651</v>
      </c>
      <c r="J31" s="63">
        <f>AVERAGE(I30,I31)</f>
        <v>1.4796796648143755</v>
      </c>
      <c r="K31" s="64">
        <f>STDEV(I30:I31)</f>
        <v>0.1921015256218476</v>
      </c>
      <c r="L31" s="64">
        <f>(K31)/(SQRT(2))</f>
        <v>0.13583629144348974</v>
      </c>
    </row>
    <row r="32" spans="1:13" x14ac:dyDescent="0.3">
      <c r="A32" s="70" t="s">
        <v>51</v>
      </c>
      <c r="B32" s="65">
        <v>5.8124900000000004</v>
      </c>
      <c r="C32" s="63"/>
      <c r="D32" s="62">
        <v>23.191600000000001</v>
      </c>
      <c r="E32" s="63"/>
      <c r="F32" s="63">
        <f t="shared" si="6"/>
        <v>17.379110000000001</v>
      </c>
      <c r="G32" s="63"/>
      <c r="H32" s="63">
        <f t="shared" si="7"/>
        <v>-1.4156450000000014</v>
      </c>
      <c r="I32" s="63">
        <f t="shared" si="8"/>
        <v>2.6677898028848217</v>
      </c>
      <c r="J32" s="63"/>
      <c r="K32" s="64"/>
      <c r="L32" s="64"/>
    </row>
    <row r="33" spans="1:13" x14ac:dyDescent="0.3">
      <c r="A33" s="70" t="s">
        <v>53</v>
      </c>
      <c r="B33" s="65">
        <v>5.4870599999999996</v>
      </c>
      <c r="C33" s="63">
        <f>AVERAGE(B32:B33)</f>
        <v>5.649775</v>
      </c>
      <c r="D33" s="62">
        <v>23.194199999999999</v>
      </c>
      <c r="E33" s="63">
        <f>AVERAGE(D32,D33)</f>
        <v>23.192900000000002</v>
      </c>
      <c r="F33" s="63">
        <f t="shared" si="6"/>
        <v>17.707139999999999</v>
      </c>
      <c r="G33" s="63"/>
      <c r="H33" s="63">
        <f t="shared" si="7"/>
        <v>-1.0876150000000031</v>
      </c>
      <c r="I33" s="63">
        <f t="shared" si="8"/>
        <v>2.1252241321869194</v>
      </c>
      <c r="J33" s="63">
        <f>AVERAGE(I32,I33)</f>
        <v>2.3965069675358706</v>
      </c>
      <c r="K33" s="64">
        <f>STDEV(I32:I33)</f>
        <v>0.38365186498951553</v>
      </c>
      <c r="L33" s="64">
        <f>(K33)/(SQRT(2))</f>
        <v>0.2712828353489522</v>
      </c>
    </row>
    <row r="34" spans="1:13" x14ac:dyDescent="0.3">
      <c r="A34" s="70" t="s">
        <v>52</v>
      </c>
      <c r="B34" s="65">
        <v>5.5351999999999997</v>
      </c>
      <c r="C34" s="63"/>
      <c r="D34" s="62">
        <v>23.024000000000001</v>
      </c>
      <c r="E34" s="63"/>
      <c r="F34" s="63">
        <f t="shared" si="6"/>
        <v>17.488800000000001</v>
      </c>
      <c r="G34" s="63"/>
      <c r="H34" s="63">
        <f t="shared" si="7"/>
        <v>-1.3059550000000009</v>
      </c>
      <c r="I34" s="63">
        <f t="shared" si="8"/>
        <v>2.4724734001806503</v>
      </c>
      <c r="J34" s="63"/>
      <c r="K34" s="64"/>
      <c r="L34" s="64"/>
    </row>
    <row r="35" spans="1:13" x14ac:dyDescent="0.3">
      <c r="A35" s="70" t="s">
        <v>52</v>
      </c>
      <c r="B35" s="65">
        <v>5.9148500000000004</v>
      </c>
      <c r="C35" s="63">
        <f>AVERAGE(B34:B35)</f>
        <v>5.7250250000000005</v>
      </c>
      <c r="D35" s="62">
        <v>23.162299999999998</v>
      </c>
      <c r="E35" s="63">
        <f>AVERAGE(D34,D35)</f>
        <v>23.093150000000001</v>
      </c>
      <c r="F35" s="63">
        <f t="shared" si="6"/>
        <v>17.247449999999997</v>
      </c>
      <c r="G35" s="63"/>
      <c r="H35" s="63">
        <f t="shared" si="7"/>
        <v>-1.547305000000005</v>
      </c>
      <c r="I35" s="63">
        <f t="shared" si="8"/>
        <v>2.9227065808590016</v>
      </c>
      <c r="J35" s="63">
        <f>AVERAGE(I34,I35)</f>
        <v>2.697589990519826</v>
      </c>
      <c r="K35" s="64">
        <f>STDEV(I34:I35)</f>
        <v>0.31836293517285025</v>
      </c>
      <c r="L35" s="64">
        <f>(K35)/(SQRT(2))</f>
        <v>0.22511659033917561</v>
      </c>
      <c r="M35" s="20"/>
    </row>
    <row r="36" spans="1:13" x14ac:dyDescent="0.3">
      <c r="A36" s="70" t="s">
        <v>54</v>
      </c>
      <c r="B36" s="65">
        <v>5.6231</v>
      </c>
      <c r="C36" s="63"/>
      <c r="D36" s="62">
        <v>23.124199999999998</v>
      </c>
      <c r="E36" s="63"/>
      <c r="F36" s="63">
        <f t="shared" si="6"/>
        <v>17.501099999999997</v>
      </c>
      <c r="G36" s="63"/>
      <c r="H36" s="63">
        <f t="shared" si="7"/>
        <v>-1.2936550000000047</v>
      </c>
      <c r="I36" s="63">
        <f t="shared" si="8"/>
        <v>2.4514834126141691</v>
      </c>
      <c r="J36" s="63"/>
      <c r="K36" s="64"/>
      <c r="L36" s="64"/>
    </row>
    <row r="37" spans="1:13" x14ac:dyDescent="0.3">
      <c r="A37" s="70" t="s">
        <v>54</v>
      </c>
      <c r="B37" s="65">
        <v>5.7245600000000003</v>
      </c>
      <c r="C37" s="63">
        <f>AVERAGE(B36:B37)</f>
        <v>5.6738300000000006</v>
      </c>
      <c r="D37" s="62">
        <v>23.221900000000002</v>
      </c>
      <c r="E37" s="63">
        <f>AVERAGE(D36,D37)</f>
        <v>23.17305</v>
      </c>
      <c r="F37" s="63">
        <f t="shared" si="6"/>
        <v>17.497340000000001</v>
      </c>
      <c r="G37" s="63"/>
      <c r="H37" s="63">
        <f t="shared" si="7"/>
        <v>-1.2974150000000009</v>
      </c>
      <c r="I37" s="63">
        <f t="shared" si="8"/>
        <v>2.4578808835910348</v>
      </c>
      <c r="J37" s="63">
        <f>AVERAGE(I36,I37)</f>
        <v>2.4546821481026022</v>
      </c>
      <c r="K37" s="64">
        <f>STDEV(I36:I37)</f>
        <v>4.5236951101858738E-3</v>
      </c>
      <c r="L37" s="64">
        <f>(K37)/(SQRT(2))</f>
        <v>3.1987354884328574E-3</v>
      </c>
    </row>
    <row r="38" spans="1:13" x14ac:dyDescent="0.3">
      <c r="A38" s="37"/>
      <c r="B38" s="47"/>
      <c r="C38" s="68"/>
      <c r="D38" s="46"/>
      <c r="E38" s="68"/>
      <c r="F38" s="68"/>
      <c r="G38" s="68"/>
      <c r="H38" s="68"/>
      <c r="I38" s="68"/>
      <c r="J38" s="68"/>
      <c r="K38" s="69"/>
      <c r="L38" s="69"/>
    </row>
    <row r="39" spans="1:13" x14ac:dyDescent="0.3">
      <c r="A39" s="37"/>
      <c r="B39" s="47"/>
      <c r="C39" s="68"/>
      <c r="D39" s="46"/>
      <c r="E39" s="68"/>
      <c r="F39" s="68"/>
      <c r="G39" s="68"/>
      <c r="H39" s="68"/>
      <c r="I39" s="68"/>
      <c r="J39" s="68"/>
      <c r="K39" s="69"/>
      <c r="L39" s="69"/>
    </row>
    <row r="40" spans="1:13" x14ac:dyDescent="0.3">
      <c r="A40" s="58"/>
      <c r="B40" s="59" t="s">
        <v>21</v>
      </c>
      <c r="C40" s="60" t="s">
        <v>20</v>
      </c>
      <c r="D40" s="59" t="s">
        <v>63</v>
      </c>
      <c r="E40" s="60" t="s">
        <v>72</v>
      </c>
      <c r="F40" s="59" t="s">
        <v>73</v>
      </c>
      <c r="G40" s="60" t="s">
        <v>22</v>
      </c>
      <c r="H40" s="60" t="s">
        <v>23</v>
      </c>
      <c r="I40" s="60" t="s">
        <v>24</v>
      </c>
      <c r="J40" s="60" t="s">
        <v>25</v>
      </c>
      <c r="K40" s="60" t="s">
        <v>26</v>
      </c>
      <c r="L40" s="61" t="s">
        <v>19</v>
      </c>
    </row>
    <row r="41" spans="1:13" x14ac:dyDescent="0.3">
      <c r="A41" s="70" t="s">
        <v>50</v>
      </c>
      <c r="B41" s="62">
        <v>5.1663399999999999</v>
      </c>
      <c r="C41" s="63"/>
      <c r="D41" s="62">
        <v>29.679400000000001</v>
      </c>
      <c r="E41" s="63"/>
      <c r="F41" s="63">
        <f t="shared" ref="F41:F50" si="9">D41-B41</f>
        <v>24.513060000000003</v>
      </c>
      <c r="G41" s="63"/>
      <c r="H41" s="63">
        <f t="shared" ref="H41:H50" si="10">F41-G$42</f>
        <v>-0.1552949999999953</v>
      </c>
      <c r="I41" s="63">
        <f t="shared" ref="I41:I50" si="11">2^-(H41)</f>
        <v>1.1136493121984985</v>
      </c>
      <c r="J41" s="63"/>
      <c r="K41" s="64"/>
      <c r="L41" s="64"/>
    </row>
    <row r="42" spans="1:13" x14ac:dyDescent="0.3">
      <c r="A42" s="70" t="s">
        <v>50</v>
      </c>
      <c r="B42" s="62">
        <v>5.1999500000000003</v>
      </c>
      <c r="C42" s="63">
        <f>AVERAGE(B41:B42)</f>
        <v>5.1831449999999997</v>
      </c>
      <c r="D42" s="62">
        <v>30.023599999999998</v>
      </c>
      <c r="E42" s="63">
        <f>AVERAGE(D41,D42)</f>
        <v>29.851500000000001</v>
      </c>
      <c r="F42" s="63">
        <f t="shared" si="9"/>
        <v>24.823649999999997</v>
      </c>
      <c r="G42" s="63">
        <f>AVERAGE(F41:F42)</f>
        <v>24.668354999999998</v>
      </c>
      <c r="H42" s="63">
        <f t="shared" si="10"/>
        <v>0.15529499999999885</v>
      </c>
      <c r="I42" s="63">
        <f t="shared" si="11"/>
        <v>0.89794874297175176</v>
      </c>
      <c r="J42" s="63">
        <f>AVERAGE(I41,I42)</f>
        <v>1.0057990275851252</v>
      </c>
      <c r="K42" s="64">
        <f>STDEV(I41:I42)</f>
        <v>0.15252333520603087</v>
      </c>
      <c r="L42" s="64">
        <f>(K42)/(SQRT(2))</f>
        <v>0.1078502846133733</v>
      </c>
    </row>
    <row r="43" spans="1:13" x14ac:dyDescent="0.3">
      <c r="A43" s="70" t="s">
        <v>91</v>
      </c>
      <c r="B43" s="65">
        <v>5.2904099999999996</v>
      </c>
      <c r="C43" s="63"/>
      <c r="D43" s="62">
        <v>18.968</v>
      </c>
      <c r="E43" s="63"/>
      <c r="F43" s="63">
        <f t="shared" si="9"/>
        <v>13.67759</v>
      </c>
      <c r="G43" s="63"/>
      <c r="H43" s="63">
        <f t="shared" si="10"/>
        <v>-10.990764999999998</v>
      </c>
      <c r="I43" s="63">
        <f t="shared" si="11"/>
        <v>2034.9321828629593</v>
      </c>
      <c r="J43" s="63"/>
      <c r="K43" s="64"/>
      <c r="L43" s="64"/>
    </row>
    <row r="44" spans="1:13" x14ac:dyDescent="0.3">
      <c r="A44" s="70" t="s">
        <v>91</v>
      </c>
      <c r="B44" s="65">
        <v>5.3307399999999996</v>
      </c>
      <c r="C44" s="63">
        <f>AVERAGE(B43:B44)</f>
        <v>5.310575</v>
      </c>
      <c r="D44" s="62">
        <v>18.962399999999999</v>
      </c>
      <c r="E44" s="63">
        <f>AVERAGE(D43,D44)</f>
        <v>18.965199999999999</v>
      </c>
      <c r="F44" s="63">
        <f t="shared" si="9"/>
        <v>13.63166</v>
      </c>
      <c r="G44" s="63"/>
      <c r="H44" s="63">
        <f t="shared" si="10"/>
        <v>-11.036694999999998</v>
      </c>
      <c r="I44" s="63">
        <f t="shared" si="11"/>
        <v>2100.7590734565561</v>
      </c>
      <c r="J44" s="63">
        <f>AVERAGE(I43,I44)</f>
        <v>2067.8456281597578</v>
      </c>
      <c r="K44" s="64">
        <f>STDEV(I43:I44)</f>
        <v>46.546640723157239</v>
      </c>
      <c r="L44" s="64">
        <f>(K44)/(SQRT(2))</f>
        <v>32.913445296798386</v>
      </c>
    </row>
    <row r="45" spans="1:13" x14ac:dyDescent="0.3">
      <c r="A45" s="70" t="s">
        <v>51</v>
      </c>
      <c r="B45" s="65">
        <v>5.8124900000000004</v>
      </c>
      <c r="C45" s="63"/>
      <c r="D45" s="62">
        <v>20.619900000000001</v>
      </c>
      <c r="E45" s="63"/>
      <c r="F45" s="63">
        <f t="shared" si="9"/>
        <v>14.807410000000001</v>
      </c>
      <c r="G45" s="63"/>
      <c r="H45" s="63">
        <f t="shared" si="10"/>
        <v>-9.8609449999999974</v>
      </c>
      <c r="I45" s="63">
        <f t="shared" si="11"/>
        <v>929.90852807997123</v>
      </c>
      <c r="J45" s="63"/>
      <c r="K45" s="64"/>
      <c r="L45" s="64"/>
    </row>
    <row r="46" spans="1:13" x14ac:dyDescent="0.3">
      <c r="A46" s="70" t="s">
        <v>53</v>
      </c>
      <c r="B46" s="65">
        <v>5.4870599999999996</v>
      </c>
      <c r="C46" s="63">
        <f>AVERAGE(B45:B46)</f>
        <v>5.649775</v>
      </c>
      <c r="D46" s="62">
        <v>20.7179</v>
      </c>
      <c r="E46" s="63">
        <f>AVERAGE(D45,D46)</f>
        <v>20.668900000000001</v>
      </c>
      <c r="F46" s="63">
        <f t="shared" si="9"/>
        <v>15.230840000000001</v>
      </c>
      <c r="G46" s="63"/>
      <c r="H46" s="63">
        <f t="shared" si="10"/>
        <v>-9.4375149999999977</v>
      </c>
      <c r="I46" s="63">
        <f t="shared" si="11"/>
        <v>693.38604927298593</v>
      </c>
      <c r="J46" s="63">
        <f>AVERAGE(I45,I46)</f>
        <v>811.64728867647864</v>
      </c>
      <c r="K46" s="64">
        <f>STDEV(I45:I46)</f>
        <v>167.24664866747025</v>
      </c>
      <c r="L46" s="64">
        <f>(K46)/(SQRT(2))</f>
        <v>118.26123940349227</v>
      </c>
    </row>
    <row r="47" spans="1:13" x14ac:dyDescent="0.3">
      <c r="A47" s="70" t="s">
        <v>52</v>
      </c>
      <c r="B47" s="65">
        <v>5.5351999999999997</v>
      </c>
      <c r="C47" s="63"/>
      <c r="D47" s="62">
        <v>21.610700000000001</v>
      </c>
      <c r="E47" s="63"/>
      <c r="F47" s="63">
        <f t="shared" si="9"/>
        <v>16.075500000000002</v>
      </c>
      <c r="G47" s="63"/>
      <c r="H47" s="63">
        <f t="shared" si="10"/>
        <v>-8.5928549999999966</v>
      </c>
      <c r="I47" s="63">
        <f t="shared" si="11"/>
        <v>386.10649153079584</v>
      </c>
      <c r="J47" s="63"/>
      <c r="K47" s="64"/>
      <c r="L47" s="64"/>
    </row>
    <row r="48" spans="1:13" x14ac:dyDescent="0.3">
      <c r="A48" s="70" t="s">
        <v>52</v>
      </c>
      <c r="B48" s="65">
        <v>5.9148500000000004</v>
      </c>
      <c r="C48" s="63">
        <f>AVERAGE(B47:B48)</f>
        <v>5.7250250000000005</v>
      </c>
      <c r="D48" s="62">
        <v>22.270299999999999</v>
      </c>
      <c r="E48" s="63">
        <f>AVERAGE(D47,D48)</f>
        <v>21.9405</v>
      </c>
      <c r="F48" s="63">
        <f t="shared" si="9"/>
        <v>16.355449999999998</v>
      </c>
      <c r="G48" s="63"/>
      <c r="H48" s="63">
        <f t="shared" si="10"/>
        <v>-8.3129050000000007</v>
      </c>
      <c r="I48" s="63">
        <f t="shared" si="11"/>
        <v>318.00485915105793</v>
      </c>
      <c r="J48" s="63">
        <f>AVERAGE(I47,I48)</f>
        <v>352.05567534092688</v>
      </c>
      <c r="K48" s="64">
        <f>STDEV(I47:I48)</f>
        <v>48.155126065586032</v>
      </c>
      <c r="L48" s="64">
        <f>(K48)/(SQRT(2))</f>
        <v>34.050816189868954</v>
      </c>
      <c r="M48" s="18"/>
    </row>
    <row r="49" spans="1:16" x14ac:dyDescent="0.3">
      <c r="A49" s="70" t="s">
        <v>54</v>
      </c>
      <c r="B49" s="65">
        <v>5.6231</v>
      </c>
      <c r="C49" s="63"/>
      <c r="D49" s="62">
        <v>21.581099999999999</v>
      </c>
      <c r="E49" s="63"/>
      <c r="F49" s="63">
        <f t="shared" si="9"/>
        <v>15.957999999999998</v>
      </c>
      <c r="G49" s="63"/>
      <c r="H49" s="63">
        <f t="shared" si="10"/>
        <v>-8.7103549999999998</v>
      </c>
      <c r="I49" s="63">
        <f t="shared" si="11"/>
        <v>418.86891122227547</v>
      </c>
      <c r="J49" s="63"/>
      <c r="K49" s="64"/>
      <c r="L49" s="64"/>
    </row>
    <row r="50" spans="1:16" x14ac:dyDescent="0.3">
      <c r="A50" s="70" t="s">
        <v>54</v>
      </c>
      <c r="B50" s="65">
        <v>5.7245600000000003</v>
      </c>
      <c r="C50" s="63">
        <f>AVERAGE(B49:B50)</f>
        <v>5.6738300000000006</v>
      </c>
      <c r="D50" s="62">
        <v>21.928100000000001</v>
      </c>
      <c r="E50" s="63">
        <f>AVERAGE(D49,D50)</f>
        <v>21.7546</v>
      </c>
      <c r="F50" s="63">
        <f t="shared" si="9"/>
        <v>16.20354</v>
      </c>
      <c r="G50" s="63"/>
      <c r="H50" s="63">
        <f t="shared" si="10"/>
        <v>-8.464814999999998</v>
      </c>
      <c r="I50" s="63">
        <f t="shared" si="11"/>
        <v>353.31593307510752</v>
      </c>
      <c r="J50" s="63">
        <f>AVERAGE(I49,I50)</f>
        <v>386.09242214869153</v>
      </c>
      <c r="K50" s="64">
        <f>STDEV(I49:I50)</f>
        <v>46.352955374836014</v>
      </c>
      <c r="L50" s="64">
        <f>(K50)/(SQRT(2))</f>
        <v>32.776489073583967</v>
      </c>
    </row>
    <row r="51" spans="1:16" x14ac:dyDescent="0.3">
      <c r="A51" t="s">
        <v>98</v>
      </c>
    </row>
    <row r="52" spans="1:16" x14ac:dyDescent="0.3">
      <c r="A52" t="s">
        <v>99</v>
      </c>
    </row>
    <row r="53" spans="1:16" x14ac:dyDescent="0.3">
      <c r="A53" t="s">
        <v>100</v>
      </c>
      <c r="P53" t="s">
        <v>96</v>
      </c>
    </row>
    <row r="54" spans="1:16" x14ac:dyDescent="0.3">
      <c r="A54" t="s">
        <v>101</v>
      </c>
    </row>
    <row r="55" spans="1:16" x14ac:dyDescent="0.3">
      <c r="A55" t="s">
        <v>102</v>
      </c>
      <c r="P55" t="s">
        <v>97</v>
      </c>
    </row>
    <row r="56" spans="1:16" x14ac:dyDescent="0.3">
      <c r="A56" t="s">
        <v>103</v>
      </c>
    </row>
    <row r="57" spans="1:1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6" x14ac:dyDescent="0.3">
      <c r="A58" s="19"/>
      <c r="B58" s="22"/>
      <c r="C58" s="26"/>
      <c r="D58" s="22"/>
      <c r="E58" s="26"/>
      <c r="F58" s="26"/>
      <c r="G58" s="26"/>
      <c r="H58" s="26"/>
      <c r="I58" s="26"/>
      <c r="J58" s="26"/>
      <c r="K58" s="27"/>
      <c r="L58" s="27"/>
      <c r="M58" s="19"/>
    </row>
    <row r="59" spans="1:16" x14ac:dyDescent="0.3">
      <c r="A59" s="19"/>
      <c r="B59" s="22"/>
      <c r="C59" s="26"/>
      <c r="D59" s="22"/>
      <c r="E59" s="26"/>
      <c r="F59" s="26"/>
      <c r="G59" s="26"/>
      <c r="H59" s="26"/>
      <c r="I59" s="26"/>
      <c r="J59" s="26"/>
      <c r="K59" s="27"/>
      <c r="L59" s="27"/>
      <c r="M59" s="1"/>
    </row>
    <row r="60" spans="1:16" x14ac:dyDescent="0.3">
      <c r="A60" s="19"/>
      <c r="B60" s="28"/>
      <c r="C60" s="26"/>
      <c r="D60" s="22"/>
      <c r="E60" s="26"/>
      <c r="F60" s="26"/>
      <c r="G60" s="26"/>
      <c r="H60" s="26"/>
      <c r="I60" s="26"/>
      <c r="J60" s="26"/>
      <c r="K60" s="27"/>
      <c r="L60" s="27"/>
    </row>
    <row r="61" spans="1:16" x14ac:dyDescent="0.3">
      <c r="A61" s="19"/>
      <c r="B61" s="28"/>
      <c r="C61" s="26"/>
      <c r="D61" s="22"/>
      <c r="E61" s="26"/>
      <c r="F61" s="26"/>
      <c r="G61" s="26"/>
      <c r="H61" s="26"/>
      <c r="I61" s="26"/>
      <c r="J61" s="26"/>
      <c r="K61" s="27"/>
      <c r="L61" s="27"/>
    </row>
    <row r="62" spans="1:16" x14ac:dyDescent="0.3">
      <c r="A62" s="19"/>
      <c r="B62" s="28"/>
      <c r="C62" s="26"/>
      <c r="D62" s="22"/>
      <c r="E62" s="26"/>
      <c r="F62" s="26"/>
      <c r="G62" s="26"/>
      <c r="H62" s="26"/>
      <c r="I62" s="26"/>
      <c r="J62" s="26"/>
      <c r="K62" s="27"/>
      <c r="L62" s="27"/>
    </row>
    <row r="63" spans="1:16" x14ac:dyDescent="0.3">
      <c r="A63" s="19"/>
      <c r="B63" s="28"/>
      <c r="C63" s="26"/>
      <c r="D63" s="22"/>
      <c r="E63" s="26"/>
      <c r="F63" s="26"/>
      <c r="G63" s="26"/>
      <c r="H63" s="26"/>
      <c r="I63" s="26"/>
      <c r="J63" s="26"/>
      <c r="K63" s="27"/>
      <c r="L63" s="27"/>
    </row>
    <row r="64" spans="1:16" x14ac:dyDescent="0.3">
      <c r="A64" s="19"/>
      <c r="B64" s="28"/>
      <c r="C64" s="26"/>
      <c r="D64" s="22"/>
      <c r="E64" s="26"/>
      <c r="F64" s="26"/>
      <c r="G64" s="26"/>
      <c r="H64" s="26"/>
      <c r="I64" s="26"/>
      <c r="J64" s="26"/>
      <c r="K64" s="27"/>
      <c r="L64" s="27"/>
    </row>
    <row r="65" spans="1:13" x14ac:dyDescent="0.3">
      <c r="A65" s="19"/>
      <c r="B65" s="28"/>
      <c r="C65" s="26"/>
      <c r="D65" s="22"/>
      <c r="E65" s="26"/>
      <c r="F65" s="26"/>
      <c r="G65" s="26"/>
      <c r="H65" s="26"/>
      <c r="I65" s="26"/>
      <c r="J65" s="26"/>
      <c r="K65" s="27"/>
      <c r="L65" s="27"/>
    </row>
    <row r="66" spans="1:13" x14ac:dyDescent="0.3">
      <c r="A66" s="19"/>
      <c r="B66" s="28"/>
      <c r="C66" s="26"/>
      <c r="D66" s="22"/>
      <c r="E66" s="26"/>
      <c r="F66" s="26"/>
      <c r="G66" s="26"/>
      <c r="H66" s="26"/>
      <c r="I66" s="26"/>
      <c r="J66" s="26"/>
      <c r="K66" s="27"/>
      <c r="L66" s="27"/>
    </row>
    <row r="67" spans="1:13" x14ac:dyDescent="0.3">
      <c r="A67" s="19"/>
      <c r="B67" s="28"/>
      <c r="C67" s="26"/>
      <c r="D67" s="22"/>
      <c r="E67" s="26"/>
      <c r="F67" s="26"/>
      <c r="G67" s="26"/>
      <c r="H67" s="26"/>
      <c r="I67" s="26"/>
      <c r="J67" s="26"/>
      <c r="K67" s="27"/>
      <c r="L67" s="27"/>
    </row>
    <row r="68" spans="1:13" x14ac:dyDescent="0.3">
      <c r="A68" s="8"/>
      <c r="B68" s="2"/>
      <c r="C68" s="9"/>
      <c r="D68" s="2"/>
      <c r="E68" s="9"/>
      <c r="F68" s="9"/>
      <c r="G68" s="9"/>
      <c r="H68" s="9"/>
      <c r="I68" s="9"/>
      <c r="J68" s="9"/>
      <c r="K68" s="10"/>
      <c r="L68" s="10"/>
    </row>
    <row r="69" spans="1:13" x14ac:dyDescent="0.3">
      <c r="A69" s="8"/>
      <c r="B69" s="14"/>
      <c r="C69" s="9"/>
      <c r="D69" s="2"/>
      <c r="E69" s="9"/>
      <c r="F69" s="9"/>
      <c r="G69" s="9"/>
      <c r="H69" s="9"/>
      <c r="I69" s="9"/>
      <c r="J69" s="9"/>
      <c r="K69" s="10"/>
      <c r="L69" s="10"/>
    </row>
    <row r="71" spans="1:13" x14ac:dyDescent="0.3">
      <c r="M71" s="18"/>
    </row>
    <row r="80" spans="1:13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3">
      <c r="A81" s="19"/>
      <c r="B81" s="22"/>
      <c r="C81" s="26"/>
      <c r="D81" s="22"/>
      <c r="E81" s="26"/>
      <c r="F81" s="26"/>
      <c r="G81" s="26"/>
      <c r="H81" s="26"/>
      <c r="I81" s="26"/>
      <c r="J81" s="26"/>
      <c r="K81" s="27"/>
      <c r="L81" s="27"/>
      <c r="M81" s="19"/>
    </row>
    <row r="82" spans="1:13" x14ac:dyDescent="0.3">
      <c r="A82" s="19"/>
      <c r="B82" s="22"/>
      <c r="C82" s="26"/>
      <c r="D82" s="22"/>
      <c r="E82" s="26"/>
      <c r="F82" s="26"/>
      <c r="G82" s="26"/>
      <c r="H82" s="26"/>
      <c r="I82" s="26"/>
      <c r="J82" s="26"/>
      <c r="K82" s="27"/>
      <c r="L82" s="27"/>
      <c r="M82" s="1"/>
    </row>
    <row r="83" spans="1:13" x14ac:dyDescent="0.3">
      <c r="A83" s="19"/>
      <c r="B83" s="28"/>
      <c r="C83" s="26"/>
      <c r="D83" s="22"/>
      <c r="E83" s="26"/>
      <c r="F83" s="26"/>
      <c r="G83" s="26"/>
      <c r="H83" s="26"/>
      <c r="I83" s="26"/>
      <c r="J83" s="26"/>
      <c r="K83" s="27"/>
      <c r="L83" s="27"/>
      <c r="M83" s="1"/>
    </row>
    <row r="84" spans="1:13" x14ac:dyDescent="0.3">
      <c r="A84" s="19"/>
      <c r="B84" s="28"/>
      <c r="C84" s="26"/>
      <c r="D84" s="22"/>
      <c r="E84" s="26"/>
      <c r="F84" s="26"/>
      <c r="G84" s="26"/>
      <c r="H84" s="26"/>
      <c r="I84" s="26"/>
      <c r="J84" s="26"/>
      <c r="K84" s="27"/>
      <c r="L84" s="27"/>
    </row>
    <row r="85" spans="1:13" x14ac:dyDescent="0.3">
      <c r="A85" s="19"/>
      <c r="B85" s="28"/>
      <c r="C85" s="26"/>
      <c r="D85" s="22"/>
      <c r="E85" s="26"/>
      <c r="F85" s="26"/>
      <c r="G85" s="26"/>
      <c r="H85" s="26"/>
      <c r="I85" s="26"/>
      <c r="J85" s="26"/>
      <c r="K85" s="27"/>
      <c r="L85" s="27"/>
    </row>
    <row r="86" spans="1:13" x14ac:dyDescent="0.3">
      <c r="A86" s="19"/>
      <c r="B86" s="28"/>
      <c r="C86" s="26"/>
      <c r="D86" s="22"/>
      <c r="E86" s="26"/>
      <c r="F86" s="26"/>
      <c r="G86" s="26"/>
      <c r="H86" s="26"/>
      <c r="I86" s="26"/>
      <c r="J86" s="26"/>
      <c r="K86" s="27"/>
      <c r="L86" s="27"/>
    </row>
    <row r="87" spans="1:13" x14ac:dyDescent="0.3">
      <c r="A87" s="19"/>
      <c r="B87" s="28"/>
      <c r="C87" s="26"/>
      <c r="D87" s="22"/>
      <c r="E87" s="26"/>
      <c r="F87" s="26"/>
      <c r="G87" s="26"/>
      <c r="H87" s="26"/>
      <c r="I87" s="26"/>
      <c r="J87" s="26"/>
      <c r="K87" s="27"/>
      <c r="L87" s="27"/>
    </row>
    <row r="88" spans="1:13" x14ac:dyDescent="0.3">
      <c r="A88" s="19"/>
      <c r="B88" s="28"/>
      <c r="C88" s="26"/>
      <c r="D88" s="22"/>
      <c r="E88" s="26"/>
      <c r="F88" s="26"/>
      <c r="G88" s="26"/>
      <c r="H88" s="26"/>
      <c r="I88" s="26"/>
      <c r="J88" s="26"/>
      <c r="K88" s="27"/>
      <c r="L88" s="27"/>
    </row>
    <row r="89" spans="1:13" x14ac:dyDescent="0.3">
      <c r="A89" s="19"/>
      <c r="B89" s="28"/>
      <c r="C89" s="26"/>
      <c r="D89" s="22"/>
      <c r="E89" s="26"/>
      <c r="F89" s="26"/>
      <c r="G89" s="26"/>
      <c r="H89" s="26"/>
      <c r="I89" s="26"/>
      <c r="J89" s="26"/>
      <c r="K89" s="27"/>
      <c r="L89" s="27"/>
    </row>
    <row r="90" spans="1:13" x14ac:dyDescent="0.3">
      <c r="A90" s="19"/>
      <c r="B90" s="28"/>
      <c r="C90" s="26"/>
      <c r="D90" s="22"/>
      <c r="E90" s="26"/>
      <c r="F90" s="26"/>
      <c r="G90" s="26"/>
      <c r="H90" s="26"/>
      <c r="I90" s="26"/>
      <c r="J90" s="26"/>
      <c r="K90" s="27"/>
      <c r="L90" s="27"/>
    </row>
    <row r="93" spans="1:13" x14ac:dyDescent="0.3">
      <c r="A93" s="15"/>
      <c r="B93" s="11"/>
      <c r="C93" s="12"/>
      <c r="D93" s="11"/>
      <c r="E93" s="12"/>
      <c r="F93" s="11"/>
      <c r="G93" s="12"/>
      <c r="H93" s="12"/>
      <c r="I93" s="12"/>
      <c r="J93" s="12"/>
      <c r="K93" s="12"/>
      <c r="L93" s="13"/>
    </row>
    <row r="94" spans="1:13" x14ac:dyDescent="0.3">
      <c r="A94" s="17"/>
      <c r="B94" s="21"/>
      <c r="C94" s="23"/>
      <c r="D94" s="21"/>
      <c r="E94" s="23"/>
      <c r="F94" s="23"/>
      <c r="G94" s="23"/>
      <c r="H94" s="23"/>
      <c r="I94" s="23"/>
      <c r="J94" s="23"/>
      <c r="K94" s="24"/>
      <c r="L94" s="24"/>
    </row>
    <row r="95" spans="1:13" x14ac:dyDescent="0.3">
      <c r="A95" s="17"/>
      <c r="B95" s="21"/>
      <c r="C95" s="23"/>
      <c r="D95" s="21"/>
      <c r="E95" s="23"/>
      <c r="F95" s="23"/>
      <c r="G95" s="23"/>
      <c r="H95" s="23"/>
      <c r="I95" s="23"/>
      <c r="J95" s="23"/>
      <c r="K95" s="24"/>
      <c r="L95" s="24"/>
    </row>
    <row r="96" spans="1:13" x14ac:dyDescent="0.3">
      <c r="A96" s="17"/>
      <c r="B96" s="25"/>
      <c r="C96" s="23"/>
      <c r="D96" s="21"/>
      <c r="E96" s="23"/>
      <c r="F96" s="23"/>
      <c r="G96" s="23"/>
      <c r="H96" s="23"/>
      <c r="I96" s="23"/>
      <c r="J96" s="23"/>
      <c r="K96" s="24"/>
      <c r="L96" s="24"/>
    </row>
    <row r="97" spans="1:12" x14ac:dyDescent="0.3">
      <c r="A97" s="17"/>
      <c r="B97" s="25"/>
      <c r="C97" s="23"/>
      <c r="D97" s="21"/>
      <c r="E97" s="23"/>
      <c r="F97" s="23"/>
      <c r="G97" s="23"/>
      <c r="H97" s="23"/>
      <c r="I97" s="23"/>
      <c r="J97" s="23"/>
      <c r="K97" s="24"/>
      <c r="L97" s="24"/>
    </row>
    <row r="98" spans="1:12" x14ac:dyDescent="0.3">
      <c r="A98" s="17"/>
      <c r="B98" s="25"/>
      <c r="C98" s="23"/>
      <c r="D98" s="21"/>
      <c r="E98" s="23"/>
      <c r="F98" s="23"/>
      <c r="G98" s="23"/>
      <c r="H98" s="23"/>
      <c r="I98" s="23"/>
      <c r="J98" s="23"/>
      <c r="K98" s="24"/>
      <c r="L98" s="24"/>
    </row>
    <row r="99" spans="1:12" x14ac:dyDescent="0.3">
      <c r="A99" s="17"/>
      <c r="B99" s="25"/>
      <c r="C99" s="23"/>
      <c r="D99" s="21"/>
      <c r="E99" s="23"/>
      <c r="F99" s="23"/>
      <c r="G99" s="23"/>
      <c r="H99" s="23"/>
      <c r="I99" s="23"/>
      <c r="J99" s="23"/>
      <c r="K99" s="24"/>
      <c r="L99" s="24"/>
    </row>
    <row r="100" spans="1:12" x14ac:dyDescent="0.3">
      <c r="A100" s="17"/>
      <c r="B100" s="25"/>
      <c r="C100" s="23"/>
      <c r="D100" s="21"/>
      <c r="E100" s="23"/>
      <c r="F100" s="23"/>
      <c r="G100" s="23"/>
      <c r="H100" s="23"/>
      <c r="I100" s="23"/>
      <c r="J100" s="23"/>
      <c r="K100" s="24"/>
      <c r="L100" s="24"/>
    </row>
    <row r="101" spans="1:12" x14ac:dyDescent="0.3">
      <c r="A101" s="17"/>
      <c r="B101" s="25"/>
      <c r="C101" s="23"/>
      <c r="D101" s="21"/>
      <c r="E101" s="23"/>
      <c r="F101" s="23"/>
      <c r="G101" s="23"/>
      <c r="H101" s="23"/>
      <c r="I101" s="23"/>
      <c r="J101" s="23"/>
      <c r="K101" s="24"/>
      <c r="L101" s="24"/>
    </row>
    <row r="102" spans="1:12" x14ac:dyDescent="0.3">
      <c r="A102" s="17"/>
      <c r="B102" s="25"/>
      <c r="C102" s="23"/>
      <c r="D102" s="21"/>
      <c r="E102" s="23"/>
      <c r="F102" s="23"/>
      <c r="G102" s="23"/>
      <c r="H102" s="23"/>
      <c r="I102" s="23"/>
      <c r="J102" s="23"/>
      <c r="K102" s="24"/>
      <c r="L102" s="24"/>
    </row>
    <row r="103" spans="1:12" x14ac:dyDescent="0.3">
      <c r="A103" s="17"/>
      <c r="B103" s="25"/>
      <c r="C103" s="23"/>
      <c r="D103" s="21"/>
      <c r="E103" s="23"/>
      <c r="F103" s="23"/>
      <c r="G103" s="23"/>
      <c r="H103" s="23"/>
      <c r="I103" s="23"/>
      <c r="J103" s="23"/>
      <c r="K103" s="24"/>
      <c r="L103" s="24"/>
    </row>
    <row r="104" spans="1:12" x14ac:dyDescent="0.3">
      <c r="A104" s="19"/>
      <c r="B104" s="22"/>
      <c r="C104" s="26"/>
      <c r="D104" s="22"/>
      <c r="E104" s="26"/>
      <c r="F104" s="26"/>
      <c r="G104" s="26"/>
      <c r="H104" s="26"/>
      <c r="I104" s="26"/>
      <c r="J104" s="26"/>
      <c r="K104" s="27"/>
      <c r="L104" s="27"/>
    </row>
    <row r="105" spans="1:12" x14ac:dyDescent="0.3">
      <c r="A105" s="19"/>
      <c r="B105" s="22"/>
      <c r="C105" s="26"/>
      <c r="D105" s="22"/>
      <c r="E105" s="26"/>
      <c r="F105" s="26"/>
      <c r="G105" s="26"/>
      <c r="H105" s="26"/>
      <c r="I105" s="26"/>
      <c r="J105" s="26"/>
      <c r="K105" s="27"/>
      <c r="L105" s="27"/>
    </row>
    <row r="106" spans="1:12" x14ac:dyDescent="0.3">
      <c r="A106" s="19"/>
      <c r="B106" s="28"/>
      <c r="C106" s="26"/>
      <c r="D106" s="22"/>
      <c r="E106" s="26"/>
      <c r="F106" s="26"/>
      <c r="G106" s="26"/>
      <c r="H106" s="26"/>
      <c r="I106" s="26"/>
      <c r="J106" s="26"/>
      <c r="K106" s="27"/>
      <c r="L106" s="27"/>
    </row>
    <row r="107" spans="1:12" x14ac:dyDescent="0.3">
      <c r="A107" s="19"/>
      <c r="B107" s="28"/>
      <c r="C107" s="26"/>
      <c r="D107" s="22"/>
      <c r="E107" s="26"/>
      <c r="F107" s="26"/>
      <c r="G107" s="26"/>
      <c r="H107" s="26"/>
      <c r="I107" s="26"/>
      <c r="J107" s="26"/>
      <c r="K107" s="27"/>
      <c r="L107" s="27"/>
    </row>
    <row r="108" spans="1:12" x14ac:dyDescent="0.3">
      <c r="A108" s="19"/>
      <c r="B108" s="28"/>
      <c r="C108" s="26"/>
      <c r="D108" s="22"/>
      <c r="E108" s="26"/>
      <c r="F108" s="26"/>
      <c r="G108" s="26"/>
      <c r="H108" s="26"/>
      <c r="I108" s="26"/>
      <c r="J108" s="26"/>
      <c r="K108" s="27"/>
      <c r="L108" s="27"/>
    </row>
    <row r="109" spans="1:12" x14ac:dyDescent="0.3">
      <c r="A109" s="19"/>
      <c r="B109" s="28"/>
      <c r="C109" s="26"/>
      <c r="D109" s="22"/>
      <c r="E109" s="26"/>
      <c r="F109" s="26"/>
      <c r="G109" s="26"/>
      <c r="H109" s="26"/>
      <c r="I109" s="26"/>
      <c r="J109" s="26"/>
      <c r="K109" s="27"/>
      <c r="L109" s="27"/>
    </row>
    <row r="110" spans="1:12" x14ac:dyDescent="0.3">
      <c r="A110" s="19"/>
      <c r="B110" s="28"/>
      <c r="C110" s="26"/>
      <c r="D110" s="22"/>
      <c r="E110" s="26"/>
      <c r="F110" s="26"/>
      <c r="G110" s="26"/>
      <c r="H110" s="26"/>
      <c r="I110" s="26"/>
      <c r="J110" s="26"/>
      <c r="K110" s="27"/>
      <c r="L110" s="27"/>
    </row>
    <row r="111" spans="1:12" x14ac:dyDescent="0.3">
      <c r="A111" s="19"/>
      <c r="B111" s="28"/>
      <c r="C111" s="26"/>
      <c r="D111" s="22"/>
      <c r="E111" s="26"/>
      <c r="F111" s="26"/>
      <c r="G111" s="26"/>
      <c r="H111" s="26"/>
      <c r="I111" s="26"/>
      <c r="J111" s="26"/>
      <c r="K111" s="27"/>
      <c r="L111" s="27"/>
    </row>
    <row r="112" spans="1:12" x14ac:dyDescent="0.3">
      <c r="A112" s="19"/>
      <c r="B112" s="28"/>
      <c r="C112" s="26"/>
      <c r="D112" s="22"/>
      <c r="E112" s="26"/>
      <c r="F112" s="26"/>
      <c r="G112" s="26"/>
      <c r="H112" s="26"/>
      <c r="I112" s="26"/>
      <c r="J112" s="26"/>
      <c r="K112" s="27"/>
      <c r="L112" s="27"/>
    </row>
    <row r="113" spans="1:12" x14ac:dyDescent="0.3">
      <c r="A113" s="19"/>
      <c r="B113" s="28"/>
      <c r="C113" s="26"/>
      <c r="D113" s="22"/>
      <c r="E113" s="26"/>
      <c r="F113" s="26"/>
      <c r="G113" s="26"/>
      <c r="H113" s="26"/>
      <c r="I113" s="26"/>
      <c r="J113" s="26"/>
      <c r="K113" s="27"/>
      <c r="L113" s="27"/>
    </row>
    <row r="121" spans="1:12" x14ac:dyDescent="0.3">
      <c r="A121" s="15"/>
      <c r="B121" s="11"/>
      <c r="C121" s="12"/>
      <c r="D121" s="11"/>
      <c r="E121" s="12"/>
      <c r="F121" s="11"/>
      <c r="G121" s="12"/>
      <c r="H121" s="12"/>
      <c r="I121" s="12"/>
      <c r="J121" s="12"/>
      <c r="K121" s="12"/>
      <c r="L121" s="13"/>
    </row>
    <row r="122" spans="1:12" x14ac:dyDescent="0.3">
      <c r="A122" s="1"/>
      <c r="B122" s="2"/>
      <c r="C122" s="9"/>
      <c r="D122" s="2"/>
      <c r="E122" s="9"/>
      <c r="F122" s="9"/>
      <c r="G122" s="9"/>
      <c r="H122" s="9"/>
      <c r="I122" s="9"/>
      <c r="J122" s="9"/>
      <c r="K122" s="10"/>
      <c r="L122" s="10"/>
    </row>
    <row r="123" spans="1:12" x14ac:dyDescent="0.3">
      <c r="A123" s="1"/>
      <c r="B123" s="2"/>
      <c r="C123" s="9"/>
      <c r="D123" s="2"/>
      <c r="E123" s="9"/>
      <c r="F123" s="9"/>
      <c r="G123" s="9"/>
      <c r="H123" s="9"/>
      <c r="I123" s="9"/>
      <c r="J123" s="9"/>
      <c r="K123" s="10"/>
      <c r="L123" s="10"/>
    </row>
    <row r="124" spans="1:12" x14ac:dyDescent="0.3">
      <c r="A124" s="8"/>
      <c r="B124" s="2"/>
      <c r="C124" s="9"/>
      <c r="D124" s="2"/>
      <c r="E124" s="9"/>
      <c r="F124" s="9"/>
      <c r="G124" s="9"/>
      <c r="H124" s="9"/>
      <c r="I124" s="9"/>
      <c r="J124" s="9"/>
      <c r="K124" s="10"/>
      <c r="L124" s="10"/>
    </row>
    <row r="125" spans="1:12" x14ac:dyDescent="0.3">
      <c r="A125" s="8"/>
      <c r="B125" s="2"/>
      <c r="C125" s="9"/>
      <c r="D125" s="2"/>
      <c r="E125" s="9"/>
      <c r="F125" s="9"/>
      <c r="G125" s="9"/>
      <c r="H125" s="9"/>
      <c r="I125" s="9"/>
      <c r="J125" s="9"/>
      <c r="K125" s="10"/>
      <c r="L125" s="10"/>
    </row>
    <row r="126" spans="1:12" x14ac:dyDescent="0.3">
      <c r="A126" s="8"/>
      <c r="B126" s="2"/>
      <c r="C126" s="9"/>
      <c r="D126" s="2"/>
      <c r="E126" s="9"/>
      <c r="F126" s="9"/>
      <c r="G126" s="9"/>
      <c r="H126" s="9"/>
      <c r="I126" s="9"/>
      <c r="J126" s="9"/>
      <c r="K126" s="10"/>
      <c r="L126" s="10"/>
    </row>
    <row r="127" spans="1:12" x14ac:dyDescent="0.3">
      <c r="A127" s="8"/>
      <c r="B127" s="2"/>
      <c r="C127" s="9"/>
      <c r="D127" s="2"/>
      <c r="E127" s="9"/>
      <c r="F127" s="9"/>
      <c r="G127" s="9"/>
      <c r="H127" s="9"/>
      <c r="I127" s="9"/>
      <c r="J127" s="9"/>
      <c r="K127" s="10"/>
      <c r="L127" s="10"/>
    </row>
    <row r="128" spans="1:12" x14ac:dyDescent="0.3">
      <c r="A128" s="8"/>
      <c r="B128" s="2"/>
      <c r="C128" s="9"/>
      <c r="D128" s="2"/>
      <c r="E128" s="9"/>
      <c r="F128" s="9"/>
      <c r="G128" s="9"/>
      <c r="H128" s="9"/>
      <c r="I128" s="9"/>
      <c r="J128" s="9"/>
      <c r="K128" s="10"/>
      <c r="L128" s="10"/>
    </row>
    <row r="129" spans="1:12" x14ac:dyDescent="0.3">
      <c r="A129" s="8"/>
      <c r="B129" s="2"/>
      <c r="C129" s="9"/>
      <c r="D129" s="2"/>
      <c r="E129" s="9"/>
      <c r="F129" s="9"/>
      <c r="G129" s="9"/>
      <c r="H129" s="9"/>
      <c r="I129" s="9"/>
      <c r="J129" s="9"/>
      <c r="K129" s="10"/>
      <c r="L129" s="10"/>
    </row>
    <row r="130" spans="1:12" x14ac:dyDescent="0.3">
      <c r="A130" s="8"/>
      <c r="B130" s="2"/>
      <c r="C130" s="9"/>
      <c r="D130" s="2"/>
      <c r="E130" s="9"/>
      <c r="F130" s="9"/>
      <c r="G130" s="9"/>
      <c r="H130" s="9"/>
      <c r="I130" s="9"/>
      <c r="J130" s="9"/>
      <c r="K130" s="10"/>
      <c r="L130" s="10"/>
    </row>
    <row r="131" spans="1:12" x14ac:dyDescent="0.3">
      <c r="A131" s="8"/>
      <c r="B131" s="2"/>
      <c r="C131" s="9"/>
      <c r="D131" s="2"/>
      <c r="E131" s="9"/>
      <c r="F131" s="9"/>
      <c r="G131" s="9"/>
      <c r="H131" s="9"/>
      <c r="I131" s="9"/>
      <c r="J131" s="9"/>
      <c r="K131" s="10"/>
      <c r="L131" s="10"/>
    </row>
    <row r="132" spans="1:12" x14ac:dyDescent="0.3">
      <c r="A132" s="8"/>
      <c r="B132" s="2"/>
      <c r="C132" s="9"/>
      <c r="D132" s="2"/>
      <c r="E132" s="9"/>
      <c r="F132" s="9"/>
      <c r="G132" s="9"/>
      <c r="H132" s="9"/>
      <c r="I132" s="9"/>
      <c r="J132" s="9"/>
      <c r="K132" s="10"/>
      <c r="L132" s="10"/>
    </row>
    <row r="133" spans="1:12" x14ac:dyDescent="0.3">
      <c r="A133" s="8"/>
      <c r="B133" s="2"/>
      <c r="C133" s="9"/>
      <c r="D133" s="2"/>
      <c r="E133" s="9"/>
      <c r="F133" s="9"/>
      <c r="G133" s="9"/>
      <c r="H133" s="9"/>
      <c r="I133" s="9"/>
      <c r="J133" s="9"/>
      <c r="K133" s="10"/>
      <c r="L133" s="10"/>
    </row>
    <row r="134" spans="1:12" x14ac:dyDescent="0.3">
      <c r="A134" s="8"/>
      <c r="B134" s="2"/>
      <c r="C134" s="9"/>
      <c r="D134" s="2"/>
      <c r="E134" s="9"/>
      <c r="F134" s="9"/>
      <c r="G134" s="9"/>
      <c r="H134" s="9"/>
      <c r="I134" s="9"/>
      <c r="J134" s="9"/>
      <c r="K134" s="10"/>
      <c r="L134" s="10"/>
    </row>
    <row r="135" spans="1:12" x14ac:dyDescent="0.3">
      <c r="A135" s="8"/>
      <c r="B135" s="2"/>
      <c r="C135" s="9"/>
      <c r="D135" s="2"/>
      <c r="E135" s="9"/>
      <c r="F135" s="9"/>
      <c r="G135" s="9"/>
      <c r="H135" s="9"/>
      <c r="I135" s="9"/>
      <c r="J135" s="9"/>
      <c r="K135" s="10"/>
      <c r="L135" s="10"/>
    </row>
    <row r="136" spans="1:12" x14ac:dyDescent="0.3">
      <c r="A136" s="8"/>
      <c r="B136" s="2"/>
      <c r="C136" s="9"/>
      <c r="D136" s="2"/>
      <c r="E136" s="9"/>
      <c r="F136" s="9"/>
      <c r="G136" s="9"/>
      <c r="H136" s="9"/>
      <c r="I136" s="9"/>
      <c r="J136" s="9"/>
      <c r="K136" s="10"/>
      <c r="L136" s="10"/>
    </row>
    <row r="137" spans="1:12" x14ac:dyDescent="0.3">
      <c r="A137" s="8"/>
      <c r="B137" s="2"/>
      <c r="C137" s="9"/>
      <c r="D137" s="2"/>
      <c r="E137" s="9"/>
      <c r="F137" s="9"/>
      <c r="G137" s="9"/>
      <c r="H137" s="9"/>
      <c r="I137" s="9"/>
      <c r="J137" s="9"/>
      <c r="K137" s="10"/>
      <c r="L137" s="10"/>
    </row>
    <row r="138" spans="1:12" x14ac:dyDescent="0.3">
      <c r="A138" s="8"/>
      <c r="B138" s="2"/>
      <c r="C138" s="9"/>
      <c r="D138" s="2"/>
      <c r="E138" s="9"/>
      <c r="F138" s="9"/>
      <c r="G138" s="9"/>
      <c r="H138" s="9"/>
      <c r="I138" s="9"/>
      <c r="J138" s="9"/>
      <c r="K138" s="10"/>
      <c r="L138" s="10"/>
    </row>
    <row r="139" spans="1:12" x14ac:dyDescent="0.3">
      <c r="A139" s="8"/>
      <c r="B139" s="2"/>
      <c r="C139" s="9"/>
      <c r="D139" s="2"/>
      <c r="E139" s="9"/>
      <c r="F139" s="9"/>
      <c r="G139" s="9"/>
      <c r="H139" s="9"/>
      <c r="I139" s="9"/>
      <c r="J139" s="9"/>
      <c r="K139" s="10"/>
      <c r="L139" s="1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3"/>
  <sheetViews>
    <sheetView zoomScaleNormal="70" workbookViewId="0">
      <selection activeCell="AA22" sqref="AA22"/>
    </sheetView>
  </sheetViews>
  <sheetFormatPr defaultColWidth="8.6640625" defaultRowHeight="14.4" x14ac:dyDescent="0.3"/>
  <cols>
    <col min="1" max="1" width="14.6640625" customWidth="1"/>
    <col min="9" max="9" width="10" style="29" customWidth="1"/>
    <col min="11" max="12" width="10.6640625" customWidth="1"/>
  </cols>
  <sheetData>
    <row r="1" spans="1:13" x14ac:dyDescent="0.3">
      <c r="A1" s="58"/>
      <c r="B1" s="59" t="s">
        <v>21</v>
      </c>
      <c r="C1" s="60" t="s">
        <v>20</v>
      </c>
      <c r="D1" s="59" t="s">
        <v>64</v>
      </c>
      <c r="E1" s="60" t="s">
        <v>74</v>
      </c>
      <c r="F1" s="59" t="s">
        <v>75</v>
      </c>
      <c r="G1" s="60" t="s">
        <v>22</v>
      </c>
      <c r="H1" s="60" t="s">
        <v>23</v>
      </c>
      <c r="I1" s="60" t="s">
        <v>24</v>
      </c>
      <c r="J1" s="60" t="s">
        <v>25</v>
      </c>
      <c r="K1" s="60" t="s">
        <v>26</v>
      </c>
      <c r="L1" s="61" t="s">
        <v>19</v>
      </c>
    </row>
    <row r="2" spans="1:13" x14ac:dyDescent="0.3">
      <c r="A2" s="70" t="s">
        <v>50</v>
      </c>
      <c r="B2" s="62">
        <v>5.1663399999999999</v>
      </c>
      <c r="C2" s="63"/>
      <c r="D2" s="62">
        <v>21.197399999999998</v>
      </c>
      <c r="E2" s="63"/>
      <c r="F2" s="63">
        <f t="shared" ref="F2:F11" si="0">D2-B2</f>
        <v>16.031059999999997</v>
      </c>
      <c r="G2" s="63"/>
      <c r="H2" s="63">
        <f>F2-G$3</f>
        <v>-2.2395000000003051E-2</v>
      </c>
      <c r="I2" s="63">
        <f t="shared" ref="I2:I11" si="1">2^-(H2)</f>
        <v>1.0156441391994593</v>
      </c>
      <c r="J2" s="63"/>
      <c r="K2" s="64"/>
      <c r="L2" s="64"/>
      <c r="M2" s="18"/>
    </row>
    <row r="3" spans="1:13" x14ac:dyDescent="0.3">
      <c r="A3" s="70" t="s">
        <v>50</v>
      </c>
      <c r="B3" s="62">
        <v>5.1999500000000003</v>
      </c>
      <c r="C3" s="63">
        <f>AVERAGE(B2:B3)</f>
        <v>5.1831449999999997</v>
      </c>
      <c r="D3" s="62">
        <v>21.2758</v>
      </c>
      <c r="E3" s="63">
        <f>AVERAGE(D2,D3)</f>
        <v>21.236599999999999</v>
      </c>
      <c r="F3" s="63">
        <f t="shared" si="0"/>
        <v>16.075849999999999</v>
      </c>
      <c r="G3" s="63">
        <f>AVERAGE(F2:F3)</f>
        <v>16.053455</v>
      </c>
      <c r="H3" s="63">
        <f t="shared" ref="H3:H11" si="2">F3-G$3</f>
        <v>2.2394999999999499E-2</v>
      </c>
      <c r="I3" s="63">
        <f t="shared" si="1"/>
        <v>0.98459683013403909</v>
      </c>
      <c r="J3" s="63">
        <f>AVERAGE(I2,I3)</f>
        <v>1.0001204846667493</v>
      </c>
      <c r="K3" s="64">
        <f>STDEV(I2:I3)</f>
        <v>2.195376277775319E-2</v>
      </c>
      <c r="L3" s="64">
        <f>(K3)/(SQRT(2))</f>
        <v>1.5523654532710096E-2</v>
      </c>
    </row>
    <row r="4" spans="1:13" x14ac:dyDescent="0.3">
      <c r="A4" s="70" t="s">
        <v>91</v>
      </c>
      <c r="B4" s="65">
        <v>5.2904099999999996</v>
      </c>
      <c r="C4" s="63"/>
      <c r="D4" s="62">
        <v>20.525600000000001</v>
      </c>
      <c r="E4" s="63"/>
      <c r="F4" s="63">
        <f t="shared" si="0"/>
        <v>15.235190000000001</v>
      </c>
      <c r="G4" s="63"/>
      <c r="H4" s="63">
        <f t="shared" si="2"/>
        <v>-0.81826499999999847</v>
      </c>
      <c r="I4" s="63">
        <f t="shared" si="1"/>
        <v>1.7632841731648066</v>
      </c>
      <c r="J4" s="63"/>
      <c r="K4" s="64"/>
      <c r="L4" s="64"/>
    </row>
    <row r="5" spans="1:13" x14ac:dyDescent="0.3">
      <c r="A5" s="70" t="s">
        <v>91</v>
      </c>
      <c r="B5" s="65">
        <v>5.3307399999999996</v>
      </c>
      <c r="C5" s="63">
        <f>AVERAGE(B4:B5)</f>
        <v>5.310575</v>
      </c>
      <c r="D5" s="62">
        <v>20.513500000000001</v>
      </c>
      <c r="E5" s="63">
        <f>AVERAGE(D4,D5)</f>
        <v>20.519550000000002</v>
      </c>
      <c r="F5" s="63">
        <f t="shared" si="0"/>
        <v>15.182760000000002</v>
      </c>
      <c r="G5" s="63"/>
      <c r="H5" s="63">
        <f t="shared" si="2"/>
        <v>-0.87069499999999778</v>
      </c>
      <c r="I5" s="63">
        <f t="shared" si="1"/>
        <v>1.8285435659400626</v>
      </c>
      <c r="J5" s="63">
        <f>AVERAGE(I4,I5)</f>
        <v>1.7959138695524346</v>
      </c>
      <c r="K5" s="64">
        <f>STDEV(I4:I5)</f>
        <v>4.6145359167499941E-2</v>
      </c>
      <c r="L5" s="64">
        <f>(K5)/(SQRT(2))</f>
        <v>3.2629696387628027E-2</v>
      </c>
    </row>
    <row r="6" spans="1:13" x14ac:dyDescent="0.3">
      <c r="A6" s="70" t="s">
        <v>51</v>
      </c>
      <c r="B6" s="65">
        <v>5.8124900000000004</v>
      </c>
      <c r="C6" s="63"/>
      <c r="D6" s="62">
        <v>20.164999999999999</v>
      </c>
      <c r="E6" s="63"/>
      <c r="F6" s="63">
        <f t="shared" si="0"/>
        <v>14.352509999999999</v>
      </c>
      <c r="G6" s="63"/>
      <c r="H6" s="63">
        <f t="shared" si="2"/>
        <v>-1.7009450000000008</v>
      </c>
      <c r="I6" s="63">
        <f t="shared" si="1"/>
        <v>3.2511384621144734</v>
      </c>
      <c r="J6" s="63"/>
      <c r="K6" s="64"/>
      <c r="L6" s="64"/>
    </row>
    <row r="7" spans="1:13" x14ac:dyDescent="0.3">
      <c r="A7" s="70" t="s">
        <v>53</v>
      </c>
      <c r="B7" s="65">
        <v>5.4870599999999996</v>
      </c>
      <c r="C7" s="63">
        <f>AVERAGE(B6:B7)</f>
        <v>5.649775</v>
      </c>
      <c r="D7" s="62">
        <v>20.684100000000001</v>
      </c>
      <c r="E7" s="63">
        <f>AVERAGE(D6,D7)</f>
        <v>20.42455</v>
      </c>
      <c r="F7" s="63">
        <f t="shared" si="0"/>
        <v>15.197040000000001</v>
      </c>
      <c r="G7" s="63"/>
      <c r="H7" s="63">
        <f t="shared" si="2"/>
        <v>-0.85641499999999837</v>
      </c>
      <c r="I7" s="63">
        <f t="shared" si="1"/>
        <v>1.8105336618815258</v>
      </c>
      <c r="J7" s="63">
        <f>AVERAGE(I6,I7)</f>
        <v>2.5308360619979995</v>
      </c>
      <c r="K7" s="64">
        <f>STDEV(I6:I7)</f>
        <v>1.0186614232546098</v>
      </c>
      <c r="L7" s="64">
        <f>(K7)/(SQRT(2))</f>
        <v>0.7203024001164744</v>
      </c>
    </row>
    <row r="8" spans="1:13" x14ac:dyDescent="0.3">
      <c r="A8" s="70" t="s">
        <v>52</v>
      </c>
      <c r="B8" s="65">
        <v>5.5351999999999997</v>
      </c>
      <c r="C8" s="63"/>
      <c r="D8" s="62">
        <v>20.5716</v>
      </c>
      <c r="E8" s="63"/>
      <c r="F8" s="63">
        <f t="shared" si="0"/>
        <v>15.0364</v>
      </c>
      <c r="G8" s="63"/>
      <c r="H8" s="63">
        <f t="shared" si="2"/>
        <v>-1.0170549999999992</v>
      </c>
      <c r="I8" s="63">
        <f t="shared" si="1"/>
        <v>2.02378355347575</v>
      </c>
      <c r="J8" s="63"/>
      <c r="K8" s="64"/>
      <c r="L8" s="64"/>
    </row>
    <row r="9" spans="1:13" x14ac:dyDescent="0.3">
      <c r="A9" s="70" t="s">
        <v>52</v>
      </c>
      <c r="B9" s="65">
        <v>5.9148500000000004</v>
      </c>
      <c r="C9" s="63">
        <f>AVERAGE(B8:B9)</f>
        <v>5.7250250000000005</v>
      </c>
      <c r="D9" s="62">
        <v>20.6647</v>
      </c>
      <c r="E9" s="63">
        <f>AVERAGE(D8,D9)</f>
        <v>20.61815</v>
      </c>
      <c r="F9" s="63">
        <f t="shared" si="0"/>
        <v>14.749849999999999</v>
      </c>
      <c r="G9" s="63"/>
      <c r="H9" s="63">
        <f t="shared" si="2"/>
        <v>-1.303605000000001</v>
      </c>
      <c r="I9" s="63">
        <f t="shared" si="1"/>
        <v>2.4684492767885038</v>
      </c>
      <c r="J9" s="63">
        <f>AVERAGE(I8,I9)</f>
        <v>2.2461164151321267</v>
      </c>
      <c r="K9" s="64">
        <f>STDEV(I8:I9)</f>
        <v>0.31442614831566928</v>
      </c>
      <c r="L9" s="64">
        <f>(K9)/(SQRT(2))</f>
        <v>0.22233286165637689</v>
      </c>
    </row>
    <row r="10" spans="1:13" x14ac:dyDescent="0.3">
      <c r="A10" s="70" t="s">
        <v>54</v>
      </c>
      <c r="B10" s="65">
        <v>5.6231</v>
      </c>
      <c r="C10" s="63"/>
      <c r="D10" s="62">
        <v>20.366499999999998</v>
      </c>
      <c r="E10" s="63"/>
      <c r="F10" s="63">
        <f t="shared" si="0"/>
        <v>14.743399999999998</v>
      </c>
      <c r="G10" s="63"/>
      <c r="H10" s="63">
        <f t="shared" si="2"/>
        <v>-1.310055000000002</v>
      </c>
      <c r="I10" s="63">
        <f t="shared" si="1"/>
        <v>2.4795099246684162</v>
      </c>
      <c r="J10" s="63"/>
      <c r="K10" s="64"/>
      <c r="L10" s="64"/>
    </row>
    <row r="11" spans="1:13" x14ac:dyDescent="0.3">
      <c r="A11" s="70" t="s">
        <v>54</v>
      </c>
      <c r="B11" s="65">
        <v>5.7245600000000003</v>
      </c>
      <c r="C11" s="63">
        <f>AVERAGE(B10:B11)</f>
        <v>5.6738300000000006</v>
      </c>
      <c r="D11" s="62">
        <v>20.395900000000001</v>
      </c>
      <c r="E11" s="63">
        <f>AVERAGE(D10,D11)</f>
        <v>20.3812</v>
      </c>
      <c r="F11" s="63">
        <f t="shared" si="0"/>
        <v>14.671340000000001</v>
      </c>
      <c r="G11" s="63"/>
      <c r="H11" s="63">
        <f t="shared" si="2"/>
        <v>-1.3821149999999989</v>
      </c>
      <c r="I11" s="63">
        <f t="shared" si="1"/>
        <v>2.6065020597446518</v>
      </c>
      <c r="J11" s="63">
        <f>AVERAGE(I10,I11)</f>
        <v>2.5430059922065338</v>
      </c>
      <c r="K11" s="64">
        <f>STDEV(I10:I11)</f>
        <v>8.9796999869764152E-2</v>
      </c>
      <c r="L11" s="64">
        <f>(K11)/(SQRT(2))</f>
        <v>6.3496067538117748E-2</v>
      </c>
    </row>
    <row r="12" spans="1:13" x14ac:dyDescent="0.3">
      <c r="A12" s="37"/>
      <c r="B12" s="46"/>
      <c r="C12" s="68"/>
      <c r="D12" s="46"/>
      <c r="E12" s="68"/>
      <c r="F12" s="68"/>
      <c r="G12" s="68"/>
      <c r="H12" s="68"/>
      <c r="I12" s="68"/>
      <c r="J12" s="68"/>
      <c r="K12" s="69"/>
      <c r="L12" s="69"/>
      <c r="M12" s="20"/>
    </row>
    <row r="13" spans="1:13" x14ac:dyDescent="0.3">
      <c r="A13" s="30"/>
      <c r="B13" s="30"/>
      <c r="C13" s="30"/>
      <c r="D13" s="30"/>
      <c r="E13" s="30"/>
      <c r="F13" s="30"/>
      <c r="G13" s="30"/>
      <c r="H13" s="30"/>
      <c r="I13" s="71"/>
      <c r="J13" s="30"/>
      <c r="K13" s="30"/>
      <c r="L13" s="30"/>
    </row>
    <row r="14" spans="1:13" x14ac:dyDescent="0.3">
      <c r="A14" s="58"/>
      <c r="B14" s="59" t="s">
        <v>21</v>
      </c>
      <c r="C14" s="60" t="s">
        <v>20</v>
      </c>
      <c r="D14" s="59" t="s">
        <v>65</v>
      </c>
      <c r="E14" s="60" t="s">
        <v>76</v>
      </c>
      <c r="F14" s="59" t="s">
        <v>77</v>
      </c>
      <c r="G14" s="60" t="s">
        <v>22</v>
      </c>
      <c r="H14" s="60" t="s">
        <v>23</v>
      </c>
      <c r="I14" s="60" t="s">
        <v>24</v>
      </c>
      <c r="J14" s="60" t="s">
        <v>25</v>
      </c>
      <c r="K14" s="60" t="s">
        <v>26</v>
      </c>
      <c r="L14" s="61" t="s">
        <v>19</v>
      </c>
    </row>
    <row r="15" spans="1:13" x14ac:dyDescent="0.3">
      <c r="A15" s="70" t="s">
        <v>50</v>
      </c>
      <c r="B15" s="62">
        <v>5.1663399999999999</v>
      </c>
      <c r="C15" s="63"/>
      <c r="D15" s="62">
        <v>17.631</v>
      </c>
      <c r="E15" s="63"/>
      <c r="F15" s="63">
        <f t="shared" ref="F15:F24" si="3">D15-B15</f>
        <v>12.46466</v>
      </c>
      <c r="G15" s="63"/>
      <c r="H15" s="63">
        <f t="shared" ref="H15:H24" si="4">F15-G$16</f>
        <v>0.10850499999999919</v>
      </c>
      <c r="I15" s="63">
        <f t="shared" ref="I15:I24" si="5">2^-(H15)</f>
        <v>0.92754874110318686</v>
      </c>
      <c r="J15" s="63"/>
      <c r="K15" s="64"/>
      <c r="L15" s="64"/>
      <c r="M15" s="18"/>
    </row>
    <row r="16" spans="1:13" x14ac:dyDescent="0.3">
      <c r="A16" s="70" t="s">
        <v>50</v>
      </c>
      <c r="B16" s="62">
        <v>5.1999500000000003</v>
      </c>
      <c r="C16" s="63">
        <f>AVERAGE(B15:B16)</f>
        <v>5.1831449999999997</v>
      </c>
      <c r="D16" s="62">
        <v>17.447600000000001</v>
      </c>
      <c r="E16" s="63">
        <f>AVERAGE(D15,D16)</f>
        <v>17.539300000000001</v>
      </c>
      <c r="F16" s="63">
        <f t="shared" si="3"/>
        <v>12.24765</v>
      </c>
      <c r="G16" s="63">
        <f>AVERAGE(F15:F16)</f>
        <v>12.356155000000001</v>
      </c>
      <c r="H16" s="63">
        <f t="shared" si="4"/>
        <v>-0.10850500000000096</v>
      </c>
      <c r="I16" s="63">
        <f t="shared" si="5"/>
        <v>1.0781104600612621</v>
      </c>
      <c r="J16" s="63">
        <f>AVERAGE(I15,I16)</f>
        <v>1.0028296005822246</v>
      </c>
      <c r="K16" s="64">
        <f>STDEV(I15:I16)</f>
        <v>0.10646321246235817</v>
      </c>
      <c r="L16" s="64">
        <f>(K16)/(SQRT(2))</f>
        <v>7.5280859479037607E-2</v>
      </c>
    </row>
    <row r="17" spans="1:13" x14ac:dyDescent="0.3">
      <c r="A17" s="70" t="s">
        <v>91</v>
      </c>
      <c r="B17" s="65">
        <v>5.2904099999999996</v>
      </c>
      <c r="C17" s="63"/>
      <c r="D17" s="62">
        <v>17.877800000000001</v>
      </c>
      <c r="E17" s="63"/>
      <c r="F17" s="63">
        <f t="shared" si="3"/>
        <v>12.587390000000001</v>
      </c>
      <c r="G17" s="63"/>
      <c r="H17" s="63">
        <f t="shared" si="4"/>
        <v>0.23123499999999986</v>
      </c>
      <c r="I17" s="63">
        <f t="shared" si="5"/>
        <v>0.85190531726678254</v>
      </c>
      <c r="J17" s="63"/>
      <c r="K17" s="64"/>
      <c r="L17" s="64"/>
    </row>
    <row r="18" spans="1:13" x14ac:dyDescent="0.3">
      <c r="A18" s="70" t="s">
        <v>91</v>
      </c>
      <c r="B18" s="65">
        <v>5.3307399999999996</v>
      </c>
      <c r="C18" s="63">
        <f>AVERAGE(B17:B18)</f>
        <v>5.310575</v>
      </c>
      <c r="D18" s="62">
        <v>17.761399999999998</v>
      </c>
      <c r="E18" s="63">
        <f>AVERAGE(D17,D18)</f>
        <v>17.819600000000001</v>
      </c>
      <c r="F18" s="63">
        <f t="shared" si="3"/>
        <v>12.43066</v>
      </c>
      <c r="G18" s="63"/>
      <c r="H18" s="63">
        <f t="shared" si="4"/>
        <v>7.4504999999998489E-2</v>
      </c>
      <c r="I18" s="63">
        <f t="shared" si="5"/>
        <v>0.94966790357480213</v>
      </c>
      <c r="J18" s="63">
        <f>AVERAGE(I17,I18)</f>
        <v>0.90078661042079233</v>
      </c>
      <c r="K18" s="64">
        <f>STDEV(I17:I18)</f>
        <v>6.9128587724735777E-2</v>
      </c>
      <c r="L18" s="64">
        <f>(K18)/(SQRT(2))</f>
        <v>4.888129315400979E-2</v>
      </c>
    </row>
    <row r="19" spans="1:13" x14ac:dyDescent="0.3">
      <c r="A19" s="70" t="s">
        <v>51</v>
      </c>
      <c r="B19" s="65">
        <v>5.8124900000000004</v>
      </c>
      <c r="C19" s="63"/>
      <c r="D19" s="62">
        <v>18.156600000000001</v>
      </c>
      <c r="E19" s="63"/>
      <c r="F19" s="63">
        <f t="shared" si="3"/>
        <v>12.344110000000001</v>
      </c>
      <c r="G19" s="63"/>
      <c r="H19" s="63">
        <f t="shared" si="4"/>
        <v>-1.2045000000000528E-2</v>
      </c>
      <c r="I19" s="63">
        <f t="shared" si="5"/>
        <v>1.0083839075348726</v>
      </c>
      <c r="J19" s="63"/>
      <c r="K19" s="64"/>
      <c r="L19" s="64"/>
    </row>
    <row r="20" spans="1:13" x14ac:dyDescent="0.3">
      <c r="A20" s="70" t="s">
        <v>53</v>
      </c>
      <c r="B20" s="65">
        <v>5.4870599999999996</v>
      </c>
      <c r="C20" s="63">
        <f>AVERAGE(B19:B20)</f>
        <v>5.649775</v>
      </c>
      <c r="D20" s="62">
        <v>18.144100000000002</v>
      </c>
      <c r="E20" s="63">
        <f>AVERAGE(D19,D20)</f>
        <v>18.150350000000003</v>
      </c>
      <c r="F20" s="63">
        <f t="shared" si="3"/>
        <v>12.657040000000002</v>
      </c>
      <c r="G20" s="63"/>
      <c r="H20" s="63">
        <f t="shared" si="4"/>
        <v>0.30088500000000096</v>
      </c>
      <c r="I20" s="63">
        <f t="shared" si="5"/>
        <v>0.81175428489570334</v>
      </c>
      <c r="J20" s="63">
        <f>AVERAGE(I19,I20)</f>
        <v>0.91006909621528798</v>
      </c>
      <c r="K20" s="64">
        <f>STDEV(I19:I20)</f>
        <v>0.13903813955030828</v>
      </c>
      <c r="L20" s="64">
        <f>(K20)/(SQRT(2))</f>
        <v>9.8314811319584486E-2</v>
      </c>
    </row>
    <row r="21" spans="1:13" x14ac:dyDescent="0.3">
      <c r="A21" s="70" t="s">
        <v>52</v>
      </c>
      <c r="B21" s="65">
        <v>5.5351999999999997</v>
      </c>
      <c r="C21" s="63"/>
      <c r="D21" s="62">
        <v>18.5581</v>
      </c>
      <c r="E21" s="63"/>
      <c r="F21" s="63">
        <f t="shared" si="3"/>
        <v>13.0229</v>
      </c>
      <c r="G21" s="63"/>
      <c r="H21" s="63">
        <f t="shared" si="4"/>
        <v>0.66674499999999881</v>
      </c>
      <c r="I21" s="63">
        <f t="shared" si="5"/>
        <v>0.62992632120601544</v>
      </c>
      <c r="J21" s="63"/>
      <c r="K21" s="64"/>
      <c r="L21" s="64"/>
    </row>
    <row r="22" spans="1:13" x14ac:dyDescent="0.3">
      <c r="A22" s="70" t="s">
        <v>52</v>
      </c>
      <c r="B22" s="65">
        <v>5.9148500000000004</v>
      </c>
      <c r="C22" s="63">
        <f>AVERAGE(B21:B22)</f>
        <v>5.7250250000000005</v>
      </c>
      <c r="D22" s="62">
        <v>18.638000000000002</v>
      </c>
      <c r="E22" s="63">
        <f>AVERAGE(D21,D22)</f>
        <v>18.598050000000001</v>
      </c>
      <c r="F22" s="63">
        <f t="shared" si="3"/>
        <v>12.72315</v>
      </c>
      <c r="G22" s="63"/>
      <c r="H22" s="63">
        <f t="shared" si="4"/>
        <v>0.36699499999999929</v>
      </c>
      <c r="I22" s="63">
        <f t="shared" si="5"/>
        <v>0.77539589365973605</v>
      </c>
      <c r="J22" s="63">
        <f>AVERAGE(I21,I22)</f>
        <v>0.70266110743287569</v>
      </c>
      <c r="K22" s="64">
        <f>STDEV(I21:I22)</f>
        <v>0.10286252113833415</v>
      </c>
      <c r="L22" s="64">
        <f>(K22)/(SQRT(2))</f>
        <v>7.2734786226860665E-2</v>
      </c>
    </row>
    <row r="23" spans="1:13" x14ac:dyDescent="0.3">
      <c r="A23" s="70" t="s">
        <v>54</v>
      </c>
      <c r="B23" s="65">
        <v>5.6231</v>
      </c>
      <c r="C23" s="63"/>
      <c r="D23" s="62">
        <v>18.591899999999999</v>
      </c>
      <c r="E23" s="63"/>
      <c r="F23" s="63">
        <f t="shared" si="3"/>
        <v>12.968799999999998</v>
      </c>
      <c r="G23" s="63"/>
      <c r="H23" s="63">
        <f t="shared" si="4"/>
        <v>0.612644999999997</v>
      </c>
      <c r="I23" s="63">
        <f t="shared" si="5"/>
        <v>0.65399658161031227</v>
      </c>
      <c r="J23" s="63"/>
      <c r="K23" s="64"/>
      <c r="L23" s="64"/>
    </row>
    <row r="24" spans="1:13" x14ac:dyDescent="0.3">
      <c r="A24" s="70" t="s">
        <v>54</v>
      </c>
      <c r="B24" s="65">
        <v>5.7245600000000003</v>
      </c>
      <c r="C24" s="63">
        <f>AVERAGE(B23:B24)</f>
        <v>5.6738300000000006</v>
      </c>
      <c r="D24" s="62">
        <v>18.7468</v>
      </c>
      <c r="E24" s="63">
        <f>AVERAGE(D23,D24)</f>
        <v>18.669350000000001</v>
      </c>
      <c r="F24" s="63">
        <f t="shared" si="3"/>
        <v>13.02224</v>
      </c>
      <c r="G24" s="63"/>
      <c r="H24" s="63">
        <f t="shared" si="4"/>
        <v>0.66608499999999893</v>
      </c>
      <c r="I24" s="63">
        <f t="shared" si="5"/>
        <v>0.63021456402455134</v>
      </c>
      <c r="J24" s="63">
        <f>AVERAGE(I23,I24)</f>
        <v>0.64210557281743186</v>
      </c>
      <c r="K24" s="64">
        <f>STDEV(I23:I24)</f>
        <v>1.6816425905189277E-2</v>
      </c>
      <c r="L24" s="64">
        <f>(K24)/(SQRT(2))</f>
        <v>1.1891008792880462E-2</v>
      </c>
    </row>
    <row r="25" spans="1:13" x14ac:dyDescent="0.3">
      <c r="A25" s="30"/>
      <c r="B25" s="30"/>
      <c r="C25" s="30"/>
      <c r="D25" s="30"/>
      <c r="E25" s="30"/>
      <c r="F25" s="30"/>
      <c r="G25" s="30"/>
      <c r="H25" s="30"/>
      <c r="I25" s="71"/>
      <c r="J25" s="30"/>
      <c r="K25" s="30"/>
      <c r="L25" s="30"/>
    </row>
    <row r="26" spans="1:13" x14ac:dyDescent="0.3">
      <c r="A26" s="30"/>
      <c r="B26" s="30"/>
      <c r="C26" s="30"/>
      <c r="D26" s="30"/>
      <c r="E26" s="30"/>
      <c r="F26" s="30"/>
      <c r="G26" s="30"/>
      <c r="H26" s="30"/>
      <c r="I26" s="71"/>
      <c r="J26" s="30"/>
      <c r="K26" s="30"/>
      <c r="L26" s="30"/>
    </row>
    <row r="27" spans="1:13" x14ac:dyDescent="0.3">
      <c r="A27" s="58"/>
      <c r="B27" s="59" t="s">
        <v>21</v>
      </c>
      <c r="C27" s="60" t="s">
        <v>20</v>
      </c>
      <c r="D27" s="59" t="s">
        <v>47</v>
      </c>
      <c r="E27" s="60" t="s">
        <v>78</v>
      </c>
      <c r="F27" s="59" t="s">
        <v>79</v>
      </c>
      <c r="G27" s="60" t="s">
        <v>22</v>
      </c>
      <c r="H27" s="60" t="s">
        <v>23</v>
      </c>
      <c r="I27" s="60" t="s">
        <v>24</v>
      </c>
      <c r="J27" s="60" t="s">
        <v>25</v>
      </c>
      <c r="K27" s="60" t="s">
        <v>26</v>
      </c>
      <c r="L27" s="61" t="s">
        <v>19</v>
      </c>
      <c r="M27" s="18"/>
    </row>
    <row r="28" spans="1:13" x14ac:dyDescent="0.3">
      <c r="A28" s="70" t="s">
        <v>50</v>
      </c>
      <c r="B28" s="62">
        <v>5.1663399999999999</v>
      </c>
      <c r="C28" s="63"/>
      <c r="D28" s="62">
        <v>29.546700000000001</v>
      </c>
      <c r="E28" s="63"/>
      <c r="F28" s="63">
        <f t="shared" ref="F28:F37" si="6">D28-B28</f>
        <v>24.380360000000003</v>
      </c>
      <c r="G28" s="63"/>
      <c r="H28" s="63">
        <f t="shared" ref="H28:H37" si="7">F28-G$29</f>
        <v>-0.22669499999999942</v>
      </c>
      <c r="I28" s="63">
        <f t="shared" ref="I28:I37" si="8">2^-(H28)</f>
        <v>1.1701512337795947</v>
      </c>
      <c r="J28" s="63"/>
      <c r="K28" s="64"/>
      <c r="L28" s="64"/>
    </row>
    <row r="29" spans="1:13" x14ac:dyDescent="0.3">
      <c r="A29" s="70" t="s">
        <v>50</v>
      </c>
      <c r="B29" s="62">
        <v>5.1999500000000003</v>
      </c>
      <c r="C29" s="63">
        <f>AVERAGE(B28:B29)</f>
        <v>5.1831449999999997</v>
      </c>
      <c r="D29" s="62">
        <v>30.0337</v>
      </c>
      <c r="E29" s="63">
        <f>AVERAGE(D28,D29)</f>
        <v>29.790199999999999</v>
      </c>
      <c r="F29" s="63">
        <f t="shared" si="6"/>
        <v>24.833749999999998</v>
      </c>
      <c r="G29" s="63">
        <f>AVERAGE(F28:F29)</f>
        <v>24.607055000000003</v>
      </c>
      <c r="H29" s="63">
        <f t="shared" si="7"/>
        <v>0.22669499999999587</v>
      </c>
      <c r="I29" s="63">
        <f t="shared" si="8"/>
        <v>0.85459039065403297</v>
      </c>
      <c r="J29" s="63">
        <f>AVERAGE(I28,I29)</f>
        <v>1.0123708122168138</v>
      </c>
      <c r="K29" s="64">
        <f>STDEV(I28:I29)</f>
        <v>0.22313521205102985</v>
      </c>
      <c r="L29" s="64">
        <f>(K29)/(SQRT(2))</f>
        <v>0.15778042156278144</v>
      </c>
    </row>
    <row r="30" spans="1:13" x14ac:dyDescent="0.3">
      <c r="A30" s="70" t="s">
        <v>91</v>
      </c>
      <c r="B30" s="65">
        <v>5.2904099999999996</v>
      </c>
      <c r="C30" s="63"/>
      <c r="D30" s="62">
        <v>30.962599999999998</v>
      </c>
      <c r="E30" s="63"/>
      <c r="F30" s="63">
        <f t="shared" si="6"/>
        <v>25.672190000000001</v>
      </c>
      <c r="G30" s="63"/>
      <c r="H30" s="63">
        <f t="shared" si="7"/>
        <v>1.0651349999999979</v>
      </c>
      <c r="I30" s="63">
        <f t="shared" si="8"/>
        <v>0.47792793466032002</v>
      </c>
      <c r="J30" s="63"/>
      <c r="K30" s="64"/>
      <c r="L30" s="64"/>
    </row>
    <row r="31" spans="1:13" x14ac:dyDescent="0.3">
      <c r="A31" s="70" t="s">
        <v>91</v>
      </c>
      <c r="B31" s="65">
        <v>5.3307399999999996</v>
      </c>
      <c r="C31" s="63">
        <f>AVERAGE(B30:B31)</f>
        <v>5.310575</v>
      </c>
      <c r="D31" s="62">
        <v>30.8797</v>
      </c>
      <c r="E31" s="63">
        <f>AVERAGE(D30,D31)</f>
        <v>30.921149999999997</v>
      </c>
      <c r="F31" s="63">
        <f t="shared" si="6"/>
        <v>25.548960000000001</v>
      </c>
      <c r="G31" s="63"/>
      <c r="H31" s="63">
        <f t="shared" si="7"/>
        <v>0.94190499999999844</v>
      </c>
      <c r="I31" s="63">
        <f t="shared" si="8"/>
        <v>0.52054507507687509</v>
      </c>
      <c r="J31" s="63">
        <f>AVERAGE(I30,I31)</f>
        <v>0.49923650486859755</v>
      </c>
      <c r="K31" s="64">
        <f>STDEV(I30:I31)</f>
        <v>3.0134868983325375E-2</v>
      </c>
      <c r="L31" s="64">
        <f>(K31)/(SQRT(2))</f>
        <v>2.1308570208277533E-2</v>
      </c>
    </row>
    <row r="32" spans="1:13" x14ac:dyDescent="0.3">
      <c r="A32" s="70" t="s">
        <v>51</v>
      </c>
      <c r="B32" s="65">
        <v>5.8124900000000004</v>
      </c>
      <c r="C32" s="63"/>
      <c r="D32" s="62">
        <v>30.629300000000001</v>
      </c>
      <c r="E32" s="63"/>
      <c r="F32" s="63">
        <f t="shared" si="6"/>
        <v>24.81681</v>
      </c>
      <c r="G32" s="63"/>
      <c r="H32" s="63">
        <f t="shared" si="7"/>
        <v>0.20975499999999769</v>
      </c>
      <c r="I32" s="63">
        <f t="shared" si="8"/>
        <v>0.86468406040322054</v>
      </c>
      <c r="J32" s="63"/>
      <c r="K32" s="64"/>
      <c r="L32" s="64"/>
    </row>
    <row r="33" spans="1:13" x14ac:dyDescent="0.3">
      <c r="A33" s="70" t="s">
        <v>53</v>
      </c>
      <c r="B33" s="65">
        <v>5.4870599999999996</v>
      </c>
      <c r="C33" s="63">
        <f>AVERAGE(B32:B33)</f>
        <v>5.649775</v>
      </c>
      <c r="D33" s="62">
        <v>31.109500000000001</v>
      </c>
      <c r="E33" s="63">
        <f>AVERAGE(D32,D33)</f>
        <v>30.869399999999999</v>
      </c>
      <c r="F33" s="63">
        <f t="shared" si="6"/>
        <v>25.622440000000001</v>
      </c>
      <c r="G33" s="63"/>
      <c r="H33" s="63">
        <f t="shared" si="7"/>
        <v>1.0153849999999984</v>
      </c>
      <c r="I33" s="63">
        <f t="shared" si="8"/>
        <v>0.49469629511435809</v>
      </c>
      <c r="J33" s="63">
        <f>AVERAGE(I32,I33)</f>
        <v>0.67969017775878937</v>
      </c>
      <c r="K33" s="64">
        <f>STDEV(I32:I33)</f>
        <v>0.26162085779181121</v>
      </c>
      <c r="L33" s="64">
        <f>(K33)/(SQRT(2))</f>
        <v>0.18499388264443112</v>
      </c>
    </row>
    <row r="34" spans="1:13" x14ac:dyDescent="0.3">
      <c r="A34" s="70" t="s">
        <v>52</v>
      </c>
      <c r="B34" s="65">
        <v>5.5351999999999997</v>
      </c>
      <c r="C34" s="63"/>
      <c r="D34" s="62">
        <v>29.880800000000001</v>
      </c>
      <c r="E34" s="63"/>
      <c r="F34" s="63">
        <f t="shared" si="6"/>
        <v>24.345600000000001</v>
      </c>
      <c r="G34" s="63"/>
      <c r="H34" s="63">
        <f t="shared" si="7"/>
        <v>-0.26145500000000155</v>
      </c>
      <c r="I34" s="63">
        <f t="shared" si="8"/>
        <v>1.1986870059974688</v>
      </c>
      <c r="J34" s="63"/>
      <c r="K34" s="64"/>
      <c r="L34" s="64"/>
    </row>
    <row r="35" spans="1:13" x14ac:dyDescent="0.3">
      <c r="A35" s="70" t="s">
        <v>52</v>
      </c>
      <c r="B35" s="65">
        <v>5.9148500000000004</v>
      </c>
      <c r="C35" s="63">
        <f>AVERAGE(B34:B35)</f>
        <v>5.7250250000000005</v>
      </c>
      <c r="D35" s="62">
        <v>29.8658</v>
      </c>
      <c r="E35" s="63">
        <f>AVERAGE(D34,D35)</f>
        <v>29.8733</v>
      </c>
      <c r="F35" s="63">
        <f t="shared" si="6"/>
        <v>23.950949999999999</v>
      </c>
      <c r="G35" s="63"/>
      <c r="H35" s="63">
        <f t="shared" si="7"/>
        <v>-0.65610500000000371</v>
      </c>
      <c r="I35" s="63">
        <f t="shared" si="8"/>
        <v>1.5758224569990151</v>
      </c>
      <c r="J35" s="63">
        <f>AVERAGE(I34,I35)</f>
        <v>1.387254731498242</v>
      </c>
      <c r="K35" s="64">
        <f>STDEV(I34:I35)</f>
        <v>0.2666750348290407</v>
      </c>
      <c r="L35" s="64">
        <f>(K35)/(SQRT(2))</f>
        <v>0.18856772550077341</v>
      </c>
    </row>
    <row r="36" spans="1:13" x14ac:dyDescent="0.3">
      <c r="A36" s="70" t="s">
        <v>54</v>
      </c>
      <c r="B36" s="65">
        <v>5.6231</v>
      </c>
      <c r="C36" s="63"/>
      <c r="D36" s="62">
        <v>29.930499999999999</v>
      </c>
      <c r="E36" s="63"/>
      <c r="F36" s="63">
        <f t="shared" si="6"/>
        <v>24.307399999999998</v>
      </c>
      <c r="G36" s="63"/>
      <c r="H36" s="63">
        <f t="shared" si="7"/>
        <v>-0.29965500000000489</v>
      </c>
      <c r="I36" s="63">
        <f t="shared" si="8"/>
        <v>1.2308500378679321</v>
      </c>
      <c r="J36" s="63"/>
      <c r="K36" s="64"/>
      <c r="L36" s="64"/>
    </row>
    <row r="37" spans="1:13" x14ac:dyDescent="0.3">
      <c r="A37" s="70" t="s">
        <v>54</v>
      </c>
      <c r="B37" s="65">
        <v>5.7245600000000003</v>
      </c>
      <c r="C37" s="63">
        <f>AVERAGE(B36:B37)</f>
        <v>5.6738300000000006</v>
      </c>
      <c r="D37" s="62">
        <v>29.6404</v>
      </c>
      <c r="E37" s="63">
        <f>AVERAGE(D36,D37)</f>
        <v>29.785449999999997</v>
      </c>
      <c r="F37" s="63">
        <f t="shared" si="6"/>
        <v>23.915839999999999</v>
      </c>
      <c r="G37" s="63"/>
      <c r="H37" s="63">
        <f t="shared" si="7"/>
        <v>-0.69121500000000324</v>
      </c>
      <c r="I37" s="63">
        <f t="shared" si="8"/>
        <v>1.6146427558715479</v>
      </c>
      <c r="J37" s="63">
        <f>AVERAGE(I36,I37)</f>
        <v>1.42274639686974</v>
      </c>
      <c r="K37" s="64">
        <f>STDEV(I36:I37)</f>
        <v>0.27138243347037344</v>
      </c>
      <c r="L37" s="64">
        <f>(K37)/(SQRT(2))</f>
        <v>0.19189635900180813</v>
      </c>
      <c r="M37" s="20"/>
    </row>
    <row r="53" spans="1:13" x14ac:dyDescent="0.3">
      <c r="A53" s="15"/>
      <c r="B53" s="11"/>
      <c r="C53" s="12"/>
      <c r="D53" s="11"/>
      <c r="E53" s="12"/>
      <c r="F53" s="11"/>
      <c r="G53" s="12"/>
      <c r="H53" s="12"/>
      <c r="I53" s="12"/>
      <c r="J53" s="12"/>
      <c r="K53" s="12"/>
      <c r="L53" s="13"/>
    </row>
    <row r="54" spans="1:13" x14ac:dyDescent="0.3">
      <c r="A54" s="17"/>
      <c r="B54" s="21"/>
      <c r="C54" s="23"/>
      <c r="D54" s="21"/>
      <c r="E54" s="23"/>
      <c r="F54" s="23"/>
      <c r="G54" s="23"/>
      <c r="H54" s="23"/>
      <c r="I54" s="23"/>
      <c r="J54" s="23"/>
      <c r="K54" s="24"/>
      <c r="L54" s="24"/>
      <c r="M54" s="18"/>
    </row>
    <row r="55" spans="1:13" x14ac:dyDescent="0.3">
      <c r="A55" s="17"/>
      <c r="B55" s="21"/>
      <c r="C55" s="23"/>
      <c r="D55" s="21"/>
      <c r="E55" s="23"/>
      <c r="F55" s="23"/>
      <c r="G55" s="23"/>
      <c r="H55" s="23"/>
      <c r="I55" s="23"/>
      <c r="J55" s="23"/>
      <c r="K55" s="24"/>
      <c r="L55" s="24"/>
    </row>
    <row r="56" spans="1:13" x14ac:dyDescent="0.3">
      <c r="A56" s="17"/>
      <c r="B56" s="25"/>
      <c r="C56" s="23"/>
      <c r="D56" s="21"/>
      <c r="E56" s="23"/>
      <c r="F56" s="23"/>
      <c r="G56" s="23"/>
      <c r="H56" s="23"/>
      <c r="I56" s="23"/>
      <c r="J56" s="23"/>
      <c r="K56" s="24"/>
      <c r="L56" s="24"/>
    </row>
    <row r="57" spans="1:13" x14ac:dyDescent="0.3">
      <c r="A57" s="17"/>
      <c r="B57" s="25"/>
      <c r="C57" s="23"/>
      <c r="D57" s="21"/>
      <c r="E57" s="23"/>
      <c r="F57" s="23"/>
      <c r="G57" s="23"/>
      <c r="H57" s="23"/>
      <c r="I57" s="23"/>
      <c r="J57" s="23"/>
      <c r="K57" s="24"/>
      <c r="L57" s="24"/>
    </row>
    <row r="58" spans="1:13" x14ac:dyDescent="0.3">
      <c r="A58" s="17"/>
      <c r="B58" s="25"/>
      <c r="C58" s="23"/>
      <c r="D58" s="21"/>
      <c r="E58" s="23"/>
      <c r="F58" s="23"/>
      <c r="G58" s="23"/>
      <c r="H58" s="23"/>
      <c r="I58" s="23"/>
      <c r="J58" s="23"/>
      <c r="K58" s="24"/>
      <c r="L58" s="24"/>
    </row>
    <row r="59" spans="1:13" x14ac:dyDescent="0.3">
      <c r="A59" s="17"/>
      <c r="B59" s="25"/>
      <c r="C59" s="23"/>
      <c r="D59" s="21"/>
      <c r="E59" s="23"/>
      <c r="F59" s="23"/>
      <c r="G59" s="23"/>
      <c r="H59" s="23"/>
      <c r="I59" s="23"/>
      <c r="J59" s="23"/>
      <c r="K59" s="24"/>
      <c r="L59" s="24"/>
    </row>
    <row r="60" spans="1:13" x14ac:dyDescent="0.3">
      <c r="A60" s="17"/>
      <c r="B60" s="25"/>
      <c r="C60" s="23"/>
      <c r="D60" s="21"/>
      <c r="E60" s="23"/>
      <c r="F60" s="23"/>
      <c r="G60" s="23"/>
      <c r="H60" s="23"/>
      <c r="I60" s="23"/>
      <c r="J60" s="23"/>
      <c r="K60" s="24"/>
      <c r="L60" s="24"/>
    </row>
    <row r="61" spans="1:13" x14ac:dyDescent="0.3">
      <c r="A61" s="17"/>
      <c r="B61" s="25"/>
      <c r="C61" s="23"/>
      <c r="D61" s="21"/>
      <c r="E61" s="23"/>
      <c r="F61" s="23"/>
      <c r="G61" s="23"/>
      <c r="H61" s="23"/>
      <c r="I61" s="23"/>
      <c r="J61" s="23"/>
      <c r="K61" s="24"/>
      <c r="L61" s="24"/>
    </row>
    <row r="62" spans="1:13" x14ac:dyDescent="0.3">
      <c r="A62" s="17"/>
      <c r="B62" s="25"/>
      <c r="C62" s="23"/>
      <c r="D62" s="21"/>
      <c r="E62" s="23"/>
      <c r="F62" s="23"/>
      <c r="G62" s="23"/>
      <c r="H62" s="23"/>
      <c r="I62" s="23"/>
      <c r="J62" s="23"/>
      <c r="K62" s="24"/>
      <c r="L62" s="24"/>
    </row>
    <row r="63" spans="1:13" x14ac:dyDescent="0.3">
      <c r="A63" s="17"/>
      <c r="B63" s="25"/>
      <c r="C63" s="23"/>
      <c r="D63" s="21"/>
      <c r="E63" s="23"/>
      <c r="F63" s="23"/>
      <c r="G63" s="23"/>
      <c r="H63" s="23"/>
      <c r="I63" s="23"/>
      <c r="J63" s="23"/>
      <c r="K63" s="24"/>
      <c r="L63" s="24"/>
    </row>
    <row r="64" spans="1:13" x14ac:dyDescent="0.3">
      <c r="A64" s="19"/>
      <c r="B64" s="22"/>
      <c r="C64" s="26"/>
      <c r="D64" s="22"/>
      <c r="E64" s="26"/>
      <c r="F64" s="26"/>
      <c r="G64" s="26"/>
      <c r="H64" s="26"/>
      <c r="I64" s="26"/>
      <c r="J64" s="26"/>
      <c r="K64" s="27"/>
      <c r="L64" s="27"/>
      <c r="M64" s="20"/>
    </row>
    <row r="65" spans="1:12" x14ac:dyDescent="0.3">
      <c r="A65" s="19"/>
      <c r="B65" s="22"/>
      <c r="C65" s="26"/>
      <c r="D65" s="22"/>
      <c r="E65" s="26"/>
      <c r="F65" s="26"/>
      <c r="G65" s="26"/>
      <c r="H65" s="26"/>
      <c r="I65" s="26"/>
      <c r="J65" s="26"/>
      <c r="K65" s="27"/>
      <c r="L65" s="27"/>
    </row>
    <row r="83" spans="1:12" x14ac:dyDescent="0.3">
      <c r="A83" s="19"/>
      <c r="B83" s="28"/>
      <c r="C83" s="26"/>
      <c r="D83" s="22"/>
      <c r="E83" s="26"/>
      <c r="F83" s="26"/>
      <c r="G83" s="26"/>
      <c r="H83" s="26"/>
      <c r="I83" s="26"/>
      <c r="J83" s="26"/>
      <c r="K83" s="27"/>
      <c r="L83" s="27"/>
    </row>
    <row r="84" spans="1:12" x14ac:dyDescent="0.3">
      <c r="A84" s="19"/>
      <c r="B84" s="28"/>
      <c r="C84" s="26"/>
      <c r="D84" s="22"/>
      <c r="E84" s="26"/>
      <c r="F84" s="26"/>
      <c r="G84" s="26"/>
      <c r="H84" s="26"/>
      <c r="I84" s="26"/>
      <c r="J84" s="26"/>
      <c r="K84" s="27"/>
      <c r="L84" s="27"/>
    </row>
    <row r="85" spans="1:12" x14ac:dyDescent="0.3">
      <c r="A85" s="19"/>
      <c r="B85" s="28"/>
      <c r="C85" s="26"/>
      <c r="D85" s="22"/>
      <c r="E85" s="26"/>
      <c r="F85" s="26"/>
      <c r="G85" s="26"/>
      <c r="H85" s="26"/>
      <c r="I85" s="26"/>
      <c r="J85" s="26"/>
      <c r="K85" s="27"/>
      <c r="L85" s="27"/>
    </row>
    <row r="86" spans="1:12" x14ac:dyDescent="0.3">
      <c r="A86" s="19"/>
      <c r="B86" s="28"/>
      <c r="C86" s="26"/>
      <c r="D86" s="22"/>
      <c r="E86" s="26"/>
      <c r="F86" s="26"/>
      <c r="G86" s="26"/>
      <c r="H86" s="26"/>
      <c r="I86" s="26"/>
      <c r="J86" s="26"/>
      <c r="K86" s="27"/>
      <c r="L86" s="27"/>
    </row>
    <row r="87" spans="1:12" x14ac:dyDescent="0.3">
      <c r="A87" s="19"/>
      <c r="B87" s="28"/>
      <c r="C87" s="26"/>
      <c r="D87" s="22"/>
      <c r="E87" s="26"/>
      <c r="F87" s="26"/>
      <c r="G87" s="26"/>
      <c r="H87" s="26"/>
      <c r="I87" s="26"/>
      <c r="J87" s="26"/>
      <c r="K87" s="27"/>
      <c r="L87" s="27"/>
    </row>
    <row r="88" spans="1:12" x14ac:dyDescent="0.3">
      <c r="A88" s="19"/>
      <c r="B88" s="28"/>
      <c r="C88" s="26"/>
      <c r="D88" s="22"/>
      <c r="E88" s="26"/>
      <c r="F88" s="26"/>
      <c r="G88" s="26"/>
      <c r="H88" s="26"/>
      <c r="I88" s="26"/>
      <c r="J88" s="26"/>
      <c r="K88" s="27"/>
      <c r="L88" s="27"/>
    </row>
    <row r="89" spans="1:12" x14ac:dyDescent="0.3">
      <c r="A89" s="19"/>
      <c r="B89" s="28"/>
      <c r="C89" s="26"/>
      <c r="D89" s="22"/>
      <c r="E89" s="26"/>
      <c r="F89" s="26"/>
      <c r="G89" s="26"/>
      <c r="H89" s="26"/>
      <c r="I89" s="26"/>
      <c r="J89" s="26"/>
      <c r="K89" s="27"/>
      <c r="L89" s="27"/>
    </row>
    <row r="90" spans="1:12" x14ac:dyDescent="0.3">
      <c r="A90" s="19"/>
      <c r="B90" s="28"/>
      <c r="C90" s="26"/>
      <c r="D90" s="22"/>
      <c r="E90" s="26"/>
      <c r="F90" s="26"/>
      <c r="G90" s="26"/>
      <c r="H90" s="26"/>
      <c r="I90" s="26"/>
      <c r="J90" s="26"/>
      <c r="K90" s="27"/>
      <c r="L90" s="27"/>
    </row>
    <row r="106" spans="1:12" x14ac:dyDescent="0.3">
      <c r="A106" s="19"/>
      <c r="B106" s="28"/>
      <c r="C106" s="26"/>
      <c r="D106" s="22"/>
      <c r="E106" s="26"/>
      <c r="F106" s="26"/>
      <c r="G106" s="26"/>
      <c r="H106" s="26"/>
      <c r="I106" s="26"/>
      <c r="J106" s="26"/>
      <c r="K106" s="27"/>
      <c r="L106" s="27"/>
    </row>
    <row r="107" spans="1:12" x14ac:dyDescent="0.3">
      <c r="A107" s="19"/>
      <c r="B107" s="28"/>
      <c r="C107" s="26"/>
      <c r="D107" s="22"/>
      <c r="E107" s="26"/>
      <c r="F107" s="26"/>
      <c r="G107" s="26"/>
      <c r="H107" s="26"/>
      <c r="I107" s="26"/>
      <c r="J107" s="26"/>
      <c r="K107" s="27"/>
      <c r="L107" s="27"/>
    </row>
    <row r="108" spans="1:12" x14ac:dyDescent="0.3">
      <c r="A108" s="19"/>
      <c r="B108" s="28"/>
      <c r="C108" s="26"/>
      <c r="D108" s="22"/>
      <c r="E108" s="26"/>
      <c r="F108" s="26"/>
      <c r="G108" s="26"/>
      <c r="H108" s="26"/>
      <c r="I108" s="26"/>
      <c r="J108" s="26"/>
      <c r="K108" s="27"/>
      <c r="L108" s="27"/>
    </row>
    <row r="109" spans="1:12" x14ac:dyDescent="0.3">
      <c r="A109" s="19"/>
      <c r="B109" s="28"/>
      <c r="C109" s="26"/>
      <c r="D109" s="22"/>
      <c r="E109" s="26"/>
      <c r="F109" s="26"/>
      <c r="G109" s="26"/>
      <c r="H109" s="26"/>
      <c r="I109" s="26"/>
      <c r="J109" s="26"/>
      <c r="K109" s="27"/>
      <c r="L109" s="27"/>
    </row>
    <row r="110" spans="1:12" x14ac:dyDescent="0.3">
      <c r="A110" s="19"/>
      <c r="B110" s="28"/>
      <c r="C110" s="26"/>
      <c r="D110" s="22"/>
      <c r="E110" s="26"/>
      <c r="F110" s="26"/>
      <c r="G110" s="26"/>
      <c r="H110" s="26"/>
      <c r="I110" s="26"/>
      <c r="J110" s="26"/>
      <c r="K110" s="27"/>
      <c r="L110" s="27"/>
    </row>
    <row r="111" spans="1:12" x14ac:dyDescent="0.3">
      <c r="A111" s="19"/>
      <c r="B111" s="28"/>
      <c r="C111" s="26"/>
      <c r="D111" s="22"/>
      <c r="E111" s="26"/>
      <c r="F111" s="26"/>
      <c r="G111" s="26"/>
      <c r="H111" s="26"/>
      <c r="I111" s="26"/>
      <c r="J111" s="26"/>
      <c r="K111" s="27"/>
      <c r="L111" s="27"/>
    </row>
    <row r="112" spans="1:12" x14ac:dyDescent="0.3">
      <c r="A112" s="19"/>
      <c r="B112" s="28"/>
      <c r="C112" s="26"/>
      <c r="D112" s="22"/>
      <c r="E112" s="26"/>
      <c r="F112" s="26"/>
      <c r="G112" s="26"/>
      <c r="H112" s="26"/>
      <c r="I112" s="26"/>
      <c r="J112" s="26"/>
      <c r="K112" s="27"/>
      <c r="L112" s="27"/>
    </row>
    <row r="113" spans="1:12" x14ac:dyDescent="0.3">
      <c r="A113" s="19"/>
      <c r="B113" s="28"/>
      <c r="C113" s="26"/>
      <c r="D113" s="22"/>
      <c r="E113" s="26"/>
      <c r="F113" s="26"/>
      <c r="G113" s="26"/>
      <c r="H113" s="26"/>
      <c r="I113" s="26"/>
      <c r="J113" s="26"/>
      <c r="K113" s="27"/>
      <c r="L113" s="2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3"/>
  <sheetViews>
    <sheetView topLeftCell="I1" zoomScale="82" zoomScaleNormal="70" workbookViewId="0">
      <selection activeCell="K22" sqref="K22"/>
    </sheetView>
  </sheetViews>
  <sheetFormatPr defaultColWidth="8.6640625" defaultRowHeight="14.4" x14ac:dyDescent="0.3"/>
  <cols>
    <col min="1" max="1" width="17.6640625" customWidth="1"/>
    <col min="11" max="11" width="9.6640625" customWidth="1"/>
    <col min="12" max="12" width="10.33203125" customWidth="1"/>
  </cols>
  <sheetData>
    <row r="1" spans="1:13" x14ac:dyDescent="0.3">
      <c r="A1" s="72"/>
      <c r="B1" s="73" t="s">
        <v>21</v>
      </c>
      <c r="C1" s="74" t="s">
        <v>20</v>
      </c>
      <c r="D1" s="73" t="s">
        <v>37</v>
      </c>
      <c r="E1" s="74" t="s">
        <v>80</v>
      </c>
      <c r="F1" s="73" t="s">
        <v>81</v>
      </c>
      <c r="G1" s="74" t="s">
        <v>22</v>
      </c>
      <c r="H1" s="74" t="s">
        <v>23</v>
      </c>
      <c r="I1" s="74" t="s">
        <v>24</v>
      </c>
      <c r="J1" s="74" t="s">
        <v>25</v>
      </c>
      <c r="K1" s="74" t="s">
        <v>26</v>
      </c>
      <c r="L1" s="75" t="s">
        <v>19</v>
      </c>
    </row>
    <row r="2" spans="1:13" x14ac:dyDescent="0.3">
      <c r="A2" s="70" t="s">
        <v>50</v>
      </c>
      <c r="B2" s="76">
        <v>5.1663399999999999</v>
      </c>
      <c r="C2" s="77"/>
      <c r="D2" s="76">
        <v>31.4773</v>
      </c>
      <c r="E2" s="77"/>
      <c r="F2" s="77">
        <f t="shared" ref="F2:F11" si="0">D2-B2</f>
        <v>26.310960000000001</v>
      </c>
      <c r="G2" s="77"/>
      <c r="H2" s="77">
        <f>F2-G$3</f>
        <v>0.16595500000000385</v>
      </c>
      <c r="I2" s="77">
        <f t="shared" ref="I2:I11" si="1">2^-(H2)</f>
        <v>0.89133829775163476</v>
      </c>
      <c r="J2" s="77"/>
      <c r="K2" s="78"/>
      <c r="L2" s="78"/>
      <c r="M2" s="18"/>
    </row>
    <row r="3" spans="1:13" x14ac:dyDescent="0.3">
      <c r="A3" s="70" t="s">
        <v>50</v>
      </c>
      <c r="B3" s="76">
        <v>5.1999500000000003</v>
      </c>
      <c r="C3" s="77">
        <f>AVERAGE(B2:B3)</f>
        <v>5.1831449999999997</v>
      </c>
      <c r="D3" s="76">
        <v>31.178999999999998</v>
      </c>
      <c r="E3" s="77">
        <f>AVERAGE(D2,D3)</f>
        <v>31.328150000000001</v>
      </c>
      <c r="F3" s="77">
        <f t="shared" si="0"/>
        <v>25.979049999999997</v>
      </c>
      <c r="G3" s="77">
        <f>AVERAGE(F2:F3)</f>
        <v>26.145004999999998</v>
      </c>
      <c r="H3" s="77">
        <f t="shared" ref="H3:H11" si="2">F3-G$3</f>
        <v>-0.1659550000000003</v>
      </c>
      <c r="I3" s="77">
        <f t="shared" si="1"/>
        <v>1.1219084858380457</v>
      </c>
      <c r="J3" s="77">
        <f>AVERAGE(I2,I3)</f>
        <v>1.0066233917948402</v>
      </c>
      <c r="K3" s="78">
        <f>STDEV(I2:I3)</f>
        <v>0.16303774353535935</v>
      </c>
      <c r="L3" s="78">
        <f>(K3)/(SQRT(2))</f>
        <v>0.11528509404320579</v>
      </c>
    </row>
    <row r="4" spans="1:13" x14ac:dyDescent="0.3">
      <c r="A4" s="70" t="s">
        <v>91</v>
      </c>
      <c r="B4" s="79">
        <v>5.2904099999999996</v>
      </c>
      <c r="C4" s="77"/>
      <c r="D4" s="76">
        <v>29.593499999999999</v>
      </c>
      <c r="E4" s="77"/>
      <c r="F4" s="77">
        <f t="shared" si="0"/>
        <v>24.303089999999997</v>
      </c>
      <c r="G4" s="77"/>
      <c r="H4" s="77">
        <f t="shared" si="2"/>
        <v>-1.8419150000000002</v>
      </c>
      <c r="I4" s="77">
        <f t="shared" si="1"/>
        <v>3.5848555812896858</v>
      </c>
      <c r="J4" s="77"/>
      <c r="K4" s="78"/>
      <c r="L4" s="78"/>
    </row>
    <row r="5" spans="1:13" x14ac:dyDescent="0.3">
      <c r="A5" s="70" t="s">
        <v>91</v>
      </c>
      <c r="B5" s="79">
        <v>5.3307399999999996</v>
      </c>
      <c r="C5" s="77">
        <f>AVERAGE(B4:B5)</f>
        <v>5.310575</v>
      </c>
      <c r="D5" s="76">
        <v>29.3719</v>
      </c>
      <c r="E5" s="77">
        <f>AVERAGE(D4,D5)</f>
        <v>29.482700000000001</v>
      </c>
      <c r="F5" s="77">
        <f t="shared" si="0"/>
        <v>24.041160000000001</v>
      </c>
      <c r="G5" s="77"/>
      <c r="H5" s="77">
        <f t="shared" si="2"/>
        <v>-2.1038449999999962</v>
      </c>
      <c r="I5" s="77">
        <f t="shared" si="1"/>
        <v>4.2985348414299507</v>
      </c>
      <c r="J5" s="77">
        <f>AVERAGE(I4,I5)</f>
        <v>3.9416952113598183</v>
      </c>
      <c r="K5" s="78">
        <f>STDEV(I4:I5)</f>
        <v>0.50464744443737941</v>
      </c>
      <c r="L5" s="78">
        <f>(K5)/(SQRT(2))</f>
        <v>0.35683963007013242</v>
      </c>
    </row>
    <row r="6" spans="1:13" x14ac:dyDescent="0.3">
      <c r="A6" s="70" t="s">
        <v>51</v>
      </c>
      <c r="B6" s="79">
        <v>5.8124900000000004</v>
      </c>
      <c r="C6" s="77"/>
      <c r="D6" s="76">
        <v>30.1509</v>
      </c>
      <c r="E6" s="77"/>
      <c r="F6" s="77">
        <f t="shared" si="0"/>
        <v>24.33841</v>
      </c>
      <c r="G6" s="77"/>
      <c r="H6" s="77">
        <f t="shared" si="2"/>
        <v>-1.806594999999998</v>
      </c>
      <c r="I6" s="77">
        <f t="shared" si="1"/>
        <v>3.4981569030461981</v>
      </c>
      <c r="J6" s="77"/>
      <c r="K6" s="78"/>
      <c r="L6" s="78"/>
    </row>
    <row r="7" spans="1:13" x14ac:dyDescent="0.3">
      <c r="A7" s="70" t="s">
        <v>53</v>
      </c>
      <c r="B7" s="79">
        <v>5.4870599999999996</v>
      </c>
      <c r="C7" s="77">
        <f>AVERAGE(B6:B7)</f>
        <v>5.649775</v>
      </c>
      <c r="D7" s="76">
        <v>30.422599999999999</v>
      </c>
      <c r="E7" s="77">
        <f>AVERAGE(D6,D7)</f>
        <v>30.286749999999998</v>
      </c>
      <c r="F7" s="77">
        <f t="shared" si="0"/>
        <v>24.93554</v>
      </c>
      <c r="G7" s="77"/>
      <c r="H7" s="77">
        <f t="shared" si="2"/>
        <v>-1.209464999999998</v>
      </c>
      <c r="I7" s="77">
        <f t="shared" si="1"/>
        <v>2.3125186488417651</v>
      </c>
      <c r="J7" s="77">
        <f>AVERAGE(I6,I7)</f>
        <v>2.9053377759439813</v>
      </c>
      <c r="K7" s="78">
        <f>STDEV(I6:I7)</f>
        <v>0.8383728495821362</v>
      </c>
      <c r="L7" s="78">
        <f>(K7)/(SQRT(2))</f>
        <v>0.59281912710221785</v>
      </c>
    </row>
    <row r="8" spans="1:13" x14ac:dyDescent="0.3">
      <c r="A8" s="70" t="s">
        <v>52</v>
      </c>
      <c r="B8" s="79">
        <v>5.5351999999999997</v>
      </c>
      <c r="C8" s="77"/>
      <c r="D8" s="76">
        <v>30.01</v>
      </c>
      <c r="E8" s="77"/>
      <c r="F8" s="77">
        <f t="shared" si="0"/>
        <v>24.474800000000002</v>
      </c>
      <c r="G8" s="77"/>
      <c r="H8" s="77">
        <f t="shared" si="2"/>
        <v>-1.6702049999999957</v>
      </c>
      <c r="I8" s="77">
        <f t="shared" si="1"/>
        <v>3.1825981347206138</v>
      </c>
      <c r="J8" s="77"/>
      <c r="K8" s="78"/>
      <c r="L8" s="78"/>
    </row>
    <row r="9" spans="1:13" x14ac:dyDescent="0.3">
      <c r="A9" s="70" t="s">
        <v>52</v>
      </c>
      <c r="B9" s="79">
        <v>5.9148500000000004</v>
      </c>
      <c r="C9" s="77">
        <f>AVERAGE(B8:B9)</f>
        <v>5.7250250000000005</v>
      </c>
      <c r="D9" s="76">
        <v>30.2715</v>
      </c>
      <c r="E9" s="77">
        <f>AVERAGE(D8,D9)</f>
        <v>30.140750000000001</v>
      </c>
      <c r="F9" s="77">
        <f t="shared" si="0"/>
        <v>24.356649999999998</v>
      </c>
      <c r="G9" s="77"/>
      <c r="H9" s="77">
        <f t="shared" si="2"/>
        <v>-1.7883549999999993</v>
      </c>
      <c r="I9" s="77">
        <f t="shared" si="1"/>
        <v>3.4542080972159388</v>
      </c>
      <c r="J9" s="77">
        <f>AVERAGE(I8,I9)</f>
        <v>3.3184031159682763</v>
      </c>
      <c r="K9" s="78">
        <f>STDEV(I8:I9)</f>
        <v>0.19205724631826815</v>
      </c>
      <c r="L9" s="78">
        <f>(K9)/(SQRT(2))</f>
        <v>0.13580498124766249</v>
      </c>
    </row>
    <row r="10" spans="1:13" x14ac:dyDescent="0.3">
      <c r="A10" s="70" t="s">
        <v>54</v>
      </c>
      <c r="B10" s="79">
        <v>5.6231</v>
      </c>
      <c r="C10" s="77"/>
      <c r="D10" s="76">
        <v>30.096800000000002</v>
      </c>
      <c r="E10" s="77"/>
      <c r="F10" s="77">
        <f t="shared" si="0"/>
        <v>24.473700000000001</v>
      </c>
      <c r="G10" s="77"/>
      <c r="H10" s="77">
        <f t="shared" si="2"/>
        <v>-1.6713049999999967</v>
      </c>
      <c r="I10" s="77">
        <f t="shared" si="1"/>
        <v>3.185025669870873</v>
      </c>
      <c r="J10" s="77"/>
      <c r="K10" s="78"/>
      <c r="L10" s="78"/>
    </row>
    <row r="11" spans="1:13" x14ac:dyDescent="0.3">
      <c r="A11" s="70" t="s">
        <v>54</v>
      </c>
      <c r="B11" s="79">
        <v>5.7245600000000003</v>
      </c>
      <c r="C11" s="77">
        <f>AVERAGE(B10:B11)</f>
        <v>5.6738300000000006</v>
      </c>
      <c r="D11" s="76">
        <v>30.169799999999999</v>
      </c>
      <c r="E11" s="77">
        <f>AVERAGE(D10,D11)</f>
        <v>30.133299999999998</v>
      </c>
      <c r="F11" s="77">
        <f t="shared" si="0"/>
        <v>24.445239999999998</v>
      </c>
      <c r="G11" s="77"/>
      <c r="H11" s="77">
        <f t="shared" si="2"/>
        <v>-1.6997649999999993</v>
      </c>
      <c r="I11" s="77">
        <f t="shared" si="1"/>
        <v>3.2484803986946837</v>
      </c>
      <c r="J11" s="77">
        <f>AVERAGE(I10,I11)</f>
        <v>3.2167530342827781</v>
      </c>
      <c r="K11" s="78">
        <f>STDEV(I10:I11)</f>
        <v>4.4869269049670063E-2</v>
      </c>
      <c r="L11" s="78">
        <f>(K11)/(SQRT(2))</f>
        <v>3.1727364411905379E-2</v>
      </c>
    </row>
    <row r="12" spans="1:13" x14ac:dyDescent="0.3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</row>
    <row r="13" spans="1:13" x14ac:dyDescent="0.3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</row>
    <row r="14" spans="1:13" x14ac:dyDescent="0.3">
      <c r="A14" s="72"/>
      <c r="B14" s="73" t="s">
        <v>21</v>
      </c>
      <c r="C14" s="74" t="s">
        <v>20</v>
      </c>
      <c r="D14" s="73" t="s">
        <v>38</v>
      </c>
      <c r="E14" s="74" t="s">
        <v>82</v>
      </c>
      <c r="F14" s="73" t="s">
        <v>83</v>
      </c>
      <c r="G14" s="74" t="s">
        <v>22</v>
      </c>
      <c r="H14" s="74" t="s">
        <v>23</v>
      </c>
      <c r="I14" s="74" t="s">
        <v>24</v>
      </c>
      <c r="J14" s="74" t="s">
        <v>25</v>
      </c>
      <c r="K14" s="74" t="s">
        <v>26</v>
      </c>
      <c r="L14" s="75" t="s">
        <v>19</v>
      </c>
      <c r="M14" s="18"/>
    </row>
    <row r="15" spans="1:13" x14ac:dyDescent="0.3">
      <c r="A15" s="70" t="s">
        <v>50</v>
      </c>
      <c r="B15" s="76">
        <v>5.1663399999999999</v>
      </c>
      <c r="C15" s="77"/>
      <c r="D15" s="76">
        <v>32.443600000000004</v>
      </c>
      <c r="E15" s="77"/>
      <c r="F15" s="77">
        <f t="shared" ref="F15:F24" si="3">D15-B15</f>
        <v>27.277260000000005</v>
      </c>
      <c r="G15" s="77"/>
      <c r="H15" s="77">
        <f t="shared" ref="H15:H24" si="4">F15-G$16</f>
        <v>1.8205000000001803E-2</v>
      </c>
      <c r="I15" s="77">
        <f t="shared" ref="I15:I24" si="5">2^-(H15)</f>
        <v>0.98746053810095313</v>
      </c>
      <c r="J15" s="77"/>
      <c r="K15" s="78"/>
      <c r="L15" s="78"/>
    </row>
    <row r="16" spans="1:13" x14ac:dyDescent="0.3">
      <c r="A16" s="70" t="s">
        <v>50</v>
      </c>
      <c r="B16" s="76">
        <v>5.1999500000000003</v>
      </c>
      <c r="C16" s="77">
        <f>AVERAGE(B15:B16)</f>
        <v>5.1831449999999997</v>
      </c>
      <c r="D16" s="76">
        <v>32.440800000000003</v>
      </c>
      <c r="E16" s="77">
        <f>AVERAGE(D15,D16)</f>
        <v>32.4422</v>
      </c>
      <c r="F16" s="77">
        <f t="shared" si="3"/>
        <v>27.240850000000002</v>
      </c>
      <c r="G16" s="77">
        <f>AVERAGE(F15:F16)</f>
        <v>27.259055000000004</v>
      </c>
      <c r="H16" s="77">
        <f t="shared" si="4"/>
        <v>-1.8205000000001803E-2</v>
      </c>
      <c r="I16" s="77">
        <f t="shared" si="5"/>
        <v>1.0126986967227696</v>
      </c>
      <c r="J16" s="77">
        <f>AVERAGE(I15,I16)</f>
        <v>1.0000796174118614</v>
      </c>
      <c r="K16" s="78">
        <f>STDEV(I15:I16)</f>
        <v>1.7846073106148136E-2</v>
      </c>
      <c r="L16" s="78">
        <f>(K16)/(SQRT(2))</f>
        <v>1.2619079310908219E-2</v>
      </c>
    </row>
    <row r="17" spans="1:13" x14ac:dyDescent="0.3">
      <c r="A17" s="70" t="s">
        <v>91</v>
      </c>
      <c r="B17" s="79">
        <v>5.2904099999999996</v>
      </c>
      <c r="C17" s="77"/>
      <c r="D17" s="76">
        <v>26.2121</v>
      </c>
      <c r="E17" s="77"/>
      <c r="F17" s="77">
        <f t="shared" si="3"/>
        <v>20.921689999999998</v>
      </c>
      <c r="G17" s="77"/>
      <c r="H17" s="77">
        <f t="shared" si="4"/>
        <v>-6.3373650000000055</v>
      </c>
      <c r="I17" s="77">
        <f t="shared" si="5"/>
        <v>80.86059979879343</v>
      </c>
      <c r="J17" s="77"/>
      <c r="K17" s="78"/>
      <c r="L17" s="78"/>
    </row>
    <row r="18" spans="1:13" x14ac:dyDescent="0.3">
      <c r="A18" s="70" t="s">
        <v>91</v>
      </c>
      <c r="B18" s="79">
        <v>5.3307399999999996</v>
      </c>
      <c r="C18" s="77">
        <f>AVERAGE(B17:B18)</f>
        <v>5.310575</v>
      </c>
      <c r="D18" s="76">
        <v>26.4528</v>
      </c>
      <c r="E18" s="77">
        <f>AVERAGE(D17,D18)</f>
        <v>26.332450000000001</v>
      </c>
      <c r="F18" s="77">
        <f t="shared" si="3"/>
        <v>21.122060000000001</v>
      </c>
      <c r="G18" s="77"/>
      <c r="H18" s="77">
        <f t="shared" si="4"/>
        <v>-6.1369950000000024</v>
      </c>
      <c r="I18" s="77">
        <f t="shared" si="5"/>
        <v>70.375189653887304</v>
      </c>
      <c r="J18" s="77">
        <f>AVERAGE(I17,I18)</f>
        <v>75.617894726340367</v>
      </c>
      <c r="K18" s="78">
        <f>STDEV(I17:I18)</f>
        <v>7.4143046169853415</v>
      </c>
      <c r="L18" s="78">
        <f>(K18)/(SQRT(2))</f>
        <v>5.2427050724530622</v>
      </c>
    </row>
    <row r="19" spans="1:13" x14ac:dyDescent="0.3">
      <c r="A19" s="70" t="s">
        <v>51</v>
      </c>
      <c r="B19" s="79">
        <v>5.8124900000000004</v>
      </c>
      <c r="C19" s="77"/>
      <c r="D19" s="76">
        <v>28.281600000000001</v>
      </c>
      <c r="E19" s="77"/>
      <c r="F19" s="77">
        <f t="shared" si="3"/>
        <v>22.469110000000001</v>
      </c>
      <c r="G19" s="77"/>
      <c r="H19" s="77">
        <f t="shared" si="4"/>
        <v>-4.789945000000003</v>
      </c>
      <c r="I19" s="77">
        <f t="shared" si="5"/>
        <v>27.664136739237282</v>
      </c>
      <c r="J19" s="77"/>
      <c r="K19" s="78"/>
      <c r="L19" s="78"/>
    </row>
    <row r="20" spans="1:13" x14ac:dyDescent="0.3">
      <c r="A20" s="70" t="s">
        <v>53</v>
      </c>
      <c r="B20" s="79">
        <v>5.4870599999999996</v>
      </c>
      <c r="C20" s="77">
        <f>AVERAGE(B19:B20)</f>
        <v>5.649775</v>
      </c>
      <c r="D20" s="76">
        <v>27.139199999999999</v>
      </c>
      <c r="E20" s="77">
        <f>AVERAGE(D19,D20)</f>
        <v>27.7104</v>
      </c>
      <c r="F20" s="77">
        <f t="shared" si="3"/>
        <v>21.652139999999999</v>
      </c>
      <c r="G20" s="77"/>
      <c r="H20" s="77">
        <f t="shared" si="4"/>
        <v>-5.6069150000000043</v>
      </c>
      <c r="I20" s="77">
        <f t="shared" si="5"/>
        <v>48.735968184005131</v>
      </c>
      <c r="J20" s="77">
        <f>AVERAGE(I19,I20)</f>
        <v>38.200052461621205</v>
      </c>
      <c r="K20" s="78">
        <f>STDEV(I19:I20)</f>
        <v>14.900034906615289</v>
      </c>
      <c r="L20" s="78">
        <f>(K20)/(SQRT(2))</f>
        <v>10.535915722383937</v>
      </c>
    </row>
    <row r="21" spans="1:13" x14ac:dyDescent="0.3">
      <c r="A21" s="70" t="s">
        <v>52</v>
      </c>
      <c r="B21" s="79">
        <v>5.5351999999999997</v>
      </c>
      <c r="C21" s="77"/>
      <c r="D21" s="76">
        <v>27.174900000000001</v>
      </c>
      <c r="E21" s="77"/>
      <c r="F21" s="77">
        <f t="shared" si="3"/>
        <v>21.639700000000001</v>
      </c>
      <c r="G21" s="77"/>
      <c r="H21" s="77">
        <f t="shared" si="4"/>
        <v>-5.6193550000000023</v>
      </c>
      <c r="I21" s="77">
        <f t="shared" si="5"/>
        <v>49.158023321922414</v>
      </c>
      <c r="J21" s="77"/>
      <c r="K21" s="78"/>
      <c r="L21" s="78"/>
    </row>
    <row r="22" spans="1:13" x14ac:dyDescent="0.3">
      <c r="A22" s="70" t="s">
        <v>52</v>
      </c>
      <c r="B22" s="79">
        <v>5.9148500000000004</v>
      </c>
      <c r="C22" s="77">
        <f>AVERAGE(B21:B22)</f>
        <v>5.7250250000000005</v>
      </c>
      <c r="D22" s="76">
        <v>27.222000000000001</v>
      </c>
      <c r="E22" s="77">
        <f>AVERAGE(D21,D22)</f>
        <v>27.198450000000001</v>
      </c>
      <c r="F22" s="77">
        <f t="shared" si="3"/>
        <v>21.30715</v>
      </c>
      <c r="G22" s="77"/>
      <c r="H22" s="77">
        <f t="shared" si="4"/>
        <v>-5.9519050000000036</v>
      </c>
      <c r="I22" s="77">
        <f t="shared" si="5"/>
        <v>61.901608803150097</v>
      </c>
      <c r="J22" s="77">
        <f>AVERAGE(I21,I22)</f>
        <v>55.529816062536256</v>
      </c>
      <c r="K22" s="78">
        <f>STDEV(I21:I22)</f>
        <v>9.0110757104065655</v>
      </c>
      <c r="L22" s="78">
        <f>(K22)/(SQRT(2))</f>
        <v>6.3717927406138681</v>
      </c>
    </row>
    <row r="23" spans="1:13" x14ac:dyDescent="0.3">
      <c r="A23" s="70" t="s">
        <v>54</v>
      </c>
      <c r="B23" s="79">
        <v>5.6231</v>
      </c>
      <c r="C23" s="77"/>
      <c r="D23" s="76">
        <v>27.349</v>
      </c>
      <c r="E23" s="77"/>
      <c r="F23" s="77">
        <f t="shared" si="3"/>
        <v>21.725899999999999</v>
      </c>
      <c r="G23" s="77"/>
      <c r="H23" s="77">
        <f t="shared" si="4"/>
        <v>-5.5331550000000043</v>
      </c>
      <c r="I23" s="77">
        <f t="shared" si="5"/>
        <v>46.306891191724858</v>
      </c>
      <c r="J23" s="77"/>
      <c r="K23" s="78"/>
      <c r="L23" s="78"/>
    </row>
    <row r="24" spans="1:13" x14ac:dyDescent="0.3">
      <c r="A24" s="70" t="s">
        <v>54</v>
      </c>
      <c r="B24" s="79">
        <v>5.7245600000000003</v>
      </c>
      <c r="C24" s="77">
        <f>AVERAGE(B23:B24)</f>
        <v>5.6738300000000006</v>
      </c>
      <c r="D24" s="76">
        <v>27.3322</v>
      </c>
      <c r="E24" s="77">
        <f>AVERAGE(D23,D24)</f>
        <v>27.340600000000002</v>
      </c>
      <c r="F24" s="77">
        <f t="shared" si="3"/>
        <v>21.60764</v>
      </c>
      <c r="G24" s="77"/>
      <c r="H24" s="77">
        <f t="shared" si="4"/>
        <v>-5.6514150000000036</v>
      </c>
      <c r="I24" s="77">
        <f t="shared" si="5"/>
        <v>50.262655874346578</v>
      </c>
      <c r="J24" s="77">
        <f>AVERAGE(I23,I24)</f>
        <v>48.284773533035718</v>
      </c>
      <c r="K24" s="78">
        <f>STDEV(I23:I24)</f>
        <v>2.7971480318600688</v>
      </c>
      <c r="L24" s="78">
        <f>(K24)/(SQRT(2))</f>
        <v>1.9778823413108595</v>
      </c>
    </row>
    <row r="25" spans="1:13" x14ac:dyDescent="0.3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</row>
    <row r="26" spans="1:13" x14ac:dyDescent="0.3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18"/>
    </row>
    <row r="27" spans="1:13" x14ac:dyDescent="0.3">
      <c r="A27" s="72"/>
      <c r="B27" s="73" t="s">
        <v>21</v>
      </c>
      <c r="C27" s="74" t="s">
        <v>20</v>
      </c>
      <c r="D27" s="73" t="s">
        <v>66</v>
      </c>
      <c r="E27" s="74" t="s">
        <v>84</v>
      </c>
      <c r="F27" s="73" t="s">
        <v>85</v>
      </c>
      <c r="G27" s="74" t="s">
        <v>22</v>
      </c>
      <c r="H27" s="74" t="s">
        <v>23</v>
      </c>
      <c r="I27" s="74" t="s">
        <v>24</v>
      </c>
      <c r="J27" s="74" t="s">
        <v>25</v>
      </c>
      <c r="K27" s="74" t="s">
        <v>26</v>
      </c>
      <c r="L27" s="75" t="s">
        <v>19</v>
      </c>
    </row>
    <row r="28" spans="1:13" x14ac:dyDescent="0.3">
      <c r="A28" s="70" t="s">
        <v>50</v>
      </c>
      <c r="B28" s="76">
        <v>5.1663399999999999</v>
      </c>
      <c r="C28" s="77"/>
      <c r="D28" s="76">
        <v>30.8</v>
      </c>
      <c r="E28" s="77"/>
      <c r="F28" s="77">
        <f t="shared" ref="F28:F37" si="6">D28-B28</f>
        <v>25.633659999999999</v>
      </c>
      <c r="G28" s="77"/>
      <c r="H28" s="77">
        <f t="shared" ref="H28:H37" si="7">F28-G$29</f>
        <v>0.32750500000000216</v>
      </c>
      <c r="I28" s="77">
        <f t="shared" ref="I28:I37" si="8">2^-(H28)</f>
        <v>0.79691347665652323</v>
      </c>
      <c r="J28" s="77"/>
      <c r="K28" s="78"/>
      <c r="L28" s="78"/>
    </row>
    <row r="29" spans="1:13" x14ac:dyDescent="0.3">
      <c r="A29" s="70" t="s">
        <v>50</v>
      </c>
      <c r="B29" s="76">
        <v>5.1999500000000003</v>
      </c>
      <c r="C29" s="77">
        <f>AVERAGE(B28:B29)</f>
        <v>5.1831449999999997</v>
      </c>
      <c r="D29" s="76">
        <v>30.178599999999999</v>
      </c>
      <c r="E29" s="77">
        <f>AVERAGE(D28,D29)</f>
        <v>30.4893</v>
      </c>
      <c r="F29" s="77">
        <f t="shared" si="6"/>
        <v>24.978649999999998</v>
      </c>
      <c r="G29" s="77">
        <f>AVERAGE(F28:F29)</f>
        <v>25.306154999999997</v>
      </c>
      <c r="H29" s="77">
        <f t="shared" si="7"/>
        <v>-0.3275049999999986</v>
      </c>
      <c r="I29" s="77">
        <f t="shared" si="8"/>
        <v>1.2548413714817956</v>
      </c>
      <c r="J29" s="77">
        <f>AVERAGE(I28,I29)</f>
        <v>1.0258774240691595</v>
      </c>
      <c r="K29" s="78">
        <f>STDEV(I28:I29)</f>
        <v>0.32380391972542971</v>
      </c>
      <c r="L29" s="78">
        <f>(K29)/(SQRT(2))</f>
        <v>0.22896394741263582</v>
      </c>
    </row>
    <row r="30" spans="1:13" x14ac:dyDescent="0.3">
      <c r="A30" s="70" t="s">
        <v>91</v>
      </c>
      <c r="B30" s="79">
        <v>5.2904099999999996</v>
      </c>
      <c r="C30" s="77"/>
      <c r="D30" s="76">
        <v>27.353899999999999</v>
      </c>
      <c r="E30" s="77"/>
      <c r="F30" s="77">
        <f t="shared" si="6"/>
        <v>22.063490000000002</v>
      </c>
      <c r="G30" s="77"/>
      <c r="H30" s="77">
        <f t="shared" si="7"/>
        <v>-3.2426649999999952</v>
      </c>
      <c r="I30" s="77">
        <f t="shared" si="8"/>
        <v>9.4654100098613299</v>
      </c>
      <c r="J30" s="77"/>
      <c r="K30" s="78"/>
      <c r="L30" s="78"/>
    </row>
    <row r="31" spans="1:13" x14ac:dyDescent="0.3">
      <c r="A31" s="70" t="s">
        <v>91</v>
      </c>
      <c r="B31" s="79">
        <v>5.3307399999999996</v>
      </c>
      <c r="C31" s="77">
        <f>AVERAGE(B30:B31)</f>
        <v>5.310575</v>
      </c>
      <c r="D31" s="76">
        <v>27.2883</v>
      </c>
      <c r="E31" s="77">
        <f>AVERAGE(D30,D31)</f>
        <v>27.321100000000001</v>
      </c>
      <c r="F31" s="77">
        <f t="shared" si="6"/>
        <v>21.957560000000001</v>
      </c>
      <c r="G31" s="77"/>
      <c r="H31" s="77">
        <f t="shared" si="7"/>
        <v>-3.348594999999996</v>
      </c>
      <c r="I31" s="77">
        <f t="shared" si="8"/>
        <v>10.186559783188537</v>
      </c>
      <c r="J31" s="77">
        <f>AVERAGE(I30,I31)</f>
        <v>9.8259848965249326</v>
      </c>
      <c r="K31" s="78">
        <f>STDEV(I30:I31)</f>
        <v>0.50992989497080987</v>
      </c>
      <c r="L31" s="78">
        <f>(K31)/(SQRT(2))</f>
        <v>0.3605748866636036</v>
      </c>
    </row>
    <row r="32" spans="1:13" x14ac:dyDescent="0.3">
      <c r="A32" s="70" t="s">
        <v>51</v>
      </c>
      <c r="B32" s="79">
        <v>5.8124900000000004</v>
      </c>
      <c r="C32" s="77"/>
      <c r="D32" s="76">
        <v>28.6006</v>
      </c>
      <c r="E32" s="77"/>
      <c r="F32" s="77">
        <f t="shared" si="6"/>
        <v>22.78811</v>
      </c>
      <c r="G32" s="77"/>
      <c r="H32" s="77">
        <f t="shared" si="7"/>
        <v>-2.5180449999999972</v>
      </c>
      <c r="I32" s="77">
        <f t="shared" si="8"/>
        <v>5.7280536293081772</v>
      </c>
      <c r="J32" s="77"/>
      <c r="K32" s="78"/>
      <c r="L32" s="78"/>
    </row>
    <row r="33" spans="1:13" x14ac:dyDescent="0.3">
      <c r="A33" s="70" t="s">
        <v>53</v>
      </c>
      <c r="B33" s="79">
        <v>5.4870599999999996</v>
      </c>
      <c r="C33" s="77">
        <f>AVERAGE(B32:B33)</f>
        <v>5.649775</v>
      </c>
      <c r="D33" s="76">
        <v>27.901299999999999</v>
      </c>
      <c r="E33" s="77">
        <f>AVERAGE(D32,D33)</f>
        <v>28.25095</v>
      </c>
      <c r="F33" s="77">
        <f t="shared" si="6"/>
        <v>22.414239999999999</v>
      </c>
      <c r="G33" s="77"/>
      <c r="H33" s="77">
        <f t="shared" si="7"/>
        <v>-2.8919149999999973</v>
      </c>
      <c r="I33" s="77">
        <f t="shared" si="8"/>
        <v>7.4225504806923936</v>
      </c>
      <c r="J33" s="77">
        <f>AVERAGE(I32,I33)</f>
        <v>6.5753020550002859</v>
      </c>
      <c r="K33" s="78">
        <f>STDEV(I32:I33)</f>
        <v>1.198190214313027</v>
      </c>
      <c r="L33" s="78">
        <f>(K33)/(SQRT(2))</f>
        <v>0.84724842569210401</v>
      </c>
    </row>
    <row r="34" spans="1:13" x14ac:dyDescent="0.3">
      <c r="A34" s="70" t="s">
        <v>52</v>
      </c>
      <c r="B34" s="79">
        <v>5.5351999999999997</v>
      </c>
      <c r="C34" s="77"/>
      <c r="D34" s="76">
        <v>27.022099999999998</v>
      </c>
      <c r="E34" s="77"/>
      <c r="F34" s="77">
        <f t="shared" si="6"/>
        <v>21.486899999999999</v>
      </c>
      <c r="G34" s="77"/>
      <c r="H34" s="77">
        <f t="shared" si="7"/>
        <v>-3.8192549999999983</v>
      </c>
      <c r="I34" s="77">
        <f t="shared" si="8"/>
        <v>14.115956653732905</v>
      </c>
      <c r="J34" s="77"/>
      <c r="K34" s="78"/>
      <c r="L34" s="78"/>
    </row>
    <row r="35" spans="1:13" x14ac:dyDescent="0.3">
      <c r="A35" s="70" t="s">
        <v>52</v>
      </c>
      <c r="B35" s="79">
        <v>5.9148500000000004</v>
      </c>
      <c r="C35" s="77">
        <f>AVERAGE(B34:B35)</f>
        <v>5.7250250000000005</v>
      </c>
      <c r="D35" s="76">
        <v>27.29</v>
      </c>
      <c r="E35" s="77">
        <f>AVERAGE(D34,D35)</f>
        <v>27.15605</v>
      </c>
      <c r="F35" s="77">
        <f t="shared" si="6"/>
        <v>21.375149999999998</v>
      </c>
      <c r="G35" s="77"/>
      <c r="H35" s="77">
        <f t="shared" si="7"/>
        <v>-3.931004999999999</v>
      </c>
      <c r="I35" s="77">
        <f t="shared" si="8"/>
        <v>15.252829586798045</v>
      </c>
      <c r="J35" s="77">
        <f>AVERAGE(I34,I35)</f>
        <v>14.684393120265476</v>
      </c>
      <c r="K35" s="78">
        <f>STDEV(I34:I35)</f>
        <v>0.8038905603178006</v>
      </c>
      <c r="L35" s="78">
        <f>(K35)/(SQRT(2))</f>
        <v>0.56843646653257007</v>
      </c>
    </row>
    <row r="36" spans="1:13" x14ac:dyDescent="0.3">
      <c r="A36" s="70" t="s">
        <v>54</v>
      </c>
      <c r="B36" s="79">
        <v>5.6231</v>
      </c>
      <c r="C36" s="77"/>
      <c r="D36" s="76">
        <v>27.080500000000001</v>
      </c>
      <c r="E36" s="77"/>
      <c r="F36" s="77">
        <f t="shared" si="6"/>
        <v>21.4574</v>
      </c>
      <c r="G36" s="77"/>
      <c r="H36" s="77">
        <f t="shared" si="7"/>
        <v>-3.848754999999997</v>
      </c>
      <c r="I36" s="77">
        <f t="shared" si="8"/>
        <v>14.407568761215693</v>
      </c>
      <c r="J36" s="77"/>
      <c r="K36" s="78"/>
      <c r="L36" s="78"/>
    </row>
    <row r="37" spans="1:13" x14ac:dyDescent="0.3">
      <c r="A37" s="70" t="s">
        <v>54</v>
      </c>
      <c r="B37" s="79">
        <v>5.7245600000000003</v>
      </c>
      <c r="C37" s="77">
        <f>AVERAGE(B36:B37)</f>
        <v>5.6738300000000006</v>
      </c>
      <c r="D37" s="76">
        <v>26.617699999999999</v>
      </c>
      <c r="E37" s="77">
        <f>AVERAGE(D36,D37)</f>
        <v>26.8491</v>
      </c>
      <c r="F37" s="77">
        <f t="shared" si="6"/>
        <v>20.893139999999999</v>
      </c>
      <c r="G37" s="77"/>
      <c r="H37" s="77">
        <f t="shared" si="7"/>
        <v>-4.4130149999999979</v>
      </c>
      <c r="I37" s="77">
        <f t="shared" si="8"/>
        <v>21.303447306996993</v>
      </c>
      <c r="J37" s="77">
        <f>AVERAGE(I36,I37)</f>
        <v>17.855508034106343</v>
      </c>
      <c r="K37" s="78">
        <f>STDEV(I36:I37)</f>
        <v>4.8761224819607918</v>
      </c>
      <c r="L37" s="78">
        <f>(K37)/(SQRT(2))</f>
        <v>3.4479392728906544</v>
      </c>
    </row>
    <row r="38" spans="1:13" x14ac:dyDescent="0.3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18"/>
    </row>
    <row r="39" spans="1:13" x14ac:dyDescent="0.3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</row>
    <row r="40" spans="1:13" x14ac:dyDescent="0.3">
      <c r="A40" s="72"/>
      <c r="B40" s="73" t="s">
        <v>21</v>
      </c>
      <c r="C40" s="74" t="s">
        <v>20</v>
      </c>
      <c r="D40" s="73" t="s">
        <v>67</v>
      </c>
      <c r="E40" s="74" t="s">
        <v>86</v>
      </c>
      <c r="F40" s="73" t="s">
        <v>87</v>
      </c>
      <c r="G40" s="74" t="s">
        <v>22</v>
      </c>
      <c r="H40" s="74" t="s">
        <v>23</v>
      </c>
      <c r="I40" s="74" t="s">
        <v>24</v>
      </c>
      <c r="J40" s="74" t="s">
        <v>25</v>
      </c>
      <c r="K40" s="74" t="s">
        <v>26</v>
      </c>
      <c r="L40" s="75" t="s">
        <v>19</v>
      </c>
    </row>
    <row r="41" spans="1:13" x14ac:dyDescent="0.3">
      <c r="A41" s="70" t="s">
        <v>50</v>
      </c>
      <c r="B41" s="76">
        <v>5.1663399999999999</v>
      </c>
      <c r="C41" s="77"/>
      <c r="D41" s="76">
        <v>19.655899999999999</v>
      </c>
      <c r="E41" s="77"/>
      <c r="F41" s="77">
        <f t="shared" ref="F41:F50" si="9">D41-B41</f>
        <v>14.489559999999999</v>
      </c>
      <c r="G41" s="77"/>
      <c r="H41" s="77">
        <f t="shared" ref="H41:H50" si="10">F41-G$42</f>
        <v>6.7255000000001175E-2</v>
      </c>
      <c r="I41" s="77">
        <f t="shared" ref="I41:I50" si="11">2^-(H41)</f>
        <v>0.95445229737027748</v>
      </c>
      <c r="J41" s="77"/>
      <c r="K41" s="78"/>
      <c r="L41" s="78"/>
    </row>
    <row r="42" spans="1:13" x14ac:dyDescent="0.3">
      <c r="A42" s="70" t="s">
        <v>50</v>
      </c>
      <c r="B42" s="76">
        <v>5.1999500000000003</v>
      </c>
      <c r="C42" s="77">
        <f>AVERAGE(B41:B42)</f>
        <v>5.1831449999999997</v>
      </c>
      <c r="D42" s="76">
        <v>19.555</v>
      </c>
      <c r="E42" s="77">
        <f>AVERAGE(D41,D42)</f>
        <v>19.605449999999998</v>
      </c>
      <c r="F42" s="77">
        <f t="shared" si="9"/>
        <v>14.355049999999999</v>
      </c>
      <c r="G42" s="77">
        <f>AVERAGE(F41:F42)</f>
        <v>14.422304999999998</v>
      </c>
      <c r="H42" s="77">
        <f t="shared" si="10"/>
        <v>-6.7254999999999399E-2</v>
      </c>
      <c r="I42" s="77">
        <f t="shared" si="11"/>
        <v>1.0477212981258623</v>
      </c>
      <c r="J42" s="77">
        <f>AVERAGE(I41,I42)</f>
        <v>1.00108679774807</v>
      </c>
      <c r="K42" s="78">
        <f>STDEV(I41:I42)</f>
        <v>6.5951142908767274E-2</v>
      </c>
      <c r="L42" s="78">
        <f>(K42)/(SQRT(2))</f>
        <v>4.6634500377792425E-2</v>
      </c>
    </row>
    <row r="43" spans="1:13" x14ac:dyDescent="0.3">
      <c r="A43" s="70" t="s">
        <v>91</v>
      </c>
      <c r="B43" s="79">
        <v>5.2904099999999996</v>
      </c>
      <c r="C43" s="77"/>
      <c r="D43" s="76">
        <v>19.133700000000001</v>
      </c>
      <c r="E43" s="77"/>
      <c r="F43" s="77">
        <f t="shared" si="9"/>
        <v>13.843290000000001</v>
      </c>
      <c r="G43" s="77"/>
      <c r="H43" s="77">
        <f t="shared" si="10"/>
        <v>-0.5790149999999965</v>
      </c>
      <c r="I43" s="77">
        <f t="shared" si="11"/>
        <v>1.4938289886818723</v>
      </c>
      <c r="J43" s="77"/>
      <c r="K43" s="78"/>
      <c r="L43" s="78"/>
    </row>
    <row r="44" spans="1:13" x14ac:dyDescent="0.3">
      <c r="A44" s="70" t="s">
        <v>91</v>
      </c>
      <c r="B44" s="79">
        <v>5.3307399999999996</v>
      </c>
      <c r="C44" s="77">
        <f>AVERAGE(B43:B44)</f>
        <v>5.310575</v>
      </c>
      <c r="D44" s="76">
        <v>19.298999999999999</v>
      </c>
      <c r="E44" s="77">
        <f>AVERAGE(D43,D44)</f>
        <v>19.216349999999998</v>
      </c>
      <c r="F44" s="77">
        <f t="shared" si="9"/>
        <v>13.968260000000001</v>
      </c>
      <c r="G44" s="77"/>
      <c r="H44" s="77">
        <f t="shared" si="10"/>
        <v>-0.45404499999999715</v>
      </c>
      <c r="I44" s="77">
        <f t="shared" si="11"/>
        <v>1.3698757079459927</v>
      </c>
      <c r="J44" s="77">
        <f>AVERAGE(I43,I44)</f>
        <v>1.4318523483139325</v>
      </c>
      <c r="K44" s="78">
        <f>STDEV(I43:I44)</f>
        <v>8.764820535866033E-2</v>
      </c>
      <c r="L44" s="78">
        <f>(K44)/(SQRT(2))</f>
        <v>6.197664036793981E-2</v>
      </c>
    </row>
    <row r="45" spans="1:13" x14ac:dyDescent="0.3">
      <c r="A45" s="70" t="s">
        <v>51</v>
      </c>
      <c r="B45" s="79">
        <v>5.8124900000000004</v>
      </c>
      <c r="C45" s="77"/>
      <c r="D45" s="76">
        <v>19.022200000000002</v>
      </c>
      <c r="E45" s="77"/>
      <c r="F45" s="77">
        <f t="shared" si="9"/>
        <v>13.209710000000001</v>
      </c>
      <c r="G45" s="77"/>
      <c r="H45" s="77">
        <f t="shared" si="10"/>
        <v>-1.2125949999999968</v>
      </c>
      <c r="I45" s="77">
        <f t="shared" si="11"/>
        <v>2.3175412216306701</v>
      </c>
      <c r="J45" s="77"/>
      <c r="K45" s="78"/>
      <c r="L45" s="78"/>
    </row>
    <row r="46" spans="1:13" x14ac:dyDescent="0.3">
      <c r="A46" s="70" t="s">
        <v>53</v>
      </c>
      <c r="B46" s="79">
        <v>5.4870599999999996</v>
      </c>
      <c r="C46" s="77">
        <f>AVERAGE(B45:B46)</f>
        <v>5.649775</v>
      </c>
      <c r="D46" s="76">
        <v>19.369199999999999</v>
      </c>
      <c r="E46" s="77">
        <f>AVERAGE(D45,D46)</f>
        <v>19.195700000000002</v>
      </c>
      <c r="F46" s="77">
        <f t="shared" si="9"/>
        <v>13.88214</v>
      </c>
      <c r="G46" s="77"/>
      <c r="H46" s="77">
        <f t="shared" si="10"/>
        <v>-0.54016499999999823</v>
      </c>
      <c r="I46" s="77">
        <f t="shared" si="11"/>
        <v>1.4541388166268074</v>
      </c>
      <c r="J46" s="77">
        <f>AVERAGE(I45,I46)</f>
        <v>1.8858400191287388</v>
      </c>
      <c r="K46" s="78">
        <f>STDEV(I45:I46)</f>
        <v>0.61051769547100543</v>
      </c>
      <c r="L46" s="78">
        <f>(K46)/(SQRT(2))</f>
        <v>0.43170120250193145</v>
      </c>
    </row>
    <row r="47" spans="1:13" x14ac:dyDescent="0.3">
      <c r="A47" s="70" t="s">
        <v>52</v>
      </c>
      <c r="B47" s="79">
        <v>5.5351999999999997</v>
      </c>
      <c r="C47" s="77"/>
      <c r="D47" s="76">
        <v>19.488299999999999</v>
      </c>
      <c r="E47" s="77"/>
      <c r="F47" s="77">
        <f t="shared" si="9"/>
        <v>13.953099999999999</v>
      </c>
      <c r="G47" s="77"/>
      <c r="H47" s="77">
        <f t="shared" si="10"/>
        <v>-0.46920499999999876</v>
      </c>
      <c r="I47" s="77">
        <f t="shared" si="11"/>
        <v>1.3843464110178469</v>
      </c>
      <c r="J47" s="77"/>
      <c r="K47" s="78"/>
      <c r="L47" s="78"/>
    </row>
    <row r="48" spans="1:13" x14ac:dyDescent="0.3">
      <c r="A48" s="70" t="s">
        <v>52</v>
      </c>
      <c r="B48" s="79">
        <v>5.9148500000000004</v>
      </c>
      <c r="C48" s="77">
        <f>AVERAGE(B47:B48)</f>
        <v>5.7250250000000005</v>
      </c>
      <c r="D48" s="76">
        <v>19.4147</v>
      </c>
      <c r="E48" s="77">
        <f>AVERAGE(D47,D48)</f>
        <v>19.451499999999999</v>
      </c>
      <c r="F48" s="77">
        <f t="shared" si="9"/>
        <v>13.499849999999999</v>
      </c>
      <c r="G48" s="77"/>
      <c r="H48" s="77">
        <f t="shared" si="10"/>
        <v>-0.92245499999999936</v>
      </c>
      <c r="I48" s="77">
        <f t="shared" si="11"/>
        <v>1.8953378023123277</v>
      </c>
      <c r="J48" s="77">
        <f>AVERAGE(I47,I48)</f>
        <v>1.6398421066650872</v>
      </c>
      <c r="K48" s="78">
        <f>STDEV(I47:I48)</f>
        <v>0.36132547791227676</v>
      </c>
      <c r="L48" s="78">
        <f>(K48)/(SQRT(2))</f>
        <v>0.25549569564724095</v>
      </c>
    </row>
    <row r="49" spans="1:13" x14ac:dyDescent="0.3">
      <c r="A49" s="70" t="s">
        <v>54</v>
      </c>
      <c r="B49" s="79">
        <v>5.6231</v>
      </c>
      <c r="C49" s="77"/>
      <c r="D49" s="76">
        <v>19.550799999999999</v>
      </c>
      <c r="E49" s="77"/>
      <c r="F49" s="77">
        <f t="shared" si="9"/>
        <v>13.927699999999998</v>
      </c>
      <c r="G49" s="77"/>
      <c r="H49" s="77">
        <f t="shared" si="10"/>
        <v>-0.49460499999999996</v>
      </c>
      <c r="I49" s="77">
        <f t="shared" si="11"/>
        <v>1.4089349456107974</v>
      </c>
      <c r="J49" s="77"/>
      <c r="K49" s="78"/>
      <c r="L49" s="78"/>
    </row>
    <row r="50" spans="1:13" x14ac:dyDescent="0.3">
      <c r="A50" s="70" t="s">
        <v>54</v>
      </c>
      <c r="B50" s="79">
        <v>5.7245600000000003</v>
      </c>
      <c r="C50" s="77">
        <f>AVERAGE(B49:B50)</f>
        <v>5.6738300000000006</v>
      </c>
      <c r="D50" s="76">
        <v>19.548999999999999</v>
      </c>
      <c r="E50" s="77">
        <f>AVERAGE(D49,D50)</f>
        <v>19.549900000000001</v>
      </c>
      <c r="F50" s="77">
        <f t="shared" si="9"/>
        <v>13.824439999999999</v>
      </c>
      <c r="G50" s="77"/>
      <c r="H50" s="77">
        <f t="shared" si="10"/>
        <v>-0.59786499999999876</v>
      </c>
      <c r="I50" s="77">
        <f t="shared" si="11"/>
        <v>1.5134751631024925</v>
      </c>
      <c r="J50" s="77">
        <f>AVERAGE(I49,I50)</f>
        <v>1.4612050543566451</v>
      </c>
      <c r="K50" s="78">
        <f>STDEV(I49:I50)</f>
        <v>7.3921096695094182E-2</v>
      </c>
      <c r="L50" s="78">
        <f>(K50)/(SQRT(2))</f>
        <v>5.2270108745847581E-2</v>
      </c>
      <c r="M50" s="18"/>
    </row>
    <row r="51" spans="1:13" x14ac:dyDescent="0.3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</row>
    <row r="52" spans="1:13" x14ac:dyDescent="0.3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</row>
    <row r="53" spans="1:13" x14ac:dyDescent="0.3">
      <c r="A53" s="72"/>
      <c r="B53" s="73" t="s">
        <v>21</v>
      </c>
      <c r="C53" s="74" t="s">
        <v>20</v>
      </c>
      <c r="D53" s="73" t="s">
        <v>88</v>
      </c>
      <c r="E53" s="74" t="s">
        <v>89</v>
      </c>
      <c r="F53" s="73" t="s">
        <v>90</v>
      </c>
      <c r="G53" s="74" t="s">
        <v>22</v>
      </c>
      <c r="H53" s="74" t="s">
        <v>23</v>
      </c>
      <c r="I53" s="74" t="s">
        <v>24</v>
      </c>
      <c r="J53" s="74" t="s">
        <v>25</v>
      </c>
      <c r="K53" s="74" t="s">
        <v>26</v>
      </c>
      <c r="L53" s="75" t="s">
        <v>19</v>
      </c>
    </row>
    <row r="54" spans="1:13" x14ac:dyDescent="0.3">
      <c r="A54" s="70" t="s">
        <v>50</v>
      </c>
      <c r="B54" s="76">
        <v>5.1663399999999999</v>
      </c>
      <c r="C54" s="77"/>
      <c r="D54" s="76">
        <v>17.0124</v>
      </c>
      <c r="E54" s="77"/>
      <c r="F54" s="77">
        <f t="shared" ref="F54:F63" si="12">D54-B54</f>
        <v>11.84606</v>
      </c>
      <c r="G54" s="77"/>
      <c r="H54" s="77">
        <f t="shared" ref="H54:H63" si="13">F54-G$55</f>
        <v>0.1734050000000007</v>
      </c>
      <c r="I54" s="77">
        <f t="shared" ref="I54:I63" si="14">2^-(H54)</f>
        <v>0.88674733840915654</v>
      </c>
      <c r="J54" s="77"/>
      <c r="K54" s="78"/>
      <c r="L54" s="78"/>
    </row>
    <row r="55" spans="1:13" x14ac:dyDescent="0.3">
      <c r="A55" s="70" t="s">
        <v>50</v>
      </c>
      <c r="B55" s="76">
        <v>5.1999500000000003</v>
      </c>
      <c r="C55" s="77">
        <f>AVERAGE(B54:B55)</f>
        <v>5.1831449999999997</v>
      </c>
      <c r="D55" s="76">
        <v>16.699200000000001</v>
      </c>
      <c r="E55" s="77">
        <f>AVERAGE(D54,D55)</f>
        <v>16.855800000000002</v>
      </c>
      <c r="F55" s="77">
        <f t="shared" si="12"/>
        <v>11.49925</v>
      </c>
      <c r="G55" s="77">
        <f>AVERAGE(F54:F55)</f>
        <v>11.672654999999999</v>
      </c>
      <c r="H55" s="77">
        <f t="shared" si="13"/>
        <v>-0.17340499999999892</v>
      </c>
      <c r="I55" s="77">
        <f t="shared" si="14"/>
        <v>1.1277169456116101</v>
      </c>
      <c r="J55" s="77">
        <f>AVERAGE(I54,I55)</f>
        <v>1.0072321420103834</v>
      </c>
      <c r="K55" s="78">
        <f>STDEV(I54:I55)</f>
        <v>0.17039124331271274</v>
      </c>
      <c r="L55" s="78">
        <f>(K55)/(SQRT(2))</f>
        <v>0.12048480360122614</v>
      </c>
    </row>
    <row r="56" spans="1:13" x14ac:dyDescent="0.3">
      <c r="A56" s="70" t="s">
        <v>91</v>
      </c>
      <c r="B56" s="79">
        <v>5.2904099999999996</v>
      </c>
      <c r="C56" s="77"/>
      <c r="D56" s="76">
        <v>16.459499999999998</v>
      </c>
      <c r="E56" s="77"/>
      <c r="F56" s="77">
        <f t="shared" si="12"/>
        <v>11.169089999999999</v>
      </c>
      <c r="G56" s="77"/>
      <c r="H56" s="77">
        <f t="shared" si="13"/>
        <v>-0.50356500000000004</v>
      </c>
      <c r="I56" s="77">
        <f t="shared" si="14"/>
        <v>1.4177125039383682</v>
      </c>
      <c r="J56" s="77"/>
      <c r="K56" s="78"/>
      <c r="L56" s="78"/>
    </row>
    <row r="57" spans="1:13" x14ac:dyDescent="0.3">
      <c r="A57" s="70" t="s">
        <v>91</v>
      </c>
      <c r="B57" s="79">
        <v>5.3307399999999996</v>
      </c>
      <c r="C57" s="77">
        <f>AVERAGE(B56:B57)</f>
        <v>5.310575</v>
      </c>
      <c r="D57" s="76">
        <v>16.6129</v>
      </c>
      <c r="E57" s="77">
        <f>AVERAGE(D56,D57)</f>
        <v>16.536200000000001</v>
      </c>
      <c r="F57" s="77">
        <f t="shared" si="12"/>
        <v>11.282160000000001</v>
      </c>
      <c r="G57" s="77"/>
      <c r="H57" s="77">
        <f t="shared" si="13"/>
        <v>-0.39049499999999782</v>
      </c>
      <c r="I57" s="77">
        <f t="shared" si="14"/>
        <v>1.3108430872680925</v>
      </c>
      <c r="J57" s="77">
        <f>AVERAGE(I56,I57)</f>
        <v>1.3642777956032304</v>
      </c>
      <c r="K57" s="78">
        <f>STDEV(I56:I57)</f>
        <v>7.5568089229002627E-2</v>
      </c>
      <c r="L57" s="78">
        <f>(K57)/(SQRT(2))</f>
        <v>5.3434708335137859E-2</v>
      </c>
    </row>
    <row r="58" spans="1:13" x14ac:dyDescent="0.3">
      <c r="A58" s="70" t="s">
        <v>51</v>
      </c>
      <c r="B58" s="79">
        <v>5.8124900000000004</v>
      </c>
      <c r="C58" s="77"/>
      <c r="D58" s="76">
        <v>16.429200000000002</v>
      </c>
      <c r="E58" s="77"/>
      <c r="F58" s="77">
        <f t="shared" si="12"/>
        <v>10.616710000000001</v>
      </c>
      <c r="G58" s="77"/>
      <c r="H58" s="77">
        <f t="shared" si="13"/>
        <v>-1.0559449999999977</v>
      </c>
      <c r="I58" s="77">
        <f t="shared" si="14"/>
        <v>2.0790796078904381</v>
      </c>
      <c r="J58" s="77"/>
      <c r="K58" s="78"/>
      <c r="L58" s="78"/>
    </row>
    <row r="59" spans="1:13" x14ac:dyDescent="0.3">
      <c r="A59" s="70" t="s">
        <v>53</v>
      </c>
      <c r="B59" s="79">
        <v>5.4870599999999996</v>
      </c>
      <c r="C59" s="77">
        <f>AVERAGE(B58:B59)</f>
        <v>5.649775</v>
      </c>
      <c r="D59" s="76">
        <v>16.823699999999999</v>
      </c>
      <c r="E59" s="77">
        <f>AVERAGE(D58,D59)</f>
        <v>16.626449999999998</v>
      </c>
      <c r="F59" s="77">
        <f t="shared" si="12"/>
        <v>11.336639999999999</v>
      </c>
      <c r="G59" s="77"/>
      <c r="H59" s="77">
        <f t="shared" si="13"/>
        <v>-0.33601499999999973</v>
      </c>
      <c r="I59" s="77">
        <f t="shared" si="14"/>
        <v>1.2622651560768998</v>
      </c>
      <c r="J59" s="77">
        <f>AVERAGE(I58,I59)</f>
        <v>1.6706723819836689</v>
      </c>
      <c r="K59" s="78">
        <f>STDEV(I58:I59)</f>
        <v>0.57757503784852626</v>
      </c>
      <c r="L59" s="78">
        <f>(K59)/(SQRT(2))</f>
        <v>0.40840722590676976</v>
      </c>
    </row>
    <row r="60" spans="1:13" x14ac:dyDescent="0.3">
      <c r="A60" s="70" t="s">
        <v>52</v>
      </c>
      <c r="B60" s="79">
        <v>5.5351999999999997</v>
      </c>
      <c r="C60" s="77"/>
      <c r="D60" s="76">
        <v>16.504799999999999</v>
      </c>
      <c r="E60" s="77"/>
      <c r="F60" s="77">
        <f t="shared" si="12"/>
        <v>10.9696</v>
      </c>
      <c r="G60" s="77"/>
      <c r="H60" s="77">
        <f t="shared" si="13"/>
        <v>-0.7030549999999991</v>
      </c>
      <c r="I60" s="77">
        <f t="shared" si="14"/>
        <v>1.6279484313904695</v>
      </c>
      <c r="J60" s="77"/>
      <c r="K60" s="78"/>
      <c r="L60" s="78"/>
      <c r="M60" s="20"/>
    </row>
    <row r="61" spans="1:13" x14ac:dyDescent="0.3">
      <c r="A61" s="70" t="s">
        <v>52</v>
      </c>
      <c r="B61" s="79">
        <v>5.9148500000000004</v>
      </c>
      <c r="C61" s="77">
        <f>AVERAGE(B60:B61)</f>
        <v>5.7250250000000005</v>
      </c>
      <c r="D61" s="76">
        <v>16.646799999999999</v>
      </c>
      <c r="E61" s="77">
        <f>AVERAGE(D60,D61)</f>
        <v>16.575800000000001</v>
      </c>
      <c r="F61" s="77">
        <f t="shared" si="12"/>
        <v>10.731949999999998</v>
      </c>
      <c r="G61" s="77"/>
      <c r="H61" s="77">
        <f t="shared" si="13"/>
        <v>-0.94070500000000123</v>
      </c>
      <c r="I61" s="77">
        <f t="shared" si="14"/>
        <v>1.9194659925772035</v>
      </c>
      <c r="J61" s="77">
        <f>AVERAGE(I60,I61)</f>
        <v>1.7737072119838366</v>
      </c>
      <c r="K61" s="78">
        <f>STDEV(I60:I61)</f>
        <v>0.20613404435010391</v>
      </c>
      <c r="L61" s="78">
        <f>(K61)/(SQRT(2))</f>
        <v>0.145758780593367</v>
      </c>
    </row>
    <row r="62" spans="1:13" x14ac:dyDescent="0.3">
      <c r="A62" s="70" t="s">
        <v>54</v>
      </c>
      <c r="B62" s="79">
        <v>5.6231</v>
      </c>
      <c r="C62" s="77"/>
      <c r="D62" s="76">
        <v>17.0246</v>
      </c>
      <c r="E62" s="77"/>
      <c r="F62" s="77">
        <f t="shared" si="12"/>
        <v>11.401499999999999</v>
      </c>
      <c r="G62" s="77"/>
      <c r="H62" s="77">
        <f t="shared" si="13"/>
        <v>-0.27115500000000026</v>
      </c>
      <c r="I62" s="77">
        <f t="shared" si="14"/>
        <v>1.2067735658688761</v>
      </c>
      <c r="J62" s="77"/>
      <c r="K62" s="78"/>
      <c r="L62" s="78"/>
    </row>
    <row r="63" spans="1:13" x14ac:dyDescent="0.3">
      <c r="A63" s="70" t="s">
        <v>54</v>
      </c>
      <c r="B63" s="79">
        <v>5.7245600000000003</v>
      </c>
      <c r="C63" s="77">
        <f>AVERAGE(B62:B63)</f>
        <v>5.6738300000000006</v>
      </c>
      <c r="D63" s="76">
        <v>16.793299999999999</v>
      </c>
      <c r="E63" s="77">
        <f>AVERAGE(D62,D63)</f>
        <v>16.908949999999997</v>
      </c>
      <c r="F63" s="77">
        <f t="shared" si="12"/>
        <v>11.068739999999998</v>
      </c>
      <c r="G63" s="77"/>
      <c r="H63" s="77">
        <f t="shared" si="13"/>
        <v>-0.60391500000000065</v>
      </c>
      <c r="I63" s="77">
        <f t="shared" si="14"/>
        <v>1.519835308851047</v>
      </c>
      <c r="J63" s="77">
        <f>AVERAGE(I62,I63)</f>
        <v>1.3633044373599614</v>
      </c>
      <c r="K63" s="78">
        <f>STDEV(I62:I63)</f>
        <v>0.22136808139277475</v>
      </c>
      <c r="L63" s="78">
        <f>(K63)/(SQRT(2))</f>
        <v>0.1565308714910866</v>
      </c>
    </row>
    <row r="64" spans="1:13" x14ac:dyDescent="0.3">
      <c r="A64" s="19"/>
      <c r="B64" s="28"/>
      <c r="C64" s="26"/>
      <c r="D64" s="22"/>
      <c r="E64" s="26"/>
      <c r="F64" s="26"/>
      <c r="G64" s="26"/>
      <c r="H64" s="26"/>
      <c r="I64" s="26"/>
      <c r="J64" s="26"/>
      <c r="K64" s="27"/>
      <c r="L64" s="27"/>
    </row>
    <row r="65" spans="1:12" x14ac:dyDescent="0.3">
      <c r="A65" s="19"/>
      <c r="B65" s="28"/>
      <c r="C65" s="26"/>
      <c r="D65" s="22"/>
      <c r="E65" s="26"/>
      <c r="F65" s="26"/>
      <c r="G65" s="26"/>
      <c r="H65" s="26"/>
      <c r="I65" s="26"/>
      <c r="J65" s="26"/>
      <c r="K65" s="27"/>
      <c r="L65" s="27"/>
    </row>
    <row r="66" spans="1:12" x14ac:dyDescent="0.3">
      <c r="A66" s="19"/>
      <c r="B66" s="28"/>
      <c r="C66" s="26"/>
      <c r="D66" s="22"/>
      <c r="E66" s="26"/>
      <c r="F66" s="26"/>
      <c r="G66" s="26"/>
      <c r="H66" s="26"/>
      <c r="I66" s="26"/>
      <c r="J66" s="26"/>
      <c r="K66" s="27"/>
      <c r="L66" s="27"/>
    </row>
    <row r="67" spans="1:12" ht="21" x14ac:dyDescent="0.4">
      <c r="A67" s="81" t="s">
        <v>95</v>
      </c>
      <c r="B67" s="82"/>
      <c r="C67" s="83"/>
      <c r="D67" s="84"/>
      <c r="E67" s="83"/>
      <c r="F67" s="83"/>
      <c r="G67" s="26"/>
      <c r="H67" s="26"/>
      <c r="I67" s="26"/>
      <c r="J67" s="26"/>
      <c r="K67" s="27"/>
      <c r="L67" s="27"/>
    </row>
    <row r="83" spans="1:12" x14ac:dyDescent="0.3">
      <c r="A83" s="19"/>
      <c r="B83" s="28"/>
      <c r="C83" s="26"/>
      <c r="D83" s="22"/>
      <c r="E83" s="26"/>
      <c r="F83" s="26"/>
      <c r="G83" s="26"/>
      <c r="H83" s="26"/>
      <c r="I83" s="26"/>
      <c r="J83" s="26"/>
      <c r="K83" s="27"/>
      <c r="L83" s="27"/>
    </row>
    <row r="84" spans="1:12" x14ac:dyDescent="0.3">
      <c r="A84" s="19"/>
      <c r="B84" s="28"/>
      <c r="C84" s="26"/>
      <c r="D84" s="22"/>
      <c r="E84" s="26"/>
      <c r="F84" s="26"/>
      <c r="G84" s="26"/>
      <c r="H84" s="26"/>
      <c r="I84" s="26"/>
      <c r="J84" s="26"/>
      <c r="K84" s="27"/>
      <c r="L84" s="27"/>
    </row>
    <row r="85" spans="1:12" x14ac:dyDescent="0.3">
      <c r="A85" s="19"/>
      <c r="B85" s="28"/>
      <c r="C85" s="26"/>
      <c r="D85" s="22"/>
      <c r="E85" s="26"/>
      <c r="F85" s="26"/>
      <c r="G85" s="26"/>
      <c r="H85" s="26"/>
      <c r="I85" s="26"/>
      <c r="J85" s="26"/>
      <c r="K85" s="27"/>
      <c r="L85" s="27"/>
    </row>
    <row r="86" spans="1:12" x14ac:dyDescent="0.3">
      <c r="A86" s="19"/>
      <c r="B86" s="28"/>
      <c r="C86" s="26"/>
      <c r="D86" s="22"/>
      <c r="E86" s="26"/>
      <c r="F86" s="26"/>
      <c r="G86" s="26"/>
      <c r="H86" s="26"/>
      <c r="I86" s="26"/>
      <c r="J86" s="26"/>
      <c r="K86" s="27"/>
      <c r="L86" s="27"/>
    </row>
    <row r="87" spans="1:12" x14ac:dyDescent="0.3">
      <c r="A87" s="19"/>
      <c r="B87" s="28"/>
      <c r="C87" s="26"/>
      <c r="D87" s="22"/>
      <c r="E87" s="26"/>
      <c r="F87" s="26"/>
      <c r="G87" s="26"/>
      <c r="H87" s="26"/>
      <c r="I87" s="26"/>
      <c r="J87" s="26"/>
      <c r="K87" s="27"/>
      <c r="L87" s="27"/>
    </row>
    <row r="88" spans="1:12" x14ac:dyDescent="0.3">
      <c r="A88" s="19"/>
      <c r="B88" s="28"/>
      <c r="C88" s="26"/>
      <c r="D88" s="22"/>
      <c r="E88" s="26"/>
      <c r="F88" s="26"/>
      <c r="G88" s="26"/>
      <c r="H88" s="26"/>
      <c r="I88" s="26"/>
      <c r="J88" s="26"/>
      <c r="K88" s="27"/>
      <c r="L88" s="27"/>
    </row>
    <row r="89" spans="1:12" x14ac:dyDescent="0.3">
      <c r="A89" s="19"/>
      <c r="B89" s="28"/>
      <c r="C89" s="26"/>
      <c r="D89" s="22"/>
      <c r="E89" s="26"/>
      <c r="F89" s="26"/>
      <c r="G89" s="26"/>
      <c r="H89" s="26"/>
      <c r="I89" s="26"/>
      <c r="J89" s="26"/>
      <c r="K89" s="27"/>
      <c r="L89" s="27"/>
    </row>
    <row r="90" spans="1:12" x14ac:dyDescent="0.3">
      <c r="A90" s="19"/>
      <c r="B90" s="28"/>
      <c r="C90" s="26"/>
      <c r="D90" s="22"/>
      <c r="E90" s="26"/>
      <c r="F90" s="26"/>
      <c r="G90" s="26"/>
      <c r="H90" s="26"/>
      <c r="I90" s="26"/>
      <c r="J90" s="26"/>
      <c r="K90" s="27"/>
      <c r="L90" s="27"/>
    </row>
    <row r="106" spans="1:12" x14ac:dyDescent="0.3">
      <c r="A106" s="19"/>
      <c r="B106" s="28"/>
      <c r="C106" s="26"/>
      <c r="D106" s="22"/>
      <c r="E106" s="26"/>
      <c r="F106" s="26"/>
      <c r="G106" s="26"/>
      <c r="H106" s="26"/>
      <c r="I106" s="26"/>
      <c r="J106" s="26"/>
      <c r="K106" s="27"/>
      <c r="L106" s="27"/>
    </row>
    <row r="107" spans="1:12" x14ac:dyDescent="0.3">
      <c r="A107" s="19"/>
      <c r="B107" s="28"/>
      <c r="C107" s="26"/>
      <c r="D107" s="22"/>
      <c r="E107" s="26"/>
      <c r="F107" s="26"/>
      <c r="G107" s="26"/>
      <c r="H107" s="26"/>
      <c r="I107" s="26"/>
      <c r="J107" s="26"/>
      <c r="K107" s="27"/>
      <c r="L107" s="27"/>
    </row>
    <row r="108" spans="1:12" x14ac:dyDescent="0.3">
      <c r="A108" s="19"/>
      <c r="B108" s="28"/>
      <c r="C108" s="26"/>
      <c r="D108" s="22"/>
      <c r="E108" s="26"/>
      <c r="F108" s="26"/>
      <c r="G108" s="26"/>
      <c r="H108" s="26"/>
      <c r="I108" s="26"/>
      <c r="J108" s="26"/>
      <c r="K108" s="27"/>
      <c r="L108" s="27"/>
    </row>
    <row r="109" spans="1:12" x14ac:dyDescent="0.3">
      <c r="A109" s="19"/>
      <c r="B109" s="28"/>
      <c r="C109" s="26"/>
      <c r="D109" s="22"/>
      <c r="E109" s="26"/>
      <c r="F109" s="26"/>
      <c r="G109" s="26"/>
      <c r="H109" s="26"/>
      <c r="I109" s="26"/>
      <c r="J109" s="26"/>
      <c r="K109" s="27"/>
      <c r="L109" s="27"/>
    </row>
    <row r="110" spans="1:12" x14ac:dyDescent="0.3">
      <c r="A110" s="19"/>
      <c r="B110" s="28"/>
      <c r="C110" s="26"/>
      <c r="D110" s="22"/>
      <c r="E110" s="26"/>
      <c r="F110" s="26"/>
      <c r="G110" s="26"/>
      <c r="H110" s="26"/>
      <c r="I110" s="26"/>
      <c r="J110" s="26"/>
      <c r="K110" s="27"/>
      <c r="L110" s="27"/>
    </row>
    <row r="111" spans="1:12" x14ac:dyDescent="0.3">
      <c r="A111" s="19"/>
      <c r="B111" s="28"/>
      <c r="C111" s="26"/>
      <c r="D111" s="22"/>
      <c r="E111" s="26"/>
      <c r="F111" s="26"/>
      <c r="G111" s="26"/>
      <c r="H111" s="26"/>
      <c r="I111" s="26"/>
      <c r="J111" s="26"/>
      <c r="K111" s="27"/>
      <c r="L111" s="27"/>
    </row>
    <row r="112" spans="1:12" x14ac:dyDescent="0.3">
      <c r="A112" s="19"/>
      <c r="B112" s="28"/>
      <c r="C112" s="26"/>
      <c r="D112" s="22"/>
      <c r="E112" s="26"/>
      <c r="F112" s="26"/>
      <c r="G112" s="26"/>
      <c r="H112" s="26"/>
      <c r="I112" s="26"/>
      <c r="J112" s="26"/>
      <c r="K112" s="27"/>
      <c r="L112" s="27"/>
    </row>
    <row r="113" spans="1:12" x14ac:dyDescent="0.3">
      <c r="A113" s="19"/>
      <c r="B113" s="28"/>
      <c r="C113" s="26"/>
      <c r="D113" s="22"/>
      <c r="E113" s="26"/>
      <c r="F113" s="26"/>
      <c r="G113" s="26"/>
      <c r="H113" s="26"/>
      <c r="I113" s="26"/>
      <c r="J113" s="26"/>
      <c r="K113" s="27"/>
      <c r="L113" s="27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30"/>
  <sheetViews>
    <sheetView topLeftCell="A7" zoomScale="70" zoomScaleNormal="70" workbookViewId="0">
      <selection activeCell="Q36" sqref="Q36"/>
    </sheetView>
  </sheetViews>
  <sheetFormatPr defaultColWidth="8.6640625" defaultRowHeight="14.4" x14ac:dyDescent="0.3"/>
  <cols>
    <col min="1" max="1" width="8.6640625" style="30"/>
    <col min="2" max="2" width="17.109375" style="30" customWidth="1"/>
    <col min="3" max="3" width="10.44140625" style="30" customWidth="1"/>
    <col min="4" max="4" width="8.6640625" style="52"/>
    <col min="5" max="5" width="6.109375" style="30" customWidth="1"/>
    <col min="6" max="6" width="8.6640625" style="30"/>
    <col min="7" max="7" width="17" style="30" customWidth="1"/>
    <col min="8" max="8" width="11.109375" style="30" customWidth="1"/>
    <col min="9" max="9" width="8.6640625" style="52"/>
    <col min="10" max="10" width="4.109375" style="30" customWidth="1"/>
    <col min="11" max="11" width="8.6640625" style="30"/>
    <col min="12" max="12" width="16.6640625" style="30" customWidth="1"/>
    <col min="13" max="13" width="8.6640625" style="31"/>
    <col min="14" max="14" width="9.109375" style="32" customWidth="1"/>
    <col min="15" max="15" width="4.6640625" style="30" customWidth="1"/>
    <col min="16" max="16" width="8.33203125" style="30" customWidth="1"/>
    <col min="17" max="17" width="18.109375" style="30" customWidth="1"/>
    <col min="18" max="18" width="8.6640625" style="30" customWidth="1"/>
    <col min="19" max="19" width="8.6640625" style="32"/>
    <col min="20" max="20" width="4.44140625" style="30" customWidth="1"/>
    <col min="21" max="21" width="8.6640625" style="30"/>
    <col min="22" max="22" width="15.6640625" style="30" customWidth="1"/>
    <col min="23" max="23" width="7.6640625" style="30" customWidth="1"/>
    <col min="24" max="24" width="11.44140625" style="32" customWidth="1"/>
    <col min="25" max="16384" width="8.6640625" style="30"/>
  </cols>
  <sheetData>
    <row r="1" spans="1:32" ht="17.399999999999999" x14ac:dyDescent="0.3">
      <c r="D1" s="16"/>
      <c r="E1" s="3"/>
      <c r="F1" s="4"/>
      <c r="G1" s="5"/>
      <c r="H1" s="6"/>
      <c r="I1" s="16"/>
      <c r="J1" s="3"/>
      <c r="K1" s="4"/>
      <c r="L1" s="7"/>
    </row>
    <row r="2" spans="1:32" x14ac:dyDescent="0.3">
      <c r="A2" s="33" t="s">
        <v>0</v>
      </c>
      <c r="B2" s="34" t="s">
        <v>1</v>
      </c>
      <c r="C2" s="34" t="s">
        <v>2</v>
      </c>
      <c r="D2" s="35" t="s">
        <v>3</v>
      </c>
      <c r="F2" s="33" t="s">
        <v>0</v>
      </c>
      <c r="G2" s="34" t="s">
        <v>1</v>
      </c>
      <c r="H2" s="34" t="s">
        <v>2</v>
      </c>
      <c r="I2" s="35" t="s">
        <v>3</v>
      </c>
      <c r="K2" s="33" t="s">
        <v>0</v>
      </c>
      <c r="L2" s="34" t="s">
        <v>1</v>
      </c>
      <c r="M2" s="34" t="s">
        <v>2</v>
      </c>
      <c r="N2" s="35" t="s">
        <v>3</v>
      </c>
      <c r="P2" s="33" t="s">
        <v>0</v>
      </c>
      <c r="Q2" s="34" t="s">
        <v>1</v>
      </c>
      <c r="R2" s="34" t="s">
        <v>2</v>
      </c>
      <c r="S2" s="35" t="s">
        <v>3</v>
      </c>
      <c r="U2" s="33" t="s">
        <v>0</v>
      </c>
      <c r="V2" s="34" t="s">
        <v>1</v>
      </c>
      <c r="W2" s="34" t="s">
        <v>2</v>
      </c>
      <c r="X2" s="35" t="s">
        <v>3</v>
      </c>
    </row>
    <row r="3" spans="1:32" x14ac:dyDescent="0.3">
      <c r="A3" s="36" t="s">
        <v>4</v>
      </c>
      <c r="B3" s="37" t="s">
        <v>50</v>
      </c>
      <c r="C3" s="38" t="s">
        <v>8</v>
      </c>
      <c r="D3" s="39">
        <v>5.1663399999999999</v>
      </c>
      <c r="F3" s="36" t="s">
        <v>9</v>
      </c>
      <c r="G3" s="37" t="s">
        <v>50</v>
      </c>
      <c r="H3" s="38" t="s">
        <v>57</v>
      </c>
      <c r="I3" s="39">
        <v>30.8049</v>
      </c>
      <c r="K3" s="36" t="s">
        <v>14</v>
      </c>
      <c r="L3" s="37" t="s">
        <v>50</v>
      </c>
      <c r="M3" s="37" t="s">
        <v>92</v>
      </c>
      <c r="N3" s="39">
        <v>19.791499999999999</v>
      </c>
      <c r="O3" s="37"/>
      <c r="P3" s="36" t="s">
        <v>33</v>
      </c>
      <c r="Q3" s="37" t="s">
        <v>50</v>
      </c>
      <c r="R3" s="37" t="s">
        <v>62</v>
      </c>
      <c r="S3" s="39">
        <v>23.927399999999999</v>
      </c>
      <c r="T3" s="37"/>
      <c r="U3" s="36" t="s">
        <v>4</v>
      </c>
      <c r="V3" s="37" t="s">
        <v>50</v>
      </c>
      <c r="W3" s="37" t="s">
        <v>63</v>
      </c>
      <c r="X3" s="39">
        <v>29.679400000000001</v>
      </c>
      <c r="Y3" s="37"/>
    </row>
    <row r="4" spans="1:32" x14ac:dyDescent="0.3">
      <c r="A4" s="36" t="s">
        <v>5</v>
      </c>
      <c r="B4" s="37" t="s">
        <v>50</v>
      </c>
      <c r="C4" s="38" t="s">
        <v>8</v>
      </c>
      <c r="D4" s="39">
        <v>5.1999500000000003</v>
      </c>
      <c r="F4" s="36" t="s">
        <v>10</v>
      </c>
      <c r="G4" s="37" t="s">
        <v>50</v>
      </c>
      <c r="H4" s="38" t="s">
        <v>57</v>
      </c>
      <c r="I4" s="39">
        <v>30.005800000000001</v>
      </c>
      <c r="K4" s="36" t="s">
        <v>15</v>
      </c>
      <c r="L4" s="37" t="s">
        <v>50</v>
      </c>
      <c r="M4" s="37" t="s">
        <v>92</v>
      </c>
      <c r="N4" s="39">
        <v>19.433800000000002</v>
      </c>
      <c r="O4" s="37"/>
      <c r="P4" s="36" t="s">
        <v>34</v>
      </c>
      <c r="Q4" s="37" t="s">
        <v>50</v>
      </c>
      <c r="R4" s="37" t="s">
        <v>62</v>
      </c>
      <c r="S4" s="39">
        <v>24.028400000000001</v>
      </c>
      <c r="T4" s="37"/>
      <c r="U4" s="36" t="s">
        <v>5</v>
      </c>
      <c r="V4" s="37" t="s">
        <v>50</v>
      </c>
      <c r="W4" s="37" t="s">
        <v>63</v>
      </c>
      <c r="X4" s="39">
        <v>30.023599999999998</v>
      </c>
      <c r="Y4" s="37"/>
      <c r="Z4" s="37"/>
      <c r="AA4" s="37"/>
      <c r="AB4" s="37"/>
      <c r="AC4" s="37"/>
      <c r="AD4" s="37"/>
      <c r="AE4" s="37"/>
      <c r="AF4" s="37"/>
    </row>
    <row r="5" spans="1:32" x14ac:dyDescent="0.3">
      <c r="A5" s="36" t="s">
        <v>6</v>
      </c>
      <c r="B5" s="37" t="s">
        <v>91</v>
      </c>
      <c r="C5" s="38" t="s">
        <v>8</v>
      </c>
      <c r="D5" s="39">
        <v>5.2904099999999996</v>
      </c>
      <c r="F5" s="36" t="s">
        <v>11</v>
      </c>
      <c r="G5" s="37" t="s">
        <v>91</v>
      </c>
      <c r="H5" s="38" t="s">
        <v>57</v>
      </c>
      <c r="I5" s="39">
        <v>26.3291</v>
      </c>
      <c r="K5" s="36" t="s">
        <v>16</v>
      </c>
      <c r="L5" s="37" t="s">
        <v>91</v>
      </c>
      <c r="M5" s="37" t="s">
        <v>92</v>
      </c>
      <c r="N5" s="39">
        <v>16.6997</v>
      </c>
      <c r="O5" s="37"/>
      <c r="P5" s="36" t="s">
        <v>35</v>
      </c>
      <c r="Q5" s="37" t="s">
        <v>91</v>
      </c>
      <c r="R5" s="37" t="s">
        <v>62</v>
      </c>
      <c r="S5" s="39">
        <v>23.658799999999999</v>
      </c>
      <c r="T5" s="37"/>
      <c r="U5" s="36" t="s">
        <v>6</v>
      </c>
      <c r="V5" s="37" t="s">
        <v>91</v>
      </c>
      <c r="W5" s="37" t="s">
        <v>63</v>
      </c>
      <c r="X5" s="39">
        <v>18.968</v>
      </c>
      <c r="Y5" s="37"/>
      <c r="Z5" s="37"/>
      <c r="AA5" s="37"/>
      <c r="AB5" s="37"/>
      <c r="AC5" s="37"/>
      <c r="AD5" s="37"/>
      <c r="AE5" s="37"/>
      <c r="AF5" s="37"/>
    </row>
    <row r="6" spans="1:32" x14ac:dyDescent="0.3">
      <c r="A6" s="36" t="s">
        <v>32</v>
      </c>
      <c r="B6" s="37" t="s">
        <v>91</v>
      </c>
      <c r="C6" s="38" t="s">
        <v>8</v>
      </c>
      <c r="D6" s="39">
        <v>5.3307399999999996</v>
      </c>
      <c r="F6" s="36" t="s">
        <v>12</v>
      </c>
      <c r="G6" s="37" t="s">
        <v>91</v>
      </c>
      <c r="H6" s="38" t="s">
        <v>57</v>
      </c>
      <c r="I6" s="39">
        <v>26.6326</v>
      </c>
      <c r="K6" s="36" t="s">
        <v>17</v>
      </c>
      <c r="L6" s="37" t="s">
        <v>91</v>
      </c>
      <c r="M6" s="37" t="s">
        <v>92</v>
      </c>
      <c r="N6" s="39">
        <v>16.7423</v>
      </c>
      <c r="O6" s="37"/>
      <c r="P6" s="36" t="s">
        <v>30</v>
      </c>
      <c r="Q6" s="37" t="s">
        <v>91</v>
      </c>
      <c r="R6" s="37" t="s">
        <v>62</v>
      </c>
      <c r="S6" s="39">
        <v>23.433499999999999</v>
      </c>
      <c r="T6" s="37"/>
      <c r="U6" s="36" t="s">
        <v>32</v>
      </c>
      <c r="V6" s="37" t="s">
        <v>91</v>
      </c>
      <c r="W6" s="37" t="s">
        <v>63</v>
      </c>
      <c r="X6" s="39">
        <v>18.962399999999999</v>
      </c>
      <c r="Y6" s="37"/>
      <c r="Z6" s="37"/>
      <c r="AA6" s="37"/>
      <c r="AB6" s="37"/>
      <c r="AC6" s="37"/>
      <c r="AD6" s="37"/>
      <c r="AE6" s="37"/>
      <c r="AF6" s="37"/>
    </row>
    <row r="7" spans="1:32" x14ac:dyDescent="0.3">
      <c r="A7" s="36" t="s">
        <v>27</v>
      </c>
      <c r="B7" s="37" t="s">
        <v>51</v>
      </c>
      <c r="C7" s="38" t="s">
        <v>8</v>
      </c>
      <c r="D7" s="39">
        <v>5.8124900000000004</v>
      </c>
      <c r="F7" s="36" t="s">
        <v>28</v>
      </c>
      <c r="G7" s="37" t="s">
        <v>51</v>
      </c>
      <c r="H7" s="38" t="s">
        <v>57</v>
      </c>
      <c r="I7" s="39">
        <v>25.1233</v>
      </c>
      <c r="K7" s="36" t="s">
        <v>29</v>
      </c>
      <c r="L7" s="37" t="s">
        <v>51</v>
      </c>
      <c r="M7" s="37" t="s">
        <v>92</v>
      </c>
      <c r="N7" s="39">
        <v>15.9427</v>
      </c>
      <c r="O7" s="37"/>
      <c r="P7" s="36" t="s">
        <v>31</v>
      </c>
      <c r="Q7" s="37" t="s">
        <v>51</v>
      </c>
      <c r="R7" s="37" t="s">
        <v>62</v>
      </c>
      <c r="S7" s="39">
        <v>23.191600000000001</v>
      </c>
      <c r="T7" s="37"/>
      <c r="U7" s="36" t="s">
        <v>27</v>
      </c>
      <c r="V7" s="37" t="s">
        <v>51</v>
      </c>
      <c r="W7" s="37" t="s">
        <v>63</v>
      </c>
      <c r="X7" s="39">
        <v>20.619900000000001</v>
      </c>
      <c r="Y7" s="37"/>
      <c r="Z7" s="37"/>
      <c r="AA7" s="37"/>
      <c r="AB7" s="37"/>
      <c r="AC7" s="37"/>
      <c r="AD7" s="37"/>
      <c r="AE7" s="37"/>
      <c r="AF7" s="37"/>
    </row>
    <row r="8" spans="1:32" x14ac:dyDescent="0.3">
      <c r="A8" s="36" t="s">
        <v>7</v>
      </c>
      <c r="B8" s="37" t="s">
        <v>53</v>
      </c>
      <c r="C8" s="38" t="s">
        <v>8</v>
      </c>
      <c r="D8" s="39">
        <v>5.4870599999999996</v>
      </c>
      <c r="F8" s="36" t="s">
        <v>13</v>
      </c>
      <c r="G8" s="37" t="s">
        <v>53</v>
      </c>
      <c r="H8" s="38" t="s">
        <v>57</v>
      </c>
      <c r="I8" s="39">
        <v>24.838899999999999</v>
      </c>
      <c r="K8" s="36" t="s">
        <v>18</v>
      </c>
      <c r="L8" s="37" t="s">
        <v>53</v>
      </c>
      <c r="M8" s="37" t="s">
        <v>92</v>
      </c>
      <c r="N8" s="39">
        <v>16.184000000000001</v>
      </c>
      <c r="O8" s="37"/>
      <c r="P8" s="36" t="s">
        <v>36</v>
      </c>
      <c r="Q8" s="37" t="s">
        <v>53</v>
      </c>
      <c r="R8" s="37" t="s">
        <v>62</v>
      </c>
      <c r="S8" s="39">
        <v>23.194199999999999</v>
      </c>
      <c r="T8" s="37"/>
      <c r="U8" s="36" t="s">
        <v>7</v>
      </c>
      <c r="V8" s="37" t="s">
        <v>53</v>
      </c>
      <c r="W8" s="37" t="s">
        <v>63</v>
      </c>
      <c r="X8" s="39">
        <v>20.7179</v>
      </c>
      <c r="Y8" s="37"/>
      <c r="Z8" s="37"/>
      <c r="AA8" s="37"/>
      <c r="AB8" s="37"/>
      <c r="AC8" s="37"/>
      <c r="AD8" s="37"/>
      <c r="AE8" s="37"/>
      <c r="AF8" s="37"/>
    </row>
    <row r="9" spans="1:32" x14ac:dyDescent="0.3">
      <c r="A9" s="36" t="s">
        <v>39</v>
      </c>
      <c r="B9" s="37" t="s">
        <v>52</v>
      </c>
      <c r="C9" s="38" t="s">
        <v>8</v>
      </c>
      <c r="D9" s="39">
        <v>5.5351999999999997</v>
      </c>
      <c r="F9" s="36" t="s">
        <v>41</v>
      </c>
      <c r="G9" s="37" t="s">
        <v>52</v>
      </c>
      <c r="H9" s="38" t="s">
        <v>57</v>
      </c>
      <c r="I9" s="39">
        <v>24.467099999999999</v>
      </c>
      <c r="K9" s="36" t="s">
        <v>43</v>
      </c>
      <c r="L9" s="37" t="s">
        <v>52</v>
      </c>
      <c r="M9" s="37" t="s">
        <v>92</v>
      </c>
      <c r="N9" s="39">
        <v>15.9857</v>
      </c>
      <c r="O9" s="37"/>
      <c r="P9" s="36" t="s">
        <v>45</v>
      </c>
      <c r="Q9" s="37" t="s">
        <v>52</v>
      </c>
      <c r="R9" s="37" t="s">
        <v>62</v>
      </c>
      <c r="S9" s="39">
        <v>23.024000000000001</v>
      </c>
      <c r="T9" s="37"/>
      <c r="U9" s="36" t="s">
        <v>39</v>
      </c>
      <c r="V9" s="37" t="s">
        <v>52</v>
      </c>
      <c r="W9" s="37" t="s">
        <v>63</v>
      </c>
      <c r="X9" s="39">
        <v>21.610700000000001</v>
      </c>
      <c r="Y9" s="37"/>
      <c r="Z9" s="37"/>
      <c r="AA9" s="37"/>
      <c r="AB9" s="37"/>
      <c r="AC9" s="37"/>
      <c r="AD9" s="37"/>
      <c r="AE9" s="37"/>
      <c r="AF9" s="37"/>
    </row>
    <row r="10" spans="1:32" x14ac:dyDescent="0.3">
      <c r="A10" s="36" t="s">
        <v>40</v>
      </c>
      <c r="B10" s="37" t="s">
        <v>52</v>
      </c>
      <c r="C10" s="38" t="s">
        <v>8</v>
      </c>
      <c r="D10" s="39">
        <v>5.9148500000000004</v>
      </c>
      <c r="F10" s="36" t="s">
        <v>42</v>
      </c>
      <c r="G10" s="37" t="s">
        <v>52</v>
      </c>
      <c r="H10" s="38" t="s">
        <v>57</v>
      </c>
      <c r="I10" s="39">
        <v>24.2621</v>
      </c>
      <c r="K10" s="36" t="s">
        <v>44</v>
      </c>
      <c r="L10" s="37" t="s">
        <v>52</v>
      </c>
      <c r="M10" s="37" t="s">
        <v>92</v>
      </c>
      <c r="N10" s="39">
        <v>16.1738</v>
      </c>
      <c r="O10" s="37"/>
      <c r="P10" s="36" t="s">
        <v>46</v>
      </c>
      <c r="Q10" s="37" t="s">
        <v>52</v>
      </c>
      <c r="R10" s="37" t="s">
        <v>62</v>
      </c>
      <c r="S10" s="39">
        <v>23.162299999999998</v>
      </c>
      <c r="T10" s="37"/>
      <c r="U10" s="36" t="s">
        <v>40</v>
      </c>
      <c r="V10" s="37" t="s">
        <v>52</v>
      </c>
      <c r="W10" s="37" t="s">
        <v>63</v>
      </c>
      <c r="X10" s="39">
        <v>22.270299999999999</v>
      </c>
      <c r="Y10" s="37"/>
      <c r="Z10" s="37"/>
      <c r="AA10" s="37"/>
      <c r="AB10" s="37"/>
      <c r="AC10" s="37"/>
      <c r="AD10" s="37"/>
      <c r="AE10" s="37"/>
      <c r="AF10" s="37"/>
    </row>
    <row r="11" spans="1:32" x14ac:dyDescent="0.3">
      <c r="A11" s="36" t="s">
        <v>48</v>
      </c>
      <c r="B11" s="37" t="s">
        <v>54</v>
      </c>
      <c r="C11" s="38" t="s">
        <v>8</v>
      </c>
      <c r="D11" s="39">
        <v>5.6231</v>
      </c>
      <c r="F11" s="36" t="s">
        <v>55</v>
      </c>
      <c r="G11" s="37" t="s">
        <v>54</v>
      </c>
      <c r="H11" s="38" t="s">
        <v>57</v>
      </c>
      <c r="I11" s="39">
        <v>23.675699999999999</v>
      </c>
      <c r="K11" s="36" t="s">
        <v>58</v>
      </c>
      <c r="L11" s="37" t="s">
        <v>54</v>
      </c>
      <c r="M11" s="37" t="s">
        <v>92</v>
      </c>
      <c r="N11" s="39">
        <v>15.7967</v>
      </c>
      <c r="O11" s="37"/>
      <c r="P11" s="36" t="s">
        <v>60</v>
      </c>
      <c r="Q11" s="37" t="s">
        <v>54</v>
      </c>
      <c r="R11" s="37" t="s">
        <v>62</v>
      </c>
      <c r="S11" s="39">
        <v>23.124199999999998</v>
      </c>
      <c r="T11" s="37"/>
      <c r="U11" s="36" t="s">
        <v>48</v>
      </c>
      <c r="V11" s="37" t="s">
        <v>54</v>
      </c>
      <c r="W11" s="37" t="s">
        <v>63</v>
      </c>
      <c r="X11" s="39">
        <v>21.581099999999999</v>
      </c>
      <c r="Y11" s="37"/>
      <c r="Z11" s="37"/>
      <c r="AA11" s="37"/>
      <c r="AB11" s="37"/>
      <c r="AC11" s="37"/>
      <c r="AD11" s="37"/>
      <c r="AE11" s="37"/>
      <c r="AF11" s="37"/>
    </row>
    <row r="12" spans="1:32" x14ac:dyDescent="0.3">
      <c r="A12" s="36" t="s">
        <v>49</v>
      </c>
      <c r="B12" s="37" t="s">
        <v>54</v>
      </c>
      <c r="C12" s="38" t="s">
        <v>8</v>
      </c>
      <c r="D12" s="39">
        <v>5.7245600000000003</v>
      </c>
      <c r="F12" s="36" t="s">
        <v>56</v>
      </c>
      <c r="G12" s="37" t="s">
        <v>54</v>
      </c>
      <c r="H12" s="38" t="s">
        <v>57</v>
      </c>
      <c r="I12" s="39">
        <v>23.811800000000002</v>
      </c>
      <c r="K12" s="36" t="s">
        <v>59</v>
      </c>
      <c r="L12" s="37" t="s">
        <v>54</v>
      </c>
      <c r="M12" s="37" t="s">
        <v>92</v>
      </c>
      <c r="N12" s="39">
        <v>16.169899999999998</v>
      </c>
      <c r="O12" s="37"/>
      <c r="P12" s="40" t="s">
        <v>61</v>
      </c>
      <c r="Q12" s="41" t="s">
        <v>54</v>
      </c>
      <c r="R12" s="41" t="s">
        <v>62</v>
      </c>
      <c r="S12" s="42">
        <v>23.221900000000002</v>
      </c>
      <c r="T12" s="37"/>
      <c r="U12" s="36" t="s">
        <v>49</v>
      </c>
      <c r="V12" s="37" t="s">
        <v>54</v>
      </c>
      <c r="W12" s="37" t="s">
        <v>63</v>
      </c>
      <c r="X12" s="39">
        <v>21.928100000000001</v>
      </c>
      <c r="Y12" s="37"/>
      <c r="Z12" s="37"/>
      <c r="AA12" s="37"/>
      <c r="AB12" s="37"/>
      <c r="AC12" s="37"/>
      <c r="AD12" s="37"/>
      <c r="AE12" s="37"/>
      <c r="AF12" s="37"/>
    </row>
    <row r="13" spans="1:32" x14ac:dyDescent="0.3">
      <c r="A13" s="34"/>
      <c r="B13" s="34"/>
      <c r="C13" s="43"/>
      <c r="D13" s="44"/>
      <c r="F13" s="34"/>
      <c r="G13" s="34"/>
      <c r="H13" s="43"/>
      <c r="I13" s="44"/>
      <c r="K13" s="34"/>
      <c r="L13" s="34"/>
      <c r="M13" s="34"/>
      <c r="N13" s="44"/>
      <c r="O13" s="37"/>
      <c r="P13" s="34"/>
      <c r="Q13" s="34"/>
      <c r="R13" s="34"/>
      <c r="S13" s="44"/>
      <c r="T13" s="37"/>
      <c r="U13" s="34"/>
      <c r="V13" s="34"/>
      <c r="W13" s="34"/>
      <c r="X13" s="44"/>
      <c r="Y13" s="37"/>
      <c r="Z13" s="37"/>
      <c r="AA13" s="45"/>
      <c r="AB13" s="45"/>
      <c r="AC13" s="37"/>
      <c r="AD13" s="37"/>
      <c r="AE13" s="37"/>
      <c r="AF13" s="37"/>
    </row>
    <row r="14" spans="1:32" x14ac:dyDescent="0.3">
      <c r="A14" s="37"/>
      <c r="B14" s="37"/>
      <c r="C14" s="38"/>
      <c r="D14" s="46"/>
      <c r="F14" s="37"/>
      <c r="G14" s="37"/>
      <c r="H14" s="38"/>
      <c r="I14" s="46"/>
      <c r="K14" s="37"/>
      <c r="L14" s="37"/>
      <c r="M14" s="37"/>
      <c r="N14" s="46"/>
      <c r="O14" s="37"/>
      <c r="P14" s="37"/>
      <c r="Q14" s="37"/>
      <c r="R14" s="37"/>
      <c r="S14" s="47"/>
      <c r="T14" s="37"/>
      <c r="U14" s="37"/>
      <c r="V14" s="37"/>
      <c r="W14" s="37"/>
      <c r="X14" s="47"/>
      <c r="Y14" s="37"/>
      <c r="Z14" s="37"/>
      <c r="AA14" s="45"/>
      <c r="AB14" s="45"/>
      <c r="AC14" s="37"/>
      <c r="AD14" s="37"/>
      <c r="AE14" s="37"/>
      <c r="AF14" s="37"/>
    </row>
    <row r="15" spans="1:32" x14ac:dyDescent="0.3">
      <c r="A15" s="33" t="s">
        <v>0</v>
      </c>
      <c r="B15" s="34" t="s">
        <v>1</v>
      </c>
      <c r="C15" s="34" t="s">
        <v>2</v>
      </c>
      <c r="D15" s="35" t="s">
        <v>3</v>
      </c>
      <c r="E15" s="48"/>
      <c r="F15" s="33" t="s">
        <v>0</v>
      </c>
      <c r="G15" s="34" t="s">
        <v>1</v>
      </c>
      <c r="H15" s="34" t="s">
        <v>2</v>
      </c>
      <c r="I15" s="35" t="s">
        <v>3</v>
      </c>
      <c r="J15" s="37"/>
      <c r="K15" s="33" t="s">
        <v>0</v>
      </c>
      <c r="L15" s="34" t="s">
        <v>1</v>
      </c>
      <c r="M15" s="34" t="s">
        <v>2</v>
      </c>
      <c r="N15" s="35" t="s">
        <v>3</v>
      </c>
      <c r="O15" s="37"/>
      <c r="P15" s="33" t="s">
        <v>0</v>
      </c>
      <c r="Q15" s="34" t="s">
        <v>1</v>
      </c>
      <c r="R15" s="34" t="s">
        <v>2</v>
      </c>
      <c r="S15" s="35" t="s">
        <v>3</v>
      </c>
      <c r="T15" s="37"/>
      <c r="U15" s="33" t="s">
        <v>0</v>
      </c>
      <c r="V15" s="34" t="s">
        <v>1</v>
      </c>
      <c r="W15" s="34" t="s">
        <v>2</v>
      </c>
      <c r="X15" s="35" t="s">
        <v>3</v>
      </c>
      <c r="Y15" s="37"/>
      <c r="Z15" s="37"/>
      <c r="AA15" s="37"/>
      <c r="AB15" s="37"/>
      <c r="AC15" s="37"/>
      <c r="AD15" s="37"/>
      <c r="AE15" s="37"/>
      <c r="AF15" s="37"/>
    </row>
    <row r="16" spans="1:32" x14ac:dyDescent="0.3">
      <c r="A16" s="36" t="s">
        <v>14</v>
      </c>
      <c r="B16" s="37" t="s">
        <v>50</v>
      </c>
      <c r="C16" s="38" t="s">
        <v>64</v>
      </c>
      <c r="D16" s="39">
        <v>21.197399999999998</v>
      </c>
      <c r="E16" s="46"/>
      <c r="F16" s="36" t="s">
        <v>33</v>
      </c>
      <c r="G16" s="37" t="s">
        <v>50</v>
      </c>
      <c r="H16" s="38" t="s">
        <v>65</v>
      </c>
      <c r="I16" s="39">
        <v>17.631</v>
      </c>
      <c r="J16" s="37"/>
      <c r="K16" s="36" t="s">
        <v>4</v>
      </c>
      <c r="L16" s="37" t="s">
        <v>50</v>
      </c>
      <c r="M16" s="38" t="s">
        <v>47</v>
      </c>
      <c r="N16" s="39">
        <v>29.546700000000001</v>
      </c>
      <c r="O16" s="37"/>
      <c r="P16" s="36" t="s">
        <v>14</v>
      </c>
      <c r="Q16" s="37" t="s">
        <v>50</v>
      </c>
      <c r="R16" s="37" t="s">
        <v>37</v>
      </c>
      <c r="S16" s="39">
        <v>31.4773</v>
      </c>
      <c r="T16" s="37"/>
      <c r="U16" s="36" t="s">
        <v>33</v>
      </c>
      <c r="V16" s="37" t="s">
        <v>50</v>
      </c>
      <c r="W16" s="38" t="s">
        <v>38</v>
      </c>
      <c r="X16" s="39">
        <v>32.443600000000004</v>
      </c>
      <c r="Y16" s="37"/>
      <c r="Z16" s="37"/>
      <c r="AA16" s="37"/>
      <c r="AB16" s="37"/>
      <c r="AC16" s="37"/>
      <c r="AD16" s="37"/>
      <c r="AE16" s="37"/>
      <c r="AF16" s="37"/>
    </row>
    <row r="17" spans="1:32" x14ac:dyDescent="0.3">
      <c r="A17" s="36" t="s">
        <v>15</v>
      </c>
      <c r="B17" s="37" t="s">
        <v>50</v>
      </c>
      <c r="C17" s="38" t="s">
        <v>64</v>
      </c>
      <c r="D17" s="39">
        <v>21.2758</v>
      </c>
      <c r="E17" s="48"/>
      <c r="F17" s="36" t="s">
        <v>34</v>
      </c>
      <c r="G17" s="37" t="s">
        <v>50</v>
      </c>
      <c r="H17" s="38" t="s">
        <v>65</v>
      </c>
      <c r="I17" s="39">
        <v>17.447600000000001</v>
      </c>
      <c r="J17" s="37"/>
      <c r="K17" s="36" t="s">
        <v>5</v>
      </c>
      <c r="L17" s="37" t="s">
        <v>50</v>
      </c>
      <c r="M17" s="38" t="s">
        <v>47</v>
      </c>
      <c r="N17" s="39">
        <v>30.0337</v>
      </c>
      <c r="O17" s="37"/>
      <c r="P17" s="36" t="s">
        <v>15</v>
      </c>
      <c r="Q17" s="37" t="s">
        <v>50</v>
      </c>
      <c r="R17" s="37" t="s">
        <v>37</v>
      </c>
      <c r="S17" s="39">
        <v>31.178999999999998</v>
      </c>
      <c r="T17" s="45"/>
      <c r="U17" s="36" t="s">
        <v>34</v>
      </c>
      <c r="V17" s="37" t="s">
        <v>50</v>
      </c>
      <c r="W17" s="38" t="s">
        <v>38</v>
      </c>
      <c r="X17" s="39">
        <v>32.440800000000003</v>
      </c>
      <c r="Y17" s="37"/>
      <c r="Z17" s="37"/>
      <c r="AA17" s="37"/>
      <c r="AB17" s="37"/>
      <c r="AC17" s="37"/>
      <c r="AD17" s="37"/>
      <c r="AE17" s="37"/>
      <c r="AF17" s="37"/>
    </row>
    <row r="18" spans="1:32" x14ac:dyDescent="0.3">
      <c r="A18" s="36" t="s">
        <v>16</v>
      </c>
      <c r="B18" s="37" t="s">
        <v>91</v>
      </c>
      <c r="C18" s="38" t="s">
        <v>64</v>
      </c>
      <c r="D18" s="39">
        <v>20.525600000000001</v>
      </c>
      <c r="E18" s="48"/>
      <c r="F18" s="36" t="s">
        <v>35</v>
      </c>
      <c r="G18" s="37" t="s">
        <v>91</v>
      </c>
      <c r="H18" s="38" t="s">
        <v>65</v>
      </c>
      <c r="I18" s="39">
        <v>17.877800000000001</v>
      </c>
      <c r="J18" s="37"/>
      <c r="K18" s="36" t="s">
        <v>6</v>
      </c>
      <c r="L18" s="37" t="s">
        <v>91</v>
      </c>
      <c r="M18" s="38" t="s">
        <v>47</v>
      </c>
      <c r="N18" s="39">
        <v>30.962599999999998</v>
      </c>
      <c r="O18" s="37"/>
      <c r="P18" s="36" t="s">
        <v>16</v>
      </c>
      <c r="Q18" s="37" t="s">
        <v>91</v>
      </c>
      <c r="R18" s="37" t="s">
        <v>37</v>
      </c>
      <c r="S18" s="39">
        <v>29.593499999999999</v>
      </c>
      <c r="T18" s="45"/>
      <c r="U18" s="36" t="s">
        <v>35</v>
      </c>
      <c r="V18" s="37" t="s">
        <v>91</v>
      </c>
      <c r="W18" s="38" t="s">
        <v>38</v>
      </c>
      <c r="X18" s="39">
        <v>26.2121</v>
      </c>
      <c r="Y18" s="37"/>
      <c r="Z18" s="37"/>
      <c r="AA18" s="37"/>
      <c r="AB18" s="37"/>
      <c r="AC18" s="37"/>
      <c r="AD18" s="37"/>
      <c r="AE18" s="37"/>
      <c r="AF18" s="37"/>
    </row>
    <row r="19" spans="1:32" x14ac:dyDescent="0.3">
      <c r="A19" s="36" t="s">
        <v>17</v>
      </c>
      <c r="B19" s="37" t="s">
        <v>91</v>
      </c>
      <c r="C19" s="38" t="s">
        <v>64</v>
      </c>
      <c r="D19" s="39">
        <v>20.513500000000001</v>
      </c>
      <c r="E19" s="48"/>
      <c r="F19" s="36" t="s">
        <v>30</v>
      </c>
      <c r="G19" s="37" t="s">
        <v>91</v>
      </c>
      <c r="H19" s="38" t="s">
        <v>65</v>
      </c>
      <c r="I19" s="39">
        <v>17.761399999999998</v>
      </c>
      <c r="J19" s="37"/>
      <c r="K19" s="36" t="s">
        <v>32</v>
      </c>
      <c r="L19" s="37" t="s">
        <v>91</v>
      </c>
      <c r="M19" s="38" t="s">
        <v>47</v>
      </c>
      <c r="N19" s="39">
        <v>30.8797</v>
      </c>
      <c r="O19" s="37"/>
      <c r="P19" s="36" t="s">
        <v>17</v>
      </c>
      <c r="Q19" s="37" t="s">
        <v>91</v>
      </c>
      <c r="R19" s="37" t="s">
        <v>37</v>
      </c>
      <c r="S19" s="39">
        <v>29.3719</v>
      </c>
      <c r="U19" s="36" t="s">
        <v>30</v>
      </c>
      <c r="V19" s="37" t="s">
        <v>91</v>
      </c>
      <c r="W19" s="38" t="s">
        <v>38</v>
      </c>
      <c r="X19" s="39">
        <v>26.4528</v>
      </c>
      <c r="Y19" s="37"/>
      <c r="Z19" s="37"/>
      <c r="AA19" s="37"/>
      <c r="AB19" s="37"/>
      <c r="AC19" s="37"/>
      <c r="AD19" s="37"/>
      <c r="AE19" s="37"/>
      <c r="AF19" s="37"/>
    </row>
    <row r="20" spans="1:32" x14ac:dyDescent="0.3">
      <c r="A20" s="36" t="s">
        <v>29</v>
      </c>
      <c r="B20" s="37" t="s">
        <v>51</v>
      </c>
      <c r="C20" s="38" t="s">
        <v>64</v>
      </c>
      <c r="D20" s="39">
        <v>20.164999999999999</v>
      </c>
      <c r="E20" s="48"/>
      <c r="F20" s="36" t="s">
        <v>31</v>
      </c>
      <c r="G20" s="37" t="s">
        <v>51</v>
      </c>
      <c r="H20" s="38" t="s">
        <v>65</v>
      </c>
      <c r="I20" s="39">
        <v>18.156600000000001</v>
      </c>
      <c r="J20" s="37"/>
      <c r="K20" s="36" t="s">
        <v>27</v>
      </c>
      <c r="L20" s="37" t="s">
        <v>51</v>
      </c>
      <c r="M20" s="38" t="s">
        <v>47</v>
      </c>
      <c r="N20" s="39">
        <v>30.629300000000001</v>
      </c>
      <c r="O20" s="37"/>
      <c r="P20" s="36" t="s">
        <v>29</v>
      </c>
      <c r="Q20" s="37" t="s">
        <v>51</v>
      </c>
      <c r="R20" s="37" t="s">
        <v>37</v>
      </c>
      <c r="S20" s="39">
        <v>30.1509</v>
      </c>
      <c r="U20" s="36" t="s">
        <v>31</v>
      </c>
      <c r="V20" s="37" t="s">
        <v>51</v>
      </c>
      <c r="W20" s="38" t="s">
        <v>38</v>
      </c>
      <c r="X20" s="39">
        <v>28.281600000000001</v>
      </c>
      <c r="Y20" s="37"/>
      <c r="Z20" s="37"/>
      <c r="AA20" s="37"/>
      <c r="AB20" s="37"/>
      <c r="AC20" s="37"/>
      <c r="AD20" s="37"/>
      <c r="AE20" s="37"/>
      <c r="AF20" s="37"/>
    </row>
    <row r="21" spans="1:32" x14ac:dyDescent="0.3">
      <c r="A21" s="36" t="s">
        <v>18</v>
      </c>
      <c r="B21" s="37" t="s">
        <v>53</v>
      </c>
      <c r="C21" s="38" t="s">
        <v>64</v>
      </c>
      <c r="D21" s="39">
        <v>20.684100000000001</v>
      </c>
      <c r="E21" s="48"/>
      <c r="F21" s="36" t="s">
        <v>36</v>
      </c>
      <c r="G21" s="37" t="s">
        <v>53</v>
      </c>
      <c r="H21" s="38" t="s">
        <v>65</v>
      </c>
      <c r="I21" s="39">
        <v>18.144100000000002</v>
      </c>
      <c r="J21" s="37"/>
      <c r="K21" s="36" t="s">
        <v>7</v>
      </c>
      <c r="L21" s="37" t="s">
        <v>53</v>
      </c>
      <c r="M21" s="38" t="s">
        <v>47</v>
      </c>
      <c r="N21" s="39">
        <v>31.109500000000001</v>
      </c>
      <c r="O21" s="37"/>
      <c r="P21" s="36" t="s">
        <v>18</v>
      </c>
      <c r="Q21" s="37" t="s">
        <v>53</v>
      </c>
      <c r="R21" s="37" t="s">
        <v>37</v>
      </c>
      <c r="S21" s="39">
        <v>30.422599999999999</v>
      </c>
      <c r="U21" s="36" t="s">
        <v>36</v>
      </c>
      <c r="V21" s="37" t="s">
        <v>53</v>
      </c>
      <c r="W21" s="38" t="s">
        <v>38</v>
      </c>
      <c r="X21" s="39">
        <v>27.139199999999999</v>
      </c>
      <c r="Y21" s="37"/>
      <c r="Z21" s="37"/>
      <c r="AA21" s="37"/>
      <c r="AB21" s="37"/>
      <c r="AC21" s="37"/>
      <c r="AD21" s="37"/>
      <c r="AE21" s="37"/>
      <c r="AF21" s="37"/>
    </row>
    <row r="22" spans="1:32" x14ac:dyDescent="0.3">
      <c r="A22" s="36" t="s">
        <v>43</v>
      </c>
      <c r="B22" s="37" t="s">
        <v>52</v>
      </c>
      <c r="C22" s="38" t="s">
        <v>64</v>
      </c>
      <c r="D22" s="39">
        <v>20.5716</v>
      </c>
      <c r="E22" s="48"/>
      <c r="F22" s="36" t="s">
        <v>45</v>
      </c>
      <c r="G22" s="37" t="s">
        <v>52</v>
      </c>
      <c r="H22" s="38" t="s">
        <v>65</v>
      </c>
      <c r="I22" s="39">
        <v>18.5581</v>
      </c>
      <c r="J22" s="37"/>
      <c r="K22" s="36" t="s">
        <v>39</v>
      </c>
      <c r="L22" s="37" t="s">
        <v>52</v>
      </c>
      <c r="M22" s="38" t="s">
        <v>47</v>
      </c>
      <c r="N22" s="39">
        <v>29.880800000000001</v>
      </c>
      <c r="O22" s="37"/>
      <c r="P22" s="36" t="s">
        <v>43</v>
      </c>
      <c r="Q22" s="37" t="s">
        <v>52</v>
      </c>
      <c r="R22" s="37" t="s">
        <v>37</v>
      </c>
      <c r="S22" s="39">
        <v>30.01</v>
      </c>
      <c r="U22" s="36" t="s">
        <v>45</v>
      </c>
      <c r="V22" s="37" t="s">
        <v>52</v>
      </c>
      <c r="W22" s="38" t="s">
        <v>38</v>
      </c>
      <c r="X22" s="39">
        <v>27.174900000000001</v>
      </c>
      <c r="Y22" s="37"/>
      <c r="Z22" s="37"/>
      <c r="AA22" s="37"/>
      <c r="AB22" s="37"/>
      <c r="AC22" s="37"/>
      <c r="AD22" s="37"/>
      <c r="AE22" s="37"/>
      <c r="AF22" s="37"/>
    </row>
    <row r="23" spans="1:32" x14ac:dyDescent="0.3">
      <c r="A23" s="36" t="s">
        <v>44</v>
      </c>
      <c r="B23" s="37" t="s">
        <v>52</v>
      </c>
      <c r="C23" s="38" t="s">
        <v>64</v>
      </c>
      <c r="D23" s="39">
        <v>20.6647</v>
      </c>
      <c r="E23" s="48"/>
      <c r="F23" s="36" t="s">
        <v>46</v>
      </c>
      <c r="G23" s="37" t="s">
        <v>52</v>
      </c>
      <c r="H23" s="38" t="s">
        <v>65</v>
      </c>
      <c r="I23" s="39">
        <v>18.638000000000002</v>
      </c>
      <c r="J23" s="46"/>
      <c r="K23" s="36" t="s">
        <v>40</v>
      </c>
      <c r="L23" s="37" t="s">
        <v>52</v>
      </c>
      <c r="M23" s="38" t="s">
        <v>47</v>
      </c>
      <c r="N23" s="39">
        <v>29.8658</v>
      </c>
      <c r="O23" s="37"/>
      <c r="P23" s="36" t="s">
        <v>44</v>
      </c>
      <c r="Q23" s="37" t="s">
        <v>52</v>
      </c>
      <c r="R23" s="37" t="s">
        <v>37</v>
      </c>
      <c r="S23" s="39">
        <v>30.2715</v>
      </c>
      <c r="U23" s="36" t="s">
        <v>46</v>
      </c>
      <c r="V23" s="37" t="s">
        <v>52</v>
      </c>
      <c r="W23" s="38" t="s">
        <v>38</v>
      </c>
      <c r="X23" s="39">
        <v>27.222000000000001</v>
      </c>
      <c r="Y23" s="37"/>
      <c r="Z23" s="37"/>
      <c r="AA23" s="37"/>
      <c r="AB23" s="37"/>
      <c r="AC23" s="37"/>
      <c r="AD23" s="37"/>
      <c r="AE23" s="37"/>
      <c r="AF23" s="37"/>
    </row>
    <row r="24" spans="1:32" x14ac:dyDescent="0.3">
      <c r="A24" s="36" t="s">
        <v>58</v>
      </c>
      <c r="B24" s="37" t="s">
        <v>54</v>
      </c>
      <c r="C24" s="38" t="s">
        <v>64</v>
      </c>
      <c r="D24" s="39">
        <v>20.366499999999998</v>
      </c>
      <c r="E24" s="48"/>
      <c r="F24" s="36" t="s">
        <v>60</v>
      </c>
      <c r="G24" s="37" t="s">
        <v>54</v>
      </c>
      <c r="H24" s="38" t="s">
        <v>65</v>
      </c>
      <c r="I24" s="39">
        <v>18.591899999999999</v>
      </c>
      <c r="J24" s="46"/>
      <c r="K24" s="36" t="s">
        <v>48</v>
      </c>
      <c r="L24" s="37" t="s">
        <v>54</v>
      </c>
      <c r="M24" s="38" t="s">
        <v>47</v>
      </c>
      <c r="N24" s="39">
        <v>29.930499999999999</v>
      </c>
      <c r="O24" s="37"/>
      <c r="P24" s="36" t="s">
        <v>58</v>
      </c>
      <c r="Q24" s="37" t="s">
        <v>54</v>
      </c>
      <c r="R24" s="37" t="s">
        <v>37</v>
      </c>
      <c r="S24" s="39">
        <v>30.096800000000002</v>
      </c>
      <c r="U24" s="36" t="s">
        <v>60</v>
      </c>
      <c r="V24" s="37" t="s">
        <v>54</v>
      </c>
      <c r="W24" s="38" t="s">
        <v>38</v>
      </c>
      <c r="X24" s="39">
        <v>27.349</v>
      </c>
      <c r="Y24" s="46"/>
      <c r="Z24" s="37"/>
      <c r="AA24" s="37"/>
      <c r="AB24" s="37"/>
      <c r="AC24" s="37"/>
      <c r="AD24" s="37"/>
      <c r="AE24" s="37"/>
      <c r="AF24" s="37"/>
    </row>
    <row r="25" spans="1:32" x14ac:dyDescent="0.3">
      <c r="A25" s="40" t="s">
        <v>59</v>
      </c>
      <c r="B25" s="41" t="s">
        <v>54</v>
      </c>
      <c r="C25" s="49" t="s">
        <v>64</v>
      </c>
      <c r="D25" s="42">
        <v>20.395900000000001</v>
      </c>
      <c r="E25" s="48"/>
      <c r="F25" s="40" t="s">
        <v>61</v>
      </c>
      <c r="G25" s="41" t="s">
        <v>54</v>
      </c>
      <c r="H25" s="49" t="s">
        <v>65</v>
      </c>
      <c r="I25" s="42">
        <v>18.7468</v>
      </c>
      <c r="J25" s="46"/>
      <c r="K25" s="40" t="s">
        <v>49</v>
      </c>
      <c r="L25" s="41" t="s">
        <v>54</v>
      </c>
      <c r="M25" s="49" t="s">
        <v>47</v>
      </c>
      <c r="N25" s="42">
        <v>29.6404</v>
      </c>
      <c r="O25" s="37"/>
      <c r="P25" s="36" t="s">
        <v>59</v>
      </c>
      <c r="Q25" s="37" t="s">
        <v>54</v>
      </c>
      <c r="R25" s="37" t="s">
        <v>37</v>
      </c>
      <c r="S25" s="39">
        <v>30.169799999999999</v>
      </c>
      <c r="U25" s="36" t="s">
        <v>61</v>
      </c>
      <c r="V25" s="37" t="s">
        <v>54</v>
      </c>
      <c r="W25" s="38" t="s">
        <v>38</v>
      </c>
      <c r="X25" s="39">
        <v>27.3322</v>
      </c>
      <c r="Y25" s="45"/>
      <c r="Z25" s="50"/>
      <c r="AA25" s="51"/>
      <c r="AB25" s="51"/>
      <c r="AC25" s="37"/>
      <c r="AD25" s="37"/>
      <c r="AE25" s="37"/>
      <c r="AF25" s="37"/>
    </row>
    <row r="26" spans="1:32" x14ac:dyDescent="0.3">
      <c r="A26" s="37"/>
      <c r="B26" s="37"/>
      <c r="C26" s="38"/>
      <c r="D26" s="46"/>
      <c r="E26" s="46"/>
      <c r="P26" s="34"/>
      <c r="Q26" s="34"/>
      <c r="R26" s="34"/>
      <c r="S26" s="44"/>
      <c r="U26" s="34"/>
      <c r="V26" s="34"/>
      <c r="W26" s="43"/>
      <c r="X26" s="44"/>
      <c r="Y26" s="37"/>
      <c r="Z26" s="45"/>
      <c r="AA26" s="37"/>
      <c r="AB26" s="37"/>
      <c r="AC26" s="37"/>
      <c r="AD26" s="37"/>
    </row>
    <row r="27" spans="1:32" x14ac:dyDescent="0.3">
      <c r="A27" s="37"/>
      <c r="B27" s="37"/>
      <c r="C27" s="38"/>
      <c r="D27" s="46"/>
      <c r="E27" s="46"/>
      <c r="Y27" s="37"/>
      <c r="Z27" s="37"/>
      <c r="AA27" s="37"/>
    </row>
    <row r="28" spans="1:32" x14ac:dyDescent="0.3">
      <c r="A28" s="37"/>
      <c r="B28" s="37"/>
      <c r="C28" s="53"/>
      <c r="D28" s="46"/>
      <c r="E28" s="37"/>
      <c r="F28" s="37"/>
      <c r="G28" s="37"/>
      <c r="H28" s="37"/>
      <c r="I28" s="46"/>
      <c r="J28" s="37"/>
      <c r="K28" s="37"/>
      <c r="L28" s="37"/>
      <c r="M28" s="37"/>
      <c r="N28" s="46"/>
      <c r="O28" s="37"/>
      <c r="Y28" s="37"/>
      <c r="Z28" s="37"/>
      <c r="AA28" s="37"/>
    </row>
    <row r="29" spans="1:32" x14ac:dyDescent="0.3">
      <c r="A29" s="33" t="s">
        <v>0</v>
      </c>
      <c r="B29" s="34" t="s">
        <v>1</v>
      </c>
      <c r="C29" s="34" t="s">
        <v>2</v>
      </c>
      <c r="D29" s="35" t="s">
        <v>3</v>
      </c>
      <c r="E29" s="37"/>
      <c r="F29" s="33" t="s">
        <v>0</v>
      </c>
      <c r="G29" s="34" t="s">
        <v>1</v>
      </c>
      <c r="H29" s="34" t="s">
        <v>2</v>
      </c>
      <c r="I29" s="35" t="s">
        <v>3</v>
      </c>
      <c r="J29" s="37"/>
      <c r="K29" s="33" t="s">
        <v>0</v>
      </c>
      <c r="L29" s="34" t="s">
        <v>1</v>
      </c>
      <c r="M29" s="34" t="s">
        <v>2</v>
      </c>
      <c r="N29" s="54" t="s">
        <v>3</v>
      </c>
      <c r="Y29" s="37"/>
      <c r="Z29" s="37"/>
      <c r="AA29" s="37"/>
    </row>
    <row r="30" spans="1:32" x14ac:dyDescent="0.3">
      <c r="A30" s="36" t="s">
        <v>4</v>
      </c>
      <c r="B30" s="37" t="s">
        <v>50</v>
      </c>
      <c r="C30" s="38" t="s">
        <v>66</v>
      </c>
      <c r="D30" s="39">
        <v>30.8</v>
      </c>
      <c r="E30" s="37"/>
      <c r="F30" s="36" t="s">
        <v>9</v>
      </c>
      <c r="G30" s="37" t="s">
        <v>50</v>
      </c>
      <c r="H30" s="38" t="s">
        <v>67</v>
      </c>
      <c r="I30" s="39">
        <v>19.655899999999999</v>
      </c>
      <c r="J30" s="37"/>
      <c r="K30" s="36" t="s">
        <v>4</v>
      </c>
      <c r="L30" s="37" t="s">
        <v>50</v>
      </c>
      <c r="M30" s="37" t="s">
        <v>88</v>
      </c>
      <c r="N30" s="39">
        <v>17.0124</v>
      </c>
      <c r="Y30" s="37"/>
      <c r="Z30" s="37"/>
      <c r="AA30" s="37"/>
    </row>
    <row r="31" spans="1:32" x14ac:dyDescent="0.3">
      <c r="A31" s="36" t="s">
        <v>5</v>
      </c>
      <c r="B31" s="37" t="s">
        <v>50</v>
      </c>
      <c r="C31" s="38" t="s">
        <v>66</v>
      </c>
      <c r="D31" s="39">
        <v>30.178599999999999</v>
      </c>
      <c r="E31" s="46"/>
      <c r="F31" s="36" t="s">
        <v>10</v>
      </c>
      <c r="G31" s="37" t="s">
        <v>50</v>
      </c>
      <c r="H31" s="38" t="s">
        <v>67</v>
      </c>
      <c r="I31" s="39">
        <v>19.555</v>
      </c>
      <c r="J31" s="37"/>
      <c r="K31" s="36" t="s">
        <v>5</v>
      </c>
      <c r="L31" s="37" t="s">
        <v>50</v>
      </c>
      <c r="M31" s="37" t="s">
        <v>88</v>
      </c>
      <c r="N31" s="39">
        <v>16.699200000000001</v>
      </c>
      <c r="Y31" s="37"/>
      <c r="Z31" s="37"/>
      <c r="AA31" s="37"/>
    </row>
    <row r="32" spans="1:32" x14ac:dyDescent="0.3">
      <c r="A32" s="36" t="s">
        <v>6</v>
      </c>
      <c r="B32" s="37" t="s">
        <v>91</v>
      </c>
      <c r="C32" s="38" t="s">
        <v>66</v>
      </c>
      <c r="D32" s="39">
        <v>27.353899999999999</v>
      </c>
      <c r="E32" s="46"/>
      <c r="F32" s="36" t="s">
        <v>11</v>
      </c>
      <c r="G32" s="37" t="s">
        <v>91</v>
      </c>
      <c r="H32" s="38" t="s">
        <v>67</v>
      </c>
      <c r="I32" s="39">
        <v>19.133700000000001</v>
      </c>
      <c r="J32" s="37"/>
      <c r="K32" s="36" t="s">
        <v>6</v>
      </c>
      <c r="L32" s="37" t="s">
        <v>91</v>
      </c>
      <c r="M32" s="37" t="s">
        <v>88</v>
      </c>
      <c r="N32" s="39">
        <v>16.459499999999998</v>
      </c>
      <c r="Y32" s="37"/>
      <c r="Z32" s="37"/>
      <c r="AA32" s="37"/>
    </row>
    <row r="33" spans="1:32" x14ac:dyDescent="0.3">
      <c r="A33" s="36" t="s">
        <v>32</v>
      </c>
      <c r="B33" s="37" t="s">
        <v>91</v>
      </c>
      <c r="C33" s="38" t="s">
        <v>66</v>
      </c>
      <c r="D33" s="39">
        <v>27.2883</v>
      </c>
      <c r="F33" s="36" t="s">
        <v>12</v>
      </c>
      <c r="G33" s="37" t="s">
        <v>91</v>
      </c>
      <c r="H33" s="38" t="s">
        <v>67</v>
      </c>
      <c r="I33" s="39">
        <v>19.298999999999999</v>
      </c>
      <c r="K33" s="36" t="s">
        <v>32</v>
      </c>
      <c r="L33" s="37" t="s">
        <v>91</v>
      </c>
      <c r="M33" s="37" t="s">
        <v>88</v>
      </c>
      <c r="N33" s="39">
        <v>16.6129</v>
      </c>
      <c r="Y33" s="37"/>
      <c r="Z33" s="37"/>
      <c r="AA33" s="37"/>
    </row>
    <row r="34" spans="1:32" x14ac:dyDescent="0.3">
      <c r="A34" s="36" t="s">
        <v>27</v>
      </c>
      <c r="B34" s="37" t="s">
        <v>51</v>
      </c>
      <c r="C34" s="38" t="s">
        <v>66</v>
      </c>
      <c r="D34" s="39">
        <v>28.6006</v>
      </c>
      <c r="F34" s="36" t="s">
        <v>28</v>
      </c>
      <c r="G34" s="37" t="s">
        <v>51</v>
      </c>
      <c r="H34" s="38" t="s">
        <v>67</v>
      </c>
      <c r="I34" s="39">
        <v>19.022200000000002</v>
      </c>
      <c r="K34" s="36" t="s">
        <v>27</v>
      </c>
      <c r="L34" s="37" t="s">
        <v>51</v>
      </c>
      <c r="M34" s="37" t="s">
        <v>88</v>
      </c>
      <c r="N34" s="39">
        <v>16.429200000000002</v>
      </c>
      <c r="Y34" s="37"/>
      <c r="Z34" s="37"/>
      <c r="AA34" s="37"/>
    </row>
    <row r="35" spans="1:32" x14ac:dyDescent="0.3">
      <c r="A35" s="36" t="s">
        <v>7</v>
      </c>
      <c r="B35" s="37" t="s">
        <v>53</v>
      </c>
      <c r="C35" s="38" t="s">
        <v>66</v>
      </c>
      <c r="D35" s="39">
        <v>27.901299999999999</v>
      </c>
      <c r="F35" s="36" t="s">
        <v>13</v>
      </c>
      <c r="G35" s="37" t="s">
        <v>53</v>
      </c>
      <c r="H35" s="38" t="s">
        <v>67</v>
      </c>
      <c r="I35" s="39">
        <v>19.369199999999999</v>
      </c>
      <c r="K35" s="36" t="s">
        <v>7</v>
      </c>
      <c r="L35" s="37" t="s">
        <v>53</v>
      </c>
      <c r="M35" s="37" t="s">
        <v>88</v>
      </c>
      <c r="N35" s="39">
        <v>16.823699999999999</v>
      </c>
      <c r="Q35" s="37"/>
      <c r="R35" s="37"/>
      <c r="S35" s="46"/>
      <c r="T35" s="37"/>
      <c r="U35" s="37"/>
      <c r="V35" s="37"/>
      <c r="W35" s="37"/>
      <c r="X35" s="46"/>
      <c r="Y35" s="37"/>
      <c r="Z35" s="37"/>
      <c r="AA35" s="37"/>
    </row>
    <row r="36" spans="1:32" x14ac:dyDescent="0.3">
      <c r="A36" s="36" t="s">
        <v>39</v>
      </c>
      <c r="B36" s="37" t="s">
        <v>52</v>
      </c>
      <c r="C36" s="38" t="s">
        <v>66</v>
      </c>
      <c r="D36" s="39">
        <v>27.022099999999998</v>
      </c>
      <c r="F36" s="36" t="s">
        <v>41</v>
      </c>
      <c r="G36" s="37" t="s">
        <v>52</v>
      </c>
      <c r="H36" s="38" t="s">
        <v>67</v>
      </c>
      <c r="I36" s="39">
        <v>19.488299999999999</v>
      </c>
      <c r="K36" s="36" t="s">
        <v>39</v>
      </c>
      <c r="L36" s="37" t="s">
        <v>52</v>
      </c>
      <c r="M36" s="37" t="s">
        <v>88</v>
      </c>
      <c r="N36" s="39">
        <v>16.504799999999999</v>
      </c>
      <c r="Q36" s="37"/>
      <c r="R36" s="38"/>
      <c r="S36" s="46"/>
      <c r="T36" s="37"/>
      <c r="U36" s="37"/>
      <c r="V36" s="37"/>
      <c r="W36" s="37"/>
      <c r="X36" s="46"/>
      <c r="Y36" s="37"/>
      <c r="Z36" s="37"/>
      <c r="AA36" s="37"/>
    </row>
    <row r="37" spans="1:32" x14ac:dyDescent="0.3">
      <c r="A37" s="36" t="s">
        <v>40</v>
      </c>
      <c r="B37" s="37" t="s">
        <v>52</v>
      </c>
      <c r="C37" s="38" t="s">
        <v>66</v>
      </c>
      <c r="D37" s="39">
        <v>27.29</v>
      </c>
      <c r="F37" s="36" t="s">
        <v>42</v>
      </c>
      <c r="G37" s="37" t="s">
        <v>52</v>
      </c>
      <c r="H37" s="38" t="s">
        <v>67</v>
      </c>
      <c r="I37" s="39">
        <v>19.4147</v>
      </c>
      <c r="K37" s="36" t="s">
        <v>40</v>
      </c>
      <c r="L37" s="37" t="s">
        <v>52</v>
      </c>
      <c r="M37" s="37" t="s">
        <v>88</v>
      </c>
      <c r="N37" s="39">
        <v>16.646799999999999</v>
      </c>
      <c r="Q37" s="37"/>
      <c r="R37" s="38"/>
      <c r="S37" s="46"/>
      <c r="T37" s="37"/>
      <c r="U37" s="37"/>
      <c r="V37" s="37"/>
      <c r="W37" s="37"/>
      <c r="X37" s="46"/>
      <c r="Y37" s="37"/>
      <c r="Z37" s="37"/>
      <c r="AA37" s="37"/>
    </row>
    <row r="38" spans="1:32" x14ac:dyDescent="0.3">
      <c r="A38" s="36" t="s">
        <v>48</v>
      </c>
      <c r="B38" s="37" t="s">
        <v>54</v>
      </c>
      <c r="C38" s="38" t="s">
        <v>66</v>
      </c>
      <c r="D38" s="39">
        <v>27.080500000000001</v>
      </c>
      <c r="F38" s="36" t="s">
        <v>55</v>
      </c>
      <c r="G38" s="37" t="s">
        <v>54</v>
      </c>
      <c r="H38" s="38" t="s">
        <v>67</v>
      </c>
      <c r="I38" s="39">
        <v>19.550799999999999</v>
      </c>
      <c r="K38" s="36" t="s">
        <v>48</v>
      </c>
      <c r="L38" s="37" t="s">
        <v>54</v>
      </c>
      <c r="M38" s="37" t="s">
        <v>88</v>
      </c>
      <c r="N38" s="39">
        <v>17.0246</v>
      </c>
      <c r="Q38" s="37"/>
      <c r="R38" s="38"/>
      <c r="S38" s="46"/>
      <c r="T38" s="37"/>
      <c r="U38" s="37"/>
      <c r="V38" s="37"/>
      <c r="W38" s="37"/>
      <c r="X38" s="46"/>
      <c r="Y38" s="37"/>
      <c r="Z38" s="37"/>
      <c r="AA38" s="37"/>
    </row>
    <row r="39" spans="1:32" x14ac:dyDescent="0.3">
      <c r="A39" s="36" t="s">
        <v>49</v>
      </c>
      <c r="B39" s="37" t="s">
        <v>54</v>
      </c>
      <c r="C39" s="38" t="s">
        <v>66</v>
      </c>
      <c r="D39" s="39">
        <v>26.617699999999999</v>
      </c>
      <c r="F39" s="36" t="s">
        <v>56</v>
      </c>
      <c r="G39" s="37" t="s">
        <v>54</v>
      </c>
      <c r="H39" s="38" t="s">
        <v>67</v>
      </c>
      <c r="I39" s="39">
        <v>19.548999999999999</v>
      </c>
      <c r="K39" s="36" t="s">
        <v>49</v>
      </c>
      <c r="L39" s="37" t="s">
        <v>54</v>
      </c>
      <c r="M39" s="37" t="s">
        <v>88</v>
      </c>
      <c r="N39" s="39">
        <v>16.793299999999999</v>
      </c>
      <c r="Q39" s="37"/>
      <c r="R39" s="38"/>
      <c r="S39" s="46"/>
      <c r="T39" s="37"/>
      <c r="U39" s="37"/>
      <c r="V39" s="37"/>
      <c r="W39" s="37"/>
      <c r="X39" s="46"/>
      <c r="Y39" s="37"/>
      <c r="Z39" s="37"/>
      <c r="AA39" s="37"/>
    </row>
    <row r="40" spans="1:32" x14ac:dyDescent="0.3">
      <c r="A40" s="34"/>
      <c r="B40" s="34"/>
      <c r="C40" s="43"/>
      <c r="D40" s="44"/>
      <c r="F40" s="34"/>
      <c r="G40" s="34"/>
      <c r="H40" s="43"/>
      <c r="I40" s="44"/>
      <c r="K40" s="34"/>
      <c r="L40" s="34"/>
      <c r="M40" s="34"/>
      <c r="N40" s="44"/>
      <c r="Q40" s="37"/>
      <c r="R40" s="38"/>
      <c r="S40" s="46"/>
      <c r="T40" s="37"/>
      <c r="U40" s="37"/>
      <c r="V40" s="37"/>
      <c r="W40" s="37"/>
      <c r="X40" s="46"/>
      <c r="Y40" s="37"/>
      <c r="Z40" s="37"/>
      <c r="AA40" s="37"/>
    </row>
    <row r="41" spans="1:32" x14ac:dyDescent="0.3">
      <c r="A41" s="37"/>
      <c r="B41" s="37"/>
      <c r="C41" s="38"/>
      <c r="D41" s="46"/>
      <c r="E41" s="37"/>
      <c r="F41" s="37"/>
      <c r="G41" s="37"/>
      <c r="H41" s="38"/>
      <c r="I41" s="46"/>
      <c r="J41" s="37"/>
      <c r="K41" s="37"/>
      <c r="L41" s="37"/>
      <c r="M41" s="38"/>
      <c r="N41" s="46"/>
      <c r="O41" s="46"/>
      <c r="P41" s="37"/>
      <c r="Q41" s="37"/>
      <c r="R41" s="38"/>
      <c r="S41" s="46"/>
      <c r="T41" s="37"/>
      <c r="U41" s="37"/>
      <c r="V41" s="37"/>
      <c r="W41" s="37"/>
      <c r="X41" s="46"/>
      <c r="Y41" s="37"/>
      <c r="Z41" s="37"/>
      <c r="AA41" s="37"/>
    </row>
    <row r="42" spans="1:32" x14ac:dyDescent="0.3">
      <c r="A42" s="37"/>
      <c r="B42" s="37"/>
      <c r="C42" s="38"/>
      <c r="D42" s="46"/>
      <c r="E42" s="45"/>
      <c r="F42" s="37"/>
      <c r="G42" s="37"/>
      <c r="H42" s="38"/>
      <c r="I42" s="46"/>
      <c r="J42" s="46"/>
      <c r="K42" s="37"/>
      <c r="L42" s="37"/>
      <c r="M42" s="38"/>
      <c r="N42" s="46"/>
      <c r="O42" s="46"/>
      <c r="P42" s="37"/>
      <c r="Q42" s="37"/>
      <c r="R42" s="38"/>
      <c r="S42" s="46"/>
      <c r="T42" s="37"/>
      <c r="U42" s="37"/>
      <c r="V42" s="37"/>
      <c r="W42" s="37"/>
      <c r="X42" s="46"/>
      <c r="Y42" s="37"/>
      <c r="Z42" s="37"/>
      <c r="AA42" s="37"/>
    </row>
    <row r="43" spans="1:32" x14ac:dyDescent="0.3">
      <c r="A43" s="37"/>
      <c r="B43" s="37"/>
      <c r="C43" s="38"/>
      <c r="D43" s="46"/>
      <c r="E43" s="45"/>
      <c r="F43" s="37"/>
      <c r="G43" s="37"/>
      <c r="H43" s="38"/>
      <c r="I43" s="46"/>
      <c r="J43" s="46"/>
      <c r="K43" s="37"/>
      <c r="L43" s="37"/>
      <c r="M43" s="38"/>
      <c r="N43" s="46"/>
      <c r="O43" s="46"/>
      <c r="P43" s="37"/>
      <c r="Q43" s="37"/>
      <c r="R43" s="38"/>
      <c r="S43" s="46"/>
      <c r="T43" s="37"/>
      <c r="U43" s="37"/>
      <c r="V43" s="37"/>
      <c r="W43" s="37"/>
      <c r="X43" s="46"/>
      <c r="Y43" s="37"/>
      <c r="Z43" s="37"/>
      <c r="AA43" s="37"/>
    </row>
    <row r="44" spans="1:32" x14ac:dyDescent="0.3">
      <c r="Z44" s="37"/>
      <c r="AA44" s="37"/>
    </row>
    <row r="45" spans="1:32" x14ac:dyDescent="0.3">
      <c r="A45" s="37"/>
      <c r="B45" s="37"/>
      <c r="C45" s="38"/>
      <c r="D45" s="46"/>
      <c r="E45" s="37"/>
      <c r="F45" s="37"/>
      <c r="G45" s="37"/>
      <c r="H45" s="38"/>
      <c r="I45" s="46"/>
      <c r="J45" s="37"/>
      <c r="K45" s="37"/>
      <c r="L45" s="37"/>
      <c r="M45" s="38"/>
      <c r="N45" s="46"/>
      <c r="O45" s="37"/>
      <c r="P45" s="37"/>
      <c r="Q45" s="37"/>
      <c r="R45" s="38"/>
      <c r="S45" s="46"/>
      <c r="T45" s="37"/>
      <c r="U45" s="37"/>
      <c r="V45" s="37"/>
      <c r="W45" s="37"/>
      <c r="X45" s="46"/>
      <c r="Y45" s="37"/>
      <c r="Z45" s="37"/>
      <c r="AA45" s="37"/>
    </row>
    <row r="46" spans="1:32" x14ac:dyDescent="0.3">
      <c r="A46" s="37"/>
      <c r="B46" s="37"/>
      <c r="C46" s="38"/>
      <c r="D46" s="46"/>
      <c r="E46" s="37"/>
      <c r="F46" s="37"/>
      <c r="G46" s="37"/>
      <c r="H46" s="38"/>
      <c r="I46" s="46"/>
      <c r="J46" s="37"/>
      <c r="K46" s="37"/>
      <c r="L46" s="37"/>
      <c r="M46" s="38"/>
      <c r="N46" s="46"/>
      <c r="O46" s="37"/>
      <c r="P46" s="37"/>
      <c r="Q46" s="37"/>
      <c r="R46" s="38"/>
      <c r="S46" s="46"/>
      <c r="T46" s="37"/>
      <c r="U46" s="37"/>
      <c r="V46" s="37"/>
      <c r="W46" s="37"/>
      <c r="X46" s="46"/>
      <c r="Y46" s="37"/>
      <c r="Z46" s="37"/>
      <c r="AA46" s="37"/>
    </row>
    <row r="47" spans="1:32" x14ac:dyDescent="0.3">
      <c r="A47" s="37"/>
      <c r="B47" s="37"/>
      <c r="C47" s="37"/>
      <c r="D47" s="47"/>
      <c r="E47" s="37"/>
      <c r="F47" s="37"/>
      <c r="G47" s="37"/>
      <c r="H47" s="37"/>
      <c r="I47" s="47"/>
      <c r="J47" s="37"/>
      <c r="Y47" s="37"/>
      <c r="Z47" s="37"/>
      <c r="AA47" s="37"/>
      <c r="AB47" s="37"/>
      <c r="AC47" s="37"/>
    </row>
    <row r="48" spans="1:32" x14ac:dyDescent="0.3">
      <c r="Z48" s="37"/>
      <c r="AA48" s="37"/>
      <c r="AB48" s="37"/>
      <c r="AC48" s="37"/>
      <c r="AD48" s="37"/>
      <c r="AE48" s="37"/>
      <c r="AF48" s="37"/>
    </row>
    <row r="49" spans="1:28" x14ac:dyDescent="0.3">
      <c r="Z49" s="37"/>
      <c r="AA49" s="37"/>
      <c r="AB49" s="37"/>
    </row>
    <row r="50" spans="1:28" x14ac:dyDescent="0.3">
      <c r="Z50" s="37"/>
      <c r="AA50" s="37"/>
      <c r="AB50" s="37"/>
    </row>
    <row r="51" spans="1:28" x14ac:dyDescent="0.3">
      <c r="Z51" s="37"/>
      <c r="AA51" s="37"/>
      <c r="AB51" s="37"/>
    </row>
    <row r="52" spans="1:28" x14ac:dyDescent="0.3">
      <c r="Z52" s="37"/>
      <c r="AA52" s="37"/>
      <c r="AB52" s="37"/>
    </row>
    <row r="61" spans="1:28" x14ac:dyDescent="0.3">
      <c r="A61" s="37"/>
      <c r="B61" s="37"/>
      <c r="C61" s="37"/>
      <c r="D61" s="46"/>
      <c r="F61" s="37"/>
      <c r="G61" s="37"/>
      <c r="H61" s="38"/>
      <c r="I61" s="46"/>
      <c r="K61" s="37"/>
      <c r="L61" s="37"/>
      <c r="M61" s="38"/>
      <c r="N61" s="46"/>
      <c r="P61" s="37"/>
      <c r="Q61" s="37"/>
      <c r="R61" s="38"/>
      <c r="S61" s="46"/>
      <c r="U61" s="37"/>
      <c r="V61" s="37"/>
      <c r="W61" s="37"/>
      <c r="X61" s="46"/>
    </row>
    <row r="62" spans="1:28" x14ac:dyDescent="0.3">
      <c r="A62" s="37"/>
      <c r="B62" s="37"/>
      <c r="C62" s="37"/>
      <c r="D62" s="46"/>
      <c r="F62" s="37"/>
      <c r="G62" s="37"/>
      <c r="H62" s="38"/>
      <c r="I62" s="46"/>
      <c r="K62" s="37"/>
      <c r="L62" s="37"/>
      <c r="M62" s="38"/>
      <c r="N62" s="46"/>
      <c r="P62" s="37"/>
      <c r="Q62" s="37"/>
      <c r="R62" s="38"/>
      <c r="S62" s="46"/>
      <c r="U62" s="37"/>
      <c r="V62" s="37"/>
      <c r="W62" s="37"/>
      <c r="X62" s="46"/>
    </row>
    <row r="63" spans="1:28" x14ac:dyDescent="0.3">
      <c r="A63" s="37"/>
      <c r="B63" s="37"/>
      <c r="C63" s="37"/>
      <c r="D63" s="46"/>
      <c r="E63" s="45"/>
      <c r="F63" s="37"/>
      <c r="G63" s="37"/>
      <c r="H63" s="38"/>
      <c r="I63" s="46"/>
      <c r="J63" s="46"/>
      <c r="K63" s="37"/>
      <c r="L63" s="37"/>
      <c r="M63" s="38"/>
      <c r="N63" s="46"/>
      <c r="O63" s="46"/>
      <c r="P63" s="37"/>
      <c r="Q63" s="37"/>
      <c r="R63" s="38"/>
      <c r="S63" s="46"/>
      <c r="T63" s="37"/>
      <c r="U63" s="37"/>
      <c r="V63" s="37"/>
      <c r="W63" s="37"/>
      <c r="X63" s="46"/>
    </row>
    <row r="64" spans="1:28" x14ac:dyDescent="0.3">
      <c r="A64" s="37"/>
      <c r="B64" s="37"/>
      <c r="C64" s="37"/>
      <c r="D64" s="46"/>
      <c r="E64" s="37"/>
      <c r="F64" s="37"/>
      <c r="G64" s="37"/>
      <c r="H64" s="38"/>
      <c r="I64" s="46"/>
      <c r="J64" s="37"/>
      <c r="K64" s="37"/>
      <c r="L64" s="37"/>
      <c r="M64" s="38"/>
      <c r="N64" s="46"/>
      <c r="O64" s="37"/>
      <c r="P64" s="37"/>
      <c r="Q64" s="37"/>
      <c r="R64" s="38"/>
      <c r="S64" s="46"/>
      <c r="T64" s="37"/>
      <c r="U64" s="37"/>
      <c r="V64" s="37"/>
      <c r="W64" s="37"/>
      <c r="X64" s="46"/>
    </row>
    <row r="65" spans="1:28" x14ac:dyDescent="0.3">
      <c r="A65" s="37"/>
      <c r="B65" s="37"/>
      <c r="C65" s="37"/>
      <c r="D65" s="46"/>
      <c r="E65" s="45"/>
      <c r="F65" s="37"/>
      <c r="G65" s="37"/>
      <c r="H65" s="38"/>
      <c r="I65" s="46"/>
      <c r="J65" s="46"/>
      <c r="K65" s="37"/>
      <c r="L65" s="37"/>
      <c r="M65" s="38"/>
      <c r="N65" s="46"/>
      <c r="O65" s="46"/>
      <c r="P65" s="37"/>
      <c r="Q65" s="37"/>
      <c r="R65" s="38"/>
      <c r="S65" s="46"/>
      <c r="T65" s="37"/>
      <c r="U65" s="37"/>
      <c r="V65" s="37"/>
      <c r="W65" s="37"/>
      <c r="X65" s="46"/>
    </row>
    <row r="66" spans="1:28" x14ac:dyDescent="0.3">
      <c r="A66" s="37"/>
      <c r="B66" s="37"/>
      <c r="C66" s="37"/>
      <c r="D66" s="46"/>
      <c r="E66" s="45"/>
      <c r="F66" s="37"/>
      <c r="G66" s="37"/>
      <c r="H66" s="38"/>
      <c r="I66" s="46"/>
      <c r="J66" s="46"/>
      <c r="K66" s="37"/>
      <c r="L66" s="37"/>
      <c r="M66" s="38"/>
      <c r="N66" s="46"/>
      <c r="O66" s="46"/>
      <c r="P66" s="37"/>
      <c r="Q66" s="37"/>
      <c r="R66" s="38"/>
      <c r="S66" s="46"/>
      <c r="T66" s="37"/>
      <c r="U66" s="37"/>
      <c r="V66" s="37"/>
      <c r="W66" s="37"/>
      <c r="X66" s="46"/>
    </row>
    <row r="67" spans="1:28" x14ac:dyDescent="0.3">
      <c r="A67" s="37"/>
      <c r="B67" s="37"/>
      <c r="C67" s="37"/>
      <c r="D67" s="46"/>
      <c r="E67" s="45"/>
      <c r="F67" s="37"/>
      <c r="G67" s="37"/>
      <c r="H67" s="38"/>
      <c r="I67" s="46"/>
      <c r="J67" s="46"/>
      <c r="K67" s="37"/>
      <c r="L67" s="37"/>
      <c r="M67" s="38"/>
      <c r="N67" s="46"/>
      <c r="O67" s="46"/>
      <c r="P67" s="37"/>
      <c r="Q67" s="37"/>
      <c r="R67" s="38"/>
      <c r="S67" s="46"/>
      <c r="U67" s="37"/>
      <c r="V67" s="37"/>
      <c r="W67" s="37"/>
      <c r="X67" s="46"/>
    </row>
    <row r="68" spans="1:28" x14ac:dyDescent="0.3">
      <c r="A68" s="37"/>
      <c r="B68" s="37"/>
      <c r="C68" s="37"/>
      <c r="D68" s="46"/>
      <c r="E68" s="45"/>
      <c r="F68" s="37"/>
      <c r="G68" s="37"/>
      <c r="H68" s="38"/>
      <c r="I68" s="46"/>
      <c r="J68" s="46"/>
      <c r="K68" s="37"/>
      <c r="L68" s="37"/>
      <c r="M68" s="38"/>
      <c r="N68" s="46"/>
      <c r="O68" s="46"/>
      <c r="P68" s="37"/>
      <c r="Q68" s="37"/>
      <c r="R68" s="38"/>
      <c r="S68" s="46"/>
      <c r="U68" s="37"/>
      <c r="V68" s="37"/>
      <c r="W68" s="37"/>
      <c r="X68" s="46"/>
    </row>
    <row r="69" spans="1:28" x14ac:dyDescent="0.3">
      <c r="A69" s="37"/>
      <c r="B69" s="37"/>
      <c r="C69" s="37"/>
      <c r="D69" s="46"/>
      <c r="E69" s="45"/>
      <c r="F69" s="37"/>
      <c r="G69" s="37"/>
      <c r="H69" s="38"/>
      <c r="I69" s="46"/>
      <c r="J69" s="46"/>
      <c r="K69" s="37"/>
      <c r="L69" s="37"/>
      <c r="M69" s="38"/>
      <c r="N69" s="46"/>
      <c r="O69" s="46"/>
      <c r="P69" s="37"/>
      <c r="Q69" s="37"/>
      <c r="R69" s="38"/>
      <c r="S69" s="46"/>
      <c r="U69" s="37"/>
      <c r="V69" s="37"/>
      <c r="W69" s="37"/>
      <c r="X69" s="46"/>
    </row>
    <row r="70" spans="1:28" x14ac:dyDescent="0.3">
      <c r="A70" s="37"/>
      <c r="B70" s="37"/>
      <c r="C70" s="38"/>
      <c r="D70" s="47"/>
      <c r="E70" s="55"/>
      <c r="F70" s="45"/>
      <c r="G70" s="45"/>
      <c r="H70" s="37"/>
      <c r="I70" s="47"/>
      <c r="J70" s="37"/>
      <c r="K70" s="37"/>
      <c r="L70" s="46"/>
      <c r="M70" s="56"/>
      <c r="N70" s="55"/>
      <c r="O70" s="37"/>
      <c r="P70" s="37"/>
      <c r="Q70" s="37"/>
      <c r="R70" s="46"/>
      <c r="S70" s="55"/>
      <c r="T70" s="45"/>
      <c r="U70" s="45"/>
      <c r="V70" s="37"/>
      <c r="AA70" s="37"/>
      <c r="AB70" s="37"/>
    </row>
    <row r="71" spans="1:28" x14ac:dyDescent="0.3">
      <c r="A71" s="37"/>
      <c r="B71" s="37"/>
      <c r="C71" s="38"/>
      <c r="D71" s="47"/>
      <c r="E71" s="55"/>
      <c r="F71" s="45"/>
      <c r="G71" s="45"/>
      <c r="H71" s="37"/>
      <c r="I71" s="47"/>
      <c r="J71" s="37"/>
      <c r="K71" s="37"/>
      <c r="L71" s="46"/>
      <c r="M71" s="56"/>
      <c r="N71" s="55"/>
      <c r="O71" s="37"/>
      <c r="P71" s="37"/>
      <c r="Q71" s="37"/>
      <c r="R71" s="46"/>
      <c r="S71" s="55"/>
      <c r="T71" s="45"/>
      <c r="U71" s="45"/>
      <c r="V71" s="37"/>
      <c r="AA71" s="37"/>
      <c r="AB71" s="37"/>
    </row>
    <row r="72" spans="1:28" x14ac:dyDescent="0.3">
      <c r="A72" s="37"/>
      <c r="B72" s="37"/>
      <c r="C72" s="38"/>
      <c r="D72" s="47"/>
      <c r="E72" s="55"/>
      <c r="F72" s="45"/>
      <c r="G72" s="45"/>
      <c r="H72" s="37"/>
      <c r="I72" s="47"/>
      <c r="J72" s="37"/>
      <c r="K72" s="37"/>
      <c r="L72" s="46"/>
      <c r="M72" s="56"/>
      <c r="N72" s="55"/>
      <c r="O72" s="37"/>
      <c r="P72" s="37"/>
      <c r="Q72" s="37"/>
      <c r="R72" s="46"/>
      <c r="S72" s="55"/>
      <c r="T72" s="45"/>
      <c r="U72" s="45"/>
      <c r="V72" s="37"/>
      <c r="W72" s="37"/>
      <c r="X72" s="46"/>
      <c r="Y72" s="37"/>
      <c r="Z72" s="37"/>
      <c r="AA72" s="37"/>
      <c r="AB72" s="37"/>
    </row>
    <row r="73" spans="1:28" x14ac:dyDescent="0.3">
      <c r="A73" s="37"/>
      <c r="B73" s="37"/>
      <c r="C73" s="37"/>
      <c r="D73" s="47"/>
      <c r="E73" s="37"/>
      <c r="F73" s="37"/>
      <c r="G73" s="37"/>
      <c r="H73" s="37"/>
      <c r="I73" s="47"/>
      <c r="J73" s="37"/>
      <c r="K73" s="37"/>
      <c r="L73" s="37"/>
      <c r="M73" s="53"/>
      <c r="N73" s="46"/>
      <c r="O73" s="37"/>
      <c r="P73" s="37"/>
      <c r="Q73" s="37"/>
      <c r="R73" s="37"/>
      <c r="S73" s="46"/>
      <c r="T73" s="37"/>
      <c r="U73" s="37"/>
      <c r="V73" s="37"/>
      <c r="W73" s="37"/>
      <c r="X73" s="46"/>
      <c r="Y73" s="37"/>
      <c r="Z73" s="37"/>
      <c r="AA73" s="37"/>
      <c r="AB73" s="37"/>
    </row>
    <row r="74" spans="1:28" x14ac:dyDescent="0.3">
      <c r="A74" s="37"/>
      <c r="B74" s="37"/>
      <c r="C74" s="46"/>
      <c r="D74" s="47"/>
      <c r="E74" s="37"/>
      <c r="F74" s="37"/>
      <c r="G74" s="37"/>
      <c r="H74" s="37"/>
      <c r="I74" s="47"/>
      <c r="J74" s="37"/>
      <c r="K74" s="37"/>
      <c r="L74" s="37"/>
      <c r="M74" s="53"/>
      <c r="N74" s="46"/>
      <c r="O74" s="37"/>
      <c r="P74" s="37"/>
      <c r="Q74" s="37"/>
      <c r="R74" s="37"/>
      <c r="S74" s="46"/>
      <c r="T74" s="37"/>
      <c r="U74" s="37"/>
      <c r="V74" s="37"/>
      <c r="W74" s="37"/>
      <c r="X74" s="46"/>
      <c r="Y74" s="37"/>
      <c r="Z74" s="37"/>
      <c r="AA74" s="37"/>
      <c r="AB74" s="37"/>
    </row>
    <row r="75" spans="1:28" x14ac:dyDescent="0.3">
      <c r="A75" s="37"/>
      <c r="B75" s="37"/>
      <c r="C75" s="46"/>
      <c r="D75" s="47"/>
      <c r="E75" s="37"/>
      <c r="F75" s="37"/>
      <c r="G75" s="37"/>
      <c r="H75" s="37"/>
      <c r="I75" s="47"/>
      <c r="J75" s="37"/>
      <c r="K75" s="37"/>
      <c r="L75" s="37"/>
      <c r="M75" s="53"/>
      <c r="N75" s="46"/>
      <c r="O75" s="37"/>
      <c r="P75" s="37"/>
      <c r="Q75" s="37"/>
      <c r="R75" s="37"/>
      <c r="S75" s="46"/>
      <c r="T75" s="37"/>
      <c r="U75" s="37"/>
      <c r="V75" s="37"/>
      <c r="W75" s="37"/>
      <c r="X75" s="46"/>
      <c r="Y75" s="37"/>
      <c r="Z75" s="37"/>
      <c r="AA75" s="37"/>
      <c r="AB75" s="37"/>
    </row>
    <row r="76" spans="1:28" x14ac:dyDescent="0.3">
      <c r="A76" s="37"/>
      <c r="B76" s="37"/>
      <c r="C76" s="46"/>
      <c r="D76" s="47"/>
      <c r="E76" s="37"/>
      <c r="F76" s="37"/>
      <c r="G76" s="37"/>
      <c r="H76" s="37"/>
      <c r="I76" s="47"/>
      <c r="J76" s="37"/>
      <c r="K76" s="37"/>
      <c r="L76" s="37"/>
      <c r="M76" s="53"/>
      <c r="N76" s="46"/>
      <c r="O76" s="37"/>
      <c r="P76" s="37"/>
      <c r="Q76" s="37"/>
      <c r="R76" s="37"/>
      <c r="S76" s="46"/>
      <c r="T76" s="37"/>
      <c r="U76" s="37"/>
      <c r="V76" s="37"/>
      <c r="W76" s="37"/>
      <c r="X76" s="46"/>
      <c r="Y76" s="37"/>
      <c r="Z76" s="37"/>
      <c r="AA76" s="37"/>
      <c r="AB76" s="37"/>
    </row>
    <row r="77" spans="1:28" x14ac:dyDescent="0.3">
      <c r="A77" s="37"/>
      <c r="B77" s="37"/>
      <c r="C77" s="46"/>
      <c r="D77" s="47"/>
      <c r="E77" s="37"/>
      <c r="F77" s="37"/>
      <c r="G77" s="37"/>
      <c r="H77" s="37"/>
      <c r="I77" s="47"/>
      <c r="J77" s="37"/>
      <c r="K77" s="37"/>
      <c r="L77" s="37"/>
      <c r="M77" s="53"/>
      <c r="N77" s="46"/>
      <c r="O77" s="37"/>
      <c r="P77" s="37"/>
      <c r="Q77" s="37"/>
      <c r="R77" s="37"/>
      <c r="S77" s="46"/>
      <c r="T77" s="37"/>
      <c r="U77" s="37"/>
      <c r="V77" s="37"/>
      <c r="W77" s="37"/>
      <c r="X77" s="46"/>
      <c r="Y77" s="37"/>
      <c r="Z77" s="37"/>
      <c r="AA77" s="37"/>
      <c r="AB77" s="37"/>
    </row>
    <row r="78" spans="1:28" x14ac:dyDescent="0.3">
      <c r="A78" s="37"/>
      <c r="B78" s="37"/>
      <c r="C78" s="46"/>
      <c r="D78" s="47"/>
      <c r="E78" s="37"/>
      <c r="F78" s="37"/>
      <c r="G78" s="37"/>
      <c r="H78" s="37"/>
      <c r="I78" s="47"/>
      <c r="J78" s="37"/>
      <c r="K78" s="37"/>
      <c r="L78" s="37"/>
      <c r="M78" s="53"/>
      <c r="N78" s="46"/>
      <c r="O78" s="37"/>
      <c r="P78" s="37"/>
      <c r="Q78" s="37"/>
      <c r="R78" s="37"/>
      <c r="S78" s="46"/>
      <c r="T78" s="37"/>
      <c r="U78" s="37"/>
      <c r="V78" s="37"/>
      <c r="W78" s="37"/>
      <c r="X78" s="46"/>
      <c r="Y78" s="37"/>
      <c r="Z78" s="37"/>
      <c r="AA78" s="37"/>
      <c r="AB78" s="37"/>
    </row>
    <row r="79" spans="1:28" x14ac:dyDescent="0.3">
      <c r="A79" s="37"/>
      <c r="B79" s="37"/>
      <c r="C79" s="46"/>
      <c r="D79" s="47"/>
      <c r="E79" s="50"/>
      <c r="F79" s="51"/>
      <c r="G79" s="51"/>
      <c r="H79" s="37"/>
      <c r="I79" s="47"/>
      <c r="J79" s="37"/>
      <c r="K79" s="37"/>
      <c r="L79" s="46"/>
      <c r="M79" s="57"/>
      <c r="N79" s="50"/>
      <c r="O79" s="37"/>
      <c r="P79" s="37"/>
      <c r="Q79" s="37"/>
      <c r="R79" s="46"/>
      <c r="S79" s="50"/>
      <c r="T79" s="51"/>
      <c r="U79" s="51"/>
      <c r="V79" s="37"/>
      <c r="W79" s="37"/>
      <c r="X79" s="46"/>
      <c r="Y79" s="37"/>
      <c r="Z79" s="37"/>
      <c r="AA79" s="37"/>
      <c r="AB79" s="37"/>
    </row>
    <row r="80" spans="1:28" x14ac:dyDescent="0.3">
      <c r="A80" s="37"/>
      <c r="B80" s="37"/>
      <c r="C80" s="55"/>
      <c r="D80" s="47"/>
      <c r="E80" s="55"/>
      <c r="F80" s="45"/>
      <c r="G80" s="45"/>
      <c r="H80" s="37"/>
      <c r="I80" s="47"/>
      <c r="J80" s="37"/>
      <c r="K80" s="37"/>
      <c r="L80" s="46"/>
      <c r="M80" s="56"/>
      <c r="N80" s="55"/>
      <c r="O80" s="37"/>
      <c r="P80" s="37"/>
      <c r="Q80" s="37"/>
      <c r="R80" s="46"/>
      <c r="S80" s="55"/>
      <c r="T80" s="45"/>
      <c r="U80" s="45"/>
      <c r="V80" s="37"/>
      <c r="W80" s="37"/>
      <c r="X80" s="46"/>
      <c r="Y80" s="37"/>
      <c r="Z80" s="37"/>
      <c r="AA80" s="37"/>
      <c r="AB80" s="37"/>
    </row>
    <row r="81" spans="1:28" x14ac:dyDescent="0.3">
      <c r="A81" s="37"/>
      <c r="B81" s="37"/>
      <c r="C81" s="55"/>
      <c r="D81" s="47"/>
      <c r="E81" s="55"/>
      <c r="F81" s="45"/>
      <c r="G81" s="45"/>
      <c r="H81" s="37"/>
      <c r="I81" s="47"/>
      <c r="J81" s="37"/>
      <c r="K81" s="37"/>
      <c r="L81" s="46"/>
      <c r="M81" s="56"/>
      <c r="N81" s="55"/>
      <c r="O81" s="37"/>
      <c r="P81" s="37"/>
      <c r="Q81" s="37"/>
      <c r="R81" s="46"/>
      <c r="S81" s="55"/>
      <c r="T81" s="45"/>
      <c r="U81" s="45"/>
      <c r="V81" s="37"/>
      <c r="W81" s="37"/>
      <c r="X81" s="46"/>
      <c r="Y81" s="37"/>
      <c r="Z81" s="37"/>
      <c r="AA81" s="37"/>
      <c r="AB81" s="37"/>
    </row>
    <row r="82" spans="1:28" x14ac:dyDescent="0.3">
      <c r="A82" s="37"/>
      <c r="B82" s="37"/>
      <c r="C82" s="55"/>
      <c r="D82" s="47"/>
      <c r="E82" s="55"/>
      <c r="F82" s="45"/>
      <c r="G82" s="45"/>
      <c r="H82" s="37"/>
      <c r="I82" s="47"/>
      <c r="J82" s="37"/>
      <c r="K82" s="37"/>
      <c r="L82" s="46"/>
      <c r="M82" s="56"/>
      <c r="N82" s="55"/>
      <c r="O82" s="37"/>
      <c r="P82" s="37"/>
      <c r="Q82" s="37"/>
      <c r="R82" s="46"/>
      <c r="S82" s="55"/>
      <c r="T82" s="45"/>
      <c r="U82" s="45"/>
      <c r="V82" s="37"/>
      <c r="W82" s="37"/>
      <c r="X82" s="46"/>
      <c r="Y82" s="37"/>
      <c r="Z82" s="37"/>
      <c r="AA82" s="37"/>
      <c r="AB82" s="37"/>
    </row>
    <row r="83" spans="1:28" x14ac:dyDescent="0.3">
      <c r="A83" s="37"/>
      <c r="B83" s="37"/>
      <c r="C83" s="55"/>
      <c r="D83" s="47"/>
      <c r="E83" s="55"/>
      <c r="F83" s="45"/>
      <c r="G83" s="45"/>
      <c r="H83" s="37"/>
      <c r="I83" s="47"/>
      <c r="J83" s="37"/>
      <c r="K83" s="37"/>
      <c r="L83" s="46"/>
      <c r="M83" s="56"/>
      <c r="N83" s="55"/>
      <c r="O83" s="37"/>
      <c r="P83" s="37"/>
      <c r="Q83" s="37"/>
      <c r="R83" s="46"/>
      <c r="S83" s="55"/>
      <c r="T83" s="45"/>
      <c r="U83" s="45"/>
      <c r="V83" s="37"/>
      <c r="W83" s="37"/>
      <c r="X83" s="46"/>
      <c r="Y83" s="37"/>
      <c r="Z83" s="37"/>
      <c r="AA83" s="37"/>
      <c r="AB83" s="37"/>
    </row>
    <row r="84" spans="1:28" x14ac:dyDescent="0.3">
      <c r="A84" s="37"/>
      <c r="B84" s="37"/>
      <c r="C84" s="38"/>
      <c r="D84" s="47"/>
      <c r="E84" s="55"/>
      <c r="F84" s="45"/>
      <c r="G84" s="45"/>
      <c r="H84" s="37"/>
      <c r="I84" s="47"/>
      <c r="J84" s="37"/>
      <c r="K84" s="37"/>
      <c r="L84" s="46"/>
      <c r="M84" s="56"/>
      <c r="N84" s="55"/>
      <c r="O84" s="37"/>
      <c r="P84" s="37"/>
      <c r="Q84" s="37"/>
      <c r="R84" s="46"/>
      <c r="S84" s="55"/>
      <c r="T84" s="45"/>
      <c r="U84" s="45"/>
      <c r="V84" s="37"/>
      <c r="W84" s="37"/>
      <c r="X84" s="46"/>
      <c r="Y84" s="37"/>
      <c r="Z84" s="37"/>
      <c r="AA84" s="37"/>
      <c r="AB84" s="37"/>
    </row>
    <row r="85" spans="1:28" x14ac:dyDescent="0.3">
      <c r="A85" s="37"/>
      <c r="B85" s="37"/>
      <c r="C85" s="38"/>
      <c r="D85" s="47"/>
      <c r="E85" s="55"/>
      <c r="F85" s="45"/>
      <c r="G85" s="45"/>
      <c r="H85" s="37"/>
      <c r="I85" s="47"/>
      <c r="J85" s="37"/>
      <c r="K85" s="37"/>
      <c r="L85" s="46"/>
      <c r="M85" s="56"/>
      <c r="N85" s="55"/>
      <c r="O85" s="37"/>
      <c r="P85" s="37"/>
      <c r="Q85" s="37"/>
      <c r="R85" s="46"/>
      <c r="S85" s="55"/>
      <c r="T85" s="45"/>
      <c r="U85" s="45"/>
      <c r="V85" s="37"/>
      <c r="W85" s="37"/>
      <c r="X85" s="46"/>
      <c r="Y85" s="37"/>
      <c r="Z85" s="37"/>
      <c r="AA85" s="37"/>
      <c r="AB85" s="37"/>
    </row>
    <row r="86" spans="1:28" x14ac:dyDescent="0.3">
      <c r="A86" s="37"/>
      <c r="B86" s="37"/>
      <c r="C86" s="38"/>
      <c r="D86" s="47"/>
      <c r="E86" s="55"/>
      <c r="F86" s="45"/>
      <c r="G86" s="45"/>
      <c r="H86" s="37"/>
      <c r="I86" s="47"/>
      <c r="J86" s="37"/>
      <c r="K86" s="37"/>
      <c r="L86" s="46"/>
      <c r="M86" s="56"/>
      <c r="N86" s="55"/>
      <c r="O86" s="37"/>
      <c r="P86" s="37"/>
      <c r="Q86" s="37"/>
      <c r="R86" s="46"/>
      <c r="S86" s="55"/>
      <c r="T86" s="45"/>
      <c r="U86" s="45"/>
      <c r="V86" s="37"/>
      <c r="W86" s="37"/>
      <c r="X86" s="46"/>
      <c r="Y86" s="37"/>
      <c r="Z86" s="37"/>
      <c r="AA86" s="37"/>
      <c r="AB86" s="37"/>
    </row>
    <row r="87" spans="1:28" x14ac:dyDescent="0.3">
      <c r="A87" s="37"/>
      <c r="B87" s="37"/>
      <c r="C87" s="38"/>
      <c r="D87" s="47"/>
      <c r="E87" s="55"/>
      <c r="F87" s="45"/>
      <c r="G87" s="45"/>
      <c r="H87" s="37"/>
      <c r="I87" s="47"/>
      <c r="J87" s="37"/>
      <c r="K87" s="37"/>
      <c r="L87" s="46"/>
      <c r="M87" s="56"/>
      <c r="N87" s="55"/>
      <c r="O87" s="37"/>
      <c r="P87" s="37"/>
      <c r="Q87" s="37"/>
      <c r="R87" s="46"/>
      <c r="S87" s="55"/>
      <c r="T87" s="45"/>
      <c r="U87" s="45"/>
      <c r="V87" s="37"/>
      <c r="W87" s="37"/>
      <c r="X87" s="46"/>
      <c r="Y87" s="37"/>
      <c r="Z87" s="37"/>
      <c r="AA87" s="37"/>
      <c r="AB87" s="37"/>
    </row>
    <row r="88" spans="1:28" x14ac:dyDescent="0.3">
      <c r="A88" s="37"/>
      <c r="B88" s="37"/>
      <c r="C88" s="38"/>
      <c r="D88" s="47"/>
      <c r="E88" s="55"/>
      <c r="F88" s="45"/>
      <c r="G88" s="45"/>
      <c r="H88" s="37"/>
      <c r="I88" s="47"/>
      <c r="J88" s="37"/>
      <c r="K88" s="37"/>
      <c r="L88" s="46"/>
      <c r="M88" s="56"/>
      <c r="N88" s="55"/>
      <c r="O88" s="37"/>
      <c r="P88" s="37"/>
      <c r="Q88" s="37"/>
      <c r="R88" s="46"/>
      <c r="S88" s="55"/>
      <c r="T88" s="45"/>
      <c r="U88" s="45"/>
      <c r="V88" s="37"/>
      <c r="W88" s="37"/>
      <c r="X88" s="46"/>
      <c r="Y88" s="37"/>
      <c r="Z88" s="37"/>
      <c r="AA88" s="37"/>
      <c r="AB88" s="37"/>
    </row>
    <row r="89" spans="1:28" x14ac:dyDescent="0.3">
      <c r="A89" s="37"/>
      <c r="B89" s="37"/>
      <c r="C89" s="38"/>
      <c r="D89" s="47"/>
      <c r="E89" s="55"/>
      <c r="F89" s="45"/>
      <c r="G89" s="45"/>
      <c r="H89" s="37"/>
      <c r="I89" s="47"/>
      <c r="J89" s="37"/>
      <c r="K89" s="37"/>
      <c r="L89" s="46"/>
      <c r="M89" s="56"/>
      <c r="N89" s="55"/>
      <c r="O89" s="37"/>
      <c r="P89" s="37"/>
      <c r="Q89" s="37"/>
      <c r="R89" s="46"/>
      <c r="S89" s="55"/>
      <c r="T89" s="45"/>
      <c r="U89" s="45"/>
      <c r="V89" s="37"/>
      <c r="W89" s="37"/>
      <c r="X89" s="46"/>
      <c r="Y89" s="37"/>
      <c r="Z89" s="37"/>
      <c r="AA89" s="37"/>
      <c r="AB89" s="37"/>
    </row>
    <row r="90" spans="1:28" x14ac:dyDescent="0.3">
      <c r="A90" s="37"/>
      <c r="B90" s="37"/>
      <c r="C90" s="38"/>
      <c r="D90" s="47"/>
      <c r="E90" s="55"/>
      <c r="F90" s="45"/>
      <c r="G90" s="45"/>
      <c r="H90" s="37"/>
      <c r="I90" s="47"/>
      <c r="J90" s="37"/>
      <c r="K90" s="37"/>
      <c r="L90" s="46"/>
      <c r="M90" s="56"/>
      <c r="N90" s="55"/>
      <c r="O90" s="37"/>
      <c r="P90" s="37"/>
      <c r="Q90" s="37"/>
      <c r="R90" s="46"/>
      <c r="S90" s="55"/>
      <c r="T90" s="45"/>
      <c r="U90" s="45"/>
      <c r="V90" s="37"/>
      <c r="W90" s="37"/>
      <c r="X90" s="46"/>
      <c r="Y90" s="37"/>
      <c r="Z90" s="37"/>
      <c r="AA90" s="37"/>
      <c r="AB90" s="37"/>
    </row>
    <row r="91" spans="1:28" x14ac:dyDescent="0.3">
      <c r="A91" s="37"/>
      <c r="B91" s="37"/>
      <c r="C91" s="38"/>
      <c r="D91" s="47"/>
      <c r="E91" s="55"/>
      <c r="F91" s="45"/>
      <c r="G91" s="45"/>
      <c r="H91" s="37"/>
      <c r="I91" s="47"/>
      <c r="J91" s="37"/>
      <c r="K91" s="37"/>
      <c r="L91" s="46"/>
      <c r="M91" s="56"/>
      <c r="N91" s="55"/>
      <c r="O91" s="37"/>
      <c r="P91" s="37"/>
      <c r="Q91" s="37"/>
      <c r="R91" s="46"/>
      <c r="S91" s="55"/>
      <c r="T91" s="45"/>
      <c r="U91" s="45"/>
      <c r="V91" s="37"/>
      <c r="W91" s="37"/>
      <c r="X91" s="46"/>
      <c r="Y91" s="37"/>
      <c r="Z91" s="37"/>
      <c r="AA91" s="37"/>
      <c r="AB91" s="37"/>
    </row>
    <row r="92" spans="1:28" x14ac:dyDescent="0.3">
      <c r="A92" s="37"/>
      <c r="B92" s="37"/>
      <c r="C92" s="38"/>
      <c r="D92" s="47"/>
      <c r="E92" s="55"/>
      <c r="F92" s="45"/>
      <c r="G92" s="45"/>
      <c r="H92" s="37"/>
      <c r="I92" s="47"/>
      <c r="J92" s="37"/>
      <c r="K92" s="37"/>
      <c r="L92" s="46"/>
      <c r="M92" s="56"/>
      <c r="N92" s="55"/>
      <c r="O92" s="37"/>
      <c r="P92" s="37"/>
      <c r="Q92" s="37"/>
      <c r="R92" s="46"/>
      <c r="S92" s="55"/>
      <c r="T92" s="45"/>
      <c r="U92" s="45"/>
      <c r="V92" s="37"/>
      <c r="W92" s="37"/>
      <c r="X92" s="46"/>
      <c r="Y92" s="37"/>
      <c r="Z92" s="37"/>
      <c r="AA92" s="37"/>
      <c r="AB92" s="37"/>
    </row>
    <row r="93" spans="1:28" x14ac:dyDescent="0.3">
      <c r="A93" s="37"/>
      <c r="B93" s="37"/>
      <c r="C93" s="38"/>
      <c r="D93" s="47"/>
      <c r="E93" s="55"/>
      <c r="F93" s="45"/>
      <c r="G93" s="45"/>
      <c r="H93" s="37"/>
      <c r="I93" s="47"/>
      <c r="J93" s="37"/>
      <c r="K93" s="37"/>
      <c r="L93" s="46"/>
      <c r="M93" s="56"/>
      <c r="N93" s="55"/>
      <c r="O93" s="37"/>
      <c r="P93" s="37"/>
      <c r="Q93" s="37"/>
      <c r="R93" s="46"/>
      <c r="S93" s="55"/>
      <c r="T93" s="45"/>
      <c r="U93" s="45"/>
      <c r="V93" s="37"/>
      <c r="W93" s="37"/>
      <c r="X93" s="46"/>
      <c r="Y93" s="37"/>
      <c r="Z93" s="37"/>
      <c r="AA93" s="37"/>
      <c r="AB93" s="37"/>
    </row>
    <row r="94" spans="1:28" x14ac:dyDescent="0.3">
      <c r="A94" s="37"/>
      <c r="B94" s="37"/>
      <c r="C94" s="38"/>
      <c r="D94" s="47"/>
      <c r="E94" s="55"/>
      <c r="F94" s="45"/>
      <c r="G94" s="45"/>
      <c r="H94" s="37"/>
      <c r="I94" s="47"/>
      <c r="J94" s="37"/>
      <c r="K94" s="37"/>
      <c r="L94" s="46"/>
      <c r="M94" s="56"/>
      <c r="N94" s="55"/>
      <c r="O94" s="37"/>
      <c r="P94" s="37"/>
      <c r="Q94" s="37"/>
      <c r="R94" s="46"/>
      <c r="S94" s="55"/>
      <c r="T94" s="45"/>
      <c r="U94" s="45"/>
      <c r="V94" s="37"/>
      <c r="W94" s="37"/>
      <c r="X94" s="46"/>
      <c r="Y94" s="37"/>
      <c r="Z94" s="37"/>
      <c r="AA94" s="37"/>
      <c r="AB94" s="37"/>
    </row>
    <row r="95" spans="1:28" x14ac:dyDescent="0.3">
      <c r="A95" s="37"/>
      <c r="B95" s="37"/>
      <c r="C95" s="38"/>
      <c r="D95" s="47"/>
      <c r="E95" s="55"/>
      <c r="F95" s="45"/>
      <c r="G95" s="45"/>
      <c r="H95" s="37"/>
      <c r="I95" s="47"/>
      <c r="J95" s="37"/>
      <c r="K95" s="37"/>
      <c r="L95" s="46"/>
      <c r="M95" s="56"/>
      <c r="N95" s="55"/>
      <c r="O95" s="37"/>
      <c r="P95" s="37"/>
      <c r="Q95" s="37"/>
      <c r="R95" s="46"/>
      <c r="S95" s="55"/>
      <c r="T95" s="45"/>
      <c r="U95" s="45"/>
      <c r="V95" s="37"/>
      <c r="W95" s="37"/>
      <c r="X95" s="46"/>
      <c r="Y95" s="37"/>
      <c r="Z95" s="37"/>
      <c r="AA95" s="37"/>
      <c r="AB95" s="37"/>
    </row>
    <row r="96" spans="1:28" x14ac:dyDescent="0.3">
      <c r="A96" s="37"/>
      <c r="B96" s="37"/>
      <c r="C96" s="38"/>
      <c r="D96" s="47"/>
      <c r="E96" s="55"/>
      <c r="F96" s="45"/>
      <c r="G96" s="45"/>
      <c r="H96" s="37"/>
      <c r="I96" s="47"/>
      <c r="J96" s="37"/>
      <c r="K96" s="37"/>
      <c r="L96" s="46"/>
      <c r="M96" s="56"/>
      <c r="N96" s="55"/>
      <c r="O96" s="37"/>
      <c r="P96" s="37"/>
      <c r="Q96" s="37"/>
      <c r="R96" s="46"/>
      <c r="S96" s="55"/>
      <c r="T96" s="45"/>
      <c r="U96" s="45"/>
      <c r="V96" s="37"/>
      <c r="W96" s="37"/>
      <c r="X96" s="46"/>
      <c r="Y96" s="37"/>
      <c r="Z96" s="37"/>
      <c r="AA96" s="37"/>
      <c r="AB96" s="37"/>
    </row>
    <row r="97" spans="1:28" x14ac:dyDescent="0.3">
      <c r="A97" s="37"/>
      <c r="B97" s="37"/>
      <c r="C97" s="38"/>
      <c r="D97" s="47"/>
      <c r="E97" s="55"/>
      <c r="F97" s="45"/>
      <c r="G97" s="45"/>
      <c r="H97" s="37"/>
      <c r="I97" s="47"/>
      <c r="J97" s="37"/>
      <c r="K97" s="37"/>
      <c r="L97" s="46"/>
      <c r="M97" s="56"/>
      <c r="N97" s="55"/>
      <c r="O97" s="37"/>
      <c r="P97" s="37"/>
      <c r="Q97" s="37"/>
      <c r="R97" s="46"/>
      <c r="S97" s="55"/>
      <c r="T97" s="45"/>
      <c r="U97" s="45"/>
      <c r="V97" s="37"/>
      <c r="W97" s="37"/>
      <c r="X97" s="46"/>
      <c r="Y97" s="37"/>
      <c r="Z97" s="37"/>
      <c r="AA97" s="37"/>
      <c r="AB97" s="37"/>
    </row>
    <row r="98" spans="1:28" x14ac:dyDescent="0.3">
      <c r="A98" s="37"/>
      <c r="B98" s="37"/>
      <c r="C98" s="38"/>
      <c r="D98" s="47"/>
      <c r="E98" s="55"/>
      <c r="F98" s="45"/>
      <c r="G98" s="45"/>
      <c r="H98" s="37"/>
      <c r="I98" s="47"/>
      <c r="J98" s="37"/>
      <c r="K98" s="37"/>
      <c r="L98" s="46"/>
      <c r="M98" s="56"/>
      <c r="N98" s="55"/>
      <c r="O98" s="37"/>
      <c r="P98" s="37"/>
      <c r="Q98" s="37"/>
      <c r="R98" s="46"/>
      <c r="S98" s="55"/>
      <c r="T98" s="45"/>
      <c r="U98" s="45"/>
      <c r="V98" s="37"/>
      <c r="W98" s="37"/>
      <c r="X98" s="46"/>
      <c r="Y98" s="37"/>
      <c r="Z98" s="37"/>
      <c r="AA98" s="37"/>
      <c r="AB98" s="37"/>
    </row>
    <row r="99" spans="1:28" x14ac:dyDescent="0.3">
      <c r="A99" s="37"/>
      <c r="B99" s="37"/>
      <c r="C99" s="38"/>
      <c r="D99" s="47"/>
      <c r="E99" s="55"/>
      <c r="F99" s="45"/>
      <c r="G99" s="45"/>
      <c r="H99" s="37"/>
      <c r="I99" s="47"/>
      <c r="J99" s="37"/>
      <c r="K99" s="37"/>
      <c r="L99" s="46"/>
      <c r="M99" s="56"/>
      <c r="N99" s="55"/>
      <c r="O99" s="37"/>
      <c r="P99" s="37"/>
      <c r="Q99" s="37"/>
      <c r="R99" s="46"/>
      <c r="S99" s="55"/>
      <c r="T99" s="45"/>
      <c r="U99" s="45"/>
      <c r="V99" s="37"/>
      <c r="W99" s="37"/>
      <c r="X99" s="46"/>
      <c r="Y99" s="37"/>
      <c r="Z99" s="37"/>
      <c r="AA99" s="37"/>
      <c r="AB99" s="37"/>
    </row>
    <row r="100" spans="1:28" x14ac:dyDescent="0.3">
      <c r="A100" s="37"/>
      <c r="B100" s="37"/>
      <c r="C100" s="38"/>
      <c r="D100" s="47"/>
      <c r="E100" s="55"/>
      <c r="F100" s="45"/>
      <c r="G100" s="45"/>
      <c r="H100" s="37"/>
      <c r="I100" s="47"/>
      <c r="J100" s="37"/>
      <c r="K100" s="37"/>
      <c r="L100" s="46"/>
      <c r="M100" s="56"/>
      <c r="N100" s="55"/>
      <c r="O100" s="37"/>
      <c r="P100" s="37"/>
      <c r="Q100" s="37"/>
      <c r="R100" s="46"/>
      <c r="S100" s="55"/>
      <c r="T100" s="45"/>
      <c r="U100" s="45"/>
      <c r="V100" s="37"/>
      <c r="W100" s="37"/>
      <c r="X100" s="46"/>
      <c r="Y100" s="37"/>
      <c r="Z100" s="37"/>
      <c r="AA100" s="37"/>
      <c r="AB100" s="37"/>
    </row>
    <row r="101" spans="1:28" x14ac:dyDescent="0.3">
      <c r="A101" s="37"/>
      <c r="B101" s="37"/>
      <c r="C101" s="38"/>
      <c r="D101" s="47"/>
      <c r="E101" s="55"/>
      <c r="F101" s="45"/>
      <c r="G101" s="45"/>
      <c r="H101" s="37"/>
      <c r="I101" s="47"/>
      <c r="J101" s="37"/>
      <c r="K101" s="37"/>
      <c r="L101" s="46"/>
      <c r="M101" s="56"/>
      <c r="N101" s="55"/>
      <c r="O101" s="37"/>
      <c r="P101" s="37"/>
      <c r="Q101" s="37"/>
      <c r="R101" s="46"/>
      <c r="S101" s="55"/>
      <c r="T101" s="45"/>
      <c r="U101" s="45"/>
      <c r="V101" s="37"/>
      <c r="W101" s="37"/>
      <c r="X101" s="46"/>
      <c r="Y101" s="37"/>
      <c r="Z101" s="37"/>
      <c r="AA101" s="37"/>
      <c r="AB101" s="37"/>
    </row>
    <row r="102" spans="1:28" x14ac:dyDescent="0.3">
      <c r="A102" s="37"/>
      <c r="B102" s="37"/>
      <c r="C102" s="38"/>
      <c r="D102" s="47"/>
      <c r="E102" s="55"/>
      <c r="F102" s="45"/>
      <c r="G102" s="45"/>
      <c r="H102" s="37"/>
      <c r="I102" s="47"/>
      <c r="J102" s="37"/>
      <c r="K102" s="37"/>
      <c r="L102" s="46"/>
      <c r="M102" s="56"/>
      <c r="N102" s="55"/>
      <c r="O102" s="37"/>
      <c r="P102" s="37"/>
      <c r="Q102" s="37"/>
      <c r="R102" s="46"/>
      <c r="S102" s="55"/>
      <c r="T102" s="45"/>
      <c r="U102" s="45"/>
      <c r="V102" s="37"/>
      <c r="W102" s="37"/>
      <c r="X102" s="46"/>
      <c r="Y102" s="37"/>
      <c r="Z102" s="37"/>
      <c r="AA102" s="37"/>
      <c r="AB102" s="37"/>
    </row>
    <row r="103" spans="1:28" x14ac:dyDescent="0.3">
      <c r="A103" s="37"/>
      <c r="B103" s="37"/>
      <c r="C103" s="38"/>
      <c r="D103" s="47"/>
      <c r="E103" s="55"/>
      <c r="F103" s="45"/>
      <c r="G103" s="45"/>
      <c r="H103" s="37"/>
      <c r="I103" s="47"/>
      <c r="J103" s="37"/>
      <c r="K103" s="37"/>
      <c r="L103" s="46"/>
      <c r="M103" s="56"/>
      <c r="N103" s="55"/>
      <c r="O103" s="37"/>
      <c r="P103" s="37"/>
      <c r="Q103" s="37"/>
      <c r="R103" s="46"/>
      <c r="S103" s="55"/>
      <c r="T103" s="45"/>
      <c r="U103" s="45"/>
      <c r="V103" s="37"/>
      <c r="W103" s="37"/>
      <c r="X103" s="46"/>
      <c r="Y103" s="37"/>
      <c r="Z103" s="37"/>
      <c r="AA103" s="37"/>
      <c r="AB103" s="37"/>
    </row>
    <row r="104" spans="1:28" x14ac:dyDescent="0.3">
      <c r="A104" s="37"/>
      <c r="B104" s="37"/>
      <c r="C104" s="37"/>
      <c r="D104" s="47"/>
      <c r="E104" s="37"/>
      <c r="F104" s="37"/>
      <c r="G104" s="37"/>
      <c r="H104" s="37"/>
      <c r="I104" s="47"/>
      <c r="J104" s="37"/>
      <c r="K104" s="37"/>
      <c r="L104" s="37"/>
      <c r="M104" s="53"/>
      <c r="N104" s="46"/>
      <c r="O104" s="37"/>
      <c r="P104" s="37"/>
      <c r="Q104" s="37"/>
      <c r="R104" s="37"/>
      <c r="S104" s="46"/>
      <c r="T104" s="37"/>
      <c r="U104" s="37"/>
      <c r="V104" s="37"/>
      <c r="W104" s="37"/>
      <c r="X104" s="46"/>
      <c r="Y104" s="37"/>
      <c r="Z104" s="37"/>
      <c r="AA104" s="37"/>
      <c r="AB104" s="37"/>
    </row>
    <row r="105" spans="1:28" x14ac:dyDescent="0.3">
      <c r="A105" s="37"/>
      <c r="B105" s="37"/>
      <c r="C105" s="38"/>
      <c r="D105" s="47"/>
      <c r="E105" s="55"/>
      <c r="F105" s="45"/>
      <c r="G105" s="45"/>
      <c r="H105" s="37"/>
      <c r="I105" s="47"/>
      <c r="J105" s="37"/>
      <c r="K105" s="37"/>
      <c r="L105" s="46"/>
      <c r="M105" s="56"/>
      <c r="N105" s="55"/>
      <c r="O105" s="37"/>
      <c r="P105" s="37"/>
      <c r="Q105" s="37"/>
      <c r="R105" s="46"/>
      <c r="S105" s="55"/>
      <c r="T105" s="45"/>
      <c r="U105" s="45"/>
      <c r="V105" s="46"/>
      <c r="W105" s="37"/>
      <c r="X105" s="46"/>
      <c r="Y105" s="46"/>
      <c r="Z105" s="55"/>
      <c r="AA105" s="45"/>
      <c r="AB105" s="45"/>
    </row>
    <row r="106" spans="1:28" x14ac:dyDescent="0.3">
      <c r="A106" s="37"/>
      <c r="B106" s="37"/>
      <c r="C106" s="38"/>
      <c r="D106" s="47"/>
      <c r="E106" s="55"/>
      <c r="F106" s="45"/>
      <c r="G106" s="45"/>
      <c r="H106" s="37"/>
      <c r="I106" s="47"/>
      <c r="J106" s="37"/>
      <c r="K106" s="37"/>
      <c r="L106" s="46"/>
      <c r="M106" s="56"/>
      <c r="N106" s="55"/>
      <c r="O106" s="37"/>
      <c r="P106" s="37"/>
      <c r="Q106" s="37"/>
      <c r="R106" s="46"/>
      <c r="S106" s="55"/>
      <c r="T106" s="45"/>
      <c r="U106" s="45"/>
      <c r="V106" s="46"/>
      <c r="W106" s="37"/>
      <c r="X106" s="46"/>
      <c r="Y106" s="46"/>
      <c r="Z106" s="55"/>
      <c r="AA106" s="45"/>
      <c r="AB106" s="45"/>
    </row>
    <row r="107" spans="1:28" x14ac:dyDescent="0.3">
      <c r="A107" s="37"/>
      <c r="B107" s="37"/>
      <c r="C107" s="38"/>
      <c r="D107" s="47"/>
      <c r="E107" s="55"/>
      <c r="F107" s="45"/>
      <c r="G107" s="45"/>
      <c r="H107" s="37"/>
      <c r="I107" s="47"/>
      <c r="J107" s="37"/>
      <c r="K107" s="37"/>
      <c r="L107" s="46"/>
      <c r="M107" s="56"/>
      <c r="N107" s="55"/>
      <c r="O107" s="37"/>
      <c r="P107" s="37"/>
      <c r="Q107" s="37"/>
      <c r="R107" s="46"/>
      <c r="S107" s="55"/>
      <c r="T107" s="45"/>
      <c r="U107" s="45"/>
      <c r="V107" s="46"/>
      <c r="W107" s="37"/>
      <c r="X107" s="46"/>
      <c r="Y107" s="46"/>
      <c r="Z107" s="55"/>
      <c r="AA107" s="45"/>
      <c r="AB107" s="45"/>
    </row>
    <row r="108" spans="1:28" x14ac:dyDescent="0.3">
      <c r="A108" s="37"/>
      <c r="B108" s="37"/>
      <c r="C108" s="38"/>
      <c r="D108" s="47"/>
      <c r="E108" s="55"/>
      <c r="F108" s="45"/>
      <c r="G108" s="45"/>
      <c r="H108" s="37"/>
      <c r="I108" s="47"/>
      <c r="J108" s="37"/>
      <c r="K108" s="37"/>
      <c r="L108" s="46"/>
      <c r="M108" s="56"/>
      <c r="N108" s="55"/>
      <c r="O108" s="37"/>
      <c r="P108" s="37"/>
      <c r="Q108" s="37"/>
      <c r="R108" s="46"/>
      <c r="S108" s="55"/>
      <c r="T108" s="45"/>
      <c r="U108" s="45"/>
      <c r="V108" s="46"/>
      <c r="W108" s="37"/>
      <c r="X108" s="46"/>
      <c r="Y108" s="46"/>
      <c r="Z108" s="55"/>
      <c r="AA108" s="45"/>
      <c r="AB108" s="45"/>
    </row>
    <row r="109" spans="1:28" x14ac:dyDescent="0.3">
      <c r="A109" s="37"/>
      <c r="B109" s="37"/>
      <c r="C109" s="38"/>
      <c r="D109" s="47"/>
      <c r="E109" s="55"/>
      <c r="F109" s="45"/>
      <c r="G109" s="45"/>
      <c r="H109" s="37"/>
      <c r="I109" s="47"/>
      <c r="J109" s="37"/>
      <c r="K109" s="37"/>
      <c r="L109" s="46"/>
      <c r="M109" s="56"/>
      <c r="N109" s="55"/>
      <c r="O109" s="37"/>
      <c r="P109" s="37"/>
      <c r="Q109" s="37"/>
      <c r="R109" s="46"/>
      <c r="S109" s="55"/>
      <c r="T109" s="45"/>
      <c r="U109" s="45"/>
      <c r="V109" s="46"/>
      <c r="W109" s="37"/>
      <c r="X109" s="46"/>
      <c r="Y109" s="46"/>
      <c r="Z109" s="55"/>
      <c r="AA109" s="45"/>
      <c r="AB109" s="45"/>
    </row>
    <row r="110" spans="1:28" x14ac:dyDescent="0.3">
      <c r="A110" s="37"/>
      <c r="B110" s="37"/>
      <c r="C110" s="38"/>
      <c r="D110" s="47"/>
      <c r="E110" s="55"/>
      <c r="F110" s="45"/>
      <c r="G110" s="45"/>
      <c r="H110" s="37"/>
      <c r="I110" s="47"/>
      <c r="J110" s="37"/>
      <c r="K110" s="37"/>
      <c r="L110" s="46"/>
      <c r="M110" s="56"/>
      <c r="N110" s="55"/>
      <c r="O110" s="37"/>
      <c r="P110" s="37"/>
      <c r="Q110" s="37"/>
      <c r="R110" s="46"/>
      <c r="S110" s="55"/>
      <c r="T110" s="45"/>
      <c r="U110" s="45"/>
      <c r="V110" s="46"/>
      <c r="W110" s="37"/>
      <c r="X110" s="46"/>
      <c r="Y110" s="46"/>
      <c r="Z110" s="55"/>
      <c r="AA110" s="45"/>
      <c r="AB110" s="45"/>
    </row>
    <row r="111" spans="1:28" x14ac:dyDescent="0.3">
      <c r="A111" s="37"/>
      <c r="B111" s="37"/>
      <c r="C111" s="38"/>
      <c r="D111" s="47"/>
      <c r="E111" s="55"/>
      <c r="F111" s="45"/>
      <c r="G111" s="45"/>
      <c r="H111" s="37"/>
      <c r="I111" s="47"/>
      <c r="J111" s="37"/>
      <c r="K111" s="37"/>
      <c r="L111" s="46"/>
      <c r="M111" s="56"/>
      <c r="N111" s="55"/>
      <c r="O111" s="37"/>
      <c r="P111" s="37"/>
      <c r="Q111" s="37"/>
      <c r="R111" s="46"/>
      <c r="S111" s="55"/>
      <c r="T111" s="45"/>
      <c r="U111" s="45"/>
      <c r="V111" s="46"/>
      <c r="W111" s="37"/>
      <c r="X111" s="46"/>
      <c r="Y111" s="46"/>
      <c r="Z111" s="55"/>
      <c r="AA111" s="45"/>
      <c r="AB111" s="45"/>
    </row>
    <row r="112" spans="1:28" x14ac:dyDescent="0.3">
      <c r="A112" s="37"/>
      <c r="B112" s="37"/>
      <c r="C112" s="38"/>
      <c r="D112" s="47"/>
      <c r="E112" s="55"/>
      <c r="F112" s="45"/>
      <c r="G112" s="45"/>
      <c r="H112" s="37"/>
      <c r="I112" s="47"/>
      <c r="J112" s="37"/>
      <c r="K112" s="37"/>
      <c r="L112" s="46"/>
      <c r="M112" s="56"/>
      <c r="N112" s="55"/>
      <c r="O112" s="37"/>
      <c r="P112" s="37"/>
      <c r="Q112" s="37"/>
      <c r="R112" s="46"/>
      <c r="S112" s="55"/>
      <c r="T112" s="45"/>
      <c r="U112" s="45"/>
      <c r="V112" s="46"/>
      <c r="W112" s="37"/>
      <c r="X112" s="46"/>
      <c r="Y112" s="46"/>
      <c r="Z112" s="55"/>
      <c r="AA112" s="45"/>
      <c r="AB112" s="45"/>
    </row>
    <row r="113" spans="1:28" x14ac:dyDescent="0.3">
      <c r="A113" s="37"/>
      <c r="B113" s="37"/>
      <c r="C113" s="38"/>
      <c r="D113" s="47"/>
      <c r="E113" s="55"/>
      <c r="F113" s="45"/>
      <c r="G113" s="45"/>
      <c r="H113" s="37"/>
      <c r="I113" s="47"/>
      <c r="J113" s="37"/>
      <c r="K113" s="37"/>
      <c r="L113" s="46"/>
      <c r="M113" s="56"/>
      <c r="N113" s="55"/>
      <c r="O113" s="37"/>
      <c r="P113" s="37"/>
      <c r="Q113" s="37"/>
      <c r="R113" s="46"/>
      <c r="S113" s="55"/>
      <c r="T113" s="45"/>
      <c r="U113" s="45"/>
      <c r="V113" s="46"/>
      <c r="W113" s="37"/>
      <c r="X113" s="46"/>
      <c r="Y113" s="46"/>
      <c r="Z113" s="55"/>
      <c r="AA113" s="45"/>
      <c r="AB113" s="45"/>
    </row>
    <row r="114" spans="1:28" x14ac:dyDescent="0.3">
      <c r="A114" s="37"/>
      <c r="B114" s="37"/>
      <c r="C114" s="38"/>
      <c r="D114" s="47"/>
      <c r="E114" s="55"/>
      <c r="F114" s="45"/>
      <c r="G114" s="45"/>
      <c r="H114" s="37"/>
      <c r="I114" s="47"/>
      <c r="J114" s="37"/>
      <c r="K114" s="37"/>
      <c r="L114" s="46"/>
      <c r="M114" s="56"/>
      <c r="N114" s="55"/>
      <c r="O114" s="37"/>
      <c r="P114" s="37"/>
      <c r="Q114" s="37"/>
      <c r="R114" s="46"/>
      <c r="S114" s="55"/>
      <c r="T114" s="45"/>
      <c r="U114" s="45"/>
      <c r="V114" s="46"/>
      <c r="W114" s="37"/>
      <c r="X114" s="46"/>
      <c r="Y114" s="46"/>
      <c r="Z114" s="55"/>
      <c r="AA114" s="45"/>
      <c r="AB114" s="45"/>
    </row>
    <row r="115" spans="1:28" x14ac:dyDescent="0.3">
      <c r="A115" s="37"/>
      <c r="B115" s="37"/>
      <c r="C115" s="38"/>
      <c r="D115" s="47"/>
      <c r="E115" s="55"/>
      <c r="F115" s="45"/>
      <c r="G115" s="45"/>
      <c r="H115" s="37"/>
      <c r="I115" s="47"/>
      <c r="J115" s="37"/>
      <c r="K115" s="37"/>
      <c r="L115" s="46"/>
      <c r="M115" s="56"/>
      <c r="N115" s="55"/>
      <c r="O115" s="37"/>
      <c r="P115" s="37"/>
      <c r="Q115" s="37"/>
      <c r="R115" s="46"/>
      <c r="S115" s="55"/>
      <c r="T115" s="45"/>
      <c r="U115" s="45"/>
      <c r="V115" s="46"/>
      <c r="W115" s="37"/>
      <c r="X115" s="46"/>
      <c r="Y115" s="46"/>
      <c r="Z115" s="55"/>
      <c r="AA115" s="45"/>
      <c r="AB115" s="45"/>
    </row>
    <row r="116" spans="1:28" x14ac:dyDescent="0.3">
      <c r="A116" s="37"/>
      <c r="B116" s="37"/>
      <c r="C116" s="38"/>
      <c r="D116" s="47"/>
      <c r="E116" s="55"/>
      <c r="F116" s="45"/>
      <c r="G116" s="45"/>
      <c r="H116" s="37"/>
      <c r="I116" s="47"/>
      <c r="J116" s="37"/>
      <c r="K116" s="37"/>
      <c r="L116" s="46"/>
      <c r="M116" s="56"/>
      <c r="N116" s="55"/>
      <c r="O116" s="37"/>
      <c r="P116" s="37"/>
      <c r="Q116" s="37"/>
      <c r="R116" s="46"/>
      <c r="S116" s="55"/>
      <c r="T116" s="45"/>
      <c r="U116" s="45"/>
      <c r="V116" s="46"/>
      <c r="W116" s="37"/>
      <c r="X116" s="46"/>
      <c r="Y116" s="46"/>
      <c r="Z116" s="55"/>
      <c r="AA116" s="45"/>
      <c r="AB116" s="45"/>
    </row>
    <row r="117" spans="1:28" x14ac:dyDescent="0.3">
      <c r="A117" s="37"/>
      <c r="B117" s="37"/>
      <c r="C117" s="38"/>
      <c r="D117" s="47"/>
      <c r="E117" s="55"/>
      <c r="F117" s="45"/>
      <c r="G117" s="45"/>
      <c r="H117" s="37"/>
      <c r="I117" s="47"/>
      <c r="J117" s="37"/>
      <c r="K117" s="37"/>
      <c r="L117" s="46"/>
      <c r="M117" s="56"/>
      <c r="N117" s="55"/>
      <c r="O117" s="37"/>
      <c r="P117" s="37"/>
      <c r="Q117" s="37"/>
      <c r="R117" s="46"/>
      <c r="S117" s="55"/>
      <c r="T117" s="45"/>
      <c r="U117" s="45"/>
      <c r="V117" s="46"/>
      <c r="W117" s="37"/>
      <c r="X117" s="46"/>
      <c r="Y117" s="46"/>
      <c r="Z117" s="55"/>
      <c r="AA117" s="45"/>
      <c r="AB117" s="45"/>
    </row>
    <row r="118" spans="1:28" x14ac:dyDescent="0.3">
      <c r="A118" s="37"/>
      <c r="B118" s="37"/>
      <c r="C118" s="38"/>
      <c r="D118" s="47"/>
      <c r="E118" s="55"/>
      <c r="F118" s="45"/>
      <c r="G118" s="45"/>
      <c r="H118" s="37"/>
      <c r="I118" s="47"/>
      <c r="J118" s="37"/>
      <c r="K118" s="37"/>
      <c r="L118" s="46"/>
      <c r="M118" s="56"/>
      <c r="N118" s="55"/>
      <c r="O118" s="37"/>
      <c r="P118" s="37"/>
      <c r="Q118" s="37"/>
      <c r="R118" s="46"/>
      <c r="S118" s="55"/>
      <c r="T118" s="45"/>
      <c r="U118" s="45"/>
      <c r="V118" s="46"/>
      <c r="W118" s="37"/>
      <c r="X118" s="46"/>
      <c r="Y118" s="46"/>
      <c r="Z118" s="55"/>
      <c r="AA118" s="45"/>
      <c r="AB118" s="45"/>
    </row>
    <row r="119" spans="1:28" x14ac:dyDescent="0.3">
      <c r="A119" s="37"/>
      <c r="B119" s="37"/>
      <c r="C119" s="38"/>
      <c r="D119" s="47"/>
      <c r="E119" s="55"/>
      <c r="F119" s="45"/>
      <c r="G119" s="45"/>
      <c r="H119" s="37"/>
      <c r="I119" s="47"/>
      <c r="J119" s="37"/>
      <c r="K119" s="37"/>
      <c r="L119" s="46"/>
      <c r="M119" s="56"/>
      <c r="N119" s="55"/>
      <c r="O119" s="37"/>
      <c r="P119" s="37"/>
      <c r="Q119" s="37"/>
      <c r="R119" s="46"/>
      <c r="S119" s="55"/>
      <c r="T119" s="45"/>
      <c r="U119" s="45"/>
      <c r="V119" s="46"/>
      <c r="W119" s="37"/>
      <c r="X119" s="46"/>
      <c r="Y119" s="46"/>
      <c r="Z119" s="55"/>
      <c r="AA119" s="45"/>
      <c r="AB119" s="45"/>
    </row>
    <row r="120" spans="1:28" x14ac:dyDescent="0.3">
      <c r="A120" s="37"/>
      <c r="B120" s="37"/>
      <c r="C120" s="38"/>
      <c r="D120" s="47"/>
      <c r="E120" s="55"/>
      <c r="F120" s="45"/>
      <c r="G120" s="45"/>
      <c r="H120" s="37"/>
      <c r="I120" s="47"/>
      <c r="J120" s="37"/>
      <c r="K120" s="37"/>
      <c r="L120" s="46"/>
      <c r="M120" s="56"/>
      <c r="N120" s="55"/>
      <c r="O120" s="37"/>
      <c r="P120" s="37"/>
      <c r="Q120" s="37"/>
      <c r="R120" s="46"/>
      <c r="S120" s="55"/>
      <c r="T120" s="45"/>
      <c r="U120" s="45"/>
      <c r="V120" s="46"/>
      <c r="W120" s="37"/>
      <c r="X120" s="46"/>
      <c r="Y120" s="46"/>
      <c r="Z120" s="55"/>
      <c r="AA120" s="45"/>
      <c r="AB120" s="45"/>
    </row>
    <row r="121" spans="1:28" x14ac:dyDescent="0.3">
      <c r="A121" s="37"/>
      <c r="B121" s="37"/>
      <c r="C121" s="38"/>
      <c r="D121" s="47"/>
      <c r="E121" s="55"/>
      <c r="F121" s="45"/>
      <c r="G121" s="45"/>
      <c r="H121" s="37"/>
      <c r="I121" s="47"/>
      <c r="J121" s="37"/>
      <c r="K121" s="37"/>
      <c r="L121" s="46"/>
      <c r="M121" s="56"/>
      <c r="N121" s="55"/>
      <c r="O121" s="37"/>
      <c r="P121" s="37"/>
      <c r="Q121" s="37"/>
      <c r="R121" s="46"/>
      <c r="S121" s="55"/>
      <c r="T121" s="45"/>
      <c r="U121" s="45"/>
      <c r="V121" s="46"/>
      <c r="W121" s="37"/>
      <c r="X121" s="46"/>
      <c r="Y121" s="46"/>
      <c r="Z121" s="55"/>
      <c r="AA121" s="45"/>
      <c r="AB121" s="45"/>
    </row>
    <row r="122" spans="1:28" x14ac:dyDescent="0.3">
      <c r="A122" s="37"/>
      <c r="B122" s="37"/>
      <c r="C122" s="38"/>
      <c r="D122" s="47"/>
      <c r="E122" s="55"/>
      <c r="F122" s="45"/>
      <c r="G122" s="45"/>
      <c r="H122" s="37"/>
      <c r="I122" s="47"/>
      <c r="J122" s="37"/>
      <c r="K122" s="37"/>
      <c r="L122" s="46"/>
      <c r="M122" s="56"/>
      <c r="N122" s="55"/>
      <c r="O122" s="37"/>
      <c r="P122" s="37"/>
      <c r="Q122" s="37"/>
      <c r="R122" s="46"/>
      <c r="S122" s="55"/>
      <c r="T122" s="45"/>
      <c r="U122" s="45"/>
      <c r="V122" s="46"/>
      <c r="W122" s="37"/>
      <c r="X122" s="46"/>
      <c r="Y122" s="46"/>
      <c r="Z122" s="55"/>
      <c r="AA122" s="45"/>
      <c r="AB122" s="45"/>
    </row>
    <row r="123" spans="1:28" x14ac:dyDescent="0.3">
      <c r="A123" s="37"/>
      <c r="B123" s="37"/>
      <c r="C123" s="38"/>
      <c r="D123" s="47"/>
      <c r="E123" s="55"/>
      <c r="F123" s="45"/>
      <c r="G123" s="45"/>
      <c r="H123" s="37"/>
      <c r="I123" s="47"/>
      <c r="J123" s="37"/>
      <c r="K123" s="37"/>
      <c r="L123" s="46"/>
      <c r="M123" s="56"/>
      <c r="N123" s="55"/>
      <c r="O123" s="37"/>
      <c r="P123" s="37"/>
      <c r="Q123" s="37"/>
      <c r="R123" s="46"/>
      <c r="S123" s="55"/>
      <c r="T123" s="45"/>
      <c r="U123" s="45"/>
      <c r="V123" s="46"/>
      <c r="W123" s="37"/>
      <c r="X123" s="46"/>
      <c r="Y123" s="46"/>
      <c r="Z123" s="55"/>
      <c r="AA123" s="45"/>
      <c r="AB123" s="45"/>
    </row>
    <row r="124" spans="1:28" x14ac:dyDescent="0.3">
      <c r="A124" s="37"/>
      <c r="B124" s="37"/>
      <c r="C124" s="38"/>
      <c r="D124" s="47"/>
      <c r="E124" s="55"/>
      <c r="F124" s="45"/>
      <c r="G124" s="45"/>
      <c r="H124" s="37"/>
      <c r="I124" s="47"/>
      <c r="J124" s="37"/>
      <c r="K124" s="37"/>
      <c r="L124" s="46"/>
      <c r="M124" s="56"/>
      <c r="N124" s="55"/>
      <c r="O124" s="37"/>
      <c r="P124" s="37"/>
      <c r="Q124" s="37"/>
      <c r="R124" s="46"/>
      <c r="S124" s="55"/>
      <c r="T124" s="45"/>
      <c r="U124" s="45"/>
      <c r="V124" s="46"/>
      <c r="W124" s="37"/>
      <c r="X124" s="46"/>
      <c r="Y124" s="46"/>
      <c r="Z124" s="55"/>
      <c r="AA124" s="45"/>
      <c r="AB124" s="45"/>
    </row>
    <row r="125" spans="1:28" x14ac:dyDescent="0.3">
      <c r="A125" s="37"/>
      <c r="B125" s="37"/>
      <c r="C125" s="38"/>
      <c r="D125" s="47"/>
      <c r="E125" s="55"/>
      <c r="F125" s="45"/>
      <c r="G125" s="45"/>
      <c r="H125" s="37"/>
      <c r="I125" s="47"/>
      <c r="J125" s="37"/>
      <c r="K125" s="37"/>
      <c r="L125" s="46"/>
      <c r="M125" s="56"/>
      <c r="N125" s="55"/>
      <c r="O125" s="37"/>
      <c r="P125" s="37"/>
      <c r="Q125" s="37"/>
      <c r="R125" s="46"/>
      <c r="S125" s="55"/>
      <c r="T125" s="45"/>
      <c r="U125" s="45"/>
      <c r="V125" s="46"/>
      <c r="W125" s="37"/>
      <c r="X125" s="46"/>
      <c r="Y125" s="46"/>
      <c r="Z125" s="55"/>
      <c r="AA125" s="45"/>
      <c r="AB125" s="45"/>
    </row>
    <row r="126" spans="1:28" x14ac:dyDescent="0.3">
      <c r="A126" s="37"/>
      <c r="B126" s="37"/>
      <c r="C126" s="38"/>
      <c r="D126" s="47"/>
      <c r="E126" s="55"/>
      <c r="F126" s="45"/>
      <c r="G126" s="45"/>
      <c r="H126" s="37"/>
      <c r="I126" s="47"/>
      <c r="J126" s="37"/>
      <c r="K126" s="37"/>
      <c r="L126" s="46"/>
      <c r="M126" s="56"/>
      <c r="N126" s="55"/>
      <c r="O126" s="37"/>
      <c r="P126" s="37"/>
      <c r="Q126" s="37"/>
      <c r="R126" s="46"/>
      <c r="S126" s="55"/>
      <c r="T126" s="45"/>
      <c r="U126" s="45"/>
      <c r="V126" s="46"/>
      <c r="W126" s="37"/>
      <c r="X126" s="46"/>
      <c r="Y126" s="46"/>
      <c r="Z126" s="55"/>
      <c r="AA126" s="45"/>
      <c r="AB126" s="45"/>
    </row>
    <row r="127" spans="1:28" x14ac:dyDescent="0.3">
      <c r="A127" s="37"/>
      <c r="B127" s="37"/>
      <c r="C127" s="38"/>
      <c r="D127" s="47"/>
      <c r="E127" s="55"/>
      <c r="F127" s="45"/>
      <c r="G127" s="45"/>
      <c r="H127" s="37"/>
      <c r="I127" s="47"/>
      <c r="J127" s="37"/>
      <c r="K127" s="37"/>
      <c r="L127" s="46"/>
      <c r="M127" s="56"/>
      <c r="N127" s="55"/>
      <c r="O127" s="37"/>
      <c r="P127" s="37"/>
      <c r="Q127" s="37"/>
      <c r="R127" s="46"/>
      <c r="S127" s="55"/>
      <c r="T127" s="45"/>
      <c r="U127" s="45"/>
      <c r="V127" s="46"/>
      <c r="W127" s="37"/>
      <c r="X127" s="46"/>
      <c r="Y127" s="46"/>
      <c r="Z127" s="55"/>
      <c r="AA127" s="45"/>
      <c r="AB127" s="45"/>
    </row>
    <row r="128" spans="1:28" x14ac:dyDescent="0.3">
      <c r="A128" s="37"/>
      <c r="B128" s="37"/>
      <c r="C128" s="38"/>
      <c r="D128" s="47"/>
      <c r="E128" s="55"/>
      <c r="F128" s="45"/>
      <c r="G128" s="45"/>
      <c r="H128" s="37"/>
      <c r="I128" s="47"/>
      <c r="J128" s="37"/>
      <c r="K128" s="37"/>
      <c r="L128" s="46"/>
      <c r="M128" s="56"/>
      <c r="N128" s="55"/>
      <c r="O128" s="37"/>
      <c r="P128" s="37"/>
      <c r="Q128" s="37"/>
      <c r="R128" s="46"/>
      <c r="S128" s="55"/>
      <c r="T128" s="45"/>
      <c r="U128" s="45"/>
      <c r="V128" s="46"/>
      <c r="W128" s="37"/>
      <c r="X128" s="46"/>
      <c r="Y128" s="46"/>
      <c r="Z128" s="55"/>
      <c r="AA128" s="45"/>
      <c r="AB128" s="45"/>
    </row>
    <row r="129" spans="1:28" x14ac:dyDescent="0.3">
      <c r="A129" s="37"/>
      <c r="B129" s="37"/>
      <c r="C129" s="37"/>
      <c r="D129" s="47"/>
      <c r="E129" s="37"/>
      <c r="F129" s="37"/>
      <c r="G129" s="37"/>
      <c r="H129" s="37"/>
      <c r="I129" s="47"/>
      <c r="J129" s="37"/>
      <c r="K129" s="37"/>
      <c r="L129" s="37"/>
      <c r="M129" s="53"/>
      <c r="N129" s="46"/>
      <c r="O129" s="37"/>
      <c r="P129" s="37"/>
      <c r="Q129" s="37"/>
      <c r="R129" s="37"/>
      <c r="S129" s="46"/>
      <c r="T129" s="37"/>
      <c r="U129" s="37"/>
      <c r="V129" s="37"/>
      <c r="W129" s="37"/>
      <c r="X129" s="46"/>
      <c r="Y129" s="37"/>
      <c r="Z129" s="37"/>
      <c r="AA129" s="37"/>
      <c r="AB129" s="37"/>
    </row>
    <row r="130" spans="1:28" x14ac:dyDescent="0.3">
      <c r="A130" s="37"/>
      <c r="B130" s="37"/>
      <c r="C130" s="37"/>
      <c r="D130" s="47"/>
      <c r="E130" s="37"/>
      <c r="F130" s="37"/>
      <c r="G130" s="37"/>
      <c r="H130" s="37"/>
      <c r="I130" s="47"/>
      <c r="J130" s="37"/>
      <c r="K130" s="37"/>
      <c r="L130" s="37"/>
      <c r="M130" s="53"/>
      <c r="N130" s="46"/>
      <c r="O130" s="37"/>
      <c r="P130" s="37"/>
      <c r="Q130" s="37"/>
      <c r="R130" s="37"/>
      <c r="S130" s="46"/>
      <c r="T130" s="37"/>
      <c r="U130" s="37"/>
      <c r="V130" s="37"/>
      <c r="W130" s="37"/>
      <c r="X130" s="46"/>
      <c r="Y130" s="37"/>
      <c r="Z130" s="37"/>
      <c r="AA130" s="37"/>
      <c r="AB130" s="37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Analysis 1</vt:lpstr>
      <vt:lpstr>Analysis 2</vt:lpstr>
      <vt:lpstr>Analysis 3</vt:lpstr>
      <vt:lpstr>CT 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Teklemariam, Mesfin</dc:creator>
  <cp:lastModifiedBy>vandana voleti</cp:lastModifiedBy>
  <dcterms:created xsi:type="dcterms:W3CDTF">2018-01-25T20:47:31Z</dcterms:created>
  <dcterms:modified xsi:type="dcterms:W3CDTF">2021-12-29T23:22:53Z</dcterms:modified>
</cp:coreProperties>
</file>