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For-Steve-02-05-2021\"/>
    </mc:Choice>
  </mc:AlternateContent>
  <bookViews>
    <workbookView xWindow="0" yWindow="0" windowWidth="28800" windowHeight="12330"/>
  </bookViews>
  <sheets>
    <sheet name="RANKL" sheetId="9" r:id="rId1"/>
    <sheet name="OPG" sheetId="8" r:id="rId2"/>
    <sheet name="LRP6" sheetId="7" r:id="rId3"/>
    <sheet name="B Catenin" sheetId="6" r:id="rId4"/>
    <sheet name="GSK3b" sheetId="5" r:id="rId5"/>
    <sheet name="BMP2" sheetId="4" r:id="rId6"/>
    <sheet name="ID1" sheetId="3" r:id="rId7"/>
    <sheet name="AXIN2" sheetId="1" r:id="rId8"/>
    <sheet name="CT Values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1" i="9" l="1"/>
  <c r="U10" i="9"/>
  <c r="U9" i="9"/>
  <c r="U8" i="9"/>
  <c r="U7" i="9"/>
  <c r="U6" i="9"/>
  <c r="U5" i="9"/>
  <c r="U4" i="9"/>
  <c r="R11" i="9"/>
  <c r="R10" i="9"/>
  <c r="R9" i="9"/>
  <c r="R8" i="9"/>
  <c r="R7" i="9"/>
  <c r="R6" i="9"/>
  <c r="R5" i="9"/>
  <c r="R4" i="9"/>
  <c r="Q11" i="9"/>
  <c r="Q10" i="9"/>
  <c r="Q9" i="9"/>
  <c r="Q8" i="9"/>
  <c r="Q7" i="9"/>
  <c r="Q6" i="9"/>
  <c r="Q5" i="9"/>
  <c r="Q4" i="9"/>
  <c r="F17" i="9" l="1"/>
  <c r="H17" i="9" s="1"/>
  <c r="I17" i="9" s="1"/>
  <c r="E17" i="9"/>
  <c r="C17" i="9"/>
  <c r="F16" i="9"/>
  <c r="F15" i="9"/>
  <c r="E15" i="9"/>
  <c r="C15" i="9"/>
  <c r="F14" i="9"/>
  <c r="F13" i="9"/>
  <c r="E13" i="9"/>
  <c r="C13" i="9"/>
  <c r="F12" i="9"/>
  <c r="F11" i="9"/>
  <c r="E11" i="9"/>
  <c r="C11" i="9"/>
  <c r="F10" i="9"/>
  <c r="F9" i="9"/>
  <c r="H9" i="9" s="1"/>
  <c r="I9" i="9" s="1"/>
  <c r="E9" i="9"/>
  <c r="C9" i="9"/>
  <c r="F8" i="9"/>
  <c r="H8" i="9" s="1"/>
  <c r="I8" i="9" s="1"/>
  <c r="F7" i="9"/>
  <c r="E7" i="9"/>
  <c r="C7" i="9"/>
  <c r="F6" i="9"/>
  <c r="F5" i="9"/>
  <c r="E5" i="9"/>
  <c r="C5" i="9"/>
  <c r="F4" i="9"/>
  <c r="G3" i="9"/>
  <c r="H16" i="9" s="1"/>
  <c r="I16" i="9" s="1"/>
  <c r="F3" i="9"/>
  <c r="E3" i="9"/>
  <c r="C3" i="9"/>
  <c r="F2" i="9"/>
  <c r="H7" i="9" l="1"/>
  <c r="I7" i="9" s="1"/>
  <c r="H4" i="9"/>
  <c r="I4" i="9" s="1"/>
  <c r="H2" i="9"/>
  <c r="I2" i="9" s="1"/>
  <c r="H5" i="9"/>
  <c r="I5" i="9" s="1"/>
  <c r="K17" i="9"/>
  <c r="L17" i="9" s="1"/>
  <c r="J17" i="9"/>
  <c r="K5" i="9"/>
  <c r="L5" i="9" s="1"/>
  <c r="J5" i="9"/>
  <c r="K9" i="9"/>
  <c r="L9" i="9" s="1"/>
  <c r="J9" i="9"/>
  <c r="H15" i="9"/>
  <c r="I15" i="9" s="1"/>
  <c r="H6" i="9"/>
  <c r="I6" i="9" s="1"/>
  <c r="H12" i="9"/>
  <c r="I12" i="9" s="1"/>
  <c r="H11" i="9"/>
  <c r="I11" i="9" s="1"/>
  <c r="H14" i="9"/>
  <c r="I14" i="9" s="1"/>
  <c r="H13" i="9"/>
  <c r="I13" i="9" s="1"/>
  <c r="H10" i="9"/>
  <c r="I10" i="9" s="1"/>
  <c r="H3" i="9"/>
  <c r="I3" i="9" s="1"/>
  <c r="J3" i="9" s="1"/>
  <c r="F17" i="8"/>
  <c r="E17" i="8"/>
  <c r="C17" i="8"/>
  <c r="F16" i="8"/>
  <c r="F15" i="8"/>
  <c r="E15" i="8"/>
  <c r="C15" i="8"/>
  <c r="F14" i="8"/>
  <c r="F13" i="8"/>
  <c r="E13" i="8"/>
  <c r="C13" i="8"/>
  <c r="F12" i="8"/>
  <c r="F11" i="8"/>
  <c r="E11" i="8"/>
  <c r="C11" i="8"/>
  <c r="F10" i="8"/>
  <c r="F9" i="8"/>
  <c r="E9" i="8"/>
  <c r="C9" i="8"/>
  <c r="F8" i="8"/>
  <c r="F7" i="8"/>
  <c r="E7" i="8"/>
  <c r="C7" i="8"/>
  <c r="F6" i="8"/>
  <c r="F5" i="8"/>
  <c r="E5" i="8"/>
  <c r="C5" i="8"/>
  <c r="F4" i="8"/>
  <c r="F3" i="8"/>
  <c r="E3" i="8"/>
  <c r="C3" i="8"/>
  <c r="F2" i="8"/>
  <c r="F17" i="7"/>
  <c r="E17" i="7"/>
  <c r="C17" i="7"/>
  <c r="F16" i="7"/>
  <c r="F15" i="7"/>
  <c r="E15" i="7"/>
  <c r="C15" i="7"/>
  <c r="F14" i="7"/>
  <c r="F13" i="7"/>
  <c r="E13" i="7"/>
  <c r="C13" i="7"/>
  <c r="F12" i="7"/>
  <c r="F11" i="7"/>
  <c r="E11" i="7"/>
  <c r="C11" i="7"/>
  <c r="F10" i="7"/>
  <c r="F9" i="7"/>
  <c r="E9" i="7"/>
  <c r="C9" i="7"/>
  <c r="F8" i="7"/>
  <c r="F7" i="7"/>
  <c r="E7" i="7"/>
  <c r="C7" i="7"/>
  <c r="F6" i="7"/>
  <c r="F5" i="7"/>
  <c r="H5" i="7" s="1"/>
  <c r="I5" i="7" s="1"/>
  <c r="E5" i="7"/>
  <c r="C5" i="7"/>
  <c r="F4" i="7"/>
  <c r="F3" i="7"/>
  <c r="E3" i="7"/>
  <c r="C3" i="7"/>
  <c r="F2" i="7"/>
  <c r="G3" i="7" s="1"/>
  <c r="K3" i="9" l="1"/>
  <c r="L3" i="9" s="1"/>
  <c r="K11" i="9"/>
  <c r="L11" i="9" s="1"/>
  <c r="J11" i="9"/>
  <c r="K15" i="9"/>
  <c r="L15" i="9" s="1"/>
  <c r="J15" i="9"/>
  <c r="J13" i="9"/>
  <c r="K13" i="9"/>
  <c r="L13" i="9" s="1"/>
  <c r="K7" i="9"/>
  <c r="L7" i="9" s="1"/>
  <c r="J7" i="9"/>
  <c r="H14" i="8"/>
  <c r="I14" i="8" s="1"/>
  <c r="K15" i="8" s="1"/>
  <c r="L15" i="8" s="1"/>
  <c r="H9" i="8"/>
  <c r="I9" i="8" s="1"/>
  <c r="H6" i="8"/>
  <c r="I6" i="8" s="1"/>
  <c r="K7" i="8" s="1"/>
  <c r="L7" i="8" s="1"/>
  <c r="G3" i="8"/>
  <c r="H3" i="8" s="1"/>
  <c r="I3" i="8" s="1"/>
  <c r="H15" i="8"/>
  <c r="I15" i="8" s="1"/>
  <c r="J15" i="8" s="1"/>
  <c r="H8" i="8"/>
  <c r="I8" i="8" s="1"/>
  <c r="H12" i="8"/>
  <c r="I12" i="8" s="1"/>
  <c r="J13" i="8" s="1"/>
  <c r="J9" i="8"/>
  <c r="K9" i="8"/>
  <c r="L9" i="8" s="1"/>
  <c r="H4" i="8"/>
  <c r="I4" i="8" s="1"/>
  <c r="H7" i="8"/>
  <c r="I7" i="8" s="1"/>
  <c r="H13" i="8"/>
  <c r="I13" i="8" s="1"/>
  <c r="K13" i="8" s="1"/>
  <c r="L13" i="8" s="1"/>
  <c r="H9" i="7"/>
  <c r="I9" i="7" s="1"/>
  <c r="H17" i="7"/>
  <c r="I17" i="7" s="1"/>
  <c r="H16" i="7"/>
  <c r="I16" i="7" s="1"/>
  <c r="H13" i="7"/>
  <c r="I13" i="7" s="1"/>
  <c r="H10" i="7"/>
  <c r="I10" i="7" s="1"/>
  <c r="H2" i="7"/>
  <c r="I2" i="7" s="1"/>
  <c r="H3" i="7"/>
  <c r="I3" i="7" s="1"/>
  <c r="H15" i="7"/>
  <c r="I15" i="7" s="1"/>
  <c r="H12" i="7"/>
  <c r="I12" i="7" s="1"/>
  <c r="H6" i="7"/>
  <c r="I6" i="7" s="1"/>
  <c r="H14" i="7"/>
  <c r="I14" i="7" s="1"/>
  <c r="H7" i="7"/>
  <c r="I7" i="7" s="1"/>
  <c r="H11" i="7"/>
  <c r="I11" i="7" s="1"/>
  <c r="H4" i="7"/>
  <c r="I4" i="7" s="1"/>
  <c r="H8" i="7"/>
  <c r="I8" i="7" s="1"/>
  <c r="F17" i="6"/>
  <c r="E17" i="6"/>
  <c r="C17" i="6"/>
  <c r="F16" i="6"/>
  <c r="F15" i="6"/>
  <c r="E15" i="6"/>
  <c r="C15" i="6"/>
  <c r="F14" i="6"/>
  <c r="F13" i="6"/>
  <c r="E13" i="6"/>
  <c r="C13" i="6"/>
  <c r="F12" i="6"/>
  <c r="F11" i="6"/>
  <c r="E11" i="6"/>
  <c r="C11" i="6"/>
  <c r="F10" i="6"/>
  <c r="F9" i="6"/>
  <c r="E9" i="6"/>
  <c r="C9" i="6"/>
  <c r="F8" i="6"/>
  <c r="F7" i="6"/>
  <c r="E7" i="6"/>
  <c r="C7" i="6"/>
  <c r="F6" i="6"/>
  <c r="F5" i="6"/>
  <c r="E5" i="6"/>
  <c r="C5" i="6"/>
  <c r="F4" i="6"/>
  <c r="F3" i="6"/>
  <c r="E3" i="6"/>
  <c r="C3" i="6"/>
  <c r="F2" i="6"/>
  <c r="F17" i="5"/>
  <c r="E17" i="5"/>
  <c r="C17" i="5"/>
  <c r="F16" i="5"/>
  <c r="F15" i="5"/>
  <c r="E15" i="5"/>
  <c r="C15" i="5"/>
  <c r="F14" i="5"/>
  <c r="F13" i="5"/>
  <c r="E13" i="5"/>
  <c r="C13" i="5"/>
  <c r="F12" i="5"/>
  <c r="F11" i="5"/>
  <c r="E11" i="5"/>
  <c r="C11" i="5"/>
  <c r="F10" i="5"/>
  <c r="F9" i="5"/>
  <c r="E9" i="5"/>
  <c r="C9" i="5"/>
  <c r="F8" i="5"/>
  <c r="F7" i="5"/>
  <c r="E7" i="5"/>
  <c r="C7" i="5"/>
  <c r="F6" i="5"/>
  <c r="F5" i="5"/>
  <c r="E5" i="5"/>
  <c r="C5" i="5"/>
  <c r="F4" i="5"/>
  <c r="F3" i="5"/>
  <c r="E3" i="5"/>
  <c r="C3" i="5"/>
  <c r="F2" i="5"/>
  <c r="G3" i="5" s="1"/>
  <c r="F17" i="4"/>
  <c r="E17" i="4"/>
  <c r="C17" i="4"/>
  <c r="F16" i="4"/>
  <c r="F15" i="4"/>
  <c r="E15" i="4"/>
  <c r="C15" i="4"/>
  <c r="F14" i="4"/>
  <c r="F13" i="4"/>
  <c r="E13" i="4"/>
  <c r="C13" i="4"/>
  <c r="F12" i="4"/>
  <c r="F11" i="4"/>
  <c r="E11" i="4"/>
  <c r="C11" i="4"/>
  <c r="F10" i="4"/>
  <c r="F9" i="4"/>
  <c r="E9" i="4"/>
  <c r="C9" i="4"/>
  <c r="F8" i="4"/>
  <c r="F7" i="4"/>
  <c r="E7" i="4"/>
  <c r="C7" i="4"/>
  <c r="F6" i="4"/>
  <c r="F5" i="4"/>
  <c r="E5" i="4"/>
  <c r="C5" i="4"/>
  <c r="F4" i="4"/>
  <c r="F3" i="4"/>
  <c r="E3" i="4"/>
  <c r="C3" i="4"/>
  <c r="F2" i="4"/>
  <c r="G3" i="4" s="1"/>
  <c r="F17" i="3"/>
  <c r="E17" i="3"/>
  <c r="C17" i="3"/>
  <c r="F16" i="3"/>
  <c r="F15" i="3"/>
  <c r="E15" i="3"/>
  <c r="C15" i="3"/>
  <c r="F14" i="3"/>
  <c r="F13" i="3"/>
  <c r="E13" i="3"/>
  <c r="C13" i="3"/>
  <c r="F12" i="3"/>
  <c r="F11" i="3"/>
  <c r="E11" i="3"/>
  <c r="C11" i="3"/>
  <c r="F10" i="3"/>
  <c r="F9" i="3"/>
  <c r="E9" i="3"/>
  <c r="C9" i="3"/>
  <c r="F8" i="3"/>
  <c r="F7" i="3"/>
  <c r="E7" i="3"/>
  <c r="C7" i="3"/>
  <c r="F6" i="3"/>
  <c r="F5" i="3"/>
  <c r="E5" i="3"/>
  <c r="C5" i="3"/>
  <c r="F4" i="3"/>
  <c r="F3" i="3"/>
  <c r="E3" i="3"/>
  <c r="C3" i="3"/>
  <c r="F2" i="3"/>
  <c r="H10" i="8" l="1"/>
  <c r="I10" i="8" s="1"/>
  <c r="H17" i="8"/>
  <c r="I17" i="8" s="1"/>
  <c r="H5" i="8"/>
  <c r="I5" i="8" s="1"/>
  <c r="K5" i="8" s="1"/>
  <c r="L5" i="8" s="1"/>
  <c r="H2" i="8"/>
  <c r="I2" i="8" s="1"/>
  <c r="J7" i="8"/>
  <c r="H16" i="8"/>
  <c r="I16" i="8" s="1"/>
  <c r="H11" i="8"/>
  <c r="I11" i="8" s="1"/>
  <c r="J11" i="8"/>
  <c r="K11" i="8"/>
  <c r="L11" i="8" s="1"/>
  <c r="K7" i="7"/>
  <c r="L7" i="7" s="1"/>
  <c r="J7" i="7"/>
  <c r="J13" i="7"/>
  <c r="K13" i="7"/>
  <c r="L13" i="7" s="1"/>
  <c r="K9" i="7"/>
  <c r="L9" i="7" s="1"/>
  <c r="J9" i="7"/>
  <c r="K5" i="7"/>
  <c r="L5" i="7" s="1"/>
  <c r="J5" i="7"/>
  <c r="K3" i="7"/>
  <c r="L3" i="7" s="1"/>
  <c r="J3" i="7"/>
  <c r="K11" i="7"/>
  <c r="L11" i="7" s="1"/>
  <c r="J11" i="7"/>
  <c r="K15" i="7"/>
  <c r="L15" i="7" s="1"/>
  <c r="J15" i="7"/>
  <c r="K17" i="7"/>
  <c r="L17" i="7" s="1"/>
  <c r="J17" i="7"/>
  <c r="G3" i="6"/>
  <c r="H5" i="6" s="1"/>
  <c r="I5" i="6" s="1"/>
  <c r="H9" i="5"/>
  <c r="I9" i="5" s="1"/>
  <c r="H6" i="5"/>
  <c r="I6" i="5" s="1"/>
  <c r="H15" i="5"/>
  <c r="I15" i="5" s="1"/>
  <c r="H3" i="5"/>
  <c r="I3" i="5" s="1"/>
  <c r="H13" i="5"/>
  <c r="I13" i="5" s="1"/>
  <c r="H10" i="5"/>
  <c r="I10" i="5" s="1"/>
  <c r="H7" i="5"/>
  <c r="I7" i="5" s="1"/>
  <c r="H4" i="5"/>
  <c r="I4" i="5" s="1"/>
  <c r="H12" i="5"/>
  <c r="I12" i="5" s="1"/>
  <c r="H2" i="5"/>
  <c r="I2" i="5" s="1"/>
  <c r="H11" i="5"/>
  <c r="I11" i="5" s="1"/>
  <c r="H5" i="5"/>
  <c r="I5" i="5" s="1"/>
  <c r="H17" i="5"/>
  <c r="I17" i="5" s="1"/>
  <c r="H14" i="5"/>
  <c r="I14" i="5" s="1"/>
  <c r="H8" i="5"/>
  <c r="I8" i="5" s="1"/>
  <c r="H16" i="5"/>
  <c r="I16" i="5" s="1"/>
  <c r="H17" i="4"/>
  <c r="I17" i="4" s="1"/>
  <c r="H5" i="4"/>
  <c r="I5" i="4" s="1"/>
  <c r="H14" i="4"/>
  <c r="I14" i="4" s="1"/>
  <c r="H8" i="4"/>
  <c r="I8" i="4" s="1"/>
  <c r="H3" i="4"/>
  <c r="I3" i="4" s="1"/>
  <c r="H13" i="4"/>
  <c r="I13" i="4" s="1"/>
  <c r="H10" i="4"/>
  <c r="I10" i="4" s="1"/>
  <c r="H7" i="4"/>
  <c r="I7" i="4" s="1"/>
  <c r="H4" i="4"/>
  <c r="I4" i="4" s="1"/>
  <c r="H9" i="4"/>
  <c r="I9" i="4" s="1"/>
  <c r="H6" i="4"/>
  <c r="I6" i="4" s="1"/>
  <c r="H11" i="4"/>
  <c r="I11" i="4" s="1"/>
  <c r="H15" i="4"/>
  <c r="I15" i="4" s="1"/>
  <c r="H12" i="4"/>
  <c r="I12" i="4" s="1"/>
  <c r="H16" i="4"/>
  <c r="I16" i="4" s="1"/>
  <c r="H2" i="4"/>
  <c r="I2" i="4" s="1"/>
  <c r="G3" i="3"/>
  <c r="H7" i="3" s="1"/>
  <c r="I7" i="3" s="1"/>
  <c r="H3" i="1"/>
  <c r="H4" i="1"/>
  <c r="H5" i="1"/>
  <c r="H6" i="1"/>
  <c r="H7" i="1"/>
  <c r="H8" i="1"/>
  <c r="H9" i="1"/>
  <c r="H10" i="1"/>
  <c r="H11" i="1"/>
  <c r="H12" i="1"/>
  <c r="H13" i="1"/>
  <c r="H16" i="1"/>
  <c r="H17" i="1"/>
  <c r="F17" i="1"/>
  <c r="E17" i="1"/>
  <c r="C17" i="1"/>
  <c r="F16" i="1"/>
  <c r="F15" i="1"/>
  <c r="H15" i="1" s="1"/>
  <c r="E15" i="1"/>
  <c r="C15" i="1"/>
  <c r="F14" i="1"/>
  <c r="H14" i="1" s="1"/>
  <c r="F13" i="1"/>
  <c r="E13" i="1"/>
  <c r="C13" i="1"/>
  <c r="F12" i="1"/>
  <c r="F11" i="1"/>
  <c r="E11" i="1"/>
  <c r="C11" i="1"/>
  <c r="F10" i="1"/>
  <c r="F9" i="1"/>
  <c r="E9" i="1"/>
  <c r="C9" i="1"/>
  <c r="F8" i="1"/>
  <c r="F7" i="1"/>
  <c r="E7" i="1"/>
  <c r="C7" i="1"/>
  <c r="F6" i="1"/>
  <c r="F5" i="1"/>
  <c r="E5" i="1"/>
  <c r="C5" i="1"/>
  <c r="F4" i="1"/>
  <c r="F3" i="1"/>
  <c r="E3" i="1"/>
  <c r="C3" i="1"/>
  <c r="F2" i="1"/>
  <c r="G3" i="1" s="1"/>
  <c r="I7" i="1" s="1"/>
  <c r="J5" i="8" l="1"/>
  <c r="K17" i="8"/>
  <c r="L17" i="8" s="1"/>
  <c r="J17" i="8"/>
  <c r="K3" i="8"/>
  <c r="L3" i="8" s="1"/>
  <c r="J3" i="8"/>
  <c r="H3" i="6"/>
  <c r="I3" i="6" s="1"/>
  <c r="H12" i="6"/>
  <c r="I12" i="6" s="1"/>
  <c r="K13" i="6" s="1"/>
  <c r="L13" i="6" s="1"/>
  <c r="H17" i="6"/>
  <c r="I17" i="6" s="1"/>
  <c r="H2" i="6"/>
  <c r="I2" i="6" s="1"/>
  <c r="H11" i="6"/>
  <c r="I11" i="6" s="1"/>
  <c r="H16" i="6"/>
  <c r="I16" i="6" s="1"/>
  <c r="H10" i="6"/>
  <c r="I10" i="6" s="1"/>
  <c r="K11" i="6" s="1"/>
  <c r="L11" i="6" s="1"/>
  <c r="H9" i="6"/>
  <c r="I9" i="6" s="1"/>
  <c r="H8" i="6"/>
  <c r="I8" i="6" s="1"/>
  <c r="H13" i="6"/>
  <c r="I13" i="6" s="1"/>
  <c r="J13" i="6" s="1"/>
  <c r="H6" i="6"/>
  <c r="I6" i="6" s="1"/>
  <c r="H7" i="6"/>
  <c r="I7" i="6" s="1"/>
  <c r="H14" i="6"/>
  <c r="I14" i="6" s="1"/>
  <c r="J15" i="6" s="1"/>
  <c r="H15" i="6"/>
  <c r="I15" i="6" s="1"/>
  <c r="H4" i="6"/>
  <c r="I4" i="6" s="1"/>
  <c r="K5" i="6" s="1"/>
  <c r="L5" i="6" s="1"/>
  <c r="K3" i="6"/>
  <c r="L3" i="6" s="1"/>
  <c r="J3" i="6"/>
  <c r="K17" i="5"/>
  <c r="L17" i="5" s="1"/>
  <c r="J17" i="5"/>
  <c r="K15" i="5"/>
  <c r="L15" i="5" s="1"/>
  <c r="J15" i="5"/>
  <c r="K5" i="5"/>
  <c r="L5" i="5" s="1"/>
  <c r="J5" i="5"/>
  <c r="K11" i="5"/>
  <c r="L11" i="5" s="1"/>
  <c r="J11" i="5"/>
  <c r="J9" i="5"/>
  <c r="K9" i="5"/>
  <c r="L9" i="5" s="1"/>
  <c r="K3" i="5"/>
  <c r="L3" i="5" s="1"/>
  <c r="J3" i="5"/>
  <c r="K7" i="5"/>
  <c r="L7" i="5" s="1"/>
  <c r="J7" i="5"/>
  <c r="J13" i="5"/>
  <c r="K13" i="5"/>
  <c r="L13" i="5" s="1"/>
  <c r="K3" i="4"/>
  <c r="L3" i="4" s="1"/>
  <c r="J3" i="4"/>
  <c r="J7" i="4"/>
  <c r="K7" i="4"/>
  <c r="L7" i="4" s="1"/>
  <c r="K15" i="4"/>
  <c r="L15" i="4" s="1"/>
  <c r="J15" i="4"/>
  <c r="K5" i="4"/>
  <c r="L5" i="4" s="1"/>
  <c r="J5" i="4"/>
  <c r="K11" i="4"/>
  <c r="L11" i="4" s="1"/>
  <c r="J11" i="4"/>
  <c r="J13" i="4"/>
  <c r="K13" i="4"/>
  <c r="L13" i="4" s="1"/>
  <c r="K9" i="4"/>
  <c r="L9" i="4" s="1"/>
  <c r="J9" i="4"/>
  <c r="K17" i="4"/>
  <c r="L17" i="4" s="1"/>
  <c r="J17" i="4"/>
  <c r="H13" i="3"/>
  <c r="I13" i="3" s="1"/>
  <c r="K13" i="3" s="1"/>
  <c r="L13" i="3" s="1"/>
  <c r="H17" i="3"/>
  <c r="I17" i="3" s="1"/>
  <c r="H3" i="3"/>
  <c r="I3" i="3" s="1"/>
  <c r="H4" i="3"/>
  <c r="I4" i="3" s="1"/>
  <c r="K5" i="3" s="1"/>
  <c r="L5" i="3" s="1"/>
  <c r="H2" i="3"/>
  <c r="I2" i="3" s="1"/>
  <c r="J3" i="3" s="1"/>
  <c r="H5" i="3"/>
  <c r="I5" i="3" s="1"/>
  <c r="H15" i="3"/>
  <c r="I15" i="3" s="1"/>
  <c r="H16" i="3"/>
  <c r="I16" i="3" s="1"/>
  <c r="K17" i="3" s="1"/>
  <c r="L17" i="3" s="1"/>
  <c r="H11" i="3"/>
  <c r="I11" i="3" s="1"/>
  <c r="K11" i="3" s="1"/>
  <c r="L11" i="3" s="1"/>
  <c r="H8" i="3"/>
  <c r="I8" i="3" s="1"/>
  <c r="H9" i="3"/>
  <c r="I9" i="3" s="1"/>
  <c r="H10" i="3"/>
  <c r="I10" i="3" s="1"/>
  <c r="H12" i="3"/>
  <c r="I12" i="3" s="1"/>
  <c r="J13" i="3" s="1"/>
  <c r="H6" i="3"/>
  <c r="I6" i="3" s="1"/>
  <c r="H14" i="3"/>
  <c r="I14" i="3" s="1"/>
  <c r="K15" i="3" s="1"/>
  <c r="L15" i="3" s="1"/>
  <c r="K9" i="3"/>
  <c r="L9" i="3" s="1"/>
  <c r="J9" i="3"/>
  <c r="K3" i="3"/>
  <c r="L3" i="3" s="1"/>
  <c r="K7" i="3"/>
  <c r="L7" i="3" s="1"/>
  <c r="J7" i="3"/>
  <c r="I15" i="1"/>
  <c r="I8" i="1"/>
  <c r="I12" i="1"/>
  <c r="I11" i="1"/>
  <c r="I16" i="1"/>
  <c r="K17" i="1" s="1"/>
  <c r="L17" i="1" s="1"/>
  <c r="H2" i="1"/>
  <c r="I2" i="1" s="1"/>
  <c r="I9" i="1"/>
  <c r="I13" i="1"/>
  <c r="K13" i="1" s="1"/>
  <c r="L13" i="1" s="1"/>
  <c r="I6" i="1"/>
  <c r="K7" i="1" s="1"/>
  <c r="L7" i="1" s="1"/>
  <c r="I14" i="1"/>
  <c r="K15" i="1" s="1"/>
  <c r="L15" i="1" s="1"/>
  <c r="I17" i="1"/>
  <c r="J17" i="1"/>
  <c r="I10" i="1"/>
  <c r="I3" i="1"/>
  <c r="K3" i="1" s="1"/>
  <c r="L3" i="1" s="1"/>
  <c r="I5" i="1"/>
  <c r="I4" i="1"/>
  <c r="K15" i="6" l="1"/>
  <c r="L15" i="6" s="1"/>
  <c r="K17" i="6"/>
  <c r="L17" i="6" s="1"/>
  <c r="J17" i="6"/>
  <c r="J11" i="6"/>
  <c r="J7" i="6"/>
  <c r="K7" i="6"/>
  <c r="L7" i="6" s="1"/>
  <c r="K9" i="6"/>
  <c r="L9" i="6" s="1"/>
  <c r="J9" i="6"/>
  <c r="J5" i="6"/>
  <c r="J15" i="3"/>
  <c r="J11" i="3"/>
  <c r="J5" i="3"/>
  <c r="J17" i="3"/>
  <c r="J15" i="1"/>
  <c r="J9" i="1"/>
  <c r="J7" i="1"/>
  <c r="J13" i="1"/>
  <c r="K9" i="1"/>
  <c r="L9" i="1" s="1"/>
  <c r="K5" i="1"/>
  <c r="L5" i="1" s="1"/>
  <c r="J5" i="1"/>
  <c r="J11" i="1"/>
  <c r="K11" i="1"/>
  <c r="L11" i="1" s="1"/>
  <c r="J3" i="1"/>
</calcChain>
</file>

<file path=xl/sharedStrings.xml><?xml version="1.0" encoding="utf-8"?>
<sst xmlns="http://schemas.openxmlformats.org/spreadsheetml/2006/main" count="701" uniqueCount="134">
  <si>
    <t>18 s Ct</t>
  </si>
  <si>
    <t>Mean 18S</t>
  </si>
  <si>
    <t>Mean NT</t>
  </si>
  <si>
    <t>Normalization</t>
  </si>
  <si>
    <t>2^-(CT)</t>
  </si>
  <si>
    <t>Mean 2^-(CT)</t>
  </si>
  <si>
    <t>Std.DEV.</t>
  </si>
  <si>
    <t>SEM</t>
  </si>
  <si>
    <t>NT</t>
  </si>
  <si>
    <t>Well</t>
  </si>
  <si>
    <t>Sample Name</t>
  </si>
  <si>
    <t>Task</t>
  </si>
  <si>
    <t>Ct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</si>
  <si>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</si>
  <si>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</si>
  <si>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</si>
  <si>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</si>
  <si>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</si>
  <si>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</si>
  <si>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</si>
  <si>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</si>
  <si>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</si>
  <si>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</si>
  <si>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</si>
  <si>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</si>
  <si>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</si>
  <si>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</si>
  <si>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</si>
  <si>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</si>
  <si>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18S</t>
  </si>
  <si>
    <r>
      <t xml:space="preserve">B2 </t>
    </r>
    <r>
      <rPr>
        <sz val="11"/>
        <color rgb="FF0070C0"/>
        <rFont val="Calibri"/>
        <family val="2"/>
        <scheme val="minor"/>
      </rPr>
      <t>40ng/ml</t>
    </r>
  </si>
  <si>
    <r>
      <t>B2</t>
    </r>
    <r>
      <rPr>
        <sz val="11"/>
        <color rgb="FF0070C0"/>
        <rFont val="Calibri"/>
        <family val="2"/>
        <scheme val="minor"/>
      </rPr>
      <t xml:space="preserve"> 40ng/ml</t>
    </r>
  </si>
  <si>
    <r>
      <t xml:space="preserve">F1 </t>
    </r>
    <r>
      <rPr>
        <sz val="11"/>
        <color rgb="FF0070C0"/>
        <rFont val="Calibri"/>
        <family val="2"/>
        <scheme val="minor"/>
      </rPr>
      <t>7.5</t>
    </r>
    <r>
      <rPr>
        <sz val="11"/>
        <color rgb="FF0070C0"/>
        <rFont val="Calibri"/>
        <family val="2"/>
      </rPr>
      <t>µM</t>
    </r>
    <r>
      <rPr>
        <sz val="11"/>
        <color theme="1"/>
        <rFont val="Calibri"/>
        <family val="2"/>
      </rPr>
      <t xml:space="preserve"> +B2 </t>
    </r>
    <r>
      <rPr>
        <sz val="11"/>
        <color rgb="FF0070C0"/>
        <rFont val="Calibri"/>
        <family val="2"/>
      </rPr>
      <t>40ng/m</t>
    </r>
    <r>
      <rPr>
        <sz val="11"/>
        <color theme="1"/>
        <rFont val="Calibri"/>
        <family val="2"/>
      </rPr>
      <t>l</t>
    </r>
  </si>
  <si>
    <r>
      <t xml:space="preserve">VA1 </t>
    </r>
    <r>
      <rPr>
        <sz val="11"/>
        <color rgb="FF0070C0"/>
        <rFont val="Calibri"/>
        <family val="2"/>
        <scheme val="minor"/>
      </rPr>
      <t>7.5</t>
    </r>
    <r>
      <rPr>
        <sz val="11"/>
        <color rgb="FF0070C0"/>
        <rFont val="Calibri"/>
        <family val="2"/>
      </rPr>
      <t>µM</t>
    </r>
    <r>
      <rPr>
        <sz val="11"/>
        <color theme="1"/>
        <rFont val="Calibri"/>
        <family val="2"/>
      </rPr>
      <t xml:space="preserve"> +B2 </t>
    </r>
    <r>
      <rPr>
        <sz val="11"/>
        <color rgb="FF0070C0"/>
        <rFont val="Calibri"/>
        <family val="2"/>
      </rPr>
      <t>40ng/m</t>
    </r>
    <r>
      <rPr>
        <sz val="11"/>
        <color theme="1"/>
        <rFont val="Calibri"/>
        <family val="2"/>
      </rPr>
      <t>l</t>
    </r>
  </si>
  <si>
    <r>
      <t xml:space="preserve">CO7 </t>
    </r>
    <r>
      <rPr>
        <sz val="11"/>
        <color rgb="FF0070C0"/>
        <rFont val="Calibri"/>
        <family val="2"/>
        <scheme val="minor"/>
      </rPr>
      <t>7.5</t>
    </r>
    <r>
      <rPr>
        <sz val="11"/>
        <color rgb="FF0070C0"/>
        <rFont val="Calibri"/>
        <family val="2"/>
      </rPr>
      <t>µM</t>
    </r>
    <r>
      <rPr>
        <sz val="11"/>
        <color theme="1"/>
        <rFont val="Calibri"/>
        <family val="2"/>
      </rPr>
      <t xml:space="preserve"> +B2 </t>
    </r>
    <r>
      <rPr>
        <sz val="11"/>
        <color rgb="FF0070C0"/>
        <rFont val="Calibri"/>
        <family val="2"/>
      </rPr>
      <t>40ng/m</t>
    </r>
    <r>
      <rPr>
        <sz val="11"/>
        <color theme="1"/>
        <rFont val="Calibri"/>
        <family val="2"/>
      </rPr>
      <t>l</t>
    </r>
  </si>
  <si>
    <r>
      <t xml:space="preserve">F1 </t>
    </r>
    <r>
      <rPr>
        <sz val="11"/>
        <color rgb="FF0070C0"/>
        <rFont val="Calibri"/>
        <family val="2"/>
        <scheme val="minor"/>
      </rPr>
      <t>7.5</t>
    </r>
    <r>
      <rPr>
        <sz val="11"/>
        <color rgb="FF0070C0"/>
        <rFont val="Calibri"/>
        <family val="2"/>
      </rPr>
      <t>µM</t>
    </r>
  </si>
  <si>
    <r>
      <t xml:space="preserve">VA1 </t>
    </r>
    <r>
      <rPr>
        <sz val="11"/>
        <color rgb="FF0070C0"/>
        <rFont val="Calibri"/>
        <family val="2"/>
        <scheme val="minor"/>
      </rPr>
      <t>7.5</t>
    </r>
    <r>
      <rPr>
        <sz val="11"/>
        <color rgb="FF0070C0"/>
        <rFont val="Calibri"/>
        <family val="2"/>
      </rPr>
      <t>µM</t>
    </r>
  </si>
  <si>
    <r>
      <t xml:space="preserve">CO7 </t>
    </r>
    <r>
      <rPr>
        <sz val="11"/>
        <color rgb="FF0070C0"/>
        <rFont val="Calibri"/>
        <family val="2"/>
        <scheme val="minor"/>
      </rPr>
      <t>7.5</t>
    </r>
    <r>
      <rPr>
        <sz val="11"/>
        <color rgb="FF0070C0"/>
        <rFont val="Calibri"/>
        <family val="2"/>
      </rPr>
      <t>µM</t>
    </r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</si>
  <si>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</si>
  <si>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</si>
  <si>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</si>
  <si>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</si>
  <si>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</si>
  <si>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</si>
  <si>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</si>
  <si>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</si>
  <si>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</si>
  <si>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</si>
  <si>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</si>
  <si>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</si>
  <si>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</si>
  <si>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</si>
  <si>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</si>
  <si>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</si>
  <si>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AXIN2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</si>
  <si>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</si>
  <si>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</si>
  <si>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</si>
  <si>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</si>
  <si>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</si>
  <si>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</si>
  <si>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</si>
  <si>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</si>
  <si>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</si>
  <si>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</si>
  <si>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</si>
  <si>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</si>
  <si>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</si>
  <si>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</si>
  <si>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</si>
  <si>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</si>
  <si>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ID1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</si>
  <si>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</si>
  <si>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</si>
  <si>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</si>
  <si>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</si>
  <si>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</si>
  <si>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</si>
  <si>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</si>
  <si>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</si>
  <si>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</si>
  <si>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</si>
  <si>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</si>
  <si>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</si>
  <si>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</si>
  <si>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</si>
  <si>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</si>
  <si>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</si>
  <si>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BMP2</t>
  </si>
  <si>
    <t>GSK3b</t>
  </si>
  <si>
    <t>LRP6</t>
  </si>
  <si>
    <t>B5</t>
  </si>
  <si>
    <t>B6</t>
  </si>
  <si>
    <t>B7</t>
  </si>
  <si>
    <t>B8</t>
  </si>
  <si>
    <t>B9</t>
  </si>
  <si>
    <t>B10</t>
  </si>
  <si>
    <t>B11</t>
  </si>
  <si>
    <t>B12</t>
  </si>
  <si>
    <t>D5</t>
  </si>
  <si>
    <t>D6</t>
  </si>
  <si>
    <t>D7</t>
  </si>
  <si>
    <t>D8</t>
  </si>
  <si>
    <t>D9</t>
  </si>
  <si>
    <t>D10</t>
  </si>
  <si>
    <t>D11</t>
  </si>
  <si>
    <t>D12</t>
  </si>
  <si>
    <t>OPG</t>
  </si>
  <si>
    <t>RANKL</t>
  </si>
  <si>
    <t>Mean AXIN2</t>
  </si>
  <si>
    <t>AXIN2-18 S</t>
  </si>
  <si>
    <t>Mean ID1</t>
  </si>
  <si>
    <t>ID1-18 S</t>
  </si>
  <si>
    <t>Mean B2</t>
  </si>
  <si>
    <t>B2-18 S</t>
  </si>
  <si>
    <t>Mean GSK3b</t>
  </si>
  <si>
    <t>GSK3b-18 S</t>
  </si>
  <si>
    <t>β Catenin</t>
  </si>
  <si>
    <r>
      <rPr>
        <sz val="10"/>
        <rFont val="Calibri"/>
        <family val="2"/>
      </rPr>
      <t>β</t>
    </r>
    <r>
      <rPr>
        <sz val="10"/>
        <rFont val="Arial"/>
        <family val="2"/>
      </rPr>
      <t xml:space="preserve"> Catenin</t>
    </r>
  </si>
  <si>
    <r>
      <t xml:space="preserve">Mean </t>
    </r>
    <r>
      <rPr>
        <sz val="10"/>
        <rFont val="Calibri"/>
        <family val="2"/>
      </rPr>
      <t>β</t>
    </r>
    <r>
      <rPr>
        <sz val="10"/>
        <rFont val="Arial"/>
        <family val="2"/>
      </rPr>
      <t xml:space="preserve"> Catenin</t>
    </r>
  </si>
  <si>
    <r>
      <rPr>
        <sz val="10"/>
        <rFont val="Calibri"/>
        <family val="2"/>
      </rPr>
      <t>β</t>
    </r>
    <r>
      <rPr>
        <sz val="10"/>
        <rFont val="Arial"/>
        <family val="2"/>
      </rPr>
      <t xml:space="preserve"> Catenin-18 S</t>
    </r>
  </si>
  <si>
    <t>Mean LRP6</t>
  </si>
  <si>
    <r>
      <rPr>
        <sz val="10"/>
        <rFont val="Calibri"/>
        <family val="2"/>
      </rPr>
      <t>LRP6</t>
    </r>
    <r>
      <rPr>
        <sz val="10"/>
        <rFont val="Arial"/>
        <family val="2"/>
      </rPr>
      <t>-18 S</t>
    </r>
  </si>
  <si>
    <t>Mean OPG</t>
  </si>
  <si>
    <t>OPG-18 S</t>
  </si>
  <si>
    <t>Mean RANKL</t>
  </si>
  <si>
    <t>RANKL-18 S</t>
  </si>
  <si>
    <t>OPG/RANKL</t>
  </si>
  <si>
    <t>RANKL/OPG</t>
  </si>
  <si>
    <t>Mean fold changes of OPG and RANKL</t>
  </si>
  <si>
    <t>Sample</t>
  </si>
  <si>
    <t>SEM RANKL</t>
  </si>
  <si>
    <t>SEM OPG</t>
  </si>
  <si>
    <t>AVERAGE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</si>
</sst>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shrinkToFit="1"/>
    </xf>
    <xf numFmtId="2" fontId="1" fillId="2" borderId="1" xfId="0" applyNumberFormat="1" applyFont="1" applyFill="1" applyBorder="1" applyAlignment="1">
      <alignment horizontal="center" shrinkToFit="1"/>
    </xf>
    <xf numFmtId="11" fontId="1" fillId="2" borderId="1" xfId="0" applyNumberFormat="1" applyFont="1" applyFill="1" applyBorder="1" applyAlignment="1">
      <alignment horizontal="center" shrinkToFit="1"/>
    </xf>
    <xf numFmtId="164" fontId="2" fillId="0" borderId="1" xfId="0" applyNumberFormat="1" applyFont="1" applyBorder="1"/>
    <xf numFmtId="2" fontId="1" fillId="3" borderId="1" xfId="0" applyNumberFormat="1" applyFont="1" applyFill="1" applyBorder="1" applyAlignment="1">
      <alignment horizontal="center"/>
    </xf>
    <xf numFmtId="11" fontId="1" fillId="3" borderId="1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64" fontId="0" fillId="0" borderId="9" xfId="0" applyNumberFormat="1" applyBorder="1"/>
    <xf numFmtId="0" fontId="0" fillId="0" borderId="1" xfId="0" applyBorder="1"/>
    <xf numFmtId="164" fontId="0" fillId="0" borderId="1" xfId="0" applyNumberFormat="1" applyBorder="1"/>
    <xf numFmtId="0" fontId="3" fillId="0" borderId="0" xfId="0" applyFont="1" applyBorder="1"/>
    <xf numFmtId="0" fontId="3" fillId="0" borderId="8" xfId="0" applyFont="1" applyBorder="1"/>
    <xf numFmtId="0" fontId="6" fillId="2" borderId="1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shrinkToFit="1"/>
    </xf>
    <xf numFmtId="2" fontId="1" fillId="2" borderId="0" xfId="0" applyNumberFormat="1" applyFont="1" applyFill="1" applyBorder="1" applyAlignment="1">
      <alignment horizontal="center" shrinkToFit="1"/>
    </xf>
    <xf numFmtId="0" fontId="6" fillId="2" borderId="0" xfId="0" applyFont="1" applyFill="1" applyBorder="1" applyAlignment="1">
      <alignment horizontal="center" shrinkToFit="1"/>
    </xf>
    <xf numFmtId="11" fontId="1" fillId="2" borderId="0" xfId="0" applyNumberFormat="1" applyFont="1" applyFill="1" applyBorder="1" applyAlignment="1">
      <alignment horizontal="center" shrinkToFit="1"/>
    </xf>
    <xf numFmtId="164" fontId="0" fillId="0" borderId="0" xfId="0" applyNumberFormat="1" applyBorder="1"/>
    <xf numFmtId="2" fontId="1" fillId="3" borderId="0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11" fontId="1" fillId="3" borderId="0" xfId="0" applyNumberFormat="1" applyFont="1" applyFill="1" applyBorder="1" applyAlignment="1">
      <alignment horizontal="center"/>
    </xf>
    <xf numFmtId="164" fontId="7" fillId="0" borderId="0" xfId="0" applyNumberFormat="1" applyFont="1" applyBorder="1"/>
    <xf numFmtId="164" fontId="2" fillId="0" borderId="8" xfId="0" applyNumberFormat="1" applyFont="1" applyBorder="1"/>
    <xf numFmtId="2" fontId="1" fillId="3" borderId="8" xfId="0" applyNumberFormat="1" applyFont="1" applyFill="1" applyBorder="1" applyAlignment="1">
      <alignment horizontal="center"/>
    </xf>
    <xf numFmtId="11" fontId="1" fillId="2" borderId="8" xfId="0" applyNumberFormat="1" applyFont="1" applyFill="1" applyBorder="1" applyAlignment="1">
      <alignment horizontal="center" shrinkToFit="1"/>
    </xf>
    <xf numFmtId="2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RANKL/18S in MC3T3 Cells at Day2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(RANKL!$L$3,RANKL!$L$5,RANKL!$L$7,RANKL!$L$9,RANKL!$L$11,RANKL!$L$13,RANKL!$L$15,RANKL!$L$17)</c:f>
                <c:numCache>
                  <c:formatCode>General</c:formatCode>
                  <c:ptCount val="8"/>
                  <c:pt idx="0">
                    <c:v>0.10138973067549946</c:v>
                  </c:pt>
                  <c:pt idx="1">
                    <c:v>0.18323056315513853</c:v>
                  </c:pt>
                  <c:pt idx="2">
                    <c:v>0.40727155055096054</c:v>
                  </c:pt>
                  <c:pt idx="3">
                    <c:v>0.45714894134494172</c:v>
                  </c:pt>
                  <c:pt idx="4">
                    <c:v>7.9600742484287265E-2</c:v>
                  </c:pt>
                  <c:pt idx="5">
                    <c:v>0.14419356147624418</c:v>
                  </c:pt>
                  <c:pt idx="6">
                    <c:v>0.21583539868732884</c:v>
                  </c:pt>
                  <c:pt idx="7">
                    <c:v>0.25565312996353362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(RANKL!$A$3,RANKL!$A$5,RANKL!$A$7,RANKL!$A$9,RANKL!$A$11,RANKL!$A$13,RANKL!$A$15,RANKL!$A$17)</c:f>
              <c:strCache>
                <c:ptCount val="8"/>
                <c:pt idx="0">
                  <c:v>NT</c:v>
                </c:pt>
                <c:pt idx="1">
                  <c:v>B2 40ng/ml</c:v>
                </c:pt>
                <c:pt idx="2">
                  <c:v>F1 7.5µM +B2 40ng/ml</c:v>
                </c:pt>
                <c:pt idx="3">
                  <c:v>VA1 7.5µM +B2 40ng/ml</c:v>
                </c:pt>
                <c:pt idx="4">
                  <c:v>CO7 7.5µM +B2 40ng/ml</c:v>
                </c:pt>
                <c:pt idx="5">
                  <c:v>F1 7.5µM</c:v>
                </c:pt>
                <c:pt idx="6">
                  <c:v>VA1 7.5µM</c:v>
                </c:pt>
                <c:pt idx="7">
                  <c:v>CO7 7.5µM</c:v>
                </c:pt>
              </c:strCache>
            </c:strRef>
          </c:cat>
          <c:val>
            <c:numRef>
              <c:f>(RANKL!$J$3,RANKL!$J$5,RANKL!$J$7,RANKL!$J$9,RANKL!$J$11,RANKL!$J$13,RANKL!$J$15,RANKL!$J$17)</c:f>
              <c:numCache>
                <c:formatCode>0.00</c:formatCode>
                <c:ptCount val="8"/>
                <c:pt idx="0">
                  <c:v>1.0051267967209152</c:v>
                </c:pt>
                <c:pt idx="1">
                  <c:v>4.9927241694703834</c:v>
                </c:pt>
                <c:pt idx="2">
                  <c:v>5.1988965339630262</c:v>
                </c:pt>
                <c:pt idx="3">
                  <c:v>4.0283392075218716</c:v>
                </c:pt>
                <c:pt idx="4">
                  <c:v>0.89009563529605706</c:v>
                </c:pt>
                <c:pt idx="5">
                  <c:v>4.1617965308355007</c:v>
                </c:pt>
                <c:pt idx="6">
                  <c:v>1.9280161356955436</c:v>
                </c:pt>
                <c:pt idx="7">
                  <c:v>1.1615288242238044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4-44EF-B42F-8EFBBEB1F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3480344"/>
        <c:axId val="533481328"/>
      </c:barChart>
      <c:catAx>
        <c:axId val="53348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481328"/>
        <c:crosses val="autoZero"/>
        <c:auto val="1"/>
        <c:lblAlgn val="ctr"/>
        <c:lblOffset val="100"/>
        <c:noMultiLvlLbl val="0"/>
      </c:catAx>
      <c:valAx>
        <c:axId val="533481328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480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AXIN2/18S*  in MC3T3</a:t>
            </a:r>
            <a:r>
              <a:rPr lang="en-US" baseline="0"/>
              <a:t> Cells at Day 2</a:t>
            </a:r>
          </a:p>
          <a:p>
            <a:pPr>
              <a:defRPr/>
            </a:pPr>
            <a:r>
              <a:rPr lang="en-US" sz="1050" baseline="0"/>
              <a:t>* Normalized</a:t>
            </a:r>
            <a:endParaRPr lang="en-US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024565043142057E-2"/>
          <c:y val="0.11852287674542596"/>
          <c:w val="0.90342653276124918"/>
          <c:h val="0.746830932075517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(AXIN2!$L$3,AXIN2!$L$5,AXIN2!$L$7,AXIN2!$L$9,AXIN2!$L$11,AXIN2!$L$13,AXIN2!$L$15,AXIN2!$L$17)</c:f>
                <c:numCache>
                  <c:formatCode>General</c:formatCode>
                  <c:ptCount val="8"/>
                  <c:pt idx="0">
                    <c:v>0.29555863744647198</c:v>
                  </c:pt>
                  <c:pt idx="1">
                    <c:v>0.33789563966966352</c:v>
                  </c:pt>
                  <c:pt idx="2">
                    <c:v>10.783545407410998</c:v>
                  </c:pt>
                  <c:pt idx="3">
                    <c:v>31.625885143318893</c:v>
                  </c:pt>
                  <c:pt idx="4">
                    <c:v>19.082171768922763</c:v>
                  </c:pt>
                  <c:pt idx="5">
                    <c:v>24.071773025533332</c:v>
                  </c:pt>
                  <c:pt idx="6">
                    <c:v>52.69519990658403</c:v>
                  </c:pt>
                  <c:pt idx="7">
                    <c:v>26.636619939989259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(AXIN2!$A$3,AXIN2!$A$5,AXIN2!$A$7,AXIN2!$A$9,AXIN2!$A$11,AXIN2!$A$13,AXIN2!$A$15,AXIN2!$A$17)</c:f>
              <c:strCache>
                <c:ptCount val="8"/>
                <c:pt idx="0">
                  <c:v>NT</c:v>
                </c:pt>
                <c:pt idx="1">
                  <c:v>B2 40ng/ml</c:v>
                </c:pt>
                <c:pt idx="2">
                  <c:v>F1 7.5µM +B2 40ng/ml</c:v>
                </c:pt>
                <c:pt idx="3">
                  <c:v>VA1 7.5µM +B2 40ng/ml</c:v>
                </c:pt>
                <c:pt idx="4">
                  <c:v>CO7 7.5µM +B2 40ng/ml</c:v>
                </c:pt>
                <c:pt idx="5">
                  <c:v>F1 7.5µM</c:v>
                </c:pt>
                <c:pt idx="6">
                  <c:v>VA1 7.5µM</c:v>
                </c:pt>
                <c:pt idx="7">
                  <c:v>CO7 7.5µM</c:v>
                </c:pt>
              </c:strCache>
            </c:strRef>
          </c:cat>
          <c:val>
            <c:numRef>
              <c:f>(AXIN2!$J$3,AXIN2!$J$5,AXIN2!$J$7,AXIN2!$J$9,AXIN2!$J$11,AXIN2!$J$13,AXIN2!$J$15,AXIN2!$J$17)</c:f>
              <c:numCache>
                <c:formatCode>0.00</c:formatCode>
                <c:ptCount val="8"/>
                <c:pt idx="0">
                  <c:v>1.0427631122020062</c:v>
                </c:pt>
                <c:pt idx="1">
                  <c:v>5.3012828208950324</c:v>
                </c:pt>
                <c:pt idx="2">
                  <c:v>196.13440555715573</c:v>
                </c:pt>
                <c:pt idx="3">
                  <c:v>551.51675171855209</c:v>
                </c:pt>
                <c:pt idx="4">
                  <c:v>756.16094432071532</c:v>
                </c:pt>
                <c:pt idx="5">
                  <c:v>164.22245943669901</c:v>
                </c:pt>
                <c:pt idx="6">
                  <c:v>569.66457192030543</c:v>
                </c:pt>
                <c:pt idx="7">
                  <c:v>863.25448774802248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D-4650-9215-FAEA1BAF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0238232"/>
        <c:axId val="388211840"/>
      </c:barChart>
      <c:catAx>
        <c:axId val="65023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11840"/>
        <c:crosses val="autoZero"/>
        <c:auto val="1"/>
        <c:lblAlgn val="ctr"/>
        <c:lblOffset val="100"/>
        <c:noMultiLvlLbl val="0"/>
      </c:catAx>
      <c:valAx>
        <c:axId val="38821184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23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Average Fold Changes of OPG/RANKL mRNA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RANKL!$U$4:$U$12</c:f>
                <c:numCache>
                  <c:formatCode>General</c:formatCode>
                  <c:ptCount val="9"/>
                  <c:pt idx="0">
                    <c:v>6.9024046677506168E-2</c:v>
                  </c:pt>
                  <c:pt idx="1">
                    <c:v>0.21832046247934014</c:v>
                  </c:pt>
                  <c:pt idx="2">
                    <c:v>0.21350202420440645</c:v>
                  </c:pt>
                  <c:pt idx="3">
                    <c:v>0.23287488472911308</c:v>
                  </c:pt>
                  <c:pt idx="4">
                    <c:v>0.17617334348718106</c:v>
                  </c:pt>
                  <c:pt idx="5">
                    <c:v>7.7414345295617706E-2</c:v>
                  </c:pt>
                  <c:pt idx="6">
                    <c:v>0.14127097247582271</c:v>
                  </c:pt>
                  <c:pt idx="7">
                    <c:v>0.16138638812313177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RANKL!$N$4:$N$11</c:f>
              <c:strCache>
                <c:ptCount val="8"/>
                <c:pt idx="0">
                  <c:v>NT</c:v>
                </c:pt>
                <c:pt idx="1">
                  <c:v>B2 40ng/ml</c:v>
                </c:pt>
                <c:pt idx="2">
                  <c:v>F1 7.5µM +B2 40ng/ml</c:v>
                </c:pt>
                <c:pt idx="3">
                  <c:v>VA1 7.5µM +B2 40ng/ml</c:v>
                </c:pt>
                <c:pt idx="4">
                  <c:v>CO7 7.5µM +B2 40ng/ml</c:v>
                </c:pt>
                <c:pt idx="5">
                  <c:v>F1 7.5µM</c:v>
                </c:pt>
                <c:pt idx="6">
                  <c:v>VA1 7.5µM</c:v>
                </c:pt>
                <c:pt idx="7">
                  <c:v>CO7 7.5µM</c:v>
                </c:pt>
              </c:strCache>
            </c:strRef>
          </c:cat>
          <c:val>
            <c:numRef>
              <c:f>RANKL!$Q$4:$Q$11</c:f>
              <c:numCache>
                <c:formatCode>0.00</c:formatCode>
                <c:ptCount val="8"/>
                <c:pt idx="0">
                  <c:v>0.99556761938545557</c:v>
                </c:pt>
                <c:pt idx="1">
                  <c:v>0.3577553421349115</c:v>
                </c:pt>
                <c:pt idx="2">
                  <c:v>4.7004034465530552E-2</c:v>
                </c:pt>
                <c:pt idx="3">
                  <c:v>0.17374083394814413</c:v>
                </c:pt>
                <c:pt idx="4">
                  <c:v>1.5497389534136969</c:v>
                </c:pt>
                <c:pt idx="5">
                  <c:v>8.5355646739183402E-2</c:v>
                </c:pt>
                <c:pt idx="6">
                  <c:v>0.27457052280464889</c:v>
                </c:pt>
                <c:pt idx="7">
                  <c:v>0.98620595109368514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4-46DC-93DD-66358DC15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851496"/>
        <c:axId val="528847232"/>
      </c:barChart>
      <c:catAx>
        <c:axId val="52885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47232"/>
        <c:crosses val="autoZero"/>
        <c:auto val="1"/>
        <c:lblAlgn val="ctr"/>
        <c:lblOffset val="100"/>
        <c:noMultiLvlLbl val="0"/>
      </c:catAx>
      <c:valAx>
        <c:axId val="52884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51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Average Fold Changes of RANKL/OPG mRNA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RANKL!$U$4:$U$11</c:f>
                <c:numCache>
                  <c:formatCode>General</c:formatCode>
                  <c:ptCount val="8"/>
                  <c:pt idx="0">
                    <c:v>6.9024046677506168E-2</c:v>
                  </c:pt>
                  <c:pt idx="1">
                    <c:v>0.21832046247934014</c:v>
                  </c:pt>
                  <c:pt idx="2">
                    <c:v>0.21350202420440645</c:v>
                  </c:pt>
                  <c:pt idx="3">
                    <c:v>0.23287488472911308</c:v>
                  </c:pt>
                  <c:pt idx="4">
                    <c:v>0.17617334348718106</c:v>
                  </c:pt>
                  <c:pt idx="5">
                    <c:v>7.7414345295617706E-2</c:v>
                  </c:pt>
                  <c:pt idx="6">
                    <c:v>0.14127097247582271</c:v>
                  </c:pt>
                  <c:pt idx="7">
                    <c:v>0.16138638812313177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RANKL!$N$4:$N$11</c:f>
              <c:strCache>
                <c:ptCount val="8"/>
                <c:pt idx="0">
                  <c:v>NT</c:v>
                </c:pt>
                <c:pt idx="1">
                  <c:v>B2 40ng/ml</c:v>
                </c:pt>
                <c:pt idx="2">
                  <c:v>F1 7.5µM +B2 40ng/ml</c:v>
                </c:pt>
                <c:pt idx="3">
                  <c:v>VA1 7.5µM +B2 40ng/ml</c:v>
                </c:pt>
                <c:pt idx="4">
                  <c:v>CO7 7.5µM +B2 40ng/ml</c:v>
                </c:pt>
                <c:pt idx="5">
                  <c:v>F1 7.5µM</c:v>
                </c:pt>
                <c:pt idx="6">
                  <c:v>VA1 7.5µM</c:v>
                </c:pt>
                <c:pt idx="7">
                  <c:v>CO7 7.5µM</c:v>
                </c:pt>
              </c:strCache>
            </c:strRef>
          </c:cat>
          <c:val>
            <c:numRef>
              <c:f>RANKL!$R$4:$R$11</c:f>
              <c:numCache>
                <c:formatCode>0.00</c:formatCode>
                <c:ptCount val="8"/>
                <c:pt idx="0">
                  <c:v>1.0044521140786806</c:v>
                </c:pt>
                <c:pt idx="1">
                  <c:v>2.7952063385901713</c:v>
                </c:pt>
                <c:pt idx="2">
                  <c:v>21.274769525014488</c:v>
                </c:pt>
                <c:pt idx="3">
                  <c:v>5.7556993210845686</c:v>
                </c:pt>
                <c:pt idx="4">
                  <c:v>0.645269964852625</c:v>
                </c:pt>
                <c:pt idx="5">
                  <c:v>11.715686521076286</c:v>
                </c:pt>
                <c:pt idx="6">
                  <c:v>3.6420515566832306</c:v>
                </c:pt>
                <c:pt idx="7">
                  <c:v>1.0139869860763033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7-4CB3-9F24-59462E15E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064472"/>
        <c:axId val="339746072"/>
      </c:barChart>
      <c:catAx>
        <c:axId val="368064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746072"/>
        <c:crosses val="autoZero"/>
        <c:auto val="1"/>
        <c:lblAlgn val="ctr"/>
        <c:lblOffset val="100"/>
        <c:noMultiLvlLbl val="0"/>
      </c:catAx>
      <c:valAx>
        <c:axId val="33974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06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OPG/18S in MC3T3 Cells at Day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(OPG!$L$3,OPG!$L$5,OPG!$L$7,OPG!$L$9,OPG!$L$11,OPG!$L$13,OPG!$L$15,OPG!$L$17)</c:f>
                <c:numCache>
                  <c:formatCode>General</c:formatCode>
                  <c:ptCount val="8"/>
                  <c:pt idx="0">
                    <c:v>3.665836267951289E-2</c:v>
                  </c:pt>
                  <c:pt idx="1">
                    <c:v>0.25341036180354176</c:v>
                  </c:pt>
                  <c:pt idx="2">
                    <c:v>1.9732497857852388E-2</c:v>
                  </c:pt>
                  <c:pt idx="3">
                    <c:v>8.6008281132844422E-3</c:v>
                  </c:pt>
                  <c:pt idx="4">
                    <c:v>0.27274594449007483</c:v>
                  </c:pt>
                  <c:pt idx="5">
                    <c:v>1.0635129114991232E-2</c:v>
                  </c:pt>
                  <c:pt idx="6">
                    <c:v>6.6706546264316588E-2</c:v>
                  </c:pt>
                  <c:pt idx="7">
                    <c:v>6.7119646282729928E-2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(OPG!$A$3,OPG!$A$5,OPG!$A$7,OPG!$A$9,OPG!$A$11,OPG!$A$13,OPG!$A$15,OPG!$A$17)</c:f>
              <c:strCache>
                <c:ptCount val="8"/>
                <c:pt idx="0">
                  <c:v>NT</c:v>
                </c:pt>
                <c:pt idx="1">
                  <c:v>B2 40ng/ml</c:v>
                </c:pt>
                <c:pt idx="2">
                  <c:v>F1 7.5µM +B2 40ng/ml</c:v>
                </c:pt>
                <c:pt idx="3">
                  <c:v>VA1 7.5µM +B2 40ng/ml</c:v>
                </c:pt>
                <c:pt idx="4">
                  <c:v>CO7 7.5µM +B2 40ng/ml</c:v>
                </c:pt>
                <c:pt idx="5">
                  <c:v>F1 7.5µM</c:v>
                </c:pt>
                <c:pt idx="6">
                  <c:v>VA1 7.5µM</c:v>
                </c:pt>
                <c:pt idx="7">
                  <c:v>CO7 7.5µM</c:v>
                </c:pt>
              </c:strCache>
            </c:strRef>
          </c:cat>
          <c:val>
            <c:numRef>
              <c:f>(OPG!$J$3,OPG!$J$5,OPG!$J$7,OPG!$J$9,OPG!$J$11,OPG!$J$13,OPG!$J$15,OPG!$J$17)</c:f>
              <c:numCache>
                <c:formatCode>0.00</c:formatCode>
                <c:ptCount val="8"/>
                <c:pt idx="0">
                  <c:v>1.0006716921919703</c:v>
                </c:pt>
                <c:pt idx="1">
                  <c:v>1.7861737434341189</c:v>
                </c:pt>
                <c:pt idx="2">
                  <c:v>0.24436911186512542</c:v>
                </c:pt>
                <c:pt idx="3">
                  <c:v>0.69988701334085601</c:v>
                </c:pt>
                <c:pt idx="4">
                  <c:v>1.3794158782818111</c:v>
                </c:pt>
                <c:pt idx="5">
                  <c:v>0.35523283448635401</c:v>
                </c:pt>
                <c:pt idx="6">
                  <c:v>0.5293763983537243</c:v>
                </c:pt>
                <c:pt idx="7">
                  <c:v>1.1455066388163668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B-4252-A746-1ED406937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888224"/>
        <c:axId val="608890192"/>
      </c:barChart>
      <c:catAx>
        <c:axId val="60888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890192"/>
        <c:crosses val="autoZero"/>
        <c:auto val="1"/>
        <c:lblAlgn val="ctr"/>
        <c:lblOffset val="100"/>
        <c:noMultiLvlLbl val="0"/>
      </c:catAx>
      <c:valAx>
        <c:axId val="60889019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88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LRP6/18S in MC3T3 Cells at</a:t>
            </a:r>
            <a:r>
              <a:rPr lang="en-US" baseline="0"/>
              <a:t> Day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('LRP6'!$L$3,'LRP6'!$L$5,'LRP6'!$L$7,'LRP6'!$L$9,'LRP6'!$L$11,'LRP6'!$L$13,'LRP6'!$L$15,'LRP6'!$L$17)</c:f>
                <c:numCache>
                  <c:formatCode>General</c:formatCode>
                  <c:ptCount val="8"/>
                  <c:pt idx="0">
                    <c:v>1.7658842069296854E-2</c:v>
                  </c:pt>
                  <c:pt idx="1">
                    <c:v>3.6094870419832721E-3</c:v>
                  </c:pt>
                  <c:pt idx="2">
                    <c:v>1.1875946549125938E-2</c:v>
                  </c:pt>
                  <c:pt idx="3">
                    <c:v>4.5627850222652915E-2</c:v>
                  </c:pt>
                  <c:pt idx="4">
                    <c:v>1.0877499955628254E-2</c:v>
                  </c:pt>
                  <c:pt idx="5">
                    <c:v>3.831010622076586E-2</c:v>
                  </c:pt>
                  <c:pt idx="6">
                    <c:v>0.14588457319834744</c:v>
                  </c:pt>
                  <c:pt idx="7">
                    <c:v>1.2672118439860991E-2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('LRP6'!$A$3,'LRP6'!$A$5,'LRP6'!$A$7,'LRP6'!$A$9,'LRP6'!$A$11,'LRP6'!$A$13,'LRP6'!$A$15,'LRP6'!$A$17)</c:f>
              <c:strCache>
                <c:ptCount val="8"/>
                <c:pt idx="0">
                  <c:v>NT</c:v>
                </c:pt>
                <c:pt idx="1">
                  <c:v>B2 40ng/ml</c:v>
                </c:pt>
                <c:pt idx="2">
                  <c:v>F1 7.5µM +B2 40ng/ml</c:v>
                </c:pt>
                <c:pt idx="3">
                  <c:v>VA1 7.5µM +B2 40ng/ml</c:v>
                </c:pt>
                <c:pt idx="4">
                  <c:v>CO7 7.5µM +B2 40ng/ml</c:v>
                </c:pt>
                <c:pt idx="5">
                  <c:v>F1 7.5µM</c:v>
                </c:pt>
                <c:pt idx="6">
                  <c:v>VA1 7.5µM</c:v>
                </c:pt>
                <c:pt idx="7">
                  <c:v>CO7 7.5µM</c:v>
                </c:pt>
              </c:strCache>
            </c:strRef>
          </c:cat>
          <c:val>
            <c:numRef>
              <c:f>('LRP6'!$J$3,'LRP6'!$J$5,'LRP6'!$J$7,'LRP6'!$J$9,'LRP6'!$J$11,'LRP6'!$J$13,'LRP6'!$J$15,'LRP6'!$J$17)</c:f>
              <c:numCache>
                <c:formatCode>0.00</c:formatCode>
                <c:ptCount val="8"/>
                <c:pt idx="0">
                  <c:v>1.0001559051983993</c:v>
                </c:pt>
                <c:pt idx="1">
                  <c:v>1.005291782428694</c:v>
                </c:pt>
                <c:pt idx="2">
                  <c:v>0.75152612154291731</c:v>
                </c:pt>
                <c:pt idx="3">
                  <c:v>0.78286720957932687</c:v>
                </c:pt>
                <c:pt idx="4">
                  <c:v>0.61583470743731383</c:v>
                </c:pt>
                <c:pt idx="5">
                  <c:v>0.80740578933175722</c:v>
                </c:pt>
                <c:pt idx="6">
                  <c:v>0.7690274960286223</c:v>
                </c:pt>
                <c:pt idx="7">
                  <c:v>0.70134224422152758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A-4D6B-BBFE-1C09D8B7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897080"/>
        <c:axId val="608893472"/>
      </c:barChart>
      <c:catAx>
        <c:axId val="60889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893472"/>
        <c:crosses val="autoZero"/>
        <c:auto val="1"/>
        <c:lblAlgn val="ctr"/>
        <c:lblOffset val="100"/>
        <c:noMultiLvlLbl val="0"/>
      </c:catAx>
      <c:valAx>
        <c:axId val="60889347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897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β</a:t>
            </a:r>
            <a:r>
              <a:rPr lang="en-US"/>
              <a:t> Catenin/18S in MC3T3 Cells at Day2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('B Catenin'!$L$3,'B Catenin'!$L$5,'B Catenin'!$L$7,'B Catenin'!$L$9,'B Catenin'!$L$11,'B Catenin'!$L$13,'B Catenin'!$L$15,'B Catenin'!$L$17)</c:f>
                <c:numCache>
                  <c:formatCode>General</c:formatCode>
                  <c:ptCount val="8"/>
                  <c:pt idx="0">
                    <c:v>0.14245130345944651</c:v>
                  </c:pt>
                  <c:pt idx="1">
                    <c:v>0.11703080510886266</c:v>
                  </c:pt>
                  <c:pt idx="2">
                    <c:v>0.23697868520017334</c:v>
                  </c:pt>
                  <c:pt idx="3">
                    <c:v>1.7083239519786853E-2</c:v>
                  </c:pt>
                  <c:pt idx="4">
                    <c:v>4.4683518183748161E-2</c:v>
                  </c:pt>
                  <c:pt idx="5">
                    <c:v>9.3364265979562988E-2</c:v>
                  </c:pt>
                  <c:pt idx="6">
                    <c:v>9.3005154955783639E-2</c:v>
                  </c:pt>
                  <c:pt idx="7">
                    <c:v>9.2461908695622527E-2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('B Catenin'!$A$3,'B Catenin'!$A$5,'B Catenin'!$A$7,'B Catenin'!$A$9,'B Catenin'!$A$11,'B Catenin'!$A$13,'B Catenin'!$A$15,'B Catenin'!$A$17)</c:f>
              <c:strCache>
                <c:ptCount val="8"/>
                <c:pt idx="0">
                  <c:v>NT</c:v>
                </c:pt>
                <c:pt idx="1">
                  <c:v>B2 40ng/ml</c:v>
                </c:pt>
                <c:pt idx="2">
                  <c:v>F1 7.5µM +B2 40ng/ml</c:v>
                </c:pt>
                <c:pt idx="3">
                  <c:v>VA1 7.5µM +B2 40ng/ml</c:v>
                </c:pt>
                <c:pt idx="4">
                  <c:v>CO7 7.5µM +B2 40ng/ml</c:v>
                </c:pt>
                <c:pt idx="5">
                  <c:v>F1 7.5µM</c:v>
                </c:pt>
                <c:pt idx="6">
                  <c:v>VA1 7.5µM</c:v>
                </c:pt>
                <c:pt idx="7">
                  <c:v>CO7 7.5µM</c:v>
                </c:pt>
              </c:strCache>
            </c:strRef>
          </c:cat>
          <c:val>
            <c:numRef>
              <c:f>('B Catenin'!$J$3,'B Catenin'!$J$5,'B Catenin'!$J$7,'B Catenin'!$J$9,'B Catenin'!$J$11,'B Catenin'!$J$13,'B Catenin'!$J$15,'B Catenin'!$J$17)</c:f>
              <c:numCache>
                <c:formatCode>0.00</c:formatCode>
                <c:ptCount val="8"/>
                <c:pt idx="0">
                  <c:v>1.010095230093329</c:v>
                </c:pt>
                <c:pt idx="1">
                  <c:v>1.2498950591929783</c:v>
                </c:pt>
                <c:pt idx="2">
                  <c:v>1.2303224635540815</c:v>
                </c:pt>
                <c:pt idx="3">
                  <c:v>1.739357618881147</c:v>
                </c:pt>
                <c:pt idx="4">
                  <c:v>1.1565819432653732</c:v>
                </c:pt>
                <c:pt idx="5">
                  <c:v>0.8211547031139218</c:v>
                </c:pt>
                <c:pt idx="6">
                  <c:v>1.2576459019673152</c:v>
                </c:pt>
                <c:pt idx="7">
                  <c:v>1.1428154425648946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9-42D0-90C8-3E9F94B12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400128"/>
        <c:axId val="545398816"/>
      </c:barChart>
      <c:catAx>
        <c:axId val="54540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398816"/>
        <c:crosses val="autoZero"/>
        <c:auto val="1"/>
        <c:lblAlgn val="ctr"/>
        <c:lblOffset val="100"/>
        <c:noMultiLvlLbl val="0"/>
      </c:catAx>
      <c:valAx>
        <c:axId val="54539881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40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GSK3b/18S in MC3T3 Cells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(GSK3b!$L$3,GSK3b!$L$5,GSK3b!$L$7,GSK3b!$L$9,GSK3b!$L$11,GSK3b!$L$13,GSK3b!$L$15,GSK3b!$L$17)</c:f>
                <c:numCache>
                  <c:formatCode>General</c:formatCode>
                  <c:ptCount val="8"/>
                  <c:pt idx="0">
                    <c:v>4.0022598058768899E-2</c:v>
                  </c:pt>
                  <c:pt idx="1">
                    <c:v>8.3001202643047112E-3</c:v>
                  </c:pt>
                  <c:pt idx="2">
                    <c:v>4.4761946657650535E-2</c:v>
                  </c:pt>
                  <c:pt idx="3">
                    <c:v>0.167985475812682</c:v>
                  </c:pt>
                  <c:pt idx="4">
                    <c:v>1.4329562108693294E-2</c:v>
                  </c:pt>
                  <c:pt idx="5">
                    <c:v>0.12509971985420359</c:v>
                  </c:pt>
                  <c:pt idx="6">
                    <c:v>6.1614601345175261E-2</c:v>
                  </c:pt>
                  <c:pt idx="7">
                    <c:v>3.3692449547965797E-2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(GSK3b!$A$3,GSK3b!$A$5,GSK3b!$A$7,GSK3b!$A$9,GSK3b!$A$11,GSK3b!$A$13,GSK3b!$A$15,GSK3b!$A$17)</c:f>
              <c:strCache>
                <c:ptCount val="8"/>
                <c:pt idx="0">
                  <c:v>NT</c:v>
                </c:pt>
                <c:pt idx="1">
                  <c:v>B2 40ng/ml</c:v>
                </c:pt>
                <c:pt idx="2">
                  <c:v>F1 7.5µM +B2 40ng/ml</c:v>
                </c:pt>
                <c:pt idx="3">
                  <c:v>VA1 7.5µM +B2 40ng/ml</c:v>
                </c:pt>
                <c:pt idx="4">
                  <c:v>CO7 7.5µM +B2 40ng/ml</c:v>
                </c:pt>
                <c:pt idx="5">
                  <c:v>F1 7.5µM</c:v>
                </c:pt>
                <c:pt idx="6">
                  <c:v>VA1 7.5µM</c:v>
                </c:pt>
                <c:pt idx="7">
                  <c:v>CO7 7.5µM</c:v>
                </c:pt>
              </c:strCache>
            </c:strRef>
          </c:cat>
          <c:val>
            <c:numRef>
              <c:f>(GSK3b!$J$3,GSK3b!$J$5,GSK3b!$J$7,GSK3b!$J$9,GSK3b!$J$11,GSK3b!$J$13,GSK3b!$J$15,GSK3b!$J$17)</c:f>
              <c:numCache>
                <c:formatCode>0.00</c:formatCode>
                <c:ptCount val="8"/>
                <c:pt idx="0">
                  <c:v>1.000800583710548</c:v>
                </c:pt>
                <c:pt idx="1">
                  <c:v>1.0522663179423533</c:v>
                </c:pt>
                <c:pt idx="2">
                  <c:v>1.052391261531979</c:v>
                </c:pt>
                <c:pt idx="3">
                  <c:v>1.3743910502546068</c:v>
                </c:pt>
                <c:pt idx="4">
                  <c:v>1.1064674384562752</c:v>
                </c:pt>
                <c:pt idx="5">
                  <c:v>1.0479669422269255</c:v>
                </c:pt>
                <c:pt idx="6">
                  <c:v>1.0081215484030128</c:v>
                </c:pt>
                <c:pt idx="7">
                  <c:v>1.1764148700078447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7-46AD-A5F9-F2972056B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004984"/>
        <c:axId val="550033344"/>
      </c:barChart>
      <c:catAx>
        <c:axId val="607004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33344"/>
        <c:crosses val="autoZero"/>
        <c:auto val="1"/>
        <c:lblAlgn val="ctr"/>
        <c:lblOffset val="100"/>
        <c:noMultiLvlLbl val="0"/>
      </c:catAx>
      <c:valAx>
        <c:axId val="550033344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004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BMP2/18S in MC3T3 Cells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('BMP2'!$L$3,'BMP2'!$L$5,'BMP2'!$L$7,'BMP2'!$L$9,'BMP2'!$L$11,'BMP2'!$L$13,'BMP2'!$L$15,'BMP2'!$L$17)</c:f>
                <c:numCache>
                  <c:formatCode>General</c:formatCode>
                  <c:ptCount val="8"/>
                  <c:pt idx="0">
                    <c:v>3.8878015514898001E-2</c:v>
                  </c:pt>
                  <c:pt idx="1">
                    <c:v>6.9046768265888625E-2</c:v>
                  </c:pt>
                  <c:pt idx="2">
                    <c:v>4.1597572695333145E-2</c:v>
                  </c:pt>
                  <c:pt idx="3">
                    <c:v>7.7264828986572276E-2</c:v>
                  </c:pt>
                  <c:pt idx="4">
                    <c:v>0.13793077618977856</c:v>
                  </c:pt>
                  <c:pt idx="5">
                    <c:v>2.752986743351726E-2</c:v>
                  </c:pt>
                  <c:pt idx="6">
                    <c:v>4.3978685720144954E-2</c:v>
                  </c:pt>
                  <c:pt idx="7">
                    <c:v>1.3405010492683498E-2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('BMP2'!$A$3,'BMP2'!$A$5,'BMP2'!$A$7,'BMP2'!$A$9,'BMP2'!$A$11,'BMP2'!$A$13,'BMP2'!$A$15,'BMP2'!$A$17)</c:f>
              <c:strCache>
                <c:ptCount val="8"/>
                <c:pt idx="0">
                  <c:v>NT</c:v>
                </c:pt>
                <c:pt idx="1">
                  <c:v>B2 40ng/ml</c:v>
                </c:pt>
                <c:pt idx="2">
                  <c:v>F1 7.5µM +B2 40ng/ml</c:v>
                </c:pt>
                <c:pt idx="3">
                  <c:v>VA1 7.5µM +B2 40ng/ml</c:v>
                </c:pt>
                <c:pt idx="4">
                  <c:v>CO7 7.5µM +B2 40ng/ml</c:v>
                </c:pt>
                <c:pt idx="5">
                  <c:v>F1 7.5µM</c:v>
                </c:pt>
                <c:pt idx="6">
                  <c:v>VA1 7.5µM</c:v>
                </c:pt>
                <c:pt idx="7">
                  <c:v>CO7 7.5µM</c:v>
                </c:pt>
              </c:strCache>
            </c:strRef>
          </c:cat>
          <c:val>
            <c:numRef>
              <c:f>('BMP2'!$J$3,'BMP2'!$J$5,'BMP2'!$J$7,'BMP2'!$J$9,'BMP2'!$J$11,'BMP2'!$J$13,'BMP2'!$J$15,'BMP2'!$J$17)</c:f>
              <c:numCache>
                <c:formatCode>0.00</c:formatCode>
                <c:ptCount val="8"/>
                <c:pt idx="0">
                  <c:v>1.0007554646817463</c:v>
                </c:pt>
                <c:pt idx="1">
                  <c:v>1.0821105443868024</c:v>
                </c:pt>
                <c:pt idx="2">
                  <c:v>1.6114348247573056</c:v>
                </c:pt>
                <c:pt idx="3">
                  <c:v>2.2836810984318334</c:v>
                </c:pt>
                <c:pt idx="4">
                  <c:v>2.3183491761956008</c:v>
                </c:pt>
                <c:pt idx="5">
                  <c:v>1.4791208502145996</c:v>
                </c:pt>
                <c:pt idx="6">
                  <c:v>1.829610949601634</c:v>
                </c:pt>
                <c:pt idx="7">
                  <c:v>2.2699022286875259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8-4A44-93DF-68AD60B7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006952"/>
        <c:axId val="607004656"/>
      </c:barChart>
      <c:catAx>
        <c:axId val="607006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004656"/>
        <c:crosses val="autoZero"/>
        <c:auto val="1"/>
        <c:lblAlgn val="ctr"/>
        <c:lblOffset val="100"/>
        <c:noMultiLvlLbl val="0"/>
      </c:catAx>
      <c:valAx>
        <c:axId val="60700465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006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ID1/18S in MC3T3 Cells at Day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('ID1'!$L$3,'ID1'!$L$5,'ID1'!$L$7,'ID1'!$L$9,'ID1'!$L$11,'ID1'!$L$13,'ID1'!$L$15,'ID1'!$L$17)</c:f>
                <c:numCache>
                  <c:formatCode>General</c:formatCode>
                  <c:ptCount val="8"/>
                  <c:pt idx="0">
                    <c:v>4.5295313759498468E-2</c:v>
                  </c:pt>
                  <c:pt idx="1">
                    <c:v>2.5652948009358689E-2</c:v>
                  </c:pt>
                  <c:pt idx="2">
                    <c:v>2.9413392467349031E-2</c:v>
                  </c:pt>
                  <c:pt idx="3">
                    <c:v>7.4453752998160927E-2</c:v>
                  </c:pt>
                  <c:pt idx="4">
                    <c:v>2.4715929477917287E-2</c:v>
                  </c:pt>
                  <c:pt idx="5">
                    <c:v>2.7805151166038206E-4</c:v>
                  </c:pt>
                  <c:pt idx="6">
                    <c:v>4.1197286598221583E-2</c:v>
                  </c:pt>
                  <c:pt idx="7">
                    <c:v>2.8413004362256963E-2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('ID1'!$A$3,'ID1'!$A$5,'ID1'!$A$7,'ID1'!$A$9,'ID1'!$A$11,'ID1'!$A$13,'ID1'!$A$15,'ID1'!$A$17)</c:f>
              <c:strCache>
                <c:ptCount val="8"/>
                <c:pt idx="0">
                  <c:v>NT</c:v>
                </c:pt>
                <c:pt idx="1">
                  <c:v>B2 40ng/ml</c:v>
                </c:pt>
                <c:pt idx="2">
                  <c:v>F1 7.5µM +B2 40ng/ml</c:v>
                </c:pt>
                <c:pt idx="3">
                  <c:v>VA1 7.5µM +B2 40ng/ml</c:v>
                </c:pt>
                <c:pt idx="4">
                  <c:v>CO7 7.5µM +B2 40ng/ml</c:v>
                </c:pt>
                <c:pt idx="5">
                  <c:v>F1 7.5µM</c:v>
                </c:pt>
                <c:pt idx="6">
                  <c:v>VA1 7.5µM</c:v>
                </c:pt>
                <c:pt idx="7">
                  <c:v>CO7 7.5µM</c:v>
                </c:pt>
              </c:strCache>
            </c:strRef>
          </c:cat>
          <c:val>
            <c:numRef>
              <c:f>('ID1'!$J$3,'ID1'!$J$5,'ID1'!$J$7,'ID1'!$J$9,'ID1'!$J$11,'ID1'!$J$13,'ID1'!$J$15,'ID1'!$J$17)</c:f>
              <c:numCache>
                <c:formatCode>0.00</c:formatCode>
                <c:ptCount val="8"/>
                <c:pt idx="0">
                  <c:v>1.0010253070969648</c:v>
                </c:pt>
                <c:pt idx="1">
                  <c:v>1.416510817780245</c:v>
                </c:pt>
                <c:pt idx="2">
                  <c:v>0.88807702803539179</c:v>
                </c:pt>
                <c:pt idx="3">
                  <c:v>1.0215973006051691</c:v>
                </c:pt>
                <c:pt idx="4">
                  <c:v>0.71680278035098155</c:v>
                </c:pt>
                <c:pt idx="5">
                  <c:v>0.81039101560978788</c:v>
                </c:pt>
                <c:pt idx="6">
                  <c:v>0.76878092210477567</c:v>
                </c:pt>
                <c:pt idx="7">
                  <c:v>0.74796707152692798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7-4DA7-828F-B49CDA7AD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034984"/>
        <c:axId val="550038592"/>
      </c:barChart>
      <c:catAx>
        <c:axId val="550034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38592"/>
        <c:crosses val="autoZero"/>
        <c:auto val="1"/>
        <c:lblAlgn val="ctr"/>
        <c:lblOffset val="100"/>
        <c:noMultiLvlLbl val="0"/>
      </c:catAx>
      <c:valAx>
        <c:axId val="55003859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34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17</xdr:row>
      <xdr:rowOff>176211</xdr:rowOff>
    </xdr:from>
    <xdr:to>
      <xdr:col>12</xdr:col>
      <xdr:colOff>219075</xdr:colOff>
      <xdr:row>35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894A22-D91F-46E5-9B74-E11EA5392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266700</xdr:colOff>
      <xdr:row>12</xdr:row>
      <xdr:rowOff>9525</xdr:rowOff>
    </xdr:from>
    <xdr:to>
      <xdr:col>17</xdr:col>
      <xdr:colOff>857250</xdr:colOff>
      <xdr:row>26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0DDBCA-735F-4363-A6E5-CA872E6B6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85725</xdr:colOff>
      <xdr:row>12</xdr:row>
      <xdr:rowOff>14287</xdr:rowOff>
    </xdr:from>
    <xdr:to>
      <xdr:col>24</xdr:col>
      <xdr:colOff>200025</xdr:colOff>
      <xdr:row>26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C42B43-3041-4A45-A71F-B599F320F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18</xdr:row>
      <xdr:rowOff>4761</xdr:rowOff>
    </xdr:from>
    <xdr:to>
      <xdr:col>12</xdr:col>
      <xdr:colOff>190500</xdr:colOff>
      <xdr:row>37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13D770-F209-4705-B74C-1BBE07816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1033461</xdr:colOff>
      <xdr:row>17</xdr:row>
      <xdr:rowOff>166687</xdr:rowOff>
    </xdr:from>
    <xdr:to>
      <xdr:col>12</xdr:col>
      <xdr:colOff>9525</xdr:colOff>
      <xdr:row>35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4981CC-B8E6-4471-AA28-CBBC505C2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18</xdr:row>
      <xdr:rowOff>157161</xdr:rowOff>
    </xdr:from>
    <xdr:to>
      <xdr:col>12</xdr:col>
      <xdr:colOff>590550</xdr:colOff>
      <xdr:row>36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A0336-E4B0-4C2D-B9E8-F6710EB7A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552449</xdr:colOff>
      <xdr:row>18</xdr:row>
      <xdr:rowOff>23811</xdr:rowOff>
    </xdr:from>
    <xdr:to>
      <xdr:col>12</xdr:col>
      <xdr:colOff>38099</xdr:colOff>
      <xdr:row>35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FCE725-E8D9-4214-93B2-ED4CD3460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17</xdr:row>
      <xdr:rowOff>176212</xdr:rowOff>
    </xdr:from>
    <xdr:to>
      <xdr:col>11</xdr:col>
      <xdr:colOff>600075</xdr:colOff>
      <xdr:row>34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9949B0-6302-48E5-A70C-4F0E6A85B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18</xdr:row>
      <xdr:rowOff>52387</xdr:rowOff>
    </xdr:from>
    <xdr:to>
      <xdr:col>11</xdr:col>
      <xdr:colOff>600075</xdr:colOff>
      <xdr:row>35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B1CE65-C1FC-4C1F-89F1-E06EDEC69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17</xdr:row>
      <xdr:rowOff>166686</xdr:rowOff>
    </xdr:from>
    <xdr:to>
      <xdr:col>12</xdr:col>
      <xdr:colOff>114299</xdr:colOff>
      <xdr:row>34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B14220-6756-43F0-A623-EA04DB8CA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topLeftCell="D1" workbookViewId="0">
      <selection activeCell="S30" sqref="S30"/>
    </sheetView>
  </sheetViews>
  <sheetFormatPr defaultRowHeight="15" x14ac:dyDescent="0.25"/>
  <cols>
    <col min="1" max="1" width="22.28515625" customWidth="1"/>
    <col min="14" max="14" width="23.42578125" customWidth="1"/>
    <col min="17" max="17" width="12.5703125" customWidth="1"/>
    <col min="18" max="18" width="13.28515625" customWidth="1"/>
    <col min="19" max="19" width="11.5703125" customWidth="1"/>
    <col min="20" max="20" width="12" customWidth="1"/>
    <col min="21" max="21" width="15.85546875" customWidth="1"/>
  </cols>
  <sheetData>
    <row r="1" spans="1:25" x14ac:dyDescent="0.25">
      <c r="A1" s="1"/>
      <c r="B1" s="2" t="s">
        <v>0</v>
      </c>
      <c r="C1" s="3" t="s">
        <v>1</v>
      </c>
      <c r="D1" s="24" t="s">
        <v>108</v>
      </c>
      <c r="E1" s="3" t="s">
        <v>125</v>
      </c>
      <c r="F1" s="2" t="s">
        <v>126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4" t="s">
        <v>7</v>
      </c>
      <c r="N1" s="25"/>
      <c r="O1" s="26"/>
      <c r="P1" s="27"/>
      <c r="Q1" s="28"/>
      <c r="R1" s="27"/>
      <c r="S1" s="26"/>
      <c r="T1" s="27"/>
      <c r="U1" s="27"/>
      <c r="V1" s="27"/>
      <c r="W1" s="27"/>
      <c r="X1" s="27"/>
      <c r="Y1" s="29"/>
    </row>
    <row r="2" spans="1:25" x14ac:dyDescent="0.25">
      <c r="A2" s="20" t="s">
        <v>8</v>
      </c>
      <c r="B2" s="21">
        <v>9.4086400000000001</v>
      </c>
      <c r="C2" s="6"/>
      <c r="D2" s="5">
        <v>32.520200000000003</v>
      </c>
      <c r="E2" s="6"/>
      <c r="F2" s="6">
        <f t="shared" ref="F2:F17" si="0">D2-B2</f>
        <v>23.111560000000004</v>
      </c>
      <c r="G2" s="6"/>
      <c r="H2" s="6">
        <f>F2-G$3</f>
        <v>-0.14602499999999452</v>
      </c>
      <c r="I2" s="6">
        <f t="shared" ref="I2:I17" si="1">2^-(H2)</f>
        <v>1.106516527396415</v>
      </c>
      <c r="J2" s="6"/>
      <c r="K2" s="7"/>
      <c r="L2" s="7"/>
      <c r="N2" s="13"/>
      <c r="O2" s="34" t="s">
        <v>129</v>
      </c>
      <c r="P2" s="31"/>
      <c r="W2" s="31"/>
      <c r="X2" s="33"/>
      <c r="Y2" s="33"/>
    </row>
    <row r="3" spans="1:25" x14ac:dyDescent="0.25">
      <c r="A3" s="20" t="s">
        <v>8</v>
      </c>
      <c r="B3" s="21">
        <v>9.4543900000000001</v>
      </c>
      <c r="C3" s="6">
        <f>AVERAGE(B2:B3)</f>
        <v>9.431515000000001</v>
      </c>
      <c r="D3" s="5">
        <v>32.857999999999997</v>
      </c>
      <c r="E3" s="6">
        <f>AVERAGE(D2,D3)</f>
        <v>32.689099999999996</v>
      </c>
      <c r="F3" s="6">
        <f t="shared" si="0"/>
        <v>23.403609999999997</v>
      </c>
      <c r="G3" s="6">
        <f>AVERAGE(F2:F3)</f>
        <v>23.257584999999999</v>
      </c>
      <c r="H3" s="6">
        <f t="shared" ref="H3:H17" si="2">F3-G$3</f>
        <v>0.14602499999999807</v>
      </c>
      <c r="I3" s="6">
        <f t="shared" si="1"/>
        <v>0.90373706604541537</v>
      </c>
      <c r="J3" s="6">
        <f>AVERAGE(I2,I3)</f>
        <v>1.0051267967209152</v>
      </c>
      <c r="K3" s="7">
        <f>STDEV(I2:I3)</f>
        <v>0.14338673220664677</v>
      </c>
      <c r="L3" s="7">
        <f>(K3)/(SQRT(2))</f>
        <v>0.10138973067549946</v>
      </c>
      <c r="N3" s="13" t="s">
        <v>130</v>
      </c>
      <c r="O3" s="35" t="s">
        <v>108</v>
      </c>
      <c r="P3" s="36" t="s">
        <v>107</v>
      </c>
      <c r="Q3" s="36" t="s">
        <v>127</v>
      </c>
      <c r="R3" s="36" t="s">
        <v>128</v>
      </c>
      <c r="S3" s="37" t="s">
        <v>131</v>
      </c>
      <c r="T3" s="31" t="s">
        <v>132</v>
      </c>
      <c r="U3" s="31" t="s">
        <v>133</v>
      </c>
      <c r="W3" s="31"/>
      <c r="X3" s="33"/>
      <c r="Y3" s="33"/>
    </row>
    <row r="4" spans="1:25" x14ac:dyDescent="0.25">
      <c r="A4" s="20" t="s">
        <v>30</v>
      </c>
      <c r="B4" s="21">
        <v>9.4226399999999995</v>
      </c>
      <c r="C4" s="6"/>
      <c r="D4" s="5">
        <v>30.308399999999999</v>
      </c>
      <c r="E4" s="6"/>
      <c r="F4" s="6">
        <f t="shared" si="0"/>
        <v>20.885759999999998</v>
      </c>
      <c r="G4" s="6"/>
      <c r="H4" s="6">
        <f t="shared" si="2"/>
        <v>-2.3718250000000012</v>
      </c>
      <c r="I4" s="6">
        <f t="shared" si="1"/>
        <v>5.175954732625522</v>
      </c>
      <c r="J4" s="6"/>
      <c r="K4" s="7"/>
      <c r="L4" s="7"/>
      <c r="N4" s="10" t="s">
        <v>8</v>
      </c>
      <c r="O4" s="32">
        <v>1.0051267967209152</v>
      </c>
      <c r="P4" s="31">
        <v>1.0006716921919703</v>
      </c>
      <c r="Q4" s="31">
        <f>P4/O4</f>
        <v>0.99556761938545557</v>
      </c>
      <c r="R4" s="31">
        <f>O4/P4</f>
        <v>1.0044521140786806</v>
      </c>
      <c r="S4" s="31">
        <v>0.10138973067549946</v>
      </c>
      <c r="T4" s="31">
        <v>3.665836267951289E-2</v>
      </c>
      <c r="U4" s="38">
        <f>AVERAGE(S4,T4)</f>
        <v>6.9024046677506168E-2</v>
      </c>
      <c r="W4" s="31"/>
      <c r="X4" s="33"/>
      <c r="Y4" s="33"/>
    </row>
    <row r="5" spans="1:25" x14ac:dyDescent="0.25">
      <c r="A5" s="20" t="s">
        <v>31</v>
      </c>
      <c r="B5" s="21">
        <v>9.4824999999999999</v>
      </c>
      <c r="C5" s="6">
        <f>AVERAGE(B4:B5)</f>
        <v>9.4525699999999997</v>
      </c>
      <c r="D5" s="5">
        <v>30.4742</v>
      </c>
      <c r="E5" s="6">
        <f>AVERAGE(D4,D5)</f>
        <v>30.391300000000001</v>
      </c>
      <c r="F5" s="6">
        <f t="shared" si="0"/>
        <v>20.991700000000002</v>
      </c>
      <c r="G5" s="6"/>
      <c r="H5" s="6">
        <f t="shared" si="2"/>
        <v>-2.2658849999999973</v>
      </c>
      <c r="I5" s="6">
        <f t="shared" si="1"/>
        <v>4.8094936063152449</v>
      </c>
      <c r="J5" s="6">
        <f>AVERAGE(I4,I5)</f>
        <v>4.9927241694703834</v>
      </c>
      <c r="K5" s="7">
        <f>STDEV(I4:I5)</f>
        <v>0.25912714745525683</v>
      </c>
      <c r="L5" s="7">
        <f>(K5)/(SQRT(2))</f>
        <v>0.18323056315513853</v>
      </c>
      <c r="N5" s="13" t="s">
        <v>31</v>
      </c>
      <c r="O5" s="32">
        <v>4.9927241694703834</v>
      </c>
      <c r="P5" s="31">
        <v>1.7861737434341189</v>
      </c>
      <c r="Q5" s="31">
        <f t="shared" ref="Q5:Q11" si="3">P5/O5</f>
        <v>0.3577553421349115</v>
      </c>
      <c r="R5" s="31">
        <f t="shared" ref="R5:R11" si="4">O5/P5</f>
        <v>2.7952063385901713</v>
      </c>
      <c r="S5" s="31">
        <v>0.18323056315513853</v>
      </c>
      <c r="T5" s="31">
        <v>0.25341036180354176</v>
      </c>
      <c r="U5" s="38">
        <f t="shared" ref="U5:U11" si="5">AVERAGE(S5,T5)</f>
        <v>0.21832046247934014</v>
      </c>
      <c r="W5" s="31"/>
      <c r="X5" s="33"/>
      <c r="Y5" s="33"/>
    </row>
    <row r="6" spans="1:25" x14ac:dyDescent="0.25">
      <c r="A6" s="20" t="s">
        <v>32</v>
      </c>
      <c r="B6" s="21">
        <v>9.4412299999999991</v>
      </c>
      <c r="C6" s="6"/>
      <c r="D6" s="5">
        <v>30.2118</v>
      </c>
      <c r="E6" s="6"/>
      <c r="F6" s="6">
        <f t="shared" si="0"/>
        <v>20.770569999999999</v>
      </c>
      <c r="G6" s="6"/>
      <c r="H6" s="6">
        <f t="shared" si="2"/>
        <v>-2.4870149999999995</v>
      </c>
      <c r="I6" s="6">
        <f t="shared" si="1"/>
        <v>5.6061680845139872</v>
      </c>
      <c r="J6" s="6"/>
      <c r="K6" s="7"/>
      <c r="L6" s="7"/>
      <c r="N6" s="13" t="s">
        <v>32</v>
      </c>
      <c r="O6" s="32">
        <v>5.1988965339630262</v>
      </c>
      <c r="P6" s="31">
        <v>0.24436911186512542</v>
      </c>
      <c r="Q6" s="31">
        <f t="shared" si="3"/>
        <v>4.7004034465530552E-2</v>
      </c>
      <c r="R6" s="31">
        <f t="shared" si="4"/>
        <v>21.274769525014488</v>
      </c>
      <c r="S6" s="31">
        <v>0.40727155055096054</v>
      </c>
      <c r="T6" s="31">
        <v>1.9732497857852388E-2</v>
      </c>
      <c r="U6" s="38">
        <f t="shared" si="5"/>
        <v>0.21350202420440645</v>
      </c>
      <c r="W6" s="31"/>
      <c r="X6" s="33"/>
      <c r="Y6" s="33"/>
    </row>
    <row r="7" spans="1:25" x14ac:dyDescent="0.25">
      <c r="A7" s="20" t="s">
        <v>32</v>
      </c>
      <c r="B7" s="21">
        <v>9.4283300000000008</v>
      </c>
      <c r="C7" s="6">
        <f>AVERAGE(B6:B7)</f>
        <v>9.4347799999999999</v>
      </c>
      <c r="D7" s="5">
        <v>30.4254</v>
      </c>
      <c r="E7" s="6">
        <f>AVERAGE(D6,D7)</f>
        <v>30.3186</v>
      </c>
      <c r="F7" s="6">
        <f t="shared" si="0"/>
        <v>20.997070000000001</v>
      </c>
      <c r="G7" s="6"/>
      <c r="H7" s="6">
        <f t="shared" si="2"/>
        <v>-2.2605149999999981</v>
      </c>
      <c r="I7" s="6">
        <f t="shared" si="1"/>
        <v>4.7916249834120661</v>
      </c>
      <c r="J7" s="6">
        <f>AVERAGE(I6,I7)</f>
        <v>5.1988965339630262</v>
      </c>
      <c r="K7" s="7">
        <f>STDEV(I6:I7)</f>
        <v>0.57596895035788798</v>
      </c>
      <c r="L7" s="7">
        <f>(K7)/(SQRT(2))</f>
        <v>0.40727155055096054</v>
      </c>
      <c r="N7" s="13" t="s">
        <v>33</v>
      </c>
      <c r="O7" s="32">
        <v>4.0283392075218716</v>
      </c>
      <c r="P7" s="31">
        <v>0.69988701334085601</v>
      </c>
      <c r="Q7" s="31">
        <f t="shared" si="3"/>
        <v>0.17374083394814413</v>
      </c>
      <c r="R7" s="31">
        <f t="shared" si="4"/>
        <v>5.7556993210845686</v>
      </c>
      <c r="S7" s="31">
        <v>0.45714894134494172</v>
      </c>
      <c r="T7" s="31">
        <v>8.6008281132844422E-3</v>
      </c>
      <c r="U7" s="38">
        <f t="shared" si="5"/>
        <v>0.23287488472911308</v>
      </c>
      <c r="W7" s="31"/>
      <c r="X7" s="33"/>
      <c r="Y7" s="33"/>
    </row>
    <row r="8" spans="1:25" x14ac:dyDescent="0.25">
      <c r="A8" s="20" t="s">
        <v>33</v>
      </c>
      <c r="B8" s="21">
        <v>9.3676200000000005</v>
      </c>
      <c r="C8" s="6"/>
      <c r="D8" s="5">
        <v>30.788799999999998</v>
      </c>
      <c r="E8" s="6"/>
      <c r="F8" s="6">
        <f t="shared" si="0"/>
        <v>21.42118</v>
      </c>
      <c r="G8" s="6"/>
      <c r="H8" s="6">
        <f t="shared" si="2"/>
        <v>-1.8364049999999992</v>
      </c>
      <c r="I8" s="6">
        <f t="shared" si="1"/>
        <v>3.5711902661769339</v>
      </c>
      <c r="J8" s="6"/>
      <c r="K8" s="7"/>
      <c r="L8" s="7"/>
      <c r="N8" s="13" t="s">
        <v>34</v>
      </c>
      <c r="O8" s="32">
        <v>0.89009563529605706</v>
      </c>
      <c r="P8" s="31">
        <v>1.3794158782818111</v>
      </c>
      <c r="Q8" s="31">
        <f t="shared" si="3"/>
        <v>1.5497389534136969</v>
      </c>
      <c r="R8" s="31">
        <f t="shared" si="4"/>
        <v>0.645269964852625</v>
      </c>
      <c r="S8" s="31">
        <v>7.9600742484287265E-2</v>
      </c>
      <c r="T8" s="31">
        <v>0.27274594449007483</v>
      </c>
      <c r="U8" s="38">
        <f t="shared" si="5"/>
        <v>0.17617334348718106</v>
      </c>
      <c r="W8" s="31"/>
      <c r="X8" s="33"/>
      <c r="Y8" s="33"/>
    </row>
    <row r="9" spans="1:25" x14ac:dyDescent="0.25">
      <c r="A9" s="20" t="s">
        <v>33</v>
      </c>
      <c r="B9" s="21">
        <v>9.4316800000000001</v>
      </c>
      <c r="C9" s="6">
        <f>AVERAGE(B8:B9)</f>
        <v>9.3996500000000012</v>
      </c>
      <c r="D9" s="5">
        <v>30.524000000000001</v>
      </c>
      <c r="E9" s="6">
        <f>AVERAGE(D8,D9)</f>
        <v>30.656399999999998</v>
      </c>
      <c r="F9" s="6">
        <f t="shared" si="0"/>
        <v>21.092320000000001</v>
      </c>
      <c r="G9" s="6"/>
      <c r="H9" s="6">
        <f t="shared" si="2"/>
        <v>-2.165264999999998</v>
      </c>
      <c r="I9" s="6">
        <f t="shared" si="1"/>
        <v>4.4854881488668097</v>
      </c>
      <c r="J9" s="6">
        <f>AVERAGE(I8,I9)</f>
        <v>4.0283392075218716</v>
      </c>
      <c r="K9" s="7">
        <f>STDEV(I8:I9)</f>
        <v>0.64650623287451914</v>
      </c>
      <c r="L9" s="7">
        <f>(K9)/(SQRT(2))</f>
        <v>0.45714894134494172</v>
      </c>
      <c r="N9" s="13" t="s">
        <v>35</v>
      </c>
      <c r="O9" s="32">
        <v>4.1617965308355007</v>
      </c>
      <c r="P9" s="31">
        <v>0.35523283448635401</v>
      </c>
      <c r="Q9" s="31">
        <f t="shared" si="3"/>
        <v>8.5355646739183402E-2</v>
      </c>
      <c r="R9" s="31">
        <f t="shared" si="4"/>
        <v>11.715686521076286</v>
      </c>
      <c r="S9" s="31">
        <v>0.14419356147624418</v>
      </c>
      <c r="T9" s="31">
        <v>1.0635129114991232E-2</v>
      </c>
      <c r="U9" s="38">
        <f t="shared" si="5"/>
        <v>7.7414345295617706E-2</v>
      </c>
      <c r="W9" s="31"/>
      <c r="X9" s="33"/>
      <c r="Y9" s="33"/>
    </row>
    <row r="10" spans="1:25" x14ac:dyDescent="0.25">
      <c r="A10" s="20" t="s">
        <v>34</v>
      </c>
      <c r="B10" s="21">
        <v>9.5071899999999996</v>
      </c>
      <c r="C10" s="6"/>
      <c r="D10" s="5">
        <v>33.067900000000002</v>
      </c>
      <c r="E10" s="6"/>
      <c r="F10" s="6">
        <f t="shared" si="0"/>
        <v>23.56071</v>
      </c>
      <c r="G10" s="6"/>
      <c r="H10" s="6">
        <f t="shared" si="2"/>
        <v>0.30312500000000142</v>
      </c>
      <c r="I10" s="6">
        <f t="shared" si="1"/>
        <v>0.81049489281176978</v>
      </c>
      <c r="J10" s="6"/>
      <c r="K10" s="7"/>
      <c r="L10" s="7"/>
      <c r="N10" s="13" t="s">
        <v>36</v>
      </c>
      <c r="O10" s="32">
        <v>1.9280161356955436</v>
      </c>
      <c r="P10" s="31">
        <v>0.5293763983537243</v>
      </c>
      <c r="Q10" s="31">
        <f t="shared" si="3"/>
        <v>0.27457052280464889</v>
      </c>
      <c r="R10" s="31">
        <f t="shared" si="4"/>
        <v>3.6420515566832306</v>
      </c>
      <c r="S10" s="31">
        <v>0.21583539868732884</v>
      </c>
      <c r="T10" s="31">
        <v>6.6706546264316588E-2</v>
      </c>
      <c r="U10" s="38">
        <f t="shared" si="5"/>
        <v>0.14127097247582271</v>
      </c>
      <c r="W10" s="31"/>
      <c r="X10" s="33"/>
      <c r="Y10" s="33"/>
    </row>
    <row r="11" spans="1:25" x14ac:dyDescent="0.25">
      <c r="A11" s="20" t="s">
        <v>34</v>
      </c>
      <c r="B11" s="21">
        <v>9.5187200000000001</v>
      </c>
      <c r="C11" s="6">
        <f>AVERAGE(B10:B11)</f>
        <v>9.5129549999999998</v>
      </c>
      <c r="D11" s="5">
        <v>32.820700000000002</v>
      </c>
      <c r="E11" s="6">
        <f>AVERAGE(D10,D11)</f>
        <v>32.944299999999998</v>
      </c>
      <c r="F11" s="6">
        <f t="shared" si="0"/>
        <v>23.30198</v>
      </c>
      <c r="G11" s="6"/>
      <c r="H11" s="6">
        <f t="shared" si="2"/>
        <v>4.4395000000001517E-2</v>
      </c>
      <c r="I11" s="6">
        <f t="shared" si="1"/>
        <v>0.96969637778034434</v>
      </c>
      <c r="J11" s="6">
        <f>AVERAGE(I10,I11)</f>
        <v>0.89009563529605706</v>
      </c>
      <c r="K11" s="7">
        <f>STDEV(I10:I11)</f>
        <v>0.11257244959624728</v>
      </c>
      <c r="L11" s="7">
        <f>(K11)/(SQRT(2))</f>
        <v>7.9600742484287265E-2</v>
      </c>
      <c r="N11" s="13" t="s">
        <v>37</v>
      </c>
      <c r="O11" s="32">
        <v>1.1615288242238044</v>
      </c>
      <c r="P11" s="31">
        <v>1.1455066388163668</v>
      </c>
      <c r="Q11" s="31">
        <f t="shared" si="3"/>
        <v>0.98620595109368514</v>
      </c>
      <c r="R11" s="31">
        <f t="shared" si="4"/>
        <v>1.0139869860763033</v>
      </c>
      <c r="S11" s="31">
        <v>0.25565312996353362</v>
      </c>
      <c r="T11" s="31">
        <v>6.7119646282729928E-2</v>
      </c>
      <c r="U11" s="31">
        <f t="shared" si="5"/>
        <v>0.16138638812313177</v>
      </c>
      <c r="V11" s="31"/>
      <c r="W11" s="31"/>
      <c r="X11" s="33"/>
      <c r="Y11" s="33"/>
    </row>
    <row r="12" spans="1:25" x14ac:dyDescent="0.25">
      <c r="A12" s="20" t="s">
        <v>35</v>
      </c>
      <c r="B12" s="21">
        <v>9.4957600000000006</v>
      </c>
      <c r="C12" s="6"/>
      <c r="D12" s="5">
        <v>30.646999999999998</v>
      </c>
      <c r="E12" s="6"/>
      <c r="F12" s="6">
        <f t="shared" si="0"/>
        <v>21.151239999999998</v>
      </c>
      <c r="G12" s="6"/>
      <c r="H12" s="6">
        <f t="shared" si="2"/>
        <v>-2.106345000000001</v>
      </c>
      <c r="I12" s="6">
        <f t="shared" si="1"/>
        <v>4.3059900923117445</v>
      </c>
      <c r="J12" s="6"/>
      <c r="K12" s="7"/>
      <c r="L12" s="7"/>
      <c r="N12" s="13"/>
      <c r="O12" s="30"/>
      <c r="P12" s="31"/>
      <c r="Q12" s="32"/>
      <c r="R12" s="31"/>
      <c r="S12" s="31"/>
      <c r="T12" s="31"/>
      <c r="U12" s="31"/>
      <c r="V12" s="31"/>
      <c r="W12" s="31"/>
      <c r="X12" s="33"/>
      <c r="Y12" s="33"/>
    </row>
    <row r="13" spans="1:25" x14ac:dyDescent="0.25">
      <c r="A13" s="20" t="s">
        <v>35</v>
      </c>
      <c r="B13" s="21">
        <v>9.6252499999999994</v>
      </c>
      <c r="C13" s="6">
        <f>AVERAGE(B12:B13)</f>
        <v>9.5605049999999991</v>
      </c>
      <c r="D13" s="5">
        <v>30.8765</v>
      </c>
      <c r="E13" s="6">
        <f>AVERAGE(D12,D13)</f>
        <v>30.761749999999999</v>
      </c>
      <c r="F13" s="6">
        <f t="shared" si="0"/>
        <v>21.251249999999999</v>
      </c>
      <c r="G13" s="6"/>
      <c r="H13" s="6">
        <f t="shared" si="2"/>
        <v>-2.006335</v>
      </c>
      <c r="I13" s="6">
        <f t="shared" si="1"/>
        <v>4.0176029693592561</v>
      </c>
      <c r="J13" s="6">
        <f>AVERAGE(I12,I13)</f>
        <v>4.1617965308355007</v>
      </c>
      <c r="K13" s="7">
        <f>STDEV(I12:I13)</f>
        <v>0.20392049024658318</v>
      </c>
      <c r="L13" s="7">
        <f>(K13)/(SQRT(2))</f>
        <v>0.14419356147624418</v>
      </c>
      <c r="N13" s="13"/>
      <c r="O13" s="30"/>
      <c r="P13" s="31"/>
      <c r="Q13" s="32"/>
      <c r="R13" s="31"/>
      <c r="S13" s="31"/>
      <c r="T13" s="31"/>
      <c r="U13" s="31"/>
      <c r="V13" s="31"/>
      <c r="W13" s="31"/>
      <c r="X13" s="33"/>
      <c r="Y13" s="33"/>
    </row>
    <row r="14" spans="1:25" x14ac:dyDescent="0.25">
      <c r="A14" s="20" t="s">
        <v>36</v>
      </c>
      <c r="B14" s="21">
        <v>9.3908500000000004</v>
      </c>
      <c r="C14" s="6"/>
      <c r="D14" s="5">
        <v>31.872599999999998</v>
      </c>
      <c r="E14" s="6"/>
      <c r="F14" s="6">
        <f t="shared" si="0"/>
        <v>22.481749999999998</v>
      </c>
      <c r="G14" s="6"/>
      <c r="H14" s="6">
        <f t="shared" si="2"/>
        <v>-0.77583500000000072</v>
      </c>
      <c r="I14" s="6">
        <f t="shared" si="1"/>
        <v>1.7121807370082134</v>
      </c>
      <c r="J14" s="6"/>
      <c r="K14" s="7"/>
      <c r="L14" s="7"/>
      <c r="N14" s="13"/>
      <c r="O14" s="30"/>
      <c r="P14" s="31"/>
      <c r="Q14" s="32"/>
      <c r="R14" s="31"/>
      <c r="S14" s="31"/>
      <c r="T14" s="31"/>
      <c r="U14" s="31"/>
      <c r="V14" s="31"/>
      <c r="W14" s="31"/>
      <c r="X14" s="33"/>
      <c r="Y14" s="33"/>
    </row>
    <row r="15" spans="1:25" x14ac:dyDescent="0.25">
      <c r="A15" s="20" t="s">
        <v>36</v>
      </c>
      <c r="B15" s="21">
        <v>9.4102200000000007</v>
      </c>
      <c r="C15" s="6">
        <f>AVERAGE(B14:B15)</f>
        <v>9.4005350000000014</v>
      </c>
      <c r="D15" s="5">
        <v>31.567599999999999</v>
      </c>
      <c r="E15" s="6">
        <f>AVERAGE(D14,D15)</f>
        <v>31.720099999999999</v>
      </c>
      <c r="F15" s="6">
        <f t="shared" si="0"/>
        <v>22.157379999999996</v>
      </c>
      <c r="G15" s="6"/>
      <c r="H15" s="6">
        <f t="shared" si="2"/>
        <v>-1.1002050000000025</v>
      </c>
      <c r="I15" s="6">
        <f t="shared" si="1"/>
        <v>2.1438515343828737</v>
      </c>
      <c r="J15" s="6">
        <f>AVERAGE(I14,I15)</f>
        <v>1.9280161356955436</v>
      </c>
      <c r="K15" s="7">
        <f>STDEV(I14:I15)</f>
        <v>0.30523734806382458</v>
      </c>
      <c r="L15" s="7">
        <f>(K15)/(SQRT(2))</f>
        <v>0.21583539868732884</v>
      </c>
      <c r="N15" s="13"/>
      <c r="O15" s="30"/>
      <c r="P15" s="31"/>
      <c r="Q15" s="32"/>
      <c r="R15" s="31"/>
      <c r="S15" s="31"/>
      <c r="T15" s="31"/>
      <c r="U15" s="31"/>
      <c r="V15" s="31"/>
      <c r="W15" s="31"/>
      <c r="X15" s="33"/>
      <c r="Y15" s="33"/>
    </row>
    <row r="16" spans="1:25" x14ac:dyDescent="0.25">
      <c r="A16" s="20" t="s">
        <v>37</v>
      </c>
      <c r="B16" s="21">
        <v>9.3728999999999996</v>
      </c>
      <c r="C16" s="6"/>
      <c r="D16" s="5">
        <v>32.773099999999999</v>
      </c>
      <c r="E16" s="6"/>
      <c r="F16" s="6">
        <f t="shared" si="0"/>
        <v>23.400199999999998</v>
      </c>
      <c r="G16" s="6"/>
      <c r="H16" s="6">
        <f t="shared" si="2"/>
        <v>0.14261499999999927</v>
      </c>
      <c r="I16" s="6">
        <f t="shared" si="1"/>
        <v>0.90587569426027115</v>
      </c>
      <c r="J16" s="6"/>
      <c r="K16" s="7"/>
      <c r="L16" s="7"/>
      <c r="N16" s="13"/>
      <c r="O16" s="30"/>
      <c r="P16" s="31"/>
      <c r="Q16" s="32"/>
      <c r="R16" s="31"/>
      <c r="S16" s="31"/>
      <c r="T16" s="31"/>
      <c r="U16" s="31"/>
      <c r="V16" s="31"/>
      <c r="W16" s="31"/>
      <c r="X16" s="33"/>
      <c r="Y16" s="33"/>
    </row>
    <row r="17" spans="1:25" x14ac:dyDescent="0.25">
      <c r="A17" s="20" t="s">
        <v>37</v>
      </c>
      <c r="B17" s="21">
        <v>9.4078400000000002</v>
      </c>
      <c r="C17" s="6">
        <f>AVERAGE(B16:B17)</f>
        <v>9.3903700000000008</v>
      </c>
      <c r="D17" s="5">
        <v>32.162399999999998</v>
      </c>
      <c r="E17" s="6">
        <f>AVERAGE(D16,D17)</f>
        <v>32.467749999999995</v>
      </c>
      <c r="F17" s="6">
        <f t="shared" si="0"/>
        <v>22.754559999999998</v>
      </c>
      <c r="G17" s="6"/>
      <c r="H17" s="6">
        <f t="shared" si="2"/>
        <v>-0.50302500000000094</v>
      </c>
      <c r="I17" s="6">
        <f t="shared" si="1"/>
        <v>1.4171819541873378</v>
      </c>
      <c r="J17" s="6">
        <f>AVERAGE(I16,I17)</f>
        <v>1.1615288242238044</v>
      </c>
      <c r="K17" s="7">
        <f>STDEV(I16:I17)</f>
        <v>0.36154812365756078</v>
      </c>
      <c r="L17" s="7">
        <f>(K17)/(SQRT(2))</f>
        <v>0.25565312996353362</v>
      </c>
      <c r="N17" s="13"/>
      <c r="O17" s="30"/>
      <c r="P17" s="31"/>
      <c r="Q17" s="32"/>
      <c r="R17" s="31"/>
      <c r="S17" s="31"/>
      <c r="T17" s="31"/>
      <c r="U17" s="31"/>
      <c r="V17" s="31"/>
      <c r="W17" s="31"/>
      <c r="X17" s="33"/>
      <c r="Y17" s="33"/>
    </row>
    <row r="21" spans="1:25" x14ac:dyDescent="0.25">
      <c r="P21" s="8"/>
    </row>
    <row r="22" spans="1:25" x14ac:dyDescent="0.25">
      <c r="P22" s="8"/>
    </row>
    <row r="23" spans="1:25" x14ac:dyDescent="0.25">
      <c r="P23" s="8"/>
    </row>
    <row r="24" spans="1:25" x14ac:dyDescent="0.25">
      <c r="P24" s="8"/>
    </row>
    <row r="25" spans="1:25" x14ac:dyDescent="0.25">
      <c r="P25" s="8"/>
    </row>
    <row r="26" spans="1:25" x14ac:dyDescent="0.25">
      <c r="P26" s="8"/>
    </row>
    <row r="27" spans="1:25" x14ac:dyDescent="0.25">
      <c r="P27" s="8"/>
    </row>
    <row r="28" spans="1:25" x14ac:dyDescent="0.25">
      <c r="P28" s="8"/>
    </row>
    <row r="29" spans="1:25" x14ac:dyDescent="0.25">
      <c r="P29" s="8"/>
    </row>
    <row r="30" spans="1:25" x14ac:dyDescent="0.25">
      <c r="P30" s="8"/>
    </row>
    <row r="31" spans="1:25" x14ac:dyDescent="0.25">
      <c r="P31" s="8"/>
    </row>
    <row r="32" spans="1:25" x14ac:dyDescent="0.25">
      <c r="P32" s="8"/>
    </row>
    <row r="33" spans="16:16" x14ac:dyDescent="0.25">
      <c r="P33" s="8"/>
    </row>
    <row r="34" spans="16:16" x14ac:dyDescent="0.25">
      <c r="P34" s="8"/>
    </row>
    <row r="35" spans="16:16" x14ac:dyDescent="0.25">
      <c r="P35" s="8"/>
    </row>
    <row r="36" spans="16:16" x14ac:dyDescent="0.25">
      <c r="P36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L17" activeCellId="7" sqref="L3 L5 L7 L9 L11 L13 L15 L17"/>
    </sheetView>
  </sheetViews>
  <sheetFormatPr defaultRowHeight="15" x14ac:dyDescent="0.25"/>
  <cols>
    <col min="1" max="1" width="22.7109375" customWidth="1"/>
  </cols>
  <sheetData>
    <row r="1" spans="1:12" x14ac:dyDescent="0.25">
      <c r="A1" s="1"/>
      <c r="B1" s="2" t="s">
        <v>0</v>
      </c>
      <c r="C1" s="3" t="s">
        <v>1</v>
      </c>
      <c r="D1" s="24" t="s">
        <v>107</v>
      </c>
      <c r="E1" s="3" t="s">
        <v>123</v>
      </c>
      <c r="F1" s="2" t="s">
        <v>124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4" t="s">
        <v>7</v>
      </c>
    </row>
    <row r="2" spans="1:12" x14ac:dyDescent="0.25">
      <c r="A2" s="20" t="s">
        <v>8</v>
      </c>
      <c r="B2" s="21">
        <v>9.4086400000000001</v>
      </c>
      <c r="C2" s="6"/>
      <c r="D2" s="5">
        <v>18.5701</v>
      </c>
      <c r="E2" s="6"/>
      <c r="F2" s="6">
        <f t="shared" ref="F2:F17" si="0">D2-B2</f>
        <v>9.1614599999999999</v>
      </c>
      <c r="G2" s="6"/>
      <c r="H2" s="6">
        <f>F2-G$3</f>
        <v>-5.2874999999998451E-2</v>
      </c>
      <c r="I2" s="6">
        <f t="shared" ref="I2:I17" si="1">2^-(H2)</f>
        <v>1.0373300548714832</v>
      </c>
      <c r="J2" s="6"/>
      <c r="K2" s="7"/>
      <c r="L2" s="7"/>
    </row>
    <row r="3" spans="1:12" x14ac:dyDescent="0.25">
      <c r="A3" s="20" t="s">
        <v>8</v>
      </c>
      <c r="B3" s="21">
        <v>9.4543900000000001</v>
      </c>
      <c r="C3" s="6">
        <f>AVERAGE(B2:B3)</f>
        <v>9.431515000000001</v>
      </c>
      <c r="D3" s="5">
        <v>18.721599999999999</v>
      </c>
      <c r="E3" s="6">
        <f>AVERAGE(D2,D3)</f>
        <v>18.645849999999999</v>
      </c>
      <c r="F3" s="6">
        <f t="shared" si="0"/>
        <v>9.2672099999999986</v>
      </c>
      <c r="G3" s="6">
        <f>AVERAGE(F2:F3)</f>
        <v>9.2143349999999984</v>
      </c>
      <c r="H3" s="6">
        <f t="shared" ref="H3:H17" si="2">F3-G$3</f>
        <v>5.2875000000000227E-2</v>
      </c>
      <c r="I3" s="6">
        <f t="shared" si="1"/>
        <v>0.96401332951245744</v>
      </c>
      <c r="J3" s="6">
        <f>AVERAGE(I2,I3)</f>
        <v>1.0006716921919703</v>
      </c>
      <c r="K3" s="7">
        <f>STDEV(I2:I3)</f>
        <v>5.1842753675758843E-2</v>
      </c>
      <c r="L3" s="7">
        <f>(K3)/(SQRT(2))</f>
        <v>3.665836267951289E-2</v>
      </c>
    </row>
    <row r="4" spans="1:12" x14ac:dyDescent="0.25">
      <c r="A4" s="20" t="s">
        <v>30</v>
      </c>
      <c r="B4" s="21">
        <v>9.4226399999999995</v>
      </c>
      <c r="C4" s="6"/>
      <c r="D4" s="5">
        <v>17.608699999999999</v>
      </c>
      <c r="E4" s="6"/>
      <c r="F4" s="6">
        <f t="shared" si="0"/>
        <v>8.1860599999999994</v>
      </c>
      <c r="G4" s="6"/>
      <c r="H4" s="6">
        <f t="shared" si="2"/>
        <v>-1.0282749999999989</v>
      </c>
      <c r="I4" s="6">
        <f t="shared" si="1"/>
        <v>2.0395841052376618</v>
      </c>
      <c r="J4" s="6"/>
      <c r="K4" s="7"/>
      <c r="L4" s="7"/>
    </row>
    <row r="5" spans="1:12" x14ac:dyDescent="0.25">
      <c r="A5" s="20" t="s">
        <v>31</v>
      </c>
      <c r="B5" s="21">
        <v>9.4824999999999999</v>
      </c>
      <c r="C5" s="6">
        <f>AVERAGE(B4:B5)</f>
        <v>9.4525699999999997</v>
      </c>
      <c r="D5" s="5">
        <v>18.0807</v>
      </c>
      <c r="E5" s="6">
        <f>AVERAGE(D4,D5)</f>
        <v>17.8447</v>
      </c>
      <c r="F5" s="6">
        <f t="shared" si="0"/>
        <v>8.5982000000000003</v>
      </c>
      <c r="G5" s="6"/>
      <c r="H5" s="6">
        <f t="shared" si="2"/>
        <v>-0.6161349999999981</v>
      </c>
      <c r="I5" s="6">
        <f t="shared" si="1"/>
        <v>1.5327633816305759</v>
      </c>
      <c r="J5" s="6">
        <f>AVERAGE(I4,I5)</f>
        <v>1.7861737434341189</v>
      </c>
      <c r="K5" s="7">
        <f>STDEV(I4:I5)</f>
        <v>0.35837637050844173</v>
      </c>
      <c r="L5" s="7">
        <f>(K5)/(SQRT(2))</f>
        <v>0.25341036180354176</v>
      </c>
    </row>
    <row r="6" spans="1:12" x14ac:dyDescent="0.25">
      <c r="A6" s="20" t="s">
        <v>32</v>
      </c>
      <c r="B6" s="21">
        <v>9.4412299999999991</v>
      </c>
      <c r="C6" s="6"/>
      <c r="D6" s="5">
        <v>20.5764</v>
      </c>
      <c r="E6" s="6"/>
      <c r="F6" s="6">
        <f t="shared" si="0"/>
        <v>11.13517</v>
      </c>
      <c r="G6" s="6"/>
      <c r="H6" s="6">
        <f t="shared" si="2"/>
        <v>1.9208350000000021</v>
      </c>
      <c r="I6" s="6">
        <f t="shared" si="1"/>
        <v>0.2641016097229778</v>
      </c>
      <c r="J6" s="6"/>
      <c r="K6" s="7"/>
      <c r="L6" s="7"/>
    </row>
    <row r="7" spans="1:12" x14ac:dyDescent="0.25">
      <c r="A7" s="20" t="s">
        <v>32</v>
      </c>
      <c r="B7" s="21">
        <v>9.4283300000000008</v>
      </c>
      <c r="C7" s="6">
        <f>AVERAGE(B6:B7)</f>
        <v>9.4347799999999999</v>
      </c>
      <c r="D7" s="5">
        <v>20.797000000000001</v>
      </c>
      <c r="E7" s="6">
        <f>AVERAGE(D6,D7)</f>
        <v>20.686700000000002</v>
      </c>
      <c r="F7" s="6">
        <f t="shared" si="0"/>
        <v>11.36867</v>
      </c>
      <c r="G7" s="6"/>
      <c r="H7" s="6">
        <f t="shared" si="2"/>
        <v>2.1543350000000014</v>
      </c>
      <c r="I7" s="6">
        <f t="shared" si="1"/>
        <v>0.22463661400727303</v>
      </c>
      <c r="J7" s="6">
        <f>AVERAGE(I6,I7)</f>
        <v>0.24436911186512542</v>
      </c>
      <c r="K7" s="7">
        <f>STDEV(I6:I7)</f>
        <v>2.7905966090072894E-2</v>
      </c>
      <c r="L7" s="7">
        <f>(K7)/(SQRT(2))</f>
        <v>1.9732497857852388E-2</v>
      </c>
    </row>
    <row r="8" spans="1:12" x14ac:dyDescent="0.25">
      <c r="A8" s="20" t="s">
        <v>33</v>
      </c>
      <c r="B8" s="21">
        <v>9.3676200000000005</v>
      </c>
      <c r="C8" s="6"/>
      <c r="D8" s="5">
        <v>19.114599999999999</v>
      </c>
      <c r="E8" s="6"/>
      <c r="F8" s="6">
        <f t="shared" si="0"/>
        <v>9.7469799999999989</v>
      </c>
      <c r="G8" s="6"/>
      <c r="H8" s="6">
        <f t="shared" si="2"/>
        <v>0.53264500000000048</v>
      </c>
      <c r="I8" s="6">
        <f t="shared" si="1"/>
        <v>0.69128618522757157</v>
      </c>
      <c r="J8" s="6"/>
      <c r="K8" s="7"/>
      <c r="L8" s="7"/>
    </row>
    <row r="9" spans="1:12" x14ac:dyDescent="0.25">
      <c r="A9" s="20" t="s">
        <v>33</v>
      </c>
      <c r="B9" s="21">
        <v>9.4316800000000001</v>
      </c>
      <c r="C9" s="6">
        <f>AVERAGE(B8:B9)</f>
        <v>9.3996500000000012</v>
      </c>
      <c r="D9" s="5">
        <v>19.1432</v>
      </c>
      <c r="E9" s="6">
        <f>AVERAGE(D8,D9)</f>
        <v>19.128900000000002</v>
      </c>
      <c r="F9" s="6">
        <f t="shared" si="0"/>
        <v>9.7115200000000002</v>
      </c>
      <c r="G9" s="6"/>
      <c r="H9" s="6">
        <f t="shared" si="2"/>
        <v>0.49718500000000176</v>
      </c>
      <c r="I9" s="6">
        <f t="shared" si="1"/>
        <v>0.70848784145414045</v>
      </c>
      <c r="J9" s="6">
        <f>AVERAGE(I8,I9)</f>
        <v>0.69988701334085601</v>
      </c>
      <c r="K9" s="7">
        <f>STDEV(I8:I9)</f>
        <v>1.2163407765446657E-2</v>
      </c>
      <c r="L9" s="7">
        <f>(K9)/(SQRT(2))</f>
        <v>8.6008281132844422E-3</v>
      </c>
    </row>
    <row r="10" spans="1:12" x14ac:dyDescent="0.25">
      <c r="A10" s="20" t="s">
        <v>34</v>
      </c>
      <c r="B10" s="21">
        <v>9.5071899999999996</v>
      </c>
      <c r="C10" s="6"/>
      <c r="D10" s="5">
        <v>18.575299999999999</v>
      </c>
      <c r="E10" s="6"/>
      <c r="F10" s="6">
        <f t="shared" si="0"/>
        <v>9.068109999999999</v>
      </c>
      <c r="G10" s="6"/>
      <c r="H10" s="6">
        <f t="shared" si="2"/>
        <v>-0.14622499999999938</v>
      </c>
      <c r="I10" s="6">
        <f t="shared" si="1"/>
        <v>1.1066699337917356</v>
      </c>
      <c r="J10" s="6"/>
      <c r="K10" s="7"/>
      <c r="L10" s="7"/>
    </row>
    <row r="11" spans="1:12" x14ac:dyDescent="0.25">
      <c r="A11" s="20" t="s">
        <v>34</v>
      </c>
      <c r="B11" s="21">
        <v>9.5187200000000001</v>
      </c>
      <c r="C11" s="6">
        <f>AVERAGE(B10:B11)</f>
        <v>9.5129549999999998</v>
      </c>
      <c r="D11" s="5">
        <v>18.008700000000001</v>
      </c>
      <c r="E11" s="6">
        <f>AVERAGE(D10,D11)</f>
        <v>18.292000000000002</v>
      </c>
      <c r="F11" s="6">
        <f t="shared" si="0"/>
        <v>8.489980000000001</v>
      </c>
      <c r="G11" s="6"/>
      <c r="H11" s="6">
        <f t="shared" si="2"/>
        <v>-0.72435499999999742</v>
      </c>
      <c r="I11" s="6">
        <f t="shared" si="1"/>
        <v>1.6521618227718864</v>
      </c>
      <c r="J11" s="6">
        <f>AVERAGE(I10,I11)</f>
        <v>1.3794158782818111</v>
      </c>
      <c r="K11" s="7">
        <f>STDEV(I10:I11)</f>
        <v>0.38572101378012319</v>
      </c>
      <c r="L11" s="7">
        <f>(K11)/(SQRT(2))</f>
        <v>0.27274594449007483</v>
      </c>
    </row>
    <row r="12" spans="1:12" x14ac:dyDescent="0.25">
      <c r="A12" s="20" t="s">
        <v>35</v>
      </c>
      <c r="B12" s="21">
        <v>9.4957600000000006</v>
      </c>
      <c r="C12" s="6"/>
      <c r="D12" s="5">
        <v>20.160699999999999</v>
      </c>
      <c r="E12" s="6"/>
      <c r="F12" s="6">
        <f t="shared" si="0"/>
        <v>10.664939999999998</v>
      </c>
      <c r="G12" s="6"/>
      <c r="H12" s="6">
        <f t="shared" si="2"/>
        <v>1.4506049999999995</v>
      </c>
      <c r="I12" s="6">
        <f t="shared" si="1"/>
        <v>0.36586796360134521</v>
      </c>
      <c r="J12" s="6"/>
      <c r="K12" s="7"/>
      <c r="L12" s="7"/>
    </row>
    <row r="13" spans="1:12" x14ac:dyDescent="0.25">
      <c r="A13" s="20" t="s">
        <v>35</v>
      </c>
      <c r="B13" s="21">
        <v>9.6252499999999994</v>
      </c>
      <c r="C13" s="6">
        <f>AVERAGE(B12:B13)</f>
        <v>9.5605049999999991</v>
      </c>
      <c r="D13" s="5">
        <v>20.3766</v>
      </c>
      <c r="E13" s="6">
        <f>AVERAGE(D12,D13)</f>
        <v>20.268650000000001</v>
      </c>
      <c r="F13" s="6">
        <f t="shared" si="0"/>
        <v>10.75135</v>
      </c>
      <c r="G13" s="6"/>
      <c r="H13" s="6">
        <f t="shared" si="2"/>
        <v>1.537015000000002</v>
      </c>
      <c r="I13" s="6">
        <f t="shared" si="1"/>
        <v>0.34459770537136275</v>
      </c>
      <c r="J13" s="6">
        <f>AVERAGE(I12,I13)</f>
        <v>0.35523283448635401</v>
      </c>
      <c r="K13" s="7">
        <f>STDEV(I12:I13)</f>
        <v>1.5040343832009572E-2</v>
      </c>
      <c r="L13" s="7">
        <f>(K13)/(SQRT(2))</f>
        <v>1.0635129114991232E-2</v>
      </c>
    </row>
    <row r="14" spans="1:12" x14ac:dyDescent="0.25">
      <c r="A14" s="20" t="s">
        <v>36</v>
      </c>
      <c r="B14" s="21">
        <v>9.3908500000000004</v>
      </c>
      <c r="C14" s="6"/>
      <c r="D14" s="5">
        <v>19.351600000000001</v>
      </c>
      <c r="E14" s="6"/>
      <c r="F14" s="6">
        <f t="shared" si="0"/>
        <v>9.9607500000000009</v>
      </c>
      <c r="G14" s="6"/>
      <c r="H14" s="6">
        <f t="shared" si="2"/>
        <v>0.74641500000000249</v>
      </c>
      <c r="I14" s="6">
        <f t="shared" si="1"/>
        <v>0.59608294461804079</v>
      </c>
      <c r="J14" s="6"/>
      <c r="K14" s="7"/>
      <c r="L14" s="7"/>
    </row>
    <row r="15" spans="1:12" x14ac:dyDescent="0.25">
      <c r="A15" s="20" t="s">
        <v>36</v>
      </c>
      <c r="B15" s="21">
        <v>9.4102200000000007</v>
      </c>
      <c r="C15" s="6">
        <f>AVERAGE(B14:B15)</f>
        <v>9.4005350000000014</v>
      </c>
      <c r="D15" s="5">
        <v>19.736499999999999</v>
      </c>
      <c r="E15" s="6">
        <f>AVERAGE(D14,D15)</f>
        <v>19.544049999999999</v>
      </c>
      <c r="F15" s="6">
        <f t="shared" si="0"/>
        <v>10.326279999999999</v>
      </c>
      <c r="G15" s="6"/>
      <c r="H15" s="6">
        <f t="shared" si="2"/>
        <v>1.1119450000000004</v>
      </c>
      <c r="I15" s="6">
        <f t="shared" si="1"/>
        <v>0.46266985208940775</v>
      </c>
      <c r="J15" s="6">
        <f>AVERAGE(I14,I15)</f>
        <v>0.5293763983537243</v>
      </c>
      <c r="K15" s="7">
        <f>STDEV(I14:I15)</f>
        <v>9.4337302426064848E-2</v>
      </c>
      <c r="L15" s="7">
        <f>(K15)/(SQRT(2))</f>
        <v>6.6706546264316588E-2</v>
      </c>
    </row>
    <row r="16" spans="1:12" x14ac:dyDescent="0.25">
      <c r="A16" s="20" t="s">
        <v>37</v>
      </c>
      <c r="B16" s="21">
        <v>9.3728999999999996</v>
      </c>
      <c r="C16" s="6"/>
      <c r="D16" s="5">
        <v>18.309100000000001</v>
      </c>
      <c r="E16" s="6"/>
      <c r="F16" s="6">
        <f t="shared" si="0"/>
        <v>8.9362000000000013</v>
      </c>
      <c r="G16" s="6"/>
      <c r="H16" s="6">
        <f t="shared" si="2"/>
        <v>-0.27813499999999713</v>
      </c>
      <c r="I16" s="6">
        <f t="shared" si="1"/>
        <v>1.2126262850990968</v>
      </c>
      <c r="J16" s="6"/>
      <c r="K16" s="7"/>
      <c r="L16" s="7"/>
    </row>
    <row r="17" spans="1:12" x14ac:dyDescent="0.25">
      <c r="A17" s="20" t="s">
        <v>37</v>
      </c>
      <c r="B17" s="21">
        <v>9.4078400000000002</v>
      </c>
      <c r="C17" s="6">
        <f>AVERAGE(B16:B17)</f>
        <v>9.3903700000000008</v>
      </c>
      <c r="D17" s="5">
        <v>18.513300000000001</v>
      </c>
      <c r="E17" s="6">
        <f>AVERAGE(D16,D17)</f>
        <v>18.411200000000001</v>
      </c>
      <c r="F17" s="6">
        <f t="shared" si="0"/>
        <v>9.1054600000000008</v>
      </c>
      <c r="G17" s="6"/>
      <c r="H17" s="6">
        <f t="shared" si="2"/>
        <v>-0.10887499999999761</v>
      </c>
      <c r="I17" s="6">
        <f t="shared" si="1"/>
        <v>1.0783869925336369</v>
      </c>
      <c r="J17" s="6">
        <f>AVERAGE(I16,I17)</f>
        <v>1.1455066388163668</v>
      </c>
      <c r="K17" s="7">
        <f>STDEV(I16:I17)</f>
        <v>9.4921514074721561E-2</v>
      </c>
      <c r="L17" s="7">
        <f>(K17)/(SQRT(2))</f>
        <v>6.7119646282729928E-2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A29" sqref="A29"/>
    </sheetView>
  </sheetViews>
  <sheetFormatPr defaultRowHeight="15" x14ac:dyDescent="0.25"/>
  <cols>
    <col min="1" max="1" width="25.85546875" customWidth="1"/>
  </cols>
  <sheetData>
    <row r="1" spans="1:12" x14ac:dyDescent="0.25">
      <c r="A1" s="1"/>
      <c r="B1" s="2" t="s">
        <v>0</v>
      </c>
      <c r="C1" s="3" t="s">
        <v>1</v>
      </c>
      <c r="D1" s="24" t="s">
        <v>90</v>
      </c>
      <c r="E1" s="3" t="s">
        <v>121</v>
      </c>
      <c r="F1" s="2" t="s">
        <v>122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4" t="s">
        <v>7</v>
      </c>
    </row>
    <row r="2" spans="1:12" x14ac:dyDescent="0.25">
      <c r="A2" s="20" t="s">
        <v>8</v>
      </c>
      <c r="B2" s="21">
        <v>9.4086400000000001</v>
      </c>
      <c r="C2" s="6"/>
      <c r="D2" s="5">
        <v>18.0778</v>
      </c>
      <c r="E2" s="6"/>
      <c r="F2" s="6">
        <f t="shared" ref="F2:F17" si="0">D2-B2</f>
        <v>8.6691599999999998</v>
      </c>
      <c r="G2" s="6"/>
      <c r="H2" s="6">
        <f>F2-G$3</f>
        <v>2.547499999999836E-2</v>
      </c>
      <c r="I2" s="6">
        <f t="shared" ref="I2:I17" si="1">2^-(H2)</f>
        <v>0.98249706312910245</v>
      </c>
      <c r="J2" s="6"/>
      <c r="K2" s="7"/>
      <c r="L2" s="7"/>
    </row>
    <row r="3" spans="1:12" x14ac:dyDescent="0.25">
      <c r="A3" s="20" t="s">
        <v>8</v>
      </c>
      <c r="B3" s="21">
        <v>9.4543900000000001</v>
      </c>
      <c r="C3" s="6">
        <f>AVERAGE(B2:B3)</f>
        <v>9.431515000000001</v>
      </c>
      <c r="D3" s="5">
        <v>18.072600000000001</v>
      </c>
      <c r="E3" s="6">
        <f>AVERAGE(D2,D3)</f>
        <v>18.075200000000002</v>
      </c>
      <c r="F3" s="6">
        <f t="shared" si="0"/>
        <v>8.6182100000000013</v>
      </c>
      <c r="G3" s="6">
        <f>AVERAGE(F2:F3)</f>
        <v>8.6436850000000014</v>
      </c>
      <c r="H3" s="6">
        <f t="shared" ref="H3:H17" si="2">F3-G$3</f>
        <v>-2.5475000000000136E-2</v>
      </c>
      <c r="I3" s="6">
        <f t="shared" si="1"/>
        <v>1.0178147472676962</v>
      </c>
      <c r="J3" s="6">
        <f>AVERAGE(I2,I3)</f>
        <v>1.0001559051983993</v>
      </c>
      <c r="K3" s="7">
        <f>STDEV(I2:I3)</f>
        <v>2.4973373950204183E-2</v>
      </c>
      <c r="L3" s="7">
        <f>(K3)/(SQRT(2))</f>
        <v>1.7658842069296854E-2</v>
      </c>
    </row>
    <row r="4" spans="1:12" x14ac:dyDescent="0.25">
      <c r="A4" s="20" t="s">
        <v>30</v>
      </c>
      <c r="B4" s="21">
        <v>9.4226399999999995</v>
      </c>
      <c r="C4" s="6"/>
      <c r="D4" s="5">
        <v>18.0639</v>
      </c>
      <c r="E4" s="6"/>
      <c r="F4" s="6">
        <f t="shared" si="0"/>
        <v>8.6412600000000008</v>
      </c>
      <c r="G4" s="6"/>
      <c r="H4" s="6">
        <f t="shared" si="2"/>
        <v>-2.4250000000005656E-3</v>
      </c>
      <c r="I4" s="6">
        <f t="shared" si="1"/>
        <v>1.0016822953867106</v>
      </c>
      <c r="J4" s="6"/>
      <c r="K4" s="7"/>
      <c r="L4" s="7"/>
    </row>
    <row r="5" spans="1:12" x14ac:dyDescent="0.25">
      <c r="A5" s="20" t="s">
        <v>31</v>
      </c>
      <c r="B5" s="21">
        <v>9.4824999999999999</v>
      </c>
      <c r="C5" s="6">
        <f>AVERAGE(B4:B5)</f>
        <v>9.4525699999999997</v>
      </c>
      <c r="D5" s="5">
        <v>18.113399999999999</v>
      </c>
      <c r="E5" s="6">
        <f>AVERAGE(D4,D5)</f>
        <v>18.088650000000001</v>
      </c>
      <c r="F5" s="6">
        <f t="shared" si="0"/>
        <v>8.6308999999999987</v>
      </c>
      <c r="G5" s="6"/>
      <c r="H5" s="6">
        <f t="shared" si="2"/>
        <v>-1.2785000000002711E-2</v>
      </c>
      <c r="I5" s="6">
        <f t="shared" si="1"/>
        <v>1.0089012694706772</v>
      </c>
      <c r="J5" s="6">
        <f>AVERAGE(I4,I5)</f>
        <v>1.005291782428694</v>
      </c>
      <c r="K5" s="7">
        <f>STDEV(I4:I5)</f>
        <v>5.1045855279826888E-3</v>
      </c>
      <c r="L5" s="7">
        <f>(K5)/(SQRT(2))</f>
        <v>3.6094870419832721E-3</v>
      </c>
    </row>
    <row r="6" spans="1:12" x14ac:dyDescent="0.25">
      <c r="A6" s="20" t="s">
        <v>32</v>
      </c>
      <c r="B6" s="21">
        <v>9.4412299999999991</v>
      </c>
      <c r="C6" s="6"/>
      <c r="D6" s="5">
        <v>18.52</v>
      </c>
      <c r="E6" s="6"/>
      <c r="F6" s="6">
        <f t="shared" si="0"/>
        <v>9.0787700000000005</v>
      </c>
      <c r="G6" s="6"/>
      <c r="H6" s="6">
        <f t="shared" si="2"/>
        <v>0.43508499999999906</v>
      </c>
      <c r="I6" s="6">
        <f t="shared" si="1"/>
        <v>0.73965017499379138</v>
      </c>
      <c r="J6" s="6"/>
      <c r="K6" s="7"/>
      <c r="L6" s="7"/>
    </row>
    <row r="7" spans="1:12" x14ac:dyDescent="0.25">
      <c r="A7" s="20" t="s">
        <v>32</v>
      </c>
      <c r="B7" s="21">
        <v>9.4283300000000008</v>
      </c>
      <c r="C7" s="6">
        <f>AVERAGE(B6:B7)</f>
        <v>9.4347799999999999</v>
      </c>
      <c r="D7" s="5">
        <v>18.461500000000001</v>
      </c>
      <c r="E7" s="6">
        <f>AVERAGE(D6,D7)</f>
        <v>18.490749999999998</v>
      </c>
      <c r="F7" s="6">
        <f t="shared" si="0"/>
        <v>9.0331700000000001</v>
      </c>
      <c r="G7" s="6"/>
      <c r="H7" s="6">
        <f t="shared" si="2"/>
        <v>0.38948499999999875</v>
      </c>
      <c r="I7" s="6">
        <f t="shared" si="1"/>
        <v>0.76340206809204325</v>
      </c>
      <c r="J7" s="6">
        <f>AVERAGE(I6,I7)</f>
        <v>0.75152612154291731</v>
      </c>
      <c r="K7" s="7">
        <f>STDEV(I6:I7)</f>
        <v>1.6795124675791858E-2</v>
      </c>
      <c r="L7" s="7">
        <f>(K7)/(SQRT(2))</f>
        <v>1.1875946549125938E-2</v>
      </c>
    </row>
    <row r="8" spans="1:12" x14ac:dyDescent="0.25">
      <c r="A8" s="20" t="s">
        <v>33</v>
      </c>
      <c r="B8" s="21">
        <v>9.3676200000000005</v>
      </c>
      <c r="C8" s="6"/>
      <c r="D8" s="5">
        <v>18.4511</v>
      </c>
      <c r="E8" s="6"/>
      <c r="F8" s="6">
        <f t="shared" si="0"/>
        <v>9.0834799999999998</v>
      </c>
      <c r="G8" s="6"/>
      <c r="H8" s="6">
        <f t="shared" si="2"/>
        <v>0.43979499999999838</v>
      </c>
      <c r="I8" s="6">
        <f t="shared" si="1"/>
        <v>0.73723935935667395</v>
      </c>
      <c r="J8" s="6"/>
      <c r="K8" s="7"/>
      <c r="L8" s="7"/>
    </row>
    <row r="9" spans="1:12" x14ac:dyDescent="0.25">
      <c r="A9" s="20" t="s">
        <v>33</v>
      </c>
      <c r="B9" s="21">
        <v>9.4316800000000001</v>
      </c>
      <c r="C9" s="6">
        <f>AVERAGE(B8:B9)</f>
        <v>9.3996500000000012</v>
      </c>
      <c r="D9" s="5">
        <v>18.346800000000002</v>
      </c>
      <c r="E9" s="6">
        <f>AVERAGE(D8,D9)</f>
        <v>18.398949999999999</v>
      </c>
      <c r="F9" s="6">
        <f t="shared" si="0"/>
        <v>8.9151200000000017</v>
      </c>
      <c r="G9" s="6"/>
      <c r="H9" s="6">
        <f t="shared" si="2"/>
        <v>0.27143500000000031</v>
      </c>
      <c r="I9" s="6">
        <f t="shared" si="1"/>
        <v>0.82849505980197979</v>
      </c>
      <c r="J9" s="6">
        <f>AVERAGE(I8,I9)</f>
        <v>0.78286720957932687</v>
      </c>
      <c r="K9" s="7">
        <f>STDEV(I8:I9)</f>
        <v>6.4527524606803999E-2</v>
      </c>
      <c r="L9" s="7">
        <f>(K9)/(SQRT(2))</f>
        <v>4.5627850222652915E-2</v>
      </c>
    </row>
    <row r="10" spans="1:12" x14ac:dyDescent="0.25">
      <c r="A10" s="20" t="s">
        <v>34</v>
      </c>
      <c r="B10" s="21">
        <v>9.5071899999999996</v>
      </c>
      <c r="C10" s="6"/>
      <c r="D10" s="5">
        <v>18.824999999999999</v>
      </c>
      <c r="E10" s="6"/>
      <c r="F10" s="6">
        <f t="shared" si="0"/>
        <v>9.3178099999999997</v>
      </c>
      <c r="G10" s="6"/>
      <c r="H10" s="6">
        <f t="shared" si="2"/>
        <v>0.67412499999999831</v>
      </c>
      <c r="I10" s="6">
        <f t="shared" si="1"/>
        <v>0.62671220739294209</v>
      </c>
      <c r="J10" s="6"/>
      <c r="K10" s="7"/>
      <c r="L10" s="7"/>
    </row>
    <row r="11" spans="1:12" x14ac:dyDescent="0.25">
      <c r="A11" s="20" t="s">
        <v>34</v>
      </c>
      <c r="B11" s="21">
        <v>9.5187200000000001</v>
      </c>
      <c r="C11" s="6">
        <f>AVERAGE(B10:B11)</f>
        <v>9.5129549999999998</v>
      </c>
      <c r="D11" s="5">
        <v>18.887499999999999</v>
      </c>
      <c r="E11" s="6">
        <f>AVERAGE(D10,D11)</f>
        <v>18.856249999999999</v>
      </c>
      <c r="F11" s="6">
        <f t="shared" si="0"/>
        <v>9.3687799999999992</v>
      </c>
      <c r="G11" s="6"/>
      <c r="H11" s="6">
        <f t="shared" si="2"/>
        <v>0.72509499999999782</v>
      </c>
      <c r="I11" s="6">
        <f t="shared" si="1"/>
        <v>0.60495720748168558</v>
      </c>
      <c r="J11" s="6">
        <f>AVERAGE(I10,I11)</f>
        <v>0.61583470743731383</v>
      </c>
      <c r="K11" s="7">
        <f>STDEV(I10:I11)</f>
        <v>1.5383107961962218E-2</v>
      </c>
      <c r="L11" s="7">
        <f>(K11)/(SQRT(2))</f>
        <v>1.0877499955628254E-2</v>
      </c>
    </row>
    <row r="12" spans="1:12" x14ac:dyDescent="0.25">
      <c r="A12" s="20" t="s">
        <v>35</v>
      </c>
      <c r="B12" s="21">
        <v>9.4957600000000006</v>
      </c>
      <c r="C12" s="6"/>
      <c r="D12" s="5">
        <v>18.3812</v>
      </c>
      <c r="E12" s="6"/>
      <c r="F12" s="6">
        <f t="shared" si="0"/>
        <v>8.8854399999999991</v>
      </c>
      <c r="G12" s="6"/>
      <c r="H12" s="6">
        <f t="shared" si="2"/>
        <v>0.24175499999999772</v>
      </c>
      <c r="I12" s="6">
        <f t="shared" si="1"/>
        <v>0.84571589555252302</v>
      </c>
      <c r="J12" s="6"/>
      <c r="K12" s="7"/>
      <c r="L12" s="7"/>
    </row>
    <row r="13" spans="1:12" x14ac:dyDescent="0.25">
      <c r="A13" s="20" t="s">
        <v>35</v>
      </c>
      <c r="B13" s="21">
        <v>9.6252499999999994</v>
      </c>
      <c r="C13" s="6">
        <f>AVERAGE(B12:B13)</f>
        <v>9.5605049999999991</v>
      </c>
      <c r="D13" s="5">
        <v>18.6477</v>
      </c>
      <c r="E13" s="6">
        <f>AVERAGE(D12,D13)</f>
        <v>18.51445</v>
      </c>
      <c r="F13" s="6">
        <f t="shared" si="0"/>
        <v>9.022450000000001</v>
      </c>
      <c r="G13" s="6"/>
      <c r="H13" s="6">
        <f t="shared" si="2"/>
        <v>0.37876499999999957</v>
      </c>
      <c r="I13" s="6">
        <f t="shared" si="1"/>
        <v>0.7690956831109913</v>
      </c>
      <c r="J13" s="6">
        <f>AVERAGE(I12,I13)</f>
        <v>0.80740578933175722</v>
      </c>
      <c r="K13" s="7">
        <f>STDEV(I12:I13)</f>
        <v>5.4178671793360958E-2</v>
      </c>
      <c r="L13" s="7">
        <f>(K13)/(SQRT(2))</f>
        <v>3.831010622076586E-2</v>
      </c>
    </row>
    <row r="14" spans="1:12" x14ac:dyDescent="0.25">
      <c r="A14" s="20" t="s">
        <v>36</v>
      </c>
      <c r="B14" s="21">
        <v>9.3908500000000004</v>
      </c>
      <c r="C14" s="6"/>
      <c r="D14" s="5">
        <v>18.716899999999999</v>
      </c>
      <c r="E14" s="6"/>
      <c r="F14" s="6">
        <f t="shared" si="0"/>
        <v>9.3260499999999986</v>
      </c>
      <c r="G14" s="6"/>
      <c r="H14" s="6">
        <f t="shared" si="2"/>
        <v>0.68236499999999722</v>
      </c>
      <c r="I14" s="6">
        <f t="shared" si="1"/>
        <v>0.62314292283027517</v>
      </c>
      <c r="J14" s="6"/>
      <c r="K14" s="7"/>
      <c r="L14" s="7"/>
    </row>
    <row r="15" spans="1:12" x14ac:dyDescent="0.25">
      <c r="A15" s="20" t="s">
        <v>36</v>
      </c>
      <c r="B15" s="21">
        <v>9.4102200000000007</v>
      </c>
      <c r="C15" s="6">
        <f>AVERAGE(B14:B15)</f>
        <v>9.4005350000000014</v>
      </c>
      <c r="D15" s="5">
        <v>18.182200000000002</v>
      </c>
      <c r="E15" s="6">
        <f>AVERAGE(D14,D15)</f>
        <v>18.449550000000002</v>
      </c>
      <c r="F15" s="6">
        <f t="shared" si="0"/>
        <v>8.771980000000001</v>
      </c>
      <c r="G15" s="6"/>
      <c r="H15" s="6">
        <f t="shared" si="2"/>
        <v>0.1282949999999996</v>
      </c>
      <c r="I15" s="6">
        <f t="shared" si="1"/>
        <v>0.91491206922696955</v>
      </c>
      <c r="J15" s="6">
        <f>AVERAGE(I14,I15)</f>
        <v>0.7690274960286223</v>
      </c>
      <c r="K15" s="7">
        <f>STDEV(I14:I15)</f>
        <v>0.2063119419581135</v>
      </c>
      <c r="L15" s="7">
        <f>(K15)/(SQRT(2))</f>
        <v>0.14588457319834744</v>
      </c>
    </row>
    <row r="16" spans="1:12" x14ac:dyDescent="0.25">
      <c r="A16" s="20" t="s">
        <v>37</v>
      </c>
      <c r="B16" s="21">
        <v>9.3728999999999996</v>
      </c>
      <c r="C16" s="6"/>
      <c r="D16" s="5">
        <v>18.5547</v>
      </c>
      <c r="E16" s="6"/>
      <c r="F16" s="6">
        <f t="shared" si="0"/>
        <v>9.1818000000000008</v>
      </c>
      <c r="G16" s="6"/>
      <c r="H16" s="6">
        <f t="shared" si="2"/>
        <v>0.53811499999999945</v>
      </c>
      <c r="I16" s="6">
        <f t="shared" si="1"/>
        <v>0.68867012578166653</v>
      </c>
      <c r="J16" s="6"/>
      <c r="K16" s="7"/>
      <c r="L16" s="7"/>
    </row>
    <row r="17" spans="1:12" x14ac:dyDescent="0.25">
      <c r="A17" s="20" t="s">
        <v>37</v>
      </c>
      <c r="B17" s="21">
        <v>9.4078400000000002</v>
      </c>
      <c r="C17" s="6">
        <f>AVERAGE(B16:B17)</f>
        <v>9.3903700000000008</v>
      </c>
      <c r="D17" s="5">
        <v>18.537500000000001</v>
      </c>
      <c r="E17" s="6">
        <f>AVERAGE(D16,D17)</f>
        <v>18.546100000000003</v>
      </c>
      <c r="F17" s="6">
        <f t="shared" si="0"/>
        <v>9.1296600000000012</v>
      </c>
      <c r="G17" s="6"/>
      <c r="H17" s="6">
        <f t="shared" si="2"/>
        <v>0.48597499999999982</v>
      </c>
      <c r="I17" s="6">
        <f t="shared" si="1"/>
        <v>0.71401436266138851</v>
      </c>
      <c r="J17" s="6">
        <f>AVERAGE(I16,I17)</f>
        <v>0.70134224422152758</v>
      </c>
      <c r="K17" s="7">
        <f>STDEV(I16:I17)</f>
        <v>1.7921081761649599E-2</v>
      </c>
      <c r="L17" s="7">
        <f>(K17)/(SQRT(2))</f>
        <v>1.2672118439860991E-2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A20" sqref="A20"/>
    </sheetView>
  </sheetViews>
  <sheetFormatPr defaultRowHeight="15" x14ac:dyDescent="0.25"/>
  <cols>
    <col min="1" max="1" width="21.7109375" customWidth="1"/>
  </cols>
  <sheetData>
    <row r="1" spans="1:12" x14ac:dyDescent="0.25">
      <c r="A1" s="1"/>
      <c r="B1" s="2" t="s">
        <v>0</v>
      </c>
      <c r="C1" s="3" t="s">
        <v>1</v>
      </c>
      <c r="D1" s="2" t="s">
        <v>118</v>
      </c>
      <c r="E1" s="3" t="s">
        <v>119</v>
      </c>
      <c r="F1" s="2" t="s">
        <v>120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4" t="s">
        <v>7</v>
      </c>
    </row>
    <row r="2" spans="1:12" x14ac:dyDescent="0.25">
      <c r="A2" s="20" t="s">
        <v>8</v>
      </c>
      <c r="B2" s="21">
        <v>9.4086400000000001</v>
      </c>
      <c r="C2" s="6"/>
      <c r="D2" s="5">
        <v>15.5593</v>
      </c>
      <c r="E2" s="6"/>
      <c r="F2" s="6">
        <f t="shared" ref="F2:F17" si="0">D2-B2</f>
        <v>6.1506600000000002</v>
      </c>
      <c r="G2" s="6"/>
      <c r="H2" s="6">
        <f>F2-G$3</f>
        <v>0.20482500000000048</v>
      </c>
      <c r="I2" s="6">
        <f t="shared" ref="I2:I17" si="1">2^-(H2)</f>
        <v>0.86764392663388246</v>
      </c>
      <c r="J2" s="6"/>
      <c r="K2" s="7"/>
      <c r="L2" s="7"/>
    </row>
    <row r="3" spans="1:12" x14ac:dyDescent="0.25">
      <c r="A3" s="20" t="s">
        <v>8</v>
      </c>
      <c r="B3" s="21">
        <v>9.4543900000000001</v>
      </c>
      <c r="C3" s="6">
        <f>AVERAGE(B2:B3)</f>
        <v>9.431515000000001</v>
      </c>
      <c r="D3" s="5">
        <v>15.195399999999999</v>
      </c>
      <c r="E3" s="6">
        <f>AVERAGE(D2,D3)</f>
        <v>15.37735</v>
      </c>
      <c r="F3" s="6">
        <f t="shared" si="0"/>
        <v>5.7410099999999993</v>
      </c>
      <c r="G3" s="6">
        <f>AVERAGE(F2:F3)</f>
        <v>5.9458349999999998</v>
      </c>
      <c r="H3" s="6">
        <f t="shared" ref="H3:H17" si="2">F3-G$3</f>
        <v>-0.20482500000000048</v>
      </c>
      <c r="I3" s="6">
        <f t="shared" si="1"/>
        <v>1.1525465335527756</v>
      </c>
      <c r="J3" s="6">
        <f>AVERAGE(I2,I3)</f>
        <v>1.010095230093329</v>
      </c>
      <c r="K3" s="7">
        <f>STDEV(I2:I3)</f>
        <v>0.20145656533007467</v>
      </c>
      <c r="L3" s="7">
        <f>(K3)/(SQRT(2))</f>
        <v>0.14245130345944651</v>
      </c>
    </row>
    <row r="4" spans="1:12" x14ac:dyDescent="0.25">
      <c r="A4" s="20" t="s">
        <v>30</v>
      </c>
      <c r="B4" s="21">
        <v>9.4226399999999995</v>
      </c>
      <c r="C4" s="6"/>
      <c r="D4" s="5">
        <v>15.188499999999999</v>
      </c>
      <c r="E4" s="6"/>
      <c r="F4" s="6">
        <f t="shared" si="0"/>
        <v>5.76586</v>
      </c>
      <c r="G4" s="6"/>
      <c r="H4" s="6">
        <f t="shared" si="2"/>
        <v>-0.17997499999999977</v>
      </c>
      <c r="I4" s="6">
        <f t="shared" si="1"/>
        <v>1.1328642540841156</v>
      </c>
      <c r="J4" s="6"/>
      <c r="K4" s="7"/>
      <c r="L4" s="7"/>
    </row>
    <row r="5" spans="1:12" x14ac:dyDescent="0.25">
      <c r="A5" s="20" t="s">
        <v>31</v>
      </c>
      <c r="B5" s="21">
        <v>9.4824999999999999</v>
      </c>
      <c r="C5" s="6">
        <f>AVERAGE(B4:B5)</f>
        <v>9.4525699999999997</v>
      </c>
      <c r="D5" s="5">
        <v>14.977399999999999</v>
      </c>
      <c r="E5" s="6">
        <f>AVERAGE(D4,D5)</f>
        <v>15.08295</v>
      </c>
      <c r="F5" s="6">
        <f t="shared" si="0"/>
        <v>5.4948999999999995</v>
      </c>
      <c r="G5" s="6"/>
      <c r="H5" s="6">
        <f t="shared" si="2"/>
        <v>-0.45093500000000031</v>
      </c>
      <c r="I5" s="6">
        <f t="shared" si="1"/>
        <v>1.3669258643018409</v>
      </c>
      <c r="J5" s="6">
        <f>AVERAGE(I4,I5)</f>
        <v>1.2498950591929783</v>
      </c>
      <c r="K5" s="7">
        <f>STDEV(I4:I5)</f>
        <v>0.16550655180039608</v>
      </c>
      <c r="L5" s="7">
        <f>(K5)/(SQRT(2))</f>
        <v>0.11703080510886266</v>
      </c>
    </row>
    <row r="6" spans="1:12" x14ac:dyDescent="0.25">
      <c r="A6" s="20" t="s">
        <v>32</v>
      </c>
      <c r="B6" s="21">
        <v>9.4412299999999991</v>
      </c>
      <c r="C6" s="6"/>
      <c r="D6" s="5">
        <v>15.396699999999999</v>
      </c>
      <c r="E6" s="6"/>
      <c r="F6" s="6">
        <f t="shared" si="0"/>
        <v>5.95547</v>
      </c>
      <c r="G6" s="6"/>
      <c r="H6" s="6">
        <f t="shared" si="2"/>
        <v>9.6350000000002822E-3</v>
      </c>
      <c r="I6" s="6">
        <f t="shared" si="1"/>
        <v>0.99334377835390897</v>
      </c>
      <c r="J6" s="6"/>
      <c r="K6" s="7"/>
      <c r="L6" s="7"/>
    </row>
    <row r="7" spans="1:12" x14ac:dyDescent="0.25">
      <c r="A7" s="20" t="s">
        <v>32</v>
      </c>
      <c r="B7" s="21">
        <v>9.4283300000000008</v>
      </c>
      <c r="C7" s="6">
        <f>AVERAGE(B6:B7)</f>
        <v>9.4347799999999999</v>
      </c>
      <c r="D7" s="5">
        <v>14.821</v>
      </c>
      <c r="E7" s="6">
        <f>AVERAGE(D6,D7)</f>
        <v>15.10885</v>
      </c>
      <c r="F7" s="6">
        <f t="shared" si="0"/>
        <v>5.392669999999999</v>
      </c>
      <c r="G7" s="6"/>
      <c r="H7" s="6">
        <f t="shared" si="2"/>
        <v>-0.55316500000000079</v>
      </c>
      <c r="I7" s="6">
        <f t="shared" si="1"/>
        <v>1.4673011487542542</v>
      </c>
      <c r="J7" s="6">
        <f>AVERAGE(I6,I7)</f>
        <v>1.2303224635540815</v>
      </c>
      <c r="K7" s="7">
        <f>STDEV(I6:I7)</f>
        <v>0.33513847060342944</v>
      </c>
      <c r="L7" s="7">
        <f>(K7)/(SQRT(2))</f>
        <v>0.23697868520017334</v>
      </c>
    </row>
    <row r="8" spans="1:12" x14ac:dyDescent="0.25">
      <c r="A8" s="20" t="s">
        <v>33</v>
      </c>
      <c r="B8" s="21">
        <v>9.3676200000000005</v>
      </c>
      <c r="C8" s="6"/>
      <c r="D8" s="5">
        <v>14.5008</v>
      </c>
      <c r="E8" s="6"/>
      <c r="F8" s="6">
        <f t="shared" si="0"/>
        <v>5.1331799999999994</v>
      </c>
      <c r="G8" s="6"/>
      <c r="H8" s="6">
        <f t="shared" si="2"/>
        <v>-0.81265500000000035</v>
      </c>
      <c r="I8" s="6">
        <f t="shared" si="1"/>
        <v>1.7564408584009339</v>
      </c>
      <c r="J8" s="6"/>
      <c r="K8" s="7"/>
      <c r="L8" s="7"/>
    </row>
    <row r="9" spans="1:12" x14ac:dyDescent="0.25">
      <c r="A9" s="20" t="s">
        <v>33</v>
      </c>
      <c r="B9" s="21">
        <v>9.4316800000000001</v>
      </c>
      <c r="C9" s="6">
        <f>AVERAGE(B8:B9)</f>
        <v>9.3996500000000012</v>
      </c>
      <c r="D9" s="5">
        <v>14.5932</v>
      </c>
      <c r="E9" s="6">
        <f>AVERAGE(D8,D9)</f>
        <v>14.547000000000001</v>
      </c>
      <c r="F9" s="6">
        <f t="shared" si="0"/>
        <v>5.1615199999999994</v>
      </c>
      <c r="G9" s="6"/>
      <c r="H9" s="6">
        <f t="shared" si="2"/>
        <v>-0.78431500000000032</v>
      </c>
      <c r="I9" s="6">
        <f t="shared" si="1"/>
        <v>1.7222743793613602</v>
      </c>
      <c r="J9" s="6">
        <f>AVERAGE(I8,I9)</f>
        <v>1.739357618881147</v>
      </c>
      <c r="K9" s="7">
        <f>STDEV(I8:I9)</f>
        <v>2.4159349018150606E-2</v>
      </c>
      <c r="L9" s="7">
        <f>(K9)/(SQRT(2))</f>
        <v>1.7083239519786853E-2</v>
      </c>
    </row>
    <row r="10" spans="1:12" x14ac:dyDescent="0.25">
      <c r="A10" s="20" t="s">
        <v>34</v>
      </c>
      <c r="B10" s="21">
        <v>9.5071899999999996</v>
      </c>
      <c r="C10" s="6"/>
      <c r="D10" s="5">
        <v>15.3</v>
      </c>
      <c r="E10" s="6"/>
      <c r="F10" s="6">
        <f t="shared" si="0"/>
        <v>5.7928100000000011</v>
      </c>
      <c r="G10" s="6"/>
      <c r="H10" s="6">
        <f t="shared" si="2"/>
        <v>-0.15302499999999863</v>
      </c>
      <c r="I10" s="6">
        <f t="shared" si="1"/>
        <v>1.1118984250816251</v>
      </c>
      <c r="J10" s="6"/>
      <c r="K10" s="7"/>
      <c r="L10" s="7"/>
    </row>
    <row r="11" spans="1:12" x14ac:dyDescent="0.25">
      <c r="A11" s="20" t="s">
        <v>34</v>
      </c>
      <c r="B11" s="21">
        <v>9.5187200000000001</v>
      </c>
      <c r="C11" s="6">
        <f>AVERAGE(B10:B11)</f>
        <v>9.5129549999999998</v>
      </c>
      <c r="D11" s="5">
        <v>15.2</v>
      </c>
      <c r="E11" s="6">
        <f>AVERAGE(D10,D11)</f>
        <v>15.25</v>
      </c>
      <c r="F11" s="6">
        <f t="shared" si="0"/>
        <v>5.6812799999999992</v>
      </c>
      <c r="G11" s="6"/>
      <c r="H11" s="6">
        <f t="shared" si="2"/>
        <v>-0.26455500000000054</v>
      </c>
      <c r="I11" s="6">
        <f t="shared" si="1"/>
        <v>1.2012654614491214</v>
      </c>
      <c r="J11" s="6">
        <f>AVERAGE(I10,I11)</f>
        <v>1.1565819432653732</v>
      </c>
      <c r="K11" s="7">
        <f>STDEV(I10:I11)</f>
        <v>6.3192037430001458E-2</v>
      </c>
      <c r="L11" s="7">
        <f>(K11)/(SQRT(2))</f>
        <v>4.4683518183748161E-2</v>
      </c>
    </row>
    <row r="12" spans="1:12" x14ac:dyDescent="0.25">
      <c r="A12" s="20" t="s">
        <v>35</v>
      </c>
      <c r="B12" s="21">
        <v>9.4957600000000006</v>
      </c>
      <c r="C12" s="6"/>
      <c r="D12" s="5">
        <v>15.9</v>
      </c>
      <c r="E12" s="6"/>
      <c r="F12" s="6">
        <f t="shared" si="0"/>
        <v>6.4042399999999997</v>
      </c>
      <c r="G12" s="6"/>
      <c r="H12" s="6">
        <f t="shared" si="2"/>
        <v>0.45840499999999995</v>
      </c>
      <c r="I12" s="6">
        <f t="shared" si="1"/>
        <v>0.72779043713435898</v>
      </c>
      <c r="J12" s="6"/>
      <c r="K12" s="7"/>
      <c r="L12" s="7"/>
    </row>
    <row r="13" spans="1:12" x14ac:dyDescent="0.25">
      <c r="A13" s="20" t="s">
        <v>35</v>
      </c>
      <c r="B13" s="21">
        <v>9.6252499999999994</v>
      </c>
      <c r="C13" s="6">
        <f>AVERAGE(B12:B13)</f>
        <v>9.5605049999999991</v>
      </c>
      <c r="D13" s="5">
        <v>15.7</v>
      </c>
      <c r="E13" s="6">
        <f>AVERAGE(D12,D13)</f>
        <v>15.8</v>
      </c>
      <c r="F13" s="6">
        <f t="shared" si="0"/>
        <v>6.0747499999999999</v>
      </c>
      <c r="G13" s="6"/>
      <c r="H13" s="6">
        <f t="shared" si="2"/>
        <v>0.12891500000000011</v>
      </c>
      <c r="I13" s="6">
        <f t="shared" si="1"/>
        <v>0.91451896909348462</v>
      </c>
      <c r="J13" s="6">
        <f>AVERAGE(I12,I13)</f>
        <v>0.8211547031139218</v>
      </c>
      <c r="K13" s="7">
        <f>STDEV(I12:I13)</f>
        <v>0.13203701118930694</v>
      </c>
      <c r="L13" s="7">
        <f>(K13)/(SQRT(2))</f>
        <v>9.3364265979562988E-2</v>
      </c>
    </row>
    <row r="14" spans="1:12" x14ac:dyDescent="0.25">
      <c r="A14" s="20" t="s">
        <v>36</v>
      </c>
      <c r="B14" s="21">
        <v>9.3908500000000004</v>
      </c>
      <c r="C14" s="6"/>
      <c r="D14" s="5">
        <v>15.1168</v>
      </c>
      <c r="E14" s="6"/>
      <c r="F14" s="6">
        <f t="shared" si="0"/>
        <v>5.7259499999999992</v>
      </c>
      <c r="G14" s="6"/>
      <c r="H14" s="6">
        <f t="shared" si="2"/>
        <v>-0.21988500000000055</v>
      </c>
      <c r="I14" s="6">
        <f t="shared" si="1"/>
        <v>1.1646407470115314</v>
      </c>
      <c r="J14" s="6"/>
      <c r="K14" s="7"/>
      <c r="L14" s="7"/>
    </row>
    <row r="15" spans="1:12" x14ac:dyDescent="0.25">
      <c r="A15" s="20" t="s">
        <v>36</v>
      </c>
      <c r="B15" s="21">
        <v>9.4102200000000007</v>
      </c>
      <c r="C15" s="6">
        <f>AVERAGE(B14:B15)</f>
        <v>9.4005350000000014</v>
      </c>
      <c r="D15" s="5">
        <v>14.9224</v>
      </c>
      <c r="E15" s="6">
        <f>AVERAGE(D14,D15)</f>
        <v>15.019600000000001</v>
      </c>
      <c r="F15" s="6">
        <f t="shared" si="0"/>
        <v>5.512179999999999</v>
      </c>
      <c r="G15" s="6"/>
      <c r="H15" s="6">
        <f t="shared" si="2"/>
        <v>-0.43365500000000079</v>
      </c>
      <c r="I15" s="6">
        <f t="shared" si="1"/>
        <v>1.3506510569230987</v>
      </c>
      <c r="J15" s="6">
        <f>AVERAGE(I14,I15)</f>
        <v>1.2576459019673152</v>
      </c>
      <c r="K15" s="7">
        <f>STDEV(I14:I15)</f>
        <v>0.13152915150908051</v>
      </c>
      <c r="L15" s="7">
        <f>(K15)/(SQRT(2))</f>
        <v>9.3005154955783639E-2</v>
      </c>
    </row>
    <row r="16" spans="1:12" x14ac:dyDescent="0.25">
      <c r="A16" s="20" t="s">
        <v>37</v>
      </c>
      <c r="B16" s="21">
        <v>9.3728999999999996</v>
      </c>
      <c r="C16" s="6"/>
      <c r="D16" s="5">
        <v>15.0139</v>
      </c>
      <c r="E16" s="6"/>
      <c r="F16" s="6">
        <f t="shared" si="0"/>
        <v>5.641</v>
      </c>
      <c r="G16" s="6"/>
      <c r="H16" s="6">
        <f t="shared" si="2"/>
        <v>-0.30483499999999975</v>
      </c>
      <c r="I16" s="6">
        <f t="shared" si="1"/>
        <v>1.2352773512605173</v>
      </c>
      <c r="J16" s="6"/>
      <c r="K16" s="7"/>
      <c r="L16" s="7"/>
    </row>
    <row r="17" spans="1:12" x14ac:dyDescent="0.25">
      <c r="A17" s="20" t="s">
        <v>37</v>
      </c>
      <c r="B17" s="21">
        <v>9.4078400000000002</v>
      </c>
      <c r="C17" s="6">
        <f>AVERAGE(B16:B17)</f>
        <v>9.3903700000000008</v>
      </c>
      <c r="D17" s="5">
        <v>15.2828</v>
      </c>
      <c r="E17" s="6">
        <f>AVERAGE(D16,D17)</f>
        <v>15.148350000000001</v>
      </c>
      <c r="F17" s="6">
        <f t="shared" si="0"/>
        <v>5.8749599999999997</v>
      </c>
      <c r="G17" s="6"/>
      <c r="H17" s="6">
        <f t="shared" si="2"/>
        <v>-7.0875000000000021E-2</v>
      </c>
      <c r="I17" s="6">
        <f t="shared" si="1"/>
        <v>1.0503535338692722</v>
      </c>
      <c r="J17" s="6">
        <f>AVERAGE(I16,I17)</f>
        <v>1.1428154425648946</v>
      </c>
      <c r="K17" s="7">
        <f>STDEV(I16:I17)</f>
        <v>0.1307608852802522</v>
      </c>
      <c r="L17" s="7">
        <f>(K17)/(SQRT(2))</f>
        <v>9.2461908695622527E-2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A34" sqref="A34"/>
    </sheetView>
  </sheetViews>
  <sheetFormatPr defaultRowHeight="15" x14ac:dyDescent="0.25"/>
  <cols>
    <col min="1" max="1" width="23" customWidth="1"/>
  </cols>
  <sheetData>
    <row r="1" spans="1:12" x14ac:dyDescent="0.25">
      <c r="A1" s="1"/>
      <c r="B1" s="2" t="s">
        <v>0</v>
      </c>
      <c r="C1" s="3" t="s">
        <v>1</v>
      </c>
      <c r="D1" s="2" t="s">
        <v>89</v>
      </c>
      <c r="E1" s="3" t="s">
        <v>115</v>
      </c>
      <c r="F1" s="2" t="s">
        <v>116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4" t="s">
        <v>7</v>
      </c>
    </row>
    <row r="2" spans="1:12" x14ac:dyDescent="0.25">
      <c r="A2" s="20" t="s">
        <v>8</v>
      </c>
      <c r="B2" s="21">
        <v>9.4086400000000001</v>
      </c>
      <c r="C2" s="6"/>
      <c r="D2" s="5">
        <v>16.252400000000002</v>
      </c>
      <c r="E2" s="6"/>
      <c r="F2" s="6">
        <f t="shared" ref="F2:F17" si="0">D2-B2</f>
        <v>6.8437600000000014</v>
      </c>
      <c r="G2" s="6"/>
      <c r="H2" s="6">
        <f>F2-G$3</f>
        <v>5.772500000000047E-2</v>
      </c>
      <c r="I2" s="6">
        <f t="shared" ref="I2:I17" si="1">2^-(H2)</f>
        <v>0.96077798565177919</v>
      </c>
      <c r="J2" s="6"/>
      <c r="K2" s="7"/>
      <c r="L2" s="7"/>
    </row>
    <row r="3" spans="1:12" x14ac:dyDescent="0.25">
      <c r="A3" s="20" t="s">
        <v>8</v>
      </c>
      <c r="B3" s="21">
        <v>9.4543900000000001</v>
      </c>
      <c r="C3" s="6">
        <f>AVERAGE(B2:B3)</f>
        <v>9.431515000000001</v>
      </c>
      <c r="D3" s="5">
        <v>16.182700000000001</v>
      </c>
      <c r="E3" s="6">
        <f>AVERAGE(D2,D3)</f>
        <v>16.217550000000003</v>
      </c>
      <c r="F3" s="6">
        <f t="shared" si="0"/>
        <v>6.7283100000000005</v>
      </c>
      <c r="G3" s="6">
        <f>AVERAGE(F2:F3)</f>
        <v>6.7860350000000009</v>
      </c>
      <c r="H3" s="6">
        <f t="shared" ref="H3:H17" si="2">F3-G$3</f>
        <v>-5.772500000000047E-2</v>
      </c>
      <c r="I3" s="6">
        <f t="shared" si="1"/>
        <v>1.040823181769317</v>
      </c>
      <c r="J3" s="6">
        <f>AVERAGE(I2,I3)</f>
        <v>1.000800583710548</v>
      </c>
      <c r="K3" s="7">
        <f>STDEV(I2:I3)</f>
        <v>5.6600500976118087E-2</v>
      </c>
      <c r="L3" s="7">
        <f>(K3)/(SQRT(2))</f>
        <v>4.0022598058768899E-2</v>
      </c>
    </row>
    <row r="4" spans="1:12" x14ac:dyDescent="0.25">
      <c r="A4" s="20" t="s">
        <v>30</v>
      </c>
      <c r="B4" s="21">
        <v>9.4226399999999995</v>
      </c>
      <c r="C4" s="6"/>
      <c r="D4" s="5">
        <v>16.146599999999999</v>
      </c>
      <c r="E4" s="6"/>
      <c r="F4" s="6">
        <f t="shared" si="0"/>
        <v>6.7239599999999999</v>
      </c>
      <c r="G4" s="6"/>
      <c r="H4" s="6">
        <f t="shared" si="2"/>
        <v>-6.207500000000099E-2</v>
      </c>
      <c r="I4" s="6">
        <f t="shared" si="1"/>
        <v>1.0439661976780485</v>
      </c>
      <c r="J4" s="6"/>
      <c r="K4" s="7"/>
      <c r="L4" s="7"/>
    </row>
    <row r="5" spans="1:12" x14ac:dyDescent="0.25">
      <c r="A5" s="20" t="s">
        <v>31</v>
      </c>
      <c r="B5" s="21">
        <v>9.4824999999999999</v>
      </c>
      <c r="C5" s="6">
        <f>AVERAGE(B4:B5)</f>
        <v>9.4525699999999997</v>
      </c>
      <c r="D5" s="5">
        <v>16.183700000000002</v>
      </c>
      <c r="E5" s="6">
        <f>AVERAGE(D4,D5)</f>
        <v>16.165150000000001</v>
      </c>
      <c r="F5" s="6">
        <f t="shared" si="0"/>
        <v>6.7012000000000018</v>
      </c>
      <c r="G5" s="6"/>
      <c r="H5" s="6">
        <f t="shared" si="2"/>
        <v>-8.4834999999999106E-2</v>
      </c>
      <c r="I5" s="6">
        <f t="shared" si="1"/>
        <v>1.060566438206658</v>
      </c>
      <c r="J5" s="6">
        <f>AVERAGE(I4,I5)</f>
        <v>1.0522663179423533</v>
      </c>
      <c r="K5" s="7">
        <f>STDEV(I4:I5)</f>
        <v>1.173814264710748E-2</v>
      </c>
      <c r="L5" s="7">
        <f>(K5)/(SQRT(2))</f>
        <v>8.3001202643047112E-3</v>
      </c>
    </row>
    <row r="6" spans="1:12" x14ac:dyDescent="0.25">
      <c r="A6" s="20" t="s">
        <v>32</v>
      </c>
      <c r="B6" s="21">
        <v>9.4412299999999991</v>
      </c>
      <c r="C6" s="6"/>
      <c r="D6" s="5">
        <v>16.093499999999999</v>
      </c>
      <c r="E6" s="6"/>
      <c r="F6" s="6">
        <f t="shared" si="0"/>
        <v>6.6522699999999997</v>
      </c>
      <c r="G6" s="6"/>
      <c r="H6" s="6">
        <f t="shared" si="2"/>
        <v>-0.13376500000000124</v>
      </c>
      <c r="I6" s="6">
        <f t="shared" si="1"/>
        <v>1.0971532081896296</v>
      </c>
      <c r="J6" s="6"/>
      <c r="K6" s="7"/>
      <c r="L6" s="7"/>
    </row>
    <row r="7" spans="1:12" x14ac:dyDescent="0.25">
      <c r="A7" s="20" t="s">
        <v>32</v>
      </c>
      <c r="B7" s="21">
        <v>9.4283300000000008</v>
      </c>
      <c r="C7" s="6">
        <f>AVERAGE(B6:B7)</f>
        <v>9.4347799999999999</v>
      </c>
      <c r="D7" s="5">
        <v>16.203399999999998</v>
      </c>
      <c r="E7" s="6">
        <f>AVERAGE(D6,D7)</f>
        <v>16.148449999999997</v>
      </c>
      <c r="F7" s="6">
        <f t="shared" si="0"/>
        <v>6.7750699999999977</v>
      </c>
      <c r="G7" s="6"/>
      <c r="H7" s="6">
        <f t="shared" si="2"/>
        <v>-1.0965000000003222E-2</v>
      </c>
      <c r="I7" s="6">
        <f t="shared" si="1"/>
        <v>1.0076293148743285</v>
      </c>
      <c r="J7" s="6">
        <f>AVERAGE(I6,I7)</f>
        <v>1.052391261531979</v>
      </c>
      <c r="K7" s="7">
        <f>STDEV(I6:I7)</f>
        <v>6.330295204147042E-2</v>
      </c>
      <c r="L7" s="7">
        <f>(K7)/(SQRT(2))</f>
        <v>4.4761946657650535E-2</v>
      </c>
    </row>
    <row r="8" spans="1:12" x14ac:dyDescent="0.25">
      <c r="A8" s="20" t="s">
        <v>33</v>
      </c>
      <c r="B8" s="21">
        <v>9.3676200000000005</v>
      </c>
      <c r="C8" s="6"/>
      <c r="D8" s="5">
        <v>15.528499999999999</v>
      </c>
      <c r="E8" s="6"/>
      <c r="F8" s="6">
        <f t="shared" si="0"/>
        <v>6.1608799999999988</v>
      </c>
      <c r="G8" s="6"/>
      <c r="H8" s="6">
        <f t="shared" si="2"/>
        <v>-0.62515500000000213</v>
      </c>
      <c r="I8" s="6">
        <f t="shared" si="1"/>
        <v>1.5423765260672884</v>
      </c>
      <c r="J8" s="6"/>
      <c r="K8" s="7"/>
      <c r="L8" s="7"/>
    </row>
    <row r="9" spans="1:12" x14ac:dyDescent="0.25">
      <c r="A9" s="20" t="s">
        <v>33</v>
      </c>
      <c r="B9" s="21">
        <v>9.4316800000000001</v>
      </c>
      <c r="C9" s="6">
        <f>AVERAGE(B8:B9)</f>
        <v>9.3996500000000012</v>
      </c>
      <c r="D9" s="5">
        <v>15.946999999999999</v>
      </c>
      <c r="E9" s="6">
        <f>AVERAGE(D8,D9)</f>
        <v>15.737749999999998</v>
      </c>
      <c r="F9" s="6">
        <f t="shared" si="0"/>
        <v>6.5153199999999991</v>
      </c>
      <c r="G9" s="6"/>
      <c r="H9" s="6">
        <f t="shared" si="2"/>
        <v>-0.27071500000000182</v>
      </c>
      <c r="I9" s="6">
        <f t="shared" si="1"/>
        <v>1.2064055744419255</v>
      </c>
      <c r="J9" s="6">
        <f>AVERAGE(I8,I9)</f>
        <v>1.3743910502546068</v>
      </c>
      <c r="K9" s="7">
        <f>STDEV(I8:I9)</f>
        <v>0.2375673381759924</v>
      </c>
      <c r="L9" s="7">
        <f>(K9)/(SQRT(2))</f>
        <v>0.167985475812682</v>
      </c>
    </row>
    <row r="10" spans="1:12" x14ac:dyDescent="0.25">
      <c r="A10" s="20" t="s">
        <v>34</v>
      </c>
      <c r="B10" s="21">
        <v>9.5071899999999996</v>
      </c>
      <c r="C10" s="6"/>
      <c r="D10" s="5">
        <v>16.128699999999998</v>
      </c>
      <c r="E10" s="6"/>
      <c r="F10" s="6">
        <f t="shared" si="0"/>
        <v>6.6215099999999989</v>
      </c>
      <c r="G10" s="6"/>
      <c r="H10" s="6">
        <f t="shared" si="2"/>
        <v>-0.16452500000000203</v>
      </c>
      <c r="I10" s="6">
        <f t="shared" si="1"/>
        <v>1.1207970005649683</v>
      </c>
      <c r="J10" s="6"/>
      <c r="K10" s="7"/>
      <c r="L10" s="7"/>
    </row>
    <row r="11" spans="1:12" x14ac:dyDescent="0.25">
      <c r="A11" s="20" t="s">
        <v>34</v>
      </c>
      <c r="B11" s="21">
        <v>9.5187200000000001</v>
      </c>
      <c r="C11" s="6">
        <f>AVERAGE(B10:B11)</f>
        <v>9.5129549999999998</v>
      </c>
      <c r="D11" s="5">
        <v>16.177600000000002</v>
      </c>
      <c r="E11" s="6">
        <f>AVERAGE(D10,D11)</f>
        <v>16.15315</v>
      </c>
      <c r="F11" s="6">
        <f t="shared" si="0"/>
        <v>6.6588800000000017</v>
      </c>
      <c r="G11" s="6"/>
      <c r="H11" s="6">
        <f t="shared" si="2"/>
        <v>-0.12715499999999924</v>
      </c>
      <c r="I11" s="6">
        <f t="shared" si="1"/>
        <v>1.0921378763475817</v>
      </c>
      <c r="J11" s="6">
        <f>AVERAGE(I10,I11)</f>
        <v>1.1064674384562752</v>
      </c>
      <c r="K11" s="7">
        <f>STDEV(I10:I11)</f>
        <v>2.0265061076981665E-2</v>
      </c>
      <c r="L11" s="7">
        <f>(K11)/(SQRT(2))</f>
        <v>1.4329562108693294E-2</v>
      </c>
    </row>
    <row r="12" spans="1:12" x14ac:dyDescent="0.25">
      <c r="A12" s="20" t="s">
        <v>35</v>
      </c>
      <c r="B12" s="21">
        <v>9.4957600000000006</v>
      </c>
      <c r="C12" s="6"/>
      <c r="D12" s="5">
        <v>16.397600000000001</v>
      </c>
      <c r="E12" s="6"/>
      <c r="F12" s="6">
        <f t="shared" si="0"/>
        <v>6.90184</v>
      </c>
      <c r="G12" s="6"/>
      <c r="H12" s="6">
        <f t="shared" si="2"/>
        <v>0.11580499999999905</v>
      </c>
      <c r="I12" s="6">
        <f t="shared" si="1"/>
        <v>0.92286722237272156</v>
      </c>
      <c r="J12" s="6"/>
      <c r="K12" s="7"/>
      <c r="L12" s="7"/>
    </row>
    <row r="13" spans="1:12" x14ac:dyDescent="0.25">
      <c r="A13" s="20" t="s">
        <v>35</v>
      </c>
      <c r="B13" s="21">
        <v>9.6252499999999994</v>
      </c>
      <c r="C13" s="6">
        <f>AVERAGE(B12:B13)</f>
        <v>9.5605049999999991</v>
      </c>
      <c r="D13" s="5">
        <v>16.181000000000001</v>
      </c>
      <c r="E13" s="6">
        <f>AVERAGE(D12,D13)</f>
        <v>16.289300000000001</v>
      </c>
      <c r="F13" s="6">
        <f t="shared" si="0"/>
        <v>6.5557500000000015</v>
      </c>
      <c r="G13" s="6"/>
      <c r="H13" s="6">
        <f t="shared" si="2"/>
        <v>-0.23028499999999941</v>
      </c>
      <c r="I13" s="6">
        <f t="shared" si="1"/>
        <v>1.1730666620811294</v>
      </c>
      <c r="J13" s="6">
        <f>AVERAGE(I12,I13)</f>
        <v>1.0479669422269255</v>
      </c>
      <c r="K13" s="7">
        <f>STDEV(I12:I13)</f>
        <v>0.17691772046688947</v>
      </c>
      <c r="L13" s="7">
        <f>(K13)/(SQRT(2))</f>
        <v>0.12509971985420359</v>
      </c>
    </row>
    <row r="14" spans="1:12" x14ac:dyDescent="0.25">
      <c r="A14" s="20" t="s">
        <v>36</v>
      </c>
      <c r="B14" s="21">
        <v>9.3908500000000004</v>
      </c>
      <c r="C14" s="6"/>
      <c r="D14" s="5">
        <v>16.2562</v>
      </c>
      <c r="E14" s="6"/>
      <c r="F14" s="6">
        <f t="shared" si="0"/>
        <v>6.8653499999999994</v>
      </c>
      <c r="G14" s="6"/>
      <c r="H14" s="6">
        <f t="shared" si="2"/>
        <v>7.931499999999847E-2</v>
      </c>
      <c r="I14" s="6">
        <f t="shared" si="1"/>
        <v>0.94650694705783756</v>
      </c>
      <c r="J14" s="6"/>
      <c r="K14" s="7"/>
      <c r="L14" s="7"/>
    </row>
    <row r="15" spans="1:12" x14ac:dyDescent="0.25">
      <c r="A15" s="20" t="s">
        <v>36</v>
      </c>
      <c r="B15" s="21">
        <v>9.4102200000000007</v>
      </c>
      <c r="C15" s="6">
        <f>AVERAGE(B14:B15)</f>
        <v>9.4005350000000014</v>
      </c>
      <c r="D15" s="5">
        <v>16.099</v>
      </c>
      <c r="E15" s="6">
        <f>AVERAGE(D14,D15)</f>
        <v>16.177599999999998</v>
      </c>
      <c r="F15" s="6">
        <f t="shared" si="0"/>
        <v>6.6887799999999995</v>
      </c>
      <c r="G15" s="6"/>
      <c r="H15" s="6">
        <f t="shared" si="2"/>
        <v>-9.7255000000001424E-2</v>
      </c>
      <c r="I15" s="6">
        <f t="shared" si="1"/>
        <v>1.0697361497481881</v>
      </c>
      <c r="J15" s="6">
        <f>AVERAGE(I14,I15)</f>
        <v>1.0081215484030128</v>
      </c>
      <c r="K15" s="7">
        <f>STDEV(I14:I15)</f>
        <v>8.7136204862558408E-2</v>
      </c>
      <c r="L15" s="7">
        <f>(K15)/(SQRT(2))</f>
        <v>6.1614601345175261E-2</v>
      </c>
    </row>
    <row r="16" spans="1:12" x14ac:dyDescent="0.25">
      <c r="A16" s="20" t="s">
        <v>37</v>
      </c>
      <c r="B16" s="21">
        <v>9.3728999999999996</v>
      </c>
      <c r="C16" s="6"/>
      <c r="D16" s="5">
        <v>15.883800000000001</v>
      </c>
      <c r="E16" s="6"/>
      <c r="F16" s="6">
        <f t="shared" si="0"/>
        <v>6.5109000000000012</v>
      </c>
      <c r="G16" s="6"/>
      <c r="H16" s="6">
        <f t="shared" si="2"/>
        <v>-0.27513499999999969</v>
      </c>
      <c r="I16" s="6">
        <f t="shared" si="1"/>
        <v>1.2101073195558105</v>
      </c>
      <c r="J16" s="6"/>
      <c r="K16" s="7"/>
      <c r="L16" s="7"/>
    </row>
    <row r="17" spans="1:12" x14ac:dyDescent="0.25">
      <c r="A17" s="20" t="s">
        <v>37</v>
      </c>
      <c r="B17" s="21">
        <v>9.4078400000000002</v>
      </c>
      <c r="C17" s="6">
        <f>AVERAGE(B16:B17)</f>
        <v>9.3903700000000008</v>
      </c>
      <c r="D17" s="5">
        <v>16.0014</v>
      </c>
      <c r="E17" s="6">
        <f>AVERAGE(D16,D17)</f>
        <v>15.942600000000001</v>
      </c>
      <c r="F17" s="6">
        <f t="shared" si="0"/>
        <v>6.5935600000000001</v>
      </c>
      <c r="G17" s="6"/>
      <c r="H17" s="6">
        <f t="shared" si="2"/>
        <v>-0.19247500000000084</v>
      </c>
      <c r="I17" s="6">
        <f t="shared" si="1"/>
        <v>1.1427224204598789</v>
      </c>
      <c r="J17" s="6">
        <f>AVERAGE(I16,I17)</f>
        <v>1.1764148700078447</v>
      </c>
      <c r="K17" s="7">
        <f>STDEV(I16:I17)</f>
        <v>4.7648319100304488E-2</v>
      </c>
      <c r="L17" s="7">
        <f>(K17)/(SQRT(2))</f>
        <v>3.3692449547965797E-2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A36" sqref="A36"/>
    </sheetView>
  </sheetViews>
  <sheetFormatPr defaultRowHeight="15" x14ac:dyDescent="0.25"/>
  <cols>
    <col min="1" max="1" width="22.28515625" customWidth="1"/>
  </cols>
  <sheetData>
    <row r="1" spans="1:12" x14ac:dyDescent="0.25">
      <c r="A1" s="1"/>
      <c r="B1" s="2" t="s">
        <v>0</v>
      </c>
      <c r="C1" s="3" t="s">
        <v>1</v>
      </c>
      <c r="D1" s="2" t="s">
        <v>26</v>
      </c>
      <c r="E1" s="3" t="s">
        <v>113</v>
      </c>
      <c r="F1" s="2" t="s">
        <v>114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4" t="s">
        <v>7</v>
      </c>
    </row>
    <row r="2" spans="1:12" x14ac:dyDescent="0.25">
      <c r="A2" s="20" t="s">
        <v>8</v>
      </c>
      <c r="B2" s="21">
        <v>9.4086400000000001</v>
      </c>
      <c r="C2" s="6"/>
      <c r="D2" s="5">
        <v>21.259899999999998</v>
      </c>
      <c r="E2" s="6"/>
      <c r="F2" s="6">
        <f t="shared" ref="F2:F17" si="0">D2-B2</f>
        <v>11.851259999999998</v>
      </c>
      <c r="G2" s="6"/>
      <c r="H2" s="6">
        <f>F2-G$3</f>
        <v>5.6074999999998099E-2</v>
      </c>
      <c r="I2" s="6">
        <f t="shared" ref="I2:I17" si="1">2^-(H2)</f>
        <v>0.96187744916684825</v>
      </c>
      <c r="J2" s="6"/>
      <c r="K2" s="7"/>
      <c r="L2" s="7"/>
    </row>
    <row r="3" spans="1:12" x14ac:dyDescent="0.25">
      <c r="A3" s="20" t="s">
        <v>8</v>
      </c>
      <c r="B3" s="21">
        <v>9.4543900000000001</v>
      </c>
      <c r="C3" s="6">
        <f>AVERAGE(B2:B3)</f>
        <v>9.431515000000001</v>
      </c>
      <c r="D3" s="5">
        <v>21.1935</v>
      </c>
      <c r="E3" s="6">
        <f>AVERAGE(D2,D3)</f>
        <v>21.226700000000001</v>
      </c>
      <c r="F3" s="6">
        <f t="shared" si="0"/>
        <v>11.73911</v>
      </c>
      <c r="G3" s="6">
        <f>AVERAGE(F2:F3)</f>
        <v>11.795185</v>
      </c>
      <c r="H3" s="6">
        <f t="shared" ref="H3:H17" si="2">F3-G$3</f>
        <v>-5.6074999999999875E-2</v>
      </c>
      <c r="I3" s="6">
        <f t="shared" si="1"/>
        <v>1.0396334801966443</v>
      </c>
      <c r="J3" s="6">
        <f>AVERAGE(I2,I3)</f>
        <v>1.0007554646817463</v>
      </c>
      <c r="K3" s="7">
        <f>STDEV(I2:I3)</f>
        <v>5.4981816819320364E-2</v>
      </c>
      <c r="L3" s="7">
        <f>(K3)/(SQRT(2))</f>
        <v>3.8878015514898001E-2</v>
      </c>
    </row>
    <row r="4" spans="1:12" x14ac:dyDescent="0.25">
      <c r="A4" s="20" t="s">
        <v>30</v>
      </c>
      <c r="B4" s="21">
        <v>9.4226399999999995</v>
      </c>
      <c r="C4" s="6"/>
      <c r="D4" s="5">
        <v>21.199100000000001</v>
      </c>
      <c r="E4" s="6"/>
      <c r="F4" s="6">
        <f t="shared" si="0"/>
        <v>11.776460000000002</v>
      </c>
      <c r="G4" s="6"/>
      <c r="H4" s="6">
        <f t="shared" si="2"/>
        <v>-1.8724999999998104E-2</v>
      </c>
      <c r="I4" s="6">
        <f t="shared" si="1"/>
        <v>1.0130637761209138</v>
      </c>
      <c r="J4" s="6"/>
      <c r="K4" s="7"/>
      <c r="L4" s="7"/>
    </row>
    <row r="5" spans="1:12" x14ac:dyDescent="0.25">
      <c r="A5" s="20" t="s">
        <v>31</v>
      </c>
      <c r="B5" s="21">
        <v>9.4824999999999999</v>
      </c>
      <c r="C5" s="6">
        <f>AVERAGE(B4:B5)</f>
        <v>9.4525699999999997</v>
      </c>
      <c r="D5" s="5">
        <v>21.0746</v>
      </c>
      <c r="E5" s="6">
        <f>AVERAGE(D4,D5)</f>
        <v>21.136850000000003</v>
      </c>
      <c r="F5" s="6">
        <f t="shared" si="0"/>
        <v>11.5921</v>
      </c>
      <c r="G5" s="6"/>
      <c r="H5" s="6">
        <f t="shared" si="2"/>
        <v>-0.20308499999999974</v>
      </c>
      <c r="I5" s="6">
        <f t="shared" si="1"/>
        <v>1.1511573126526911</v>
      </c>
      <c r="J5" s="6">
        <f>AVERAGE(I4,I5)</f>
        <v>1.0821105443868024</v>
      </c>
      <c r="K5" s="7">
        <f>STDEV(I4:I5)</f>
        <v>9.7646876119651921E-2</v>
      </c>
      <c r="L5" s="7">
        <f>(K5)/(SQRT(2))</f>
        <v>6.9046768265888625E-2</v>
      </c>
    </row>
    <row r="6" spans="1:12" x14ac:dyDescent="0.25">
      <c r="A6" s="20" t="s">
        <v>32</v>
      </c>
      <c r="B6" s="21">
        <v>9.4412299999999991</v>
      </c>
      <c r="C6" s="6"/>
      <c r="D6" s="5">
        <v>20.511299999999999</v>
      </c>
      <c r="E6" s="6"/>
      <c r="F6" s="6">
        <f t="shared" si="0"/>
        <v>11.070069999999999</v>
      </c>
      <c r="G6" s="6"/>
      <c r="H6" s="6">
        <f t="shared" si="2"/>
        <v>-0.72511500000000062</v>
      </c>
      <c r="I6" s="6">
        <f t="shared" si="1"/>
        <v>1.6530323974526389</v>
      </c>
      <c r="J6" s="6"/>
      <c r="K6" s="7"/>
      <c r="L6" s="7"/>
    </row>
    <row r="7" spans="1:12" x14ac:dyDescent="0.25">
      <c r="A7" s="20" t="s">
        <v>32</v>
      </c>
      <c r="B7" s="21">
        <v>9.4283300000000008</v>
      </c>
      <c r="C7" s="6">
        <f>AVERAGE(B6:B7)</f>
        <v>9.4347799999999999</v>
      </c>
      <c r="D7" s="5">
        <v>20.572900000000001</v>
      </c>
      <c r="E7" s="6">
        <f>AVERAGE(D6,D7)</f>
        <v>20.542099999999998</v>
      </c>
      <c r="F7" s="6">
        <f t="shared" si="0"/>
        <v>11.14457</v>
      </c>
      <c r="G7" s="6"/>
      <c r="H7" s="6">
        <f t="shared" si="2"/>
        <v>-0.65061500000000017</v>
      </c>
      <c r="I7" s="6">
        <f t="shared" si="1"/>
        <v>1.5698372520619726</v>
      </c>
      <c r="J7" s="6">
        <f>AVERAGE(I6,I7)</f>
        <v>1.6114348247573056</v>
      </c>
      <c r="K7" s="7">
        <f>STDEV(I6:I7)</f>
        <v>5.8827851467540881E-2</v>
      </c>
      <c r="L7" s="7">
        <f>(K7)/(SQRT(2))</f>
        <v>4.1597572695333145E-2</v>
      </c>
    </row>
    <row r="8" spans="1:12" x14ac:dyDescent="0.25">
      <c r="A8" s="20" t="s">
        <v>33</v>
      </c>
      <c r="B8" s="21">
        <v>9.3676200000000005</v>
      </c>
      <c r="C8" s="6"/>
      <c r="D8" s="5">
        <v>20.021100000000001</v>
      </c>
      <c r="E8" s="6"/>
      <c r="F8" s="6">
        <f t="shared" si="0"/>
        <v>10.65348</v>
      </c>
      <c r="G8" s="6"/>
      <c r="H8" s="6">
        <f t="shared" si="2"/>
        <v>-1.141705</v>
      </c>
      <c r="I8" s="6">
        <f t="shared" si="1"/>
        <v>2.2064162694452611</v>
      </c>
      <c r="J8" s="6"/>
      <c r="K8" s="7"/>
      <c r="L8" s="7"/>
    </row>
    <row r="9" spans="1:12" x14ac:dyDescent="0.25">
      <c r="A9" s="20" t="s">
        <v>33</v>
      </c>
      <c r="B9" s="21">
        <v>9.4316800000000001</v>
      </c>
      <c r="C9" s="6">
        <f>AVERAGE(B8:B9)</f>
        <v>9.3996500000000012</v>
      </c>
      <c r="D9" s="5">
        <v>19.987500000000001</v>
      </c>
      <c r="E9" s="6">
        <f>AVERAGE(D8,D9)</f>
        <v>20.004300000000001</v>
      </c>
      <c r="F9" s="6">
        <f t="shared" si="0"/>
        <v>10.555820000000001</v>
      </c>
      <c r="G9" s="6"/>
      <c r="H9" s="6">
        <f t="shared" si="2"/>
        <v>-1.2393649999999994</v>
      </c>
      <c r="I9" s="6">
        <f t="shared" si="1"/>
        <v>2.3609459274184057</v>
      </c>
      <c r="J9" s="6">
        <f>AVERAGE(I8,I9)</f>
        <v>2.2836810984318334</v>
      </c>
      <c r="K9" s="7">
        <f>STDEV(I8:I9)</f>
        <v>0.10926896904724835</v>
      </c>
      <c r="L9" s="7">
        <f>(K9)/(SQRT(2))</f>
        <v>7.7264828986572276E-2</v>
      </c>
    </row>
    <row r="10" spans="1:12" x14ac:dyDescent="0.25">
      <c r="A10" s="20" t="s">
        <v>34</v>
      </c>
      <c r="B10" s="21">
        <v>9.5071899999999996</v>
      </c>
      <c r="C10" s="6"/>
      <c r="D10" s="5">
        <v>20.0059</v>
      </c>
      <c r="E10" s="6"/>
      <c r="F10" s="6">
        <f t="shared" si="0"/>
        <v>10.498710000000001</v>
      </c>
      <c r="G10" s="6"/>
      <c r="H10" s="6">
        <f t="shared" si="2"/>
        <v>-1.2964749999999992</v>
      </c>
      <c r="I10" s="6">
        <f t="shared" si="1"/>
        <v>2.4562799523853793</v>
      </c>
      <c r="J10" s="6"/>
      <c r="K10" s="7"/>
      <c r="L10" s="7"/>
    </row>
    <row r="11" spans="1:12" x14ac:dyDescent="0.25">
      <c r="A11" s="20" t="s">
        <v>34</v>
      </c>
      <c r="B11" s="21">
        <v>9.5187200000000001</v>
      </c>
      <c r="C11" s="6">
        <f>AVERAGE(B10:B11)</f>
        <v>9.5129549999999998</v>
      </c>
      <c r="D11" s="5">
        <v>20.189299999999999</v>
      </c>
      <c r="E11" s="6">
        <f>AVERAGE(D10,D11)</f>
        <v>20.0976</v>
      </c>
      <c r="F11" s="6">
        <f t="shared" si="0"/>
        <v>10.670579999999999</v>
      </c>
      <c r="G11" s="6"/>
      <c r="H11" s="6">
        <f t="shared" si="2"/>
        <v>-1.1246050000000007</v>
      </c>
      <c r="I11" s="6">
        <f t="shared" si="1"/>
        <v>2.1804184000058222</v>
      </c>
      <c r="J11" s="6">
        <f>AVERAGE(I10,I11)</f>
        <v>2.3183491761956008</v>
      </c>
      <c r="K11" s="7">
        <f>STDEV(I10:I11)</f>
        <v>0.19506357435623281</v>
      </c>
      <c r="L11" s="7">
        <f>(K11)/(SQRT(2))</f>
        <v>0.13793077618977856</v>
      </c>
    </row>
    <row r="12" spans="1:12" x14ac:dyDescent="0.25">
      <c r="A12" s="20" t="s">
        <v>35</v>
      </c>
      <c r="B12" s="21">
        <v>9.4957600000000006</v>
      </c>
      <c r="C12" s="6"/>
      <c r="D12" s="5">
        <v>20.6996</v>
      </c>
      <c r="E12" s="6"/>
      <c r="F12" s="6">
        <f t="shared" si="0"/>
        <v>11.20384</v>
      </c>
      <c r="G12" s="6"/>
      <c r="H12" s="6">
        <f t="shared" si="2"/>
        <v>-0.59134500000000045</v>
      </c>
      <c r="I12" s="6">
        <f t="shared" si="1"/>
        <v>1.506650717648117</v>
      </c>
      <c r="J12" s="6"/>
      <c r="K12" s="7"/>
      <c r="L12" s="7"/>
    </row>
    <row r="13" spans="1:12" x14ac:dyDescent="0.25">
      <c r="A13" s="20" t="s">
        <v>35</v>
      </c>
      <c r="B13" s="21">
        <v>9.6252499999999994</v>
      </c>
      <c r="C13" s="6">
        <f>AVERAGE(B12:B13)</f>
        <v>9.5605049999999991</v>
      </c>
      <c r="D13" s="5">
        <v>20.8828</v>
      </c>
      <c r="E13" s="6">
        <f>AVERAGE(D12,D13)</f>
        <v>20.7912</v>
      </c>
      <c r="F13" s="6">
        <f t="shared" si="0"/>
        <v>11.25755</v>
      </c>
      <c r="G13" s="6"/>
      <c r="H13" s="6">
        <f t="shared" si="2"/>
        <v>-0.53763499999999986</v>
      </c>
      <c r="I13" s="6">
        <f t="shared" si="1"/>
        <v>1.4515909827810825</v>
      </c>
      <c r="J13" s="6">
        <f>AVERAGE(I12,I13)</f>
        <v>1.4791208502145996</v>
      </c>
      <c r="K13" s="7">
        <f>STDEV(I12:I13)</f>
        <v>3.89331118948135E-2</v>
      </c>
      <c r="L13" s="7">
        <f>(K13)/(SQRT(2))</f>
        <v>2.752986743351726E-2</v>
      </c>
    </row>
    <row r="14" spans="1:12" x14ac:dyDescent="0.25">
      <c r="A14" s="20" t="s">
        <v>36</v>
      </c>
      <c r="B14" s="21">
        <v>9.3908500000000004</v>
      </c>
      <c r="C14" s="6"/>
      <c r="D14" s="5">
        <v>20.349599999999999</v>
      </c>
      <c r="E14" s="6"/>
      <c r="F14" s="6">
        <f t="shared" si="0"/>
        <v>10.958749999999998</v>
      </c>
      <c r="G14" s="6"/>
      <c r="H14" s="6">
        <f t="shared" si="2"/>
        <v>-0.83643500000000159</v>
      </c>
      <c r="I14" s="6">
        <f t="shared" si="1"/>
        <v>1.785632263881489</v>
      </c>
      <c r="J14" s="6"/>
      <c r="K14" s="7"/>
      <c r="L14" s="7"/>
    </row>
    <row r="15" spans="1:12" x14ac:dyDescent="0.25">
      <c r="A15" s="20" t="s">
        <v>36</v>
      </c>
      <c r="B15" s="21">
        <v>9.4102200000000007</v>
      </c>
      <c r="C15" s="6">
        <f>AVERAGE(B14:B15)</f>
        <v>9.4005350000000014</v>
      </c>
      <c r="D15" s="5">
        <v>20.299600000000002</v>
      </c>
      <c r="E15" s="6">
        <f>AVERAGE(D14,D15)</f>
        <v>20.3246</v>
      </c>
      <c r="F15" s="6">
        <f t="shared" si="0"/>
        <v>10.889380000000001</v>
      </c>
      <c r="G15" s="6"/>
      <c r="H15" s="6">
        <f t="shared" si="2"/>
        <v>-0.90580499999999908</v>
      </c>
      <c r="I15" s="6">
        <f t="shared" si="1"/>
        <v>1.8735896353217789</v>
      </c>
      <c r="J15" s="6">
        <f>AVERAGE(I14,I15)</f>
        <v>1.829610949601634</v>
      </c>
      <c r="K15" s="7">
        <f>STDEV(I14:I15)</f>
        <v>6.2195253800772968E-2</v>
      </c>
      <c r="L15" s="7">
        <f>(K15)/(SQRT(2))</f>
        <v>4.3978685720144954E-2</v>
      </c>
    </row>
    <row r="16" spans="1:12" x14ac:dyDescent="0.25">
      <c r="A16" s="20" t="s">
        <v>37</v>
      </c>
      <c r="B16" s="21">
        <v>9.3728999999999996</v>
      </c>
      <c r="C16" s="6"/>
      <c r="D16" s="5">
        <v>19.994</v>
      </c>
      <c r="E16" s="6"/>
      <c r="F16" s="6">
        <f t="shared" si="0"/>
        <v>10.6211</v>
      </c>
      <c r="G16" s="6"/>
      <c r="H16" s="6">
        <f t="shared" si="2"/>
        <v>-1.1740849999999998</v>
      </c>
      <c r="I16" s="6">
        <f t="shared" si="1"/>
        <v>2.2564972181948426</v>
      </c>
      <c r="J16" s="6"/>
      <c r="K16" s="7"/>
      <c r="L16" s="7"/>
    </row>
    <row r="17" spans="1:12" x14ac:dyDescent="0.25">
      <c r="A17" s="20" t="s">
        <v>37</v>
      </c>
      <c r="B17" s="21">
        <v>9.4078400000000002</v>
      </c>
      <c r="C17" s="6">
        <f>AVERAGE(B16:B17)</f>
        <v>9.3903700000000008</v>
      </c>
      <c r="D17" s="5">
        <v>20.011900000000001</v>
      </c>
      <c r="E17" s="6">
        <f>AVERAGE(D16,D17)</f>
        <v>20.002949999999998</v>
      </c>
      <c r="F17" s="6">
        <f t="shared" si="0"/>
        <v>10.60406</v>
      </c>
      <c r="G17" s="6"/>
      <c r="H17" s="6">
        <f t="shared" si="2"/>
        <v>-1.1911249999999995</v>
      </c>
      <c r="I17" s="6">
        <f t="shared" si="1"/>
        <v>2.2833072391802096</v>
      </c>
      <c r="J17" s="6">
        <f>AVERAGE(I16,I17)</f>
        <v>2.2699022286875259</v>
      </c>
      <c r="K17" s="7">
        <f>STDEV(I16:I17)</f>
        <v>1.895754764250665E-2</v>
      </c>
      <c r="L17" s="7">
        <f>(K17)/(SQRT(2))</f>
        <v>1.3405010492683498E-2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R8" sqref="R8"/>
    </sheetView>
  </sheetViews>
  <sheetFormatPr defaultRowHeight="15" x14ac:dyDescent="0.25"/>
  <cols>
    <col min="1" max="1" width="22.42578125" customWidth="1"/>
  </cols>
  <sheetData>
    <row r="1" spans="1:12" x14ac:dyDescent="0.25">
      <c r="A1" s="1"/>
      <c r="B1" s="2" t="s">
        <v>0</v>
      </c>
      <c r="C1" s="3" t="s">
        <v>1</v>
      </c>
      <c r="D1" s="2" t="s">
        <v>71</v>
      </c>
      <c r="E1" s="3" t="s">
        <v>111</v>
      </c>
      <c r="F1" s="2" t="s">
        <v>112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4" t="s">
        <v>7</v>
      </c>
    </row>
    <row r="2" spans="1:12" x14ac:dyDescent="0.25">
      <c r="A2" s="20" t="s">
        <v>8</v>
      </c>
      <c r="B2" s="21">
        <v>9.4086400000000001</v>
      </c>
      <c r="C2" s="6"/>
      <c r="D2" s="5">
        <v>19.682500000000001</v>
      </c>
      <c r="E2" s="6"/>
      <c r="F2" s="6">
        <f t="shared" ref="F2:F17" si="0">D2-B2</f>
        <v>10.273860000000001</v>
      </c>
      <c r="G2" s="6"/>
      <c r="H2" s="6">
        <f>F2-G$3</f>
        <v>6.5324999999999633E-2</v>
      </c>
      <c r="I2" s="6">
        <f t="shared" ref="I2:I17" si="1">2^-(H2)</f>
        <v>0.95572999333746633</v>
      </c>
      <c r="J2" s="6"/>
      <c r="K2" s="7"/>
      <c r="L2" s="7"/>
    </row>
    <row r="3" spans="1:12" x14ac:dyDescent="0.25">
      <c r="A3" s="20" t="s">
        <v>8</v>
      </c>
      <c r="B3" s="21">
        <v>9.4543900000000001</v>
      </c>
      <c r="C3" s="6">
        <f>AVERAGE(B2:B3)</f>
        <v>9.431515000000001</v>
      </c>
      <c r="D3" s="5">
        <v>19.5976</v>
      </c>
      <c r="E3" s="6">
        <f>AVERAGE(D2,D3)</f>
        <v>19.640050000000002</v>
      </c>
      <c r="F3" s="6">
        <f t="shared" si="0"/>
        <v>10.14321</v>
      </c>
      <c r="G3" s="6">
        <f>AVERAGE(F2:F3)</f>
        <v>10.208535000000001</v>
      </c>
      <c r="H3" s="6">
        <f t="shared" ref="H3:H17" si="2">F3-G$3</f>
        <v>-6.532500000000141E-2</v>
      </c>
      <c r="I3" s="6">
        <f t="shared" si="1"/>
        <v>1.0463206208564633</v>
      </c>
      <c r="J3" s="6">
        <f>AVERAGE(I2,I3)</f>
        <v>1.0010253070969648</v>
      </c>
      <c r="K3" s="7">
        <f>STDEV(I2:I3)</f>
        <v>6.4057247030627401E-2</v>
      </c>
      <c r="L3" s="7">
        <f>(K3)/(SQRT(2))</f>
        <v>4.5295313759498468E-2</v>
      </c>
    </row>
    <row r="4" spans="1:12" x14ac:dyDescent="0.25">
      <c r="A4" s="20" t="s">
        <v>30</v>
      </c>
      <c r="B4" s="21">
        <v>9.4226399999999995</v>
      </c>
      <c r="C4" s="6"/>
      <c r="D4" s="5">
        <v>19.155200000000001</v>
      </c>
      <c r="E4" s="6"/>
      <c r="F4" s="6">
        <f t="shared" si="0"/>
        <v>9.7325600000000012</v>
      </c>
      <c r="G4" s="6"/>
      <c r="H4" s="6">
        <f t="shared" si="2"/>
        <v>-0.47597500000000004</v>
      </c>
      <c r="I4" s="6">
        <f t="shared" si="1"/>
        <v>1.3908578697708864</v>
      </c>
      <c r="J4" s="6"/>
      <c r="K4" s="7"/>
      <c r="L4" s="7"/>
    </row>
    <row r="5" spans="1:12" x14ac:dyDescent="0.25">
      <c r="A5" s="20" t="s">
        <v>31</v>
      </c>
      <c r="B5" s="21">
        <v>9.4824999999999999</v>
      </c>
      <c r="C5" s="6">
        <f>AVERAGE(B4:B5)</f>
        <v>9.4525699999999997</v>
      </c>
      <c r="D5" s="5">
        <v>19.162800000000001</v>
      </c>
      <c r="E5" s="6">
        <f>AVERAGE(D4,D5)</f>
        <v>19.158999999999999</v>
      </c>
      <c r="F5" s="6">
        <f t="shared" si="0"/>
        <v>9.6803000000000008</v>
      </c>
      <c r="G5" s="6"/>
      <c r="H5" s="6">
        <f t="shared" si="2"/>
        <v>-0.52823500000000045</v>
      </c>
      <c r="I5" s="6">
        <f t="shared" si="1"/>
        <v>1.4421637657896038</v>
      </c>
      <c r="J5" s="6">
        <f>AVERAGE(I4,I5)</f>
        <v>1.416510817780245</v>
      </c>
      <c r="K5" s="7">
        <f>STDEV(I4:I5)</f>
        <v>3.6278746989686951E-2</v>
      </c>
      <c r="L5" s="7">
        <f>(K5)/(SQRT(2))</f>
        <v>2.5652948009358689E-2</v>
      </c>
    </row>
    <row r="6" spans="1:12" x14ac:dyDescent="0.25">
      <c r="A6" s="20" t="s">
        <v>32</v>
      </c>
      <c r="B6" s="21">
        <v>9.4412299999999991</v>
      </c>
      <c r="C6" s="6"/>
      <c r="D6" s="5">
        <v>19.774000000000001</v>
      </c>
      <c r="E6" s="6"/>
      <c r="F6" s="6">
        <f t="shared" si="0"/>
        <v>10.332770000000002</v>
      </c>
      <c r="G6" s="6"/>
      <c r="H6" s="6">
        <f t="shared" si="2"/>
        <v>0.12423500000000054</v>
      </c>
      <c r="I6" s="6">
        <f t="shared" si="1"/>
        <v>0.91749042050274088</v>
      </c>
      <c r="J6" s="6"/>
      <c r="K6" s="7"/>
      <c r="L6" s="7"/>
    </row>
    <row r="7" spans="1:12" x14ac:dyDescent="0.25">
      <c r="A7" s="20" t="s">
        <v>32</v>
      </c>
      <c r="B7" s="21">
        <v>9.4283300000000008</v>
      </c>
      <c r="C7" s="6">
        <f>AVERAGE(B6:B7)</f>
        <v>9.4347799999999999</v>
      </c>
      <c r="D7" s="5">
        <v>19.8567</v>
      </c>
      <c r="E7" s="6">
        <f>AVERAGE(D6,D7)</f>
        <v>19.815350000000002</v>
      </c>
      <c r="F7" s="6">
        <f t="shared" si="0"/>
        <v>10.428369999999999</v>
      </c>
      <c r="G7" s="6"/>
      <c r="H7" s="6">
        <f t="shared" si="2"/>
        <v>0.219834999999998</v>
      </c>
      <c r="I7" s="6">
        <f t="shared" si="1"/>
        <v>0.85866363556804282</v>
      </c>
      <c r="J7" s="6">
        <f>AVERAGE(I6,I7)</f>
        <v>0.88807702803539179</v>
      </c>
      <c r="K7" s="7">
        <f>STDEV(I6:I7)</f>
        <v>4.1596818542727634E-2</v>
      </c>
      <c r="L7" s="7">
        <f>(K7)/(SQRT(2))</f>
        <v>2.9413392467349031E-2</v>
      </c>
    </row>
    <row r="8" spans="1:12" x14ac:dyDescent="0.25">
      <c r="A8" s="20" t="s">
        <v>33</v>
      </c>
      <c r="B8" s="21">
        <v>9.3676200000000005</v>
      </c>
      <c r="C8" s="6"/>
      <c r="D8" s="5">
        <v>19.654499999999999</v>
      </c>
      <c r="E8" s="6"/>
      <c r="F8" s="6">
        <f t="shared" si="0"/>
        <v>10.286879999999998</v>
      </c>
      <c r="G8" s="6"/>
      <c r="H8" s="6">
        <f t="shared" si="2"/>
        <v>7.8344999999997E-2</v>
      </c>
      <c r="I8" s="6">
        <f t="shared" si="1"/>
        <v>0.94714354760700803</v>
      </c>
      <c r="J8" s="6"/>
      <c r="K8" s="7"/>
      <c r="L8" s="7"/>
    </row>
    <row r="9" spans="1:12" x14ac:dyDescent="0.25">
      <c r="A9" s="20" t="s">
        <v>33</v>
      </c>
      <c r="B9" s="21">
        <v>9.4316800000000001</v>
      </c>
      <c r="C9" s="6">
        <f>AVERAGE(B8:B9)</f>
        <v>9.3996500000000012</v>
      </c>
      <c r="D9" s="5">
        <v>19.507899999999999</v>
      </c>
      <c r="E9" s="6">
        <f>AVERAGE(D8,D9)</f>
        <v>19.581199999999999</v>
      </c>
      <c r="F9" s="6">
        <f t="shared" si="0"/>
        <v>10.076219999999999</v>
      </c>
      <c r="G9" s="6"/>
      <c r="H9" s="6">
        <f t="shared" si="2"/>
        <v>-0.13231500000000196</v>
      </c>
      <c r="I9" s="6">
        <f t="shared" si="1"/>
        <v>1.0960510536033299</v>
      </c>
      <c r="J9" s="6">
        <f>AVERAGE(I8,I9)</f>
        <v>1.0215973006051691</v>
      </c>
      <c r="K9" s="7">
        <f>STDEV(I8:I9)</f>
        <v>0.10529350725957567</v>
      </c>
      <c r="L9" s="7">
        <f>(K9)/(SQRT(2))</f>
        <v>7.4453752998160927E-2</v>
      </c>
    </row>
    <row r="10" spans="1:12" x14ac:dyDescent="0.25">
      <c r="A10" s="20" t="s">
        <v>34</v>
      </c>
      <c r="B10" s="21">
        <v>9.5071899999999996</v>
      </c>
      <c r="C10" s="6"/>
      <c r="D10" s="5">
        <v>20.246700000000001</v>
      </c>
      <c r="E10" s="6"/>
      <c r="F10" s="6">
        <f t="shared" si="0"/>
        <v>10.739510000000001</v>
      </c>
      <c r="G10" s="6"/>
      <c r="H10" s="6">
        <f t="shared" si="2"/>
        <v>0.53097499999999975</v>
      </c>
      <c r="I10" s="6">
        <f t="shared" si="1"/>
        <v>0.69208685087306432</v>
      </c>
      <c r="J10" s="6"/>
      <c r="K10" s="7"/>
      <c r="L10" s="7"/>
    </row>
    <row r="11" spans="1:12" x14ac:dyDescent="0.25">
      <c r="A11" s="20" t="s">
        <v>34</v>
      </c>
      <c r="B11" s="21">
        <v>9.5187200000000001</v>
      </c>
      <c r="C11" s="6">
        <f>AVERAGE(B10:B11)</f>
        <v>9.5129549999999998</v>
      </c>
      <c r="D11" s="5">
        <v>20.1587</v>
      </c>
      <c r="E11" s="6">
        <f>AVERAGE(D10,D11)</f>
        <v>20.2027</v>
      </c>
      <c r="F11" s="6">
        <f t="shared" si="0"/>
        <v>10.63998</v>
      </c>
      <c r="G11" s="6"/>
      <c r="H11" s="6">
        <f t="shared" si="2"/>
        <v>0.4314449999999983</v>
      </c>
      <c r="I11" s="6">
        <f t="shared" si="1"/>
        <v>0.74151870982889889</v>
      </c>
      <c r="J11" s="6">
        <f>AVERAGE(I10,I11)</f>
        <v>0.71680278035098155</v>
      </c>
      <c r="K11" s="7">
        <f>STDEV(I10:I11)</f>
        <v>3.4953602674327601E-2</v>
      </c>
      <c r="L11" s="7">
        <f>(K11)/(SQRT(2))</f>
        <v>2.4715929477917287E-2</v>
      </c>
    </row>
    <row r="12" spans="1:12" x14ac:dyDescent="0.25">
      <c r="A12" s="20" t="s">
        <v>35</v>
      </c>
      <c r="B12" s="21">
        <v>9.4957600000000006</v>
      </c>
      <c r="C12" s="6"/>
      <c r="D12" s="5">
        <v>20.008099999999999</v>
      </c>
      <c r="E12" s="6"/>
      <c r="F12" s="6">
        <f t="shared" si="0"/>
        <v>10.512339999999998</v>
      </c>
      <c r="G12" s="6"/>
      <c r="H12" s="6">
        <f t="shared" si="2"/>
        <v>0.30380499999999699</v>
      </c>
      <c r="I12" s="6">
        <f t="shared" si="1"/>
        <v>0.8101129640981275</v>
      </c>
      <c r="J12" s="6"/>
      <c r="K12" s="7"/>
      <c r="L12" s="7"/>
    </row>
    <row r="13" spans="1:12" x14ac:dyDescent="0.25">
      <c r="A13" s="20" t="s">
        <v>35</v>
      </c>
      <c r="B13" s="21">
        <v>9.6252499999999994</v>
      </c>
      <c r="C13" s="6">
        <f>AVERAGE(B12:B13)</f>
        <v>9.5605049999999991</v>
      </c>
      <c r="D13" s="5">
        <v>20.136600000000001</v>
      </c>
      <c r="E13" s="6">
        <f>AVERAGE(D12,D13)</f>
        <v>20.07235</v>
      </c>
      <c r="F13" s="6">
        <f t="shared" si="0"/>
        <v>10.511350000000002</v>
      </c>
      <c r="G13" s="6"/>
      <c r="H13" s="6">
        <f t="shared" si="2"/>
        <v>0.30281500000000072</v>
      </c>
      <c r="I13" s="6">
        <f t="shared" si="1"/>
        <v>0.81066906712144826</v>
      </c>
      <c r="J13" s="6">
        <f>AVERAGE(I12,I13)</f>
        <v>0.81039101560978788</v>
      </c>
      <c r="K13" s="7">
        <f>STDEV(I12:I13)</f>
        <v>3.9322421882845315E-4</v>
      </c>
      <c r="L13" s="7">
        <f>(K13)/(SQRT(2))</f>
        <v>2.7805151166038206E-4</v>
      </c>
    </row>
    <row r="14" spans="1:12" x14ac:dyDescent="0.25">
      <c r="A14" s="20" t="s">
        <v>36</v>
      </c>
      <c r="B14" s="21">
        <v>9.3908500000000004</v>
      </c>
      <c r="C14" s="6"/>
      <c r="D14" s="5">
        <v>20.058199999999999</v>
      </c>
      <c r="E14" s="6"/>
      <c r="F14" s="6">
        <f t="shared" si="0"/>
        <v>10.667349999999999</v>
      </c>
      <c r="G14" s="6"/>
      <c r="H14" s="6">
        <f t="shared" si="2"/>
        <v>0.45881499999999775</v>
      </c>
      <c r="I14" s="6">
        <f t="shared" si="1"/>
        <v>0.72758363550655403</v>
      </c>
      <c r="J14" s="6"/>
      <c r="K14" s="7"/>
      <c r="L14" s="7"/>
    </row>
    <row r="15" spans="1:12" x14ac:dyDescent="0.25">
      <c r="A15" s="20" t="s">
        <v>36</v>
      </c>
      <c r="B15" s="21">
        <v>9.4102200000000007</v>
      </c>
      <c r="C15" s="6">
        <f>AVERAGE(B14:B15)</f>
        <v>9.4005350000000014</v>
      </c>
      <c r="D15" s="5">
        <v>19.922799999999999</v>
      </c>
      <c r="E15" s="6">
        <f>AVERAGE(D14,D15)</f>
        <v>19.990499999999997</v>
      </c>
      <c r="F15" s="6">
        <f t="shared" si="0"/>
        <v>10.512579999999998</v>
      </c>
      <c r="G15" s="6"/>
      <c r="H15" s="6">
        <f t="shared" si="2"/>
        <v>0.30404499999999679</v>
      </c>
      <c r="I15" s="6">
        <f t="shared" si="1"/>
        <v>0.80997820870299719</v>
      </c>
      <c r="J15" s="6">
        <f>AVERAGE(I14,I15)</f>
        <v>0.76878092210477567</v>
      </c>
      <c r="K15" s="7">
        <f>STDEV(I14:I15)</f>
        <v>5.8261761440176314E-2</v>
      </c>
      <c r="L15" s="7">
        <f>(K15)/(SQRT(2))</f>
        <v>4.1197286598221583E-2</v>
      </c>
    </row>
    <row r="16" spans="1:12" x14ac:dyDescent="0.25">
      <c r="A16" s="20" t="s">
        <v>37</v>
      </c>
      <c r="B16" s="21">
        <v>9.3728999999999996</v>
      </c>
      <c r="C16" s="6"/>
      <c r="D16" s="5">
        <v>19.9466</v>
      </c>
      <c r="E16" s="6"/>
      <c r="F16" s="6">
        <f t="shared" si="0"/>
        <v>10.573700000000001</v>
      </c>
      <c r="G16" s="6"/>
      <c r="H16" s="6">
        <f t="shared" si="2"/>
        <v>0.3651649999999993</v>
      </c>
      <c r="I16" s="6">
        <f t="shared" si="1"/>
        <v>0.7763800758891849</v>
      </c>
      <c r="J16" s="6"/>
      <c r="K16" s="7"/>
      <c r="L16" s="7"/>
    </row>
    <row r="17" spans="1:12" x14ac:dyDescent="0.25">
      <c r="A17" s="20" t="s">
        <v>37</v>
      </c>
      <c r="B17" s="21">
        <v>9.4078400000000002</v>
      </c>
      <c r="C17" s="6">
        <f>AVERAGE(B16:B17)</f>
        <v>9.3903700000000008</v>
      </c>
      <c r="D17" s="5">
        <v>20.091200000000001</v>
      </c>
      <c r="E17" s="6">
        <f>AVERAGE(D16,D17)</f>
        <v>20.018900000000002</v>
      </c>
      <c r="F17" s="6">
        <f t="shared" si="0"/>
        <v>10.68336</v>
      </c>
      <c r="G17" s="6"/>
      <c r="H17" s="6">
        <f t="shared" si="2"/>
        <v>0.47482499999999916</v>
      </c>
      <c r="I17" s="6">
        <f t="shared" si="1"/>
        <v>0.71955406716467096</v>
      </c>
      <c r="J17" s="6">
        <f>AVERAGE(I16,I17)</f>
        <v>0.74796707152692798</v>
      </c>
      <c r="K17" s="7">
        <f>STDEV(I16:I17)</f>
        <v>4.0182056116869709E-2</v>
      </c>
      <c r="L17" s="7">
        <f>(K17)/(SQRT(2))</f>
        <v>2.8413004362256963E-2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P23" sqref="P23"/>
    </sheetView>
  </sheetViews>
  <sheetFormatPr defaultRowHeight="15" x14ac:dyDescent="0.25"/>
  <cols>
    <col min="1" max="1" width="23.140625" customWidth="1"/>
  </cols>
  <sheetData>
    <row r="1" spans="1:12" x14ac:dyDescent="0.25">
      <c r="A1" s="1"/>
      <c r="B1" s="2" t="s">
        <v>0</v>
      </c>
      <c r="C1" s="3" t="s">
        <v>1</v>
      </c>
      <c r="D1" s="2" t="s">
        <v>54</v>
      </c>
      <c r="E1" s="3" t="s">
        <v>109</v>
      </c>
      <c r="F1" s="2" t="s">
        <v>110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4" t="s">
        <v>7</v>
      </c>
    </row>
    <row r="2" spans="1:12" x14ac:dyDescent="0.25">
      <c r="A2" s="20" t="s">
        <v>8</v>
      </c>
      <c r="B2" s="21">
        <v>9.4086400000000001</v>
      </c>
      <c r="C2" s="6"/>
      <c r="D2" s="5">
        <v>25.3596</v>
      </c>
      <c r="E2" s="6"/>
      <c r="F2" s="6">
        <f t="shared" ref="F2:F11" si="0">D2-B2</f>
        <v>15.95096</v>
      </c>
      <c r="G2" s="6"/>
      <c r="H2" s="6">
        <f>F2-G$3</f>
        <v>-0.42042499999999983</v>
      </c>
      <c r="I2" s="6">
        <f t="shared" ref="I2:I11" si="1">2^-(H2)</f>
        <v>1.3383217496484781</v>
      </c>
      <c r="J2" s="6"/>
      <c r="K2" s="7"/>
      <c r="L2" s="7"/>
    </row>
    <row r="3" spans="1:12" x14ac:dyDescent="0.25">
      <c r="A3" s="20" t="s">
        <v>8</v>
      </c>
      <c r="B3" s="21">
        <v>9.4543900000000001</v>
      </c>
      <c r="C3" s="6">
        <f>AVERAGE(B2:B3)</f>
        <v>9.431515000000001</v>
      </c>
      <c r="D3" s="5">
        <v>26.246200000000002</v>
      </c>
      <c r="E3" s="6">
        <f>AVERAGE(D2,D3)</f>
        <v>25.802900000000001</v>
      </c>
      <c r="F3" s="6">
        <f t="shared" si="0"/>
        <v>16.791810000000002</v>
      </c>
      <c r="G3" s="6">
        <f>AVERAGE(F2:F3)</f>
        <v>16.371385</v>
      </c>
      <c r="H3" s="6">
        <f t="shared" ref="H3:H17" si="2">F3-G$3</f>
        <v>0.4204250000000016</v>
      </c>
      <c r="I3" s="6">
        <f t="shared" si="1"/>
        <v>0.74720447475553442</v>
      </c>
      <c r="J3" s="6">
        <f>AVERAGE(I2,I3)</f>
        <v>1.0427631122020062</v>
      </c>
      <c r="K3" s="7">
        <f>STDEV(I2:I3)</f>
        <v>0.41798303355331323</v>
      </c>
      <c r="L3" s="7">
        <f>(K3)/(SQRT(2))</f>
        <v>0.29555863744647198</v>
      </c>
    </row>
    <row r="4" spans="1:12" x14ac:dyDescent="0.25">
      <c r="A4" s="20" t="s">
        <v>30</v>
      </c>
      <c r="B4" s="21">
        <v>9.4226399999999995</v>
      </c>
      <c r="C4" s="6"/>
      <c r="D4" s="5">
        <v>23.482700000000001</v>
      </c>
      <c r="E4" s="6"/>
      <c r="F4" s="6">
        <f t="shared" si="0"/>
        <v>14.060060000000002</v>
      </c>
      <c r="G4" s="6"/>
      <c r="H4" s="6">
        <f t="shared" si="2"/>
        <v>-2.3113249999999983</v>
      </c>
      <c r="I4" s="6">
        <f t="shared" si="1"/>
        <v>4.9633871812253689</v>
      </c>
      <c r="J4" s="6"/>
      <c r="K4" s="7"/>
      <c r="L4" s="7"/>
    </row>
    <row r="5" spans="1:12" x14ac:dyDescent="0.25">
      <c r="A5" s="20" t="s">
        <v>31</v>
      </c>
      <c r="B5" s="21">
        <v>9.4824999999999999</v>
      </c>
      <c r="C5" s="6">
        <f>AVERAGE(B4:B5)</f>
        <v>9.4525699999999997</v>
      </c>
      <c r="D5" s="5">
        <v>23.3584</v>
      </c>
      <c r="E5" s="6">
        <f>AVERAGE(D4,D5)</f>
        <v>23.420549999999999</v>
      </c>
      <c r="F5" s="6">
        <f t="shared" si="0"/>
        <v>13.8759</v>
      </c>
      <c r="G5" s="6"/>
      <c r="H5" s="6">
        <f t="shared" si="2"/>
        <v>-2.4954850000000004</v>
      </c>
      <c r="I5" s="6">
        <f t="shared" si="1"/>
        <v>5.639178460564696</v>
      </c>
      <c r="J5" s="6">
        <f>AVERAGE(I4,I5)</f>
        <v>5.3012828208950324</v>
      </c>
      <c r="K5" s="7">
        <f>STDEV(I4:I5)</f>
        <v>0.47785659628757055</v>
      </c>
      <c r="L5" s="7">
        <f>(K5)/(SQRT(2))</f>
        <v>0.33789563966966352</v>
      </c>
    </row>
    <row r="6" spans="1:12" x14ac:dyDescent="0.25">
      <c r="A6" s="20" t="s">
        <v>32</v>
      </c>
      <c r="B6" s="21">
        <v>9.4412299999999991</v>
      </c>
      <c r="C6" s="6"/>
      <c r="D6" s="5">
        <v>18.278500000000001</v>
      </c>
      <c r="E6" s="6"/>
      <c r="F6" s="6">
        <f t="shared" si="0"/>
        <v>8.837270000000002</v>
      </c>
      <c r="G6" s="6"/>
      <c r="H6" s="6">
        <f t="shared" si="2"/>
        <v>-7.5341149999999981</v>
      </c>
      <c r="I6" s="6">
        <f t="shared" si="1"/>
        <v>185.35086014974473</v>
      </c>
      <c r="J6" s="6"/>
      <c r="K6" s="7"/>
      <c r="L6" s="7"/>
    </row>
    <row r="7" spans="1:12" x14ac:dyDescent="0.25">
      <c r="A7" s="20" t="s">
        <v>32</v>
      </c>
      <c r="B7" s="21">
        <v>9.4283300000000008</v>
      </c>
      <c r="C7" s="6">
        <f>AVERAGE(B6:B7)</f>
        <v>9.4347799999999999</v>
      </c>
      <c r="D7" s="5">
        <v>18.1068</v>
      </c>
      <c r="E7" s="6">
        <f>AVERAGE(D6,D7)</f>
        <v>18.19265</v>
      </c>
      <c r="F7" s="6">
        <f t="shared" si="0"/>
        <v>8.678469999999999</v>
      </c>
      <c r="G7" s="6"/>
      <c r="H7" s="6">
        <f t="shared" si="2"/>
        <v>-7.6929150000000011</v>
      </c>
      <c r="I7" s="6">
        <f t="shared" si="1"/>
        <v>206.91795096456673</v>
      </c>
      <c r="J7" s="6">
        <f>AVERAGE(I6,I7)</f>
        <v>196.13440555715573</v>
      </c>
      <c r="K7" s="7">
        <f>STDEV(I6:I7)</f>
        <v>15.250236165626736</v>
      </c>
      <c r="L7" s="7">
        <f>(K7)/(SQRT(2))</f>
        <v>10.783545407410998</v>
      </c>
    </row>
    <row r="8" spans="1:12" x14ac:dyDescent="0.25">
      <c r="A8" s="20" t="s">
        <v>33</v>
      </c>
      <c r="B8" s="21">
        <v>9.3676200000000005</v>
      </c>
      <c r="C8" s="6"/>
      <c r="D8" s="5">
        <v>16.551300000000001</v>
      </c>
      <c r="E8" s="6"/>
      <c r="F8" s="6">
        <f t="shared" si="0"/>
        <v>7.1836800000000007</v>
      </c>
      <c r="G8" s="6"/>
      <c r="H8" s="6">
        <f t="shared" si="2"/>
        <v>-9.1877049999999993</v>
      </c>
      <c r="I8" s="6">
        <f t="shared" si="1"/>
        <v>583.14263686187098</v>
      </c>
      <c r="J8" s="6"/>
      <c r="K8" s="7"/>
      <c r="L8" s="7"/>
    </row>
    <row r="9" spans="1:12" x14ac:dyDescent="0.25">
      <c r="A9" s="20" t="s">
        <v>33</v>
      </c>
      <c r="B9" s="21">
        <v>9.4316800000000001</v>
      </c>
      <c r="C9" s="6">
        <f>AVERAGE(B8:B9)</f>
        <v>9.3996500000000012</v>
      </c>
      <c r="D9" s="5">
        <v>16.780999999999999</v>
      </c>
      <c r="E9" s="6">
        <f>AVERAGE(D8,D9)</f>
        <v>16.666150000000002</v>
      </c>
      <c r="F9" s="6">
        <f t="shared" si="0"/>
        <v>7.3493199999999987</v>
      </c>
      <c r="G9" s="6"/>
      <c r="H9" s="6">
        <f t="shared" si="2"/>
        <v>-9.0220650000000013</v>
      </c>
      <c r="I9" s="6">
        <f t="shared" si="1"/>
        <v>519.89086657523319</v>
      </c>
      <c r="J9" s="6">
        <f>AVERAGE(I8,I9)</f>
        <v>551.51675171855209</v>
      </c>
      <c r="K9" s="7">
        <f>STDEV(I8:I9)</f>
        <v>44.725755691735358</v>
      </c>
      <c r="L9" s="7">
        <f>(K9)/(SQRT(2))</f>
        <v>31.625885143318893</v>
      </c>
    </row>
    <row r="10" spans="1:12" x14ac:dyDescent="0.25">
      <c r="A10" s="20" t="s">
        <v>34</v>
      </c>
      <c r="B10" s="21">
        <v>9.5071899999999996</v>
      </c>
      <c r="C10" s="6"/>
      <c r="D10" s="5">
        <v>16.352900000000002</v>
      </c>
      <c r="E10" s="6"/>
      <c r="F10" s="6">
        <f t="shared" si="0"/>
        <v>6.8457100000000022</v>
      </c>
      <c r="G10" s="6"/>
      <c r="H10" s="6">
        <f t="shared" si="2"/>
        <v>-9.5256749999999979</v>
      </c>
      <c r="I10" s="6">
        <f t="shared" si="1"/>
        <v>737.07877255179255</v>
      </c>
      <c r="J10" s="6"/>
      <c r="K10" s="7"/>
      <c r="L10" s="7"/>
    </row>
    <row r="11" spans="1:12" x14ac:dyDescent="0.25">
      <c r="A11" s="20" t="s">
        <v>34</v>
      </c>
      <c r="B11" s="21">
        <v>9.5187200000000001</v>
      </c>
      <c r="C11" s="6">
        <f>AVERAGE(B10:B11)</f>
        <v>9.5129549999999998</v>
      </c>
      <c r="D11" s="5">
        <v>16.291599999999999</v>
      </c>
      <c r="E11" s="6">
        <f>AVERAGE(D10,D11)</f>
        <v>16.32225</v>
      </c>
      <c r="F11" s="6">
        <f t="shared" si="0"/>
        <v>6.7728799999999989</v>
      </c>
      <c r="G11" s="6"/>
      <c r="H11" s="6">
        <f t="shared" si="2"/>
        <v>-9.5985050000000012</v>
      </c>
      <c r="I11" s="6">
        <f t="shared" si="1"/>
        <v>775.24311608963808</v>
      </c>
      <c r="J11" s="6">
        <f>AVERAGE(I10,I11)</f>
        <v>756.16094432071532</v>
      </c>
      <c r="K11" s="7">
        <f>STDEV(I10:I11)</f>
        <v>26.986266115143565</v>
      </c>
      <c r="L11" s="7">
        <f>(K11)/(SQRT(2))</f>
        <v>19.082171768922763</v>
      </c>
    </row>
    <row r="12" spans="1:12" x14ac:dyDescent="0.25">
      <c r="A12" s="20" t="s">
        <v>35</v>
      </c>
      <c r="B12" s="21">
        <v>9.4957600000000006</v>
      </c>
      <c r="C12" s="6"/>
      <c r="D12" s="5">
        <v>18.310300000000002</v>
      </c>
      <c r="E12" s="6"/>
      <c r="F12" s="6">
        <f t="shared" ref="F12:F17" si="3">D12-B12</f>
        <v>8.8145400000000009</v>
      </c>
      <c r="G12" s="6"/>
      <c r="H12" s="6">
        <f t="shared" si="2"/>
        <v>-7.5568449999999991</v>
      </c>
      <c r="I12" s="6">
        <f t="shared" ref="I12:I17" si="4">2^-(H12)</f>
        <v>188.29423246223234</v>
      </c>
      <c r="J12" s="6"/>
      <c r="K12" s="7"/>
      <c r="L12" s="7"/>
    </row>
    <row r="13" spans="1:12" x14ac:dyDescent="0.25">
      <c r="A13" s="20" t="s">
        <v>35</v>
      </c>
      <c r="B13" s="21">
        <v>9.6252499999999994</v>
      </c>
      <c r="C13" s="6">
        <f>AVERAGE(B12:B13)</f>
        <v>9.5605049999999991</v>
      </c>
      <c r="D13" s="5">
        <v>18.8658</v>
      </c>
      <c r="E13" s="6">
        <f>AVERAGE(D12,D13)</f>
        <v>18.588050000000003</v>
      </c>
      <c r="F13" s="6">
        <f t="shared" si="3"/>
        <v>9.2405500000000007</v>
      </c>
      <c r="G13" s="6"/>
      <c r="H13" s="6">
        <f t="shared" si="2"/>
        <v>-7.1308349999999994</v>
      </c>
      <c r="I13" s="6">
        <f t="shared" si="4"/>
        <v>140.15068641116568</v>
      </c>
      <c r="J13" s="6">
        <f>AVERAGE(I12,I13)</f>
        <v>164.22245943669901</v>
      </c>
      <c r="K13" s="7">
        <f>STDEV(I12:I13)</f>
        <v>34.042627883076072</v>
      </c>
      <c r="L13" s="7">
        <f>(K13)/(SQRT(2))</f>
        <v>24.071773025533332</v>
      </c>
    </row>
    <row r="14" spans="1:12" x14ac:dyDescent="0.25">
      <c r="A14" s="20" t="s">
        <v>36</v>
      </c>
      <c r="B14" s="21">
        <v>9.3908500000000004</v>
      </c>
      <c r="C14" s="6"/>
      <c r="D14" s="5">
        <v>16.7483</v>
      </c>
      <c r="E14" s="6"/>
      <c r="F14" s="6">
        <f t="shared" si="3"/>
        <v>7.35745</v>
      </c>
      <c r="G14" s="6"/>
      <c r="H14" s="6">
        <f t="shared" si="2"/>
        <v>-9.013935</v>
      </c>
      <c r="I14" s="6">
        <f t="shared" si="4"/>
        <v>516.96937201372134</v>
      </c>
      <c r="J14" s="6"/>
      <c r="K14" s="7"/>
      <c r="L14" s="7"/>
    </row>
    <row r="15" spans="1:12" x14ac:dyDescent="0.25">
      <c r="A15" s="20" t="s">
        <v>36</v>
      </c>
      <c r="B15" s="21">
        <v>9.4102200000000007</v>
      </c>
      <c r="C15" s="6">
        <f>AVERAGE(B14:B15)</f>
        <v>9.4005350000000014</v>
      </c>
      <c r="D15" s="5">
        <v>16.5</v>
      </c>
      <c r="E15" s="6">
        <f>AVERAGE(D14,D15)</f>
        <v>16.62415</v>
      </c>
      <c r="F15" s="6">
        <f t="shared" si="3"/>
        <v>7.0897799999999993</v>
      </c>
      <c r="G15" s="6"/>
      <c r="H15" s="6">
        <f t="shared" si="2"/>
        <v>-9.2816050000000008</v>
      </c>
      <c r="I15" s="6">
        <f t="shared" si="4"/>
        <v>622.35977182688941</v>
      </c>
      <c r="J15" s="6">
        <f>AVERAGE(I14,I15)</f>
        <v>569.66457192030543</v>
      </c>
      <c r="K15" s="7">
        <f>STDEV(I14:I15)</f>
        <v>74.522266379852596</v>
      </c>
      <c r="L15" s="7">
        <f>(K15)/(SQRT(2))</f>
        <v>52.69519990658403</v>
      </c>
    </row>
    <row r="16" spans="1:12" x14ac:dyDescent="0.25">
      <c r="A16" s="20" t="s">
        <v>37</v>
      </c>
      <c r="B16" s="21">
        <v>9.3728999999999996</v>
      </c>
      <c r="C16" s="6"/>
      <c r="D16" s="5">
        <v>15.9468</v>
      </c>
      <c r="E16" s="6"/>
      <c r="F16" s="6">
        <f t="shared" si="3"/>
        <v>6.5739000000000001</v>
      </c>
      <c r="G16" s="6"/>
      <c r="H16" s="6">
        <f t="shared" si="2"/>
        <v>-9.797485</v>
      </c>
      <c r="I16" s="6">
        <f t="shared" si="4"/>
        <v>889.89110768801174</v>
      </c>
      <c r="J16" s="6"/>
      <c r="K16" s="7"/>
      <c r="L16" s="7"/>
    </row>
    <row r="17" spans="1:12" x14ac:dyDescent="0.25">
      <c r="A17" s="20" t="s">
        <v>37</v>
      </c>
      <c r="B17" s="21">
        <v>9.4078400000000002</v>
      </c>
      <c r="C17" s="6">
        <f>AVERAGE(B16:B17)</f>
        <v>9.3903700000000008</v>
      </c>
      <c r="D17" s="5">
        <v>16.070799999999998</v>
      </c>
      <c r="E17" s="6">
        <f>AVERAGE(D16,D17)</f>
        <v>16.008800000000001</v>
      </c>
      <c r="F17" s="6">
        <f t="shared" si="3"/>
        <v>6.6629599999999982</v>
      </c>
      <c r="G17" s="6"/>
      <c r="H17" s="6">
        <f t="shared" si="2"/>
        <v>-9.7084250000000019</v>
      </c>
      <c r="I17" s="6">
        <f t="shared" si="4"/>
        <v>836.61786780803322</v>
      </c>
      <c r="J17" s="6">
        <f>AVERAGE(I16,I17)</f>
        <v>863.25448774802248</v>
      </c>
      <c r="K17" s="7">
        <f>STDEV(I16:I17)</f>
        <v>37.669869174910431</v>
      </c>
      <c r="L17" s="7">
        <f>(K17)/(SQRT(2))</f>
        <v>26.636619939989259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22" workbookViewId="0">
      <selection activeCell="D40" sqref="D40:D55"/>
    </sheetView>
  </sheetViews>
  <sheetFormatPr defaultRowHeight="15" x14ac:dyDescent="0.25"/>
  <cols>
    <col min="2" max="2" width="22.42578125" customWidth="1"/>
    <col min="4" max="4" width="9.140625" style="8"/>
    <col min="5" max="5" width="4.5703125" customWidth="1"/>
    <col min="7" max="7" width="21.85546875" customWidth="1"/>
    <col min="9" max="9" width="9.140625" style="8"/>
    <col min="10" max="10" width="4.42578125" customWidth="1"/>
    <col min="12" max="12" width="23.140625" customWidth="1"/>
    <col min="14" max="14" width="9.140625" style="8"/>
    <col min="15" max="15" width="3.140625" customWidth="1"/>
    <col min="17" max="17" width="22.5703125" customWidth="1"/>
    <col min="19" max="19" width="9.140625" style="8"/>
  </cols>
  <sheetData>
    <row r="1" spans="1:19" x14ac:dyDescent="0.25">
      <c r="A1" s="9" t="s">
        <v>9</v>
      </c>
      <c r="B1" s="10" t="s">
        <v>10</v>
      </c>
      <c r="C1" s="10" t="s">
        <v>11</v>
      </c>
      <c r="D1" s="11" t="s">
        <v>12</v>
      </c>
      <c r="F1" s="9" t="s">
        <v>9</v>
      </c>
      <c r="G1" s="10" t="s">
        <v>10</v>
      </c>
      <c r="H1" s="10" t="s">
        <v>11</v>
      </c>
      <c r="I1" s="11" t="s">
        <v>12</v>
      </c>
      <c r="K1" s="9" t="s">
        <v>9</v>
      </c>
      <c r="L1" s="10" t="s">
        <v>10</v>
      </c>
      <c r="M1" s="10" t="s">
        <v>11</v>
      </c>
      <c r="N1" s="11" t="s">
        <v>12</v>
      </c>
      <c r="P1" s="9" t="s">
        <v>9</v>
      </c>
      <c r="Q1" s="10" t="s">
        <v>10</v>
      </c>
      <c r="R1" s="10" t="s">
        <v>11</v>
      </c>
      <c r="S1" s="11" t="s">
        <v>12</v>
      </c>
    </row>
    <row r="2" spans="1:19" x14ac:dyDescent="0.25">
      <c r="A2" s="12" t="s">
        <v>13</v>
      </c>
      <c r="B2" s="13" t="s">
        <v>8</v>
      </c>
      <c r="C2" s="14" t="s">
        <v>29</v>
      </c>
      <c r="D2" s="15">
        <v>9.4086400000000001</v>
      </c>
      <c r="F2" s="12" t="s">
        <v>38</v>
      </c>
      <c r="G2" s="13" t="s">
        <v>8</v>
      </c>
      <c r="H2" s="13" t="s">
        <v>54</v>
      </c>
      <c r="I2" s="15">
        <v>25.3596</v>
      </c>
      <c r="K2" s="12" t="s">
        <v>55</v>
      </c>
      <c r="L2" s="13" t="s">
        <v>8</v>
      </c>
      <c r="M2" s="13" t="s">
        <v>71</v>
      </c>
      <c r="N2" s="15">
        <v>19.682500000000001</v>
      </c>
      <c r="P2" s="12" t="s">
        <v>72</v>
      </c>
      <c r="Q2" s="13" t="s">
        <v>8</v>
      </c>
      <c r="R2" s="14" t="s">
        <v>88</v>
      </c>
      <c r="S2" s="15">
        <v>21.259899999999998</v>
      </c>
    </row>
    <row r="3" spans="1:19" x14ac:dyDescent="0.25">
      <c r="A3" s="12" t="s">
        <v>14</v>
      </c>
      <c r="B3" s="13" t="s">
        <v>8</v>
      </c>
      <c r="C3" s="14" t="s">
        <v>29</v>
      </c>
      <c r="D3" s="15">
        <v>9.4543900000000001</v>
      </c>
      <c r="F3" s="12" t="s">
        <v>39</v>
      </c>
      <c r="G3" s="13" t="s">
        <v>8</v>
      </c>
      <c r="H3" s="13" t="s">
        <v>54</v>
      </c>
      <c r="I3" s="15">
        <v>26.246200000000002</v>
      </c>
      <c r="K3" s="12" t="s">
        <v>56</v>
      </c>
      <c r="L3" s="13" t="s">
        <v>8</v>
      </c>
      <c r="M3" s="14" t="s">
        <v>71</v>
      </c>
      <c r="N3" s="15">
        <v>19.5976</v>
      </c>
      <c r="P3" s="12" t="s">
        <v>73</v>
      </c>
      <c r="Q3" s="13" t="s">
        <v>8</v>
      </c>
      <c r="R3" s="14" t="s">
        <v>88</v>
      </c>
      <c r="S3" s="15">
        <v>21.1935</v>
      </c>
    </row>
    <row r="4" spans="1:19" x14ac:dyDescent="0.25">
      <c r="A4" s="12" t="s">
        <v>15</v>
      </c>
      <c r="B4" s="13" t="s">
        <v>30</v>
      </c>
      <c r="C4" s="14" t="s">
        <v>29</v>
      </c>
      <c r="D4" s="15">
        <v>9.4226399999999995</v>
      </c>
      <c r="F4" s="12" t="s">
        <v>40</v>
      </c>
      <c r="G4" s="13" t="s">
        <v>30</v>
      </c>
      <c r="H4" s="13" t="s">
        <v>54</v>
      </c>
      <c r="I4" s="15">
        <v>23.482700000000001</v>
      </c>
      <c r="K4" s="12" t="s">
        <v>57</v>
      </c>
      <c r="L4" s="13" t="s">
        <v>30</v>
      </c>
      <c r="M4" s="14" t="s">
        <v>71</v>
      </c>
      <c r="N4" s="15">
        <v>19.155200000000001</v>
      </c>
      <c r="P4" s="12" t="s">
        <v>74</v>
      </c>
      <c r="Q4" s="13" t="s">
        <v>30</v>
      </c>
      <c r="R4" s="14" t="s">
        <v>88</v>
      </c>
      <c r="S4" s="15">
        <v>21.199100000000001</v>
      </c>
    </row>
    <row r="5" spans="1:19" x14ac:dyDescent="0.25">
      <c r="A5" s="12" t="s">
        <v>16</v>
      </c>
      <c r="B5" s="13" t="s">
        <v>31</v>
      </c>
      <c r="C5" s="14" t="s">
        <v>29</v>
      </c>
      <c r="D5" s="15">
        <v>9.4824999999999999</v>
      </c>
      <c r="F5" s="12" t="s">
        <v>41</v>
      </c>
      <c r="G5" s="13" t="s">
        <v>31</v>
      </c>
      <c r="H5" s="13" t="s">
        <v>54</v>
      </c>
      <c r="I5" s="15">
        <v>23.3584</v>
      </c>
      <c r="K5" s="12" t="s">
        <v>58</v>
      </c>
      <c r="L5" s="13" t="s">
        <v>31</v>
      </c>
      <c r="M5" s="14" t="s">
        <v>71</v>
      </c>
      <c r="N5" s="15">
        <v>19.162800000000001</v>
      </c>
      <c r="P5" s="12" t="s">
        <v>75</v>
      </c>
      <c r="Q5" s="13" t="s">
        <v>31</v>
      </c>
      <c r="R5" s="14" t="s">
        <v>88</v>
      </c>
      <c r="S5" s="15">
        <v>21.0746</v>
      </c>
    </row>
    <row r="6" spans="1:19" x14ac:dyDescent="0.25">
      <c r="A6" s="12" t="s">
        <v>17</v>
      </c>
      <c r="B6" s="13" t="s">
        <v>32</v>
      </c>
      <c r="C6" s="14" t="s">
        <v>29</v>
      </c>
      <c r="D6" s="15">
        <v>9.4412299999999991</v>
      </c>
      <c r="F6" s="12" t="s">
        <v>42</v>
      </c>
      <c r="G6" s="13" t="s">
        <v>32</v>
      </c>
      <c r="H6" s="13" t="s">
        <v>54</v>
      </c>
      <c r="I6" s="15">
        <v>18.278500000000001</v>
      </c>
      <c r="K6" s="12" t="s">
        <v>59</v>
      </c>
      <c r="L6" s="13" t="s">
        <v>32</v>
      </c>
      <c r="M6" s="14" t="s">
        <v>71</v>
      </c>
      <c r="N6" s="15">
        <v>19.774000000000001</v>
      </c>
      <c r="P6" s="12" t="s">
        <v>76</v>
      </c>
      <c r="Q6" s="13" t="s">
        <v>32</v>
      </c>
      <c r="R6" s="14" t="s">
        <v>88</v>
      </c>
      <c r="S6" s="15">
        <v>20.511299999999999</v>
      </c>
    </row>
    <row r="7" spans="1:19" x14ac:dyDescent="0.25">
      <c r="A7" s="12" t="s">
        <v>18</v>
      </c>
      <c r="B7" s="13" t="s">
        <v>32</v>
      </c>
      <c r="C7" s="14" t="s">
        <v>29</v>
      </c>
      <c r="D7" s="15">
        <v>9.4283300000000008</v>
      </c>
      <c r="F7" s="12" t="s">
        <v>43</v>
      </c>
      <c r="G7" s="13" t="s">
        <v>32</v>
      </c>
      <c r="H7" s="13" t="s">
        <v>54</v>
      </c>
      <c r="I7" s="15">
        <v>18.1068</v>
      </c>
      <c r="K7" s="12" t="s">
        <v>60</v>
      </c>
      <c r="L7" s="13" t="s">
        <v>32</v>
      </c>
      <c r="M7" s="14" t="s">
        <v>71</v>
      </c>
      <c r="N7" s="15">
        <v>19.8567</v>
      </c>
      <c r="P7" s="12" t="s">
        <v>77</v>
      </c>
      <c r="Q7" s="13" t="s">
        <v>32</v>
      </c>
      <c r="R7" s="14" t="s">
        <v>88</v>
      </c>
      <c r="S7" s="15">
        <v>20.572900000000001</v>
      </c>
    </row>
    <row r="8" spans="1:19" x14ac:dyDescent="0.25">
      <c r="A8" s="12" t="s">
        <v>19</v>
      </c>
      <c r="B8" s="13" t="s">
        <v>33</v>
      </c>
      <c r="C8" s="14" t="s">
        <v>29</v>
      </c>
      <c r="D8" s="15">
        <v>9.3676200000000005</v>
      </c>
      <c r="F8" s="12" t="s">
        <v>44</v>
      </c>
      <c r="G8" s="13" t="s">
        <v>33</v>
      </c>
      <c r="H8" s="13" t="s">
        <v>54</v>
      </c>
      <c r="I8" s="15">
        <v>16.551300000000001</v>
      </c>
      <c r="K8" s="12" t="s">
        <v>61</v>
      </c>
      <c r="L8" s="13" t="s">
        <v>33</v>
      </c>
      <c r="M8" s="14" t="s">
        <v>71</v>
      </c>
      <c r="N8" s="15">
        <v>19.654499999999999</v>
      </c>
      <c r="P8" s="12" t="s">
        <v>78</v>
      </c>
      <c r="Q8" s="13" t="s">
        <v>33</v>
      </c>
      <c r="R8" s="14" t="s">
        <v>88</v>
      </c>
      <c r="S8" s="15">
        <v>20.021100000000001</v>
      </c>
    </row>
    <row r="9" spans="1:19" x14ac:dyDescent="0.25">
      <c r="A9" s="12" t="s">
        <v>20</v>
      </c>
      <c r="B9" s="13" t="s">
        <v>33</v>
      </c>
      <c r="C9" s="14" t="s">
        <v>29</v>
      </c>
      <c r="D9" s="15">
        <v>9.4316800000000001</v>
      </c>
      <c r="F9" s="12" t="s">
        <v>45</v>
      </c>
      <c r="G9" s="13" t="s">
        <v>33</v>
      </c>
      <c r="H9" s="13" t="s">
        <v>54</v>
      </c>
      <c r="I9" s="15">
        <v>16.780999999999999</v>
      </c>
      <c r="K9" s="12" t="s">
        <v>62</v>
      </c>
      <c r="L9" s="13" t="s">
        <v>33</v>
      </c>
      <c r="M9" s="14" t="s">
        <v>71</v>
      </c>
      <c r="N9" s="15">
        <v>19.507899999999999</v>
      </c>
      <c r="P9" s="12" t="s">
        <v>79</v>
      </c>
      <c r="Q9" s="13" t="s">
        <v>33</v>
      </c>
      <c r="R9" s="14" t="s">
        <v>88</v>
      </c>
      <c r="S9" s="15">
        <v>19.987500000000001</v>
      </c>
    </row>
    <row r="10" spans="1:19" x14ac:dyDescent="0.25">
      <c r="A10" s="12" t="s">
        <v>21</v>
      </c>
      <c r="B10" s="13" t="s">
        <v>34</v>
      </c>
      <c r="C10" s="14" t="s">
        <v>29</v>
      </c>
      <c r="D10" s="15">
        <v>9.5071899999999996</v>
      </c>
      <c r="F10" s="12" t="s">
        <v>46</v>
      </c>
      <c r="G10" s="13" t="s">
        <v>34</v>
      </c>
      <c r="H10" s="13" t="s">
        <v>54</v>
      </c>
      <c r="I10" s="15">
        <v>16.352900000000002</v>
      </c>
      <c r="K10" s="12" t="s">
        <v>63</v>
      </c>
      <c r="L10" s="13" t="s">
        <v>34</v>
      </c>
      <c r="M10" s="14" t="s">
        <v>71</v>
      </c>
      <c r="N10" s="15">
        <v>20.246700000000001</v>
      </c>
      <c r="P10" s="12" t="s">
        <v>80</v>
      </c>
      <c r="Q10" s="13" t="s">
        <v>34</v>
      </c>
      <c r="R10" s="14" t="s">
        <v>88</v>
      </c>
      <c r="S10" s="15">
        <v>20.0059</v>
      </c>
    </row>
    <row r="11" spans="1:19" x14ac:dyDescent="0.25">
      <c r="A11" s="12" t="s">
        <v>22</v>
      </c>
      <c r="B11" s="13" t="s">
        <v>34</v>
      </c>
      <c r="C11" s="14" t="s">
        <v>29</v>
      </c>
      <c r="D11" s="15">
        <v>9.5187200000000001</v>
      </c>
      <c r="F11" s="12" t="s">
        <v>47</v>
      </c>
      <c r="G11" s="13" t="s">
        <v>34</v>
      </c>
      <c r="H11" s="13" t="s">
        <v>54</v>
      </c>
      <c r="I11" s="15">
        <v>16.291599999999999</v>
      </c>
      <c r="K11" s="12" t="s">
        <v>64</v>
      </c>
      <c r="L11" s="13" t="s">
        <v>34</v>
      </c>
      <c r="M11" s="14" t="s">
        <v>71</v>
      </c>
      <c r="N11" s="15">
        <v>20.1587</v>
      </c>
      <c r="P11" s="12" t="s">
        <v>81</v>
      </c>
      <c r="Q11" s="13" t="s">
        <v>34</v>
      </c>
      <c r="R11" s="14" t="s">
        <v>88</v>
      </c>
      <c r="S11" s="15">
        <v>20.189299999999999</v>
      </c>
    </row>
    <row r="12" spans="1:19" x14ac:dyDescent="0.25">
      <c r="A12" s="12" t="s">
        <v>23</v>
      </c>
      <c r="B12" s="13" t="s">
        <v>35</v>
      </c>
      <c r="C12" s="14" t="s">
        <v>29</v>
      </c>
      <c r="D12" s="15">
        <v>9.4957600000000006</v>
      </c>
      <c r="F12" s="12" t="s">
        <v>48</v>
      </c>
      <c r="G12" s="13" t="s">
        <v>35</v>
      </c>
      <c r="H12" s="13" t="s">
        <v>54</v>
      </c>
      <c r="I12" s="15">
        <v>18.310300000000002</v>
      </c>
      <c r="K12" s="12" t="s">
        <v>65</v>
      </c>
      <c r="L12" s="13" t="s">
        <v>35</v>
      </c>
      <c r="M12" s="14" t="s">
        <v>71</v>
      </c>
      <c r="N12" s="15">
        <v>20.008099999999999</v>
      </c>
      <c r="P12" s="12" t="s">
        <v>82</v>
      </c>
      <c r="Q12" s="13" t="s">
        <v>35</v>
      </c>
      <c r="R12" s="14" t="s">
        <v>88</v>
      </c>
      <c r="S12" s="15">
        <v>20.6996</v>
      </c>
    </row>
    <row r="13" spans="1:19" x14ac:dyDescent="0.25">
      <c r="A13" s="12" t="s">
        <v>24</v>
      </c>
      <c r="B13" s="13" t="s">
        <v>35</v>
      </c>
      <c r="C13" s="14" t="s">
        <v>29</v>
      </c>
      <c r="D13" s="15">
        <v>9.6252499999999994</v>
      </c>
      <c r="F13" s="12" t="s">
        <v>49</v>
      </c>
      <c r="G13" s="13" t="s">
        <v>35</v>
      </c>
      <c r="H13" s="13" t="s">
        <v>54</v>
      </c>
      <c r="I13" s="15">
        <v>18.8658</v>
      </c>
      <c r="K13" s="12" t="s">
        <v>66</v>
      </c>
      <c r="L13" s="13" t="s">
        <v>35</v>
      </c>
      <c r="M13" s="14" t="s">
        <v>71</v>
      </c>
      <c r="N13" s="15">
        <v>20.136600000000001</v>
      </c>
      <c r="P13" s="12" t="s">
        <v>83</v>
      </c>
      <c r="Q13" s="13" t="s">
        <v>35</v>
      </c>
      <c r="R13" s="14" t="s">
        <v>88</v>
      </c>
      <c r="S13" s="15">
        <v>20.8828</v>
      </c>
    </row>
    <row r="14" spans="1:19" x14ac:dyDescent="0.25">
      <c r="A14" s="12" t="s">
        <v>25</v>
      </c>
      <c r="B14" s="13" t="s">
        <v>36</v>
      </c>
      <c r="C14" s="14" t="s">
        <v>29</v>
      </c>
      <c r="D14" s="15">
        <v>9.3908500000000004</v>
      </c>
      <c r="F14" s="12" t="s">
        <v>50</v>
      </c>
      <c r="G14" s="13" t="s">
        <v>36</v>
      </c>
      <c r="H14" s="13" t="s">
        <v>54</v>
      </c>
      <c r="I14" s="15">
        <v>16.7483</v>
      </c>
      <c r="K14" s="12" t="s">
        <v>67</v>
      </c>
      <c r="L14" s="13" t="s">
        <v>36</v>
      </c>
      <c r="M14" s="14" t="s">
        <v>71</v>
      </c>
      <c r="N14" s="15">
        <v>20.058199999999999</v>
      </c>
      <c r="P14" s="12" t="s">
        <v>84</v>
      </c>
      <c r="Q14" s="13" t="s">
        <v>36</v>
      </c>
      <c r="R14" s="14" t="s">
        <v>88</v>
      </c>
      <c r="S14" s="15">
        <v>20.349599999999999</v>
      </c>
    </row>
    <row r="15" spans="1:19" x14ac:dyDescent="0.25">
      <c r="A15" s="12" t="s">
        <v>26</v>
      </c>
      <c r="B15" s="13" t="s">
        <v>36</v>
      </c>
      <c r="C15" s="14" t="s">
        <v>29</v>
      </c>
      <c r="D15" s="15">
        <v>9.4102200000000007</v>
      </c>
      <c r="F15" s="12" t="s">
        <v>51</v>
      </c>
      <c r="G15" s="13" t="s">
        <v>36</v>
      </c>
      <c r="H15" s="13" t="s">
        <v>54</v>
      </c>
      <c r="I15" s="15">
        <v>16.5</v>
      </c>
      <c r="K15" s="12" t="s">
        <v>68</v>
      </c>
      <c r="L15" s="13" t="s">
        <v>36</v>
      </c>
      <c r="M15" s="14" t="s">
        <v>71</v>
      </c>
      <c r="N15" s="15">
        <v>19.922799999999999</v>
      </c>
      <c r="P15" s="12" t="s">
        <v>85</v>
      </c>
      <c r="Q15" s="13" t="s">
        <v>36</v>
      </c>
      <c r="R15" s="14" t="s">
        <v>88</v>
      </c>
      <c r="S15" s="15">
        <v>20.299600000000002</v>
      </c>
    </row>
    <row r="16" spans="1:19" x14ac:dyDescent="0.25">
      <c r="A16" s="12" t="s">
        <v>27</v>
      </c>
      <c r="B16" s="13" t="s">
        <v>37</v>
      </c>
      <c r="C16" s="14" t="s">
        <v>29</v>
      </c>
      <c r="D16" s="15">
        <v>9.3728999999999996</v>
      </c>
      <c r="F16" s="12" t="s">
        <v>52</v>
      </c>
      <c r="G16" s="13" t="s">
        <v>37</v>
      </c>
      <c r="H16" s="13" t="s">
        <v>54</v>
      </c>
      <c r="I16" s="15">
        <v>15.9468</v>
      </c>
      <c r="K16" s="12" t="s">
        <v>69</v>
      </c>
      <c r="L16" s="13" t="s">
        <v>37</v>
      </c>
      <c r="M16" s="14" t="s">
        <v>71</v>
      </c>
      <c r="N16" s="15">
        <v>19.9466</v>
      </c>
      <c r="P16" s="12" t="s">
        <v>86</v>
      </c>
      <c r="Q16" s="13" t="s">
        <v>37</v>
      </c>
      <c r="R16" s="14" t="s">
        <v>88</v>
      </c>
      <c r="S16" s="15">
        <v>19.994</v>
      </c>
    </row>
    <row r="17" spans="1:19" x14ac:dyDescent="0.25">
      <c r="A17" s="16" t="s">
        <v>28</v>
      </c>
      <c r="B17" s="17" t="s">
        <v>37</v>
      </c>
      <c r="C17" s="18" t="s">
        <v>29</v>
      </c>
      <c r="D17" s="19">
        <v>9.4078400000000002</v>
      </c>
      <c r="F17" s="16" t="s">
        <v>53</v>
      </c>
      <c r="G17" s="17" t="s">
        <v>37</v>
      </c>
      <c r="H17" s="17" t="s">
        <v>54</v>
      </c>
      <c r="I17" s="19">
        <v>16.070799999999998</v>
      </c>
      <c r="K17" s="16" t="s">
        <v>70</v>
      </c>
      <c r="L17" s="17" t="s">
        <v>37</v>
      </c>
      <c r="M17" s="18" t="s">
        <v>71</v>
      </c>
      <c r="N17" s="19">
        <v>20.091200000000001</v>
      </c>
      <c r="P17" s="16" t="s">
        <v>87</v>
      </c>
      <c r="Q17" s="17" t="s">
        <v>37</v>
      </c>
      <c r="R17" s="18" t="s">
        <v>88</v>
      </c>
      <c r="S17" s="19">
        <v>20.011900000000001</v>
      </c>
    </row>
    <row r="20" spans="1:19" x14ac:dyDescent="0.25">
      <c r="A20" s="9" t="s">
        <v>9</v>
      </c>
      <c r="B20" s="10" t="s">
        <v>10</v>
      </c>
      <c r="C20" s="10" t="s">
        <v>11</v>
      </c>
      <c r="D20" s="11" t="s">
        <v>12</v>
      </c>
      <c r="F20" s="9" t="s">
        <v>9</v>
      </c>
      <c r="G20" s="10" t="s">
        <v>10</v>
      </c>
      <c r="H20" s="10" t="s">
        <v>11</v>
      </c>
      <c r="I20" s="11" t="s">
        <v>12</v>
      </c>
      <c r="K20" s="9" t="s">
        <v>9</v>
      </c>
      <c r="L20" s="10" t="s">
        <v>10</v>
      </c>
      <c r="M20" s="10" t="s">
        <v>11</v>
      </c>
      <c r="N20" s="11" t="s">
        <v>12</v>
      </c>
      <c r="P20" s="9" t="s">
        <v>9</v>
      </c>
      <c r="Q20" s="10" t="s">
        <v>10</v>
      </c>
      <c r="R20" s="10" t="s">
        <v>11</v>
      </c>
      <c r="S20" s="11" t="s">
        <v>12</v>
      </c>
    </row>
    <row r="21" spans="1:19" x14ac:dyDescent="0.25">
      <c r="A21" s="12" t="s">
        <v>38</v>
      </c>
      <c r="B21" s="13" t="s">
        <v>8</v>
      </c>
      <c r="C21" s="14" t="s">
        <v>89</v>
      </c>
      <c r="D21" s="15">
        <v>16.252400000000002</v>
      </c>
      <c r="F21" s="12" t="s">
        <v>55</v>
      </c>
      <c r="G21" s="13" t="s">
        <v>8</v>
      </c>
      <c r="H21" s="22" t="s">
        <v>117</v>
      </c>
      <c r="I21" s="15">
        <v>15.5593</v>
      </c>
      <c r="K21" s="12" t="s">
        <v>72</v>
      </c>
      <c r="L21" s="13" t="s">
        <v>8</v>
      </c>
      <c r="M21" s="14" t="s">
        <v>90</v>
      </c>
      <c r="N21" s="15">
        <v>18.0778</v>
      </c>
      <c r="P21" s="12" t="s">
        <v>91</v>
      </c>
      <c r="Q21" s="13" t="s">
        <v>8</v>
      </c>
      <c r="R21" s="14" t="s">
        <v>107</v>
      </c>
      <c r="S21" s="15">
        <v>18.5701</v>
      </c>
    </row>
    <row r="22" spans="1:19" x14ac:dyDescent="0.25">
      <c r="A22" s="12" t="s">
        <v>39</v>
      </c>
      <c r="B22" s="13" t="s">
        <v>8</v>
      </c>
      <c r="C22" s="14" t="s">
        <v>89</v>
      </c>
      <c r="D22" s="15">
        <v>16.182700000000001</v>
      </c>
      <c r="F22" s="12" t="s">
        <v>56</v>
      </c>
      <c r="G22" s="13" t="s">
        <v>8</v>
      </c>
      <c r="H22" s="22" t="s">
        <v>117</v>
      </c>
      <c r="I22" s="15">
        <v>15.195399999999999</v>
      </c>
      <c r="K22" s="12" t="s">
        <v>73</v>
      </c>
      <c r="L22" s="13" t="s">
        <v>8</v>
      </c>
      <c r="M22" s="14" t="s">
        <v>90</v>
      </c>
      <c r="N22" s="15">
        <v>18.072600000000001</v>
      </c>
      <c r="P22" s="12" t="s">
        <v>92</v>
      </c>
      <c r="Q22" s="13" t="s">
        <v>8</v>
      </c>
      <c r="R22" s="14" t="s">
        <v>107</v>
      </c>
      <c r="S22" s="15">
        <v>18.721599999999999</v>
      </c>
    </row>
    <row r="23" spans="1:19" x14ac:dyDescent="0.25">
      <c r="A23" s="12" t="s">
        <v>40</v>
      </c>
      <c r="B23" s="13" t="s">
        <v>30</v>
      </c>
      <c r="C23" s="14" t="s">
        <v>89</v>
      </c>
      <c r="D23" s="15">
        <v>16.146599999999999</v>
      </c>
      <c r="F23" s="12" t="s">
        <v>57</v>
      </c>
      <c r="G23" s="13" t="s">
        <v>30</v>
      </c>
      <c r="H23" s="22" t="s">
        <v>117</v>
      </c>
      <c r="I23" s="15">
        <v>15.188499999999999</v>
      </c>
      <c r="K23" s="12" t="s">
        <v>74</v>
      </c>
      <c r="L23" s="13" t="s">
        <v>30</v>
      </c>
      <c r="M23" s="14" t="s">
        <v>90</v>
      </c>
      <c r="N23" s="15">
        <v>18.0639</v>
      </c>
      <c r="P23" s="12" t="s">
        <v>93</v>
      </c>
      <c r="Q23" s="13" t="s">
        <v>30</v>
      </c>
      <c r="R23" s="14" t="s">
        <v>107</v>
      </c>
      <c r="S23" s="15">
        <v>17.608699999999999</v>
      </c>
    </row>
    <row r="24" spans="1:19" x14ac:dyDescent="0.25">
      <c r="A24" s="12" t="s">
        <v>41</v>
      </c>
      <c r="B24" s="13" t="s">
        <v>31</v>
      </c>
      <c r="C24" s="14" t="s">
        <v>89</v>
      </c>
      <c r="D24" s="15">
        <v>16.183700000000002</v>
      </c>
      <c r="F24" s="12" t="s">
        <v>58</v>
      </c>
      <c r="G24" s="13" t="s">
        <v>31</v>
      </c>
      <c r="H24" s="22" t="s">
        <v>117</v>
      </c>
      <c r="I24" s="15">
        <v>14.977399999999999</v>
      </c>
      <c r="K24" s="12" t="s">
        <v>75</v>
      </c>
      <c r="L24" s="13" t="s">
        <v>31</v>
      </c>
      <c r="M24" s="14" t="s">
        <v>90</v>
      </c>
      <c r="N24" s="15">
        <v>18.113399999999999</v>
      </c>
      <c r="P24" s="12" t="s">
        <v>94</v>
      </c>
      <c r="Q24" s="13" t="s">
        <v>31</v>
      </c>
      <c r="R24" s="14" t="s">
        <v>107</v>
      </c>
      <c r="S24" s="15">
        <v>18.0807</v>
      </c>
    </row>
    <row r="25" spans="1:19" x14ac:dyDescent="0.25">
      <c r="A25" s="12" t="s">
        <v>42</v>
      </c>
      <c r="B25" s="13" t="s">
        <v>32</v>
      </c>
      <c r="C25" s="14" t="s">
        <v>89</v>
      </c>
      <c r="D25" s="15">
        <v>16.093499999999999</v>
      </c>
      <c r="F25" s="12" t="s">
        <v>59</v>
      </c>
      <c r="G25" s="13" t="s">
        <v>32</v>
      </c>
      <c r="H25" s="22" t="s">
        <v>117</v>
      </c>
      <c r="I25" s="15">
        <v>15.396699999999999</v>
      </c>
      <c r="K25" s="12" t="s">
        <v>76</v>
      </c>
      <c r="L25" s="13" t="s">
        <v>32</v>
      </c>
      <c r="M25" s="14" t="s">
        <v>90</v>
      </c>
      <c r="N25" s="15">
        <v>18.52</v>
      </c>
      <c r="P25" s="12" t="s">
        <v>95</v>
      </c>
      <c r="Q25" s="13" t="s">
        <v>32</v>
      </c>
      <c r="R25" s="14" t="s">
        <v>107</v>
      </c>
      <c r="S25" s="15">
        <v>20.5764</v>
      </c>
    </row>
    <row r="26" spans="1:19" x14ac:dyDescent="0.25">
      <c r="A26" s="12" t="s">
        <v>43</v>
      </c>
      <c r="B26" s="13" t="s">
        <v>32</v>
      </c>
      <c r="C26" s="14" t="s">
        <v>89</v>
      </c>
      <c r="D26" s="15">
        <v>16.203399999999998</v>
      </c>
      <c r="F26" s="12" t="s">
        <v>60</v>
      </c>
      <c r="G26" s="13" t="s">
        <v>32</v>
      </c>
      <c r="H26" s="22" t="s">
        <v>117</v>
      </c>
      <c r="I26" s="15">
        <v>14.821</v>
      </c>
      <c r="K26" s="12" t="s">
        <v>77</v>
      </c>
      <c r="L26" s="13" t="s">
        <v>32</v>
      </c>
      <c r="M26" s="14" t="s">
        <v>90</v>
      </c>
      <c r="N26" s="15">
        <v>18.461500000000001</v>
      </c>
      <c r="P26" s="12" t="s">
        <v>96</v>
      </c>
      <c r="Q26" s="13" t="s">
        <v>32</v>
      </c>
      <c r="R26" s="14" t="s">
        <v>107</v>
      </c>
      <c r="S26" s="15">
        <v>20.797000000000001</v>
      </c>
    </row>
    <row r="27" spans="1:19" x14ac:dyDescent="0.25">
      <c r="A27" s="12" t="s">
        <v>44</v>
      </c>
      <c r="B27" s="13" t="s">
        <v>33</v>
      </c>
      <c r="C27" s="14" t="s">
        <v>89</v>
      </c>
      <c r="D27" s="15">
        <v>15.528499999999999</v>
      </c>
      <c r="F27" s="12" t="s">
        <v>61</v>
      </c>
      <c r="G27" s="13" t="s">
        <v>33</v>
      </c>
      <c r="H27" s="22" t="s">
        <v>117</v>
      </c>
      <c r="I27" s="15">
        <v>14.5008</v>
      </c>
      <c r="K27" s="12" t="s">
        <v>78</v>
      </c>
      <c r="L27" s="13" t="s">
        <v>33</v>
      </c>
      <c r="M27" s="14" t="s">
        <v>90</v>
      </c>
      <c r="N27" s="15">
        <v>18.4511</v>
      </c>
      <c r="P27" s="12" t="s">
        <v>97</v>
      </c>
      <c r="Q27" s="13" t="s">
        <v>33</v>
      </c>
      <c r="R27" s="14" t="s">
        <v>107</v>
      </c>
      <c r="S27" s="15">
        <v>19.114599999999999</v>
      </c>
    </row>
    <row r="28" spans="1:19" x14ac:dyDescent="0.25">
      <c r="A28" s="12" t="s">
        <v>45</v>
      </c>
      <c r="B28" s="13" t="s">
        <v>33</v>
      </c>
      <c r="C28" s="14" t="s">
        <v>89</v>
      </c>
      <c r="D28" s="15">
        <v>15.946999999999999</v>
      </c>
      <c r="F28" s="12" t="s">
        <v>62</v>
      </c>
      <c r="G28" s="13" t="s">
        <v>33</v>
      </c>
      <c r="H28" s="22" t="s">
        <v>117</v>
      </c>
      <c r="I28" s="15">
        <v>14.5932</v>
      </c>
      <c r="K28" s="12" t="s">
        <v>79</v>
      </c>
      <c r="L28" s="13" t="s">
        <v>33</v>
      </c>
      <c r="M28" s="14" t="s">
        <v>90</v>
      </c>
      <c r="N28" s="15">
        <v>18.346800000000002</v>
      </c>
      <c r="P28" s="12" t="s">
        <v>98</v>
      </c>
      <c r="Q28" s="13" t="s">
        <v>33</v>
      </c>
      <c r="R28" s="14" t="s">
        <v>107</v>
      </c>
      <c r="S28" s="15">
        <v>19.1432</v>
      </c>
    </row>
    <row r="29" spans="1:19" x14ac:dyDescent="0.25">
      <c r="A29" s="12" t="s">
        <v>46</v>
      </c>
      <c r="B29" s="13" t="s">
        <v>34</v>
      </c>
      <c r="C29" s="14" t="s">
        <v>89</v>
      </c>
      <c r="D29" s="15">
        <v>16.128699999999998</v>
      </c>
      <c r="F29" s="12" t="s">
        <v>63</v>
      </c>
      <c r="G29" s="13" t="s">
        <v>34</v>
      </c>
      <c r="H29" s="22" t="s">
        <v>117</v>
      </c>
      <c r="I29" s="15">
        <v>15.3</v>
      </c>
      <c r="K29" s="12" t="s">
        <v>80</v>
      </c>
      <c r="L29" s="13" t="s">
        <v>34</v>
      </c>
      <c r="M29" s="14" t="s">
        <v>90</v>
      </c>
      <c r="N29" s="15">
        <v>18.824999999999999</v>
      </c>
      <c r="P29" s="12" t="s">
        <v>99</v>
      </c>
      <c r="Q29" s="13" t="s">
        <v>34</v>
      </c>
      <c r="R29" s="14" t="s">
        <v>107</v>
      </c>
      <c r="S29" s="15">
        <v>18.575299999999999</v>
      </c>
    </row>
    <row r="30" spans="1:19" x14ac:dyDescent="0.25">
      <c r="A30" s="12" t="s">
        <v>47</v>
      </c>
      <c r="B30" s="13" t="s">
        <v>34</v>
      </c>
      <c r="C30" s="14" t="s">
        <v>89</v>
      </c>
      <c r="D30" s="15">
        <v>16.177600000000002</v>
      </c>
      <c r="F30" s="12" t="s">
        <v>64</v>
      </c>
      <c r="G30" s="13" t="s">
        <v>34</v>
      </c>
      <c r="H30" s="22" t="s">
        <v>117</v>
      </c>
      <c r="I30" s="15">
        <v>15.2</v>
      </c>
      <c r="K30" s="12" t="s">
        <v>81</v>
      </c>
      <c r="L30" s="13" t="s">
        <v>34</v>
      </c>
      <c r="M30" s="14" t="s">
        <v>90</v>
      </c>
      <c r="N30" s="15">
        <v>18.887499999999999</v>
      </c>
      <c r="P30" s="12" t="s">
        <v>100</v>
      </c>
      <c r="Q30" s="13" t="s">
        <v>34</v>
      </c>
      <c r="R30" s="14" t="s">
        <v>107</v>
      </c>
      <c r="S30" s="15">
        <v>18.008700000000001</v>
      </c>
    </row>
    <row r="31" spans="1:19" x14ac:dyDescent="0.25">
      <c r="A31" s="12" t="s">
        <v>48</v>
      </c>
      <c r="B31" s="13" t="s">
        <v>35</v>
      </c>
      <c r="C31" s="14" t="s">
        <v>89</v>
      </c>
      <c r="D31" s="15">
        <v>16.397600000000001</v>
      </c>
      <c r="F31" s="12" t="s">
        <v>65</v>
      </c>
      <c r="G31" s="13" t="s">
        <v>35</v>
      </c>
      <c r="H31" s="22" t="s">
        <v>117</v>
      </c>
      <c r="I31" s="15">
        <v>15.9</v>
      </c>
      <c r="K31" s="12" t="s">
        <v>82</v>
      </c>
      <c r="L31" s="13" t="s">
        <v>35</v>
      </c>
      <c r="M31" s="14" t="s">
        <v>90</v>
      </c>
      <c r="N31" s="15">
        <v>18.3812</v>
      </c>
      <c r="P31" s="12" t="s">
        <v>101</v>
      </c>
      <c r="Q31" s="13" t="s">
        <v>35</v>
      </c>
      <c r="R31" s="14" t="s">
        <v>107</v>
      </c>
      <c r="S31" s="15">
        <v>20.160699999999999</v>
      </c>
    </row>
    <row r="32" spans="1:19" x14ac:dyDescent="0.25">
      <c r="A32" s="12" t="s">
        <v>49</v>
      </c>
      <c r="B32" s="13" t="s">
        <v>35</v>
      </c>
      <c r="C32" s="14" t="s">
        <v>89</v>
      </c>
      <c r="D32" s="15">
        <v>16.181000000000001</v>
      </c>
      <c r="F32" s="12" t="s">
        <v>66</v>
      </c>
      <c r="G32" s="13" t="s">
        <v>35</v>
      </c>
      <c r="H32" s="22" t="s">
        <v>117</v>
      </c>
      <c r="I32" s="15">
        <v>15.7</v>
      </c>
      <c r="K32" s="12" t="s">
        <v>83</v>
      </c>
      <c r="L32" s="13" t="s">
        <v>35</v>
      </c>
      <c r="M32" s="14" t="s">
        <v>90</v>
      </c>
      <c r="N32" s="15">
        <v>18.6477</v>
      </c>
      <c r="P32" s="12" t="s">
        <v>102</v>
      </c>
      <c r="Q32" s="13" t="s">
        <v>35</v>
      </c>
      <c r="R32" s="14" t="s">
        <v>107</v>
      </c>
      <c r="S32" s="15">
        <v>20.3766</v>
      </c>
    </row>
    <row r="33" spans="1:19" x14ac:dyDescent="0.25">
      <c r="A33" s="12" t="s">
        <v>50</v>
      </c>
      <c r="B33" s="13" t="s">
        <v>36</v>
      </c>
      <c r="C33" s="14" t="s">
        <v>89</v>
      </c>
      <c r="D33" s="15">
        <v>16.2562</v>
      </c>
      <c r="F33" s="12" t="s">
        <v>67</v>
      </c>
      <c r="G33" s="13" t="s">
        <v>36</v>
      </c>
      <c r="H33" s="22" t="s">
        <v>117</v>
      </c>
      <c r="I33" s="15">
        <v>15.1168</v>
      </c>
      <c r="K33" s="12" t="s">
        <v>84</v>
      </c>
      <c r="L33" s="13" t="s">
        <v>36</v>
      </c>
      <c r="M33" s="14" t="s">
        <v>90</v>
      </c>
      <c r="N33" s="15">
        <v>18.716899999999999</v>
      </c>
      <c r="P33" s="12" t="s">
        <v>103</v>
      </c>
      <c r="Q33" s="13" t="s">
        <v>36</v>
      </c>
      <c r="R33" s="14" t="s">
        <v>107</v>
      </c>
      <c r="S33" s="15">
        <v>19.351600000000001</v>
      </c>
    </row>
    <row r="34" spans="1:19" x14ac:dyDescent="0.25">
      <c r="A34" s="12" t="s">
        <v>51</v>
      </c>
      <c r="B34" s="13" t="s">
        <v>36</v>
      </c>
      <c r="C34" s="14" t="s">
        <v>89</v>
      </c>
      <c r="D34" s="15">
        <v>16.099</v>
      </c>
      <c r="F34" s="12" t="s">
        <v>68</v>
      </c>
      <c r="G34" s="13" t="s">
        <v>36</v>
      </c>
      <c r="H34" s="22" t="s">
        <v>117</v>
      </c>
      <c r="I34" s="15">
        <v>14.9224</v>
      </c>
      <c r="K34" s="12" t="s">
        <v>85</v>
      </c>
      <c r="L34" s="13" t="s">
        <v>36</v>
      </c>
      <c r="M34" s="14" t="s">
        <v>90</v>
      </c>
      <c r="N34" s="15">
        <v>18.182200000000002</v>
      </c>
      <c r="P34" s="12" t="s">
        <v>104</v>
      </c>
      <c r="Q34" s="13" t="s">
        <v>36</v>
      </c>
      <c r="R34" s="14" t="s">
        <v>107</v>
      </c>
      <c r="S34" s="15">
        <v>19.736499999999999</v>
      </c>
    </row>
    <row r="35" spans="1:19" x14ac:dyDescent="0.25">
      <c r="A35" s="12" t="s">
        <v>52</v>
      </c>
      <c r="B35" s="13" t="s">
        <v>37</v>
      </c>
      <c r="C35" s="14" t="s">
        <v>89</v>
      </c>
      <c r="D35" s="15">
        <v>15.883800000000001</v>
      </c>
      <c r="F35" s="12" t="s">
        <v>69</v>
      </c>
      <c r="G35" s="13" t="s">
        <v>37</v>
      </c>
      <c r="H35" s="22" t="s">
        <v>117</v>
      </c>
      <c r="I35" s="15">
        <v>15.0139</v>
      </c>
      <c r="K35" s="12" t="s">
        <v>86</v>
      </c>
      <c r="L35" s="13" t="s">
        <v>37</v>
      </c>
      <c r="M35" s="14" t="s">
        <v>90</v>
      </c>
      <c r="N35" s="15">
        <v>18.5547</v>
      </c>
      <c r="P35" s="12" t="s">
        <v>105</v>
      </c>
      <c r="Q35" s="13" t="s">
        <v>37</v>
      </c>
      <c r="R35" s="14" t="s">
        <v>107</v>
      </c>
      <c r="S35" s="15">
        <v>18.309100000000001</v>
      </c>
    </row>
    <row r="36" spans="1:19" x14ac:dyDescent="0.25">
      <c r="A36" s="16" t="s">
        <v>53</v>
      </c>
      <c r="B36" s="17" t="s">
        <v>37</v>
      </c>
      <c r="C36" s="18" t="s">
        <v>89</v>
      </c>
      <c r="D36" s="19">
        <v>16.0014</v>
      </c>
      <c r="F36" s="16" t="s">
        <v>70</v>
      </c>
      <c r="G36" s="17" t="s">
        <v>37</v>
      </c>
      <c r="H36" s="23" t="s">
        <v>117</v>
      </c>
      <c r="I36" s="19">
        <v>15.2828</v>
      </c>
      <c r="K36" s="16" t="s">
        <v>87</v>
      </c>
      <c r="L36" s="17" t="s">
        <v>37</v>
      </c>
      <c r="M36" s="18" t="s">
        <v>90</v>
      </c>
      <c r="N36" s="19">
        <v>18.537500000000001</v>
      </c>
      <c r="P36" s="16" t="s">
        <v>106</v>
      </c>
      <c r="Q36" s="17" t="s">
        <v>37</v>
      </c>
      <c r="R36" s="18" t="s">
        <v>107</v>
      </c>
      <c r="S36" s="19">
        <v>18.513300000000001</v>
      </c>
    </row>
    <row r="39" spans="1:19" x14ac:dyDescent="0.25">
      <c r="A39" s="9" t="s">
        <v>9</v>
      </c>
      <c r="B39" s="10" t="s">
        <v>10</v>
      </c>
      <c r="C39" s="10" t="s">
        <v>11</v>
      </c>
      <c r="D39" s="11" t="s">
        <v>12</v>
      </c>
    </row>
    <row r="40" spans="1:19" x14ac:dyDescent="0.25">
      <c r="A40" s="12" t="s">
        <v>13</v>
      </c>
      <c r="B40" s="13" t="s">
        <v>8</v>
      </c>
      <c r="C40" s="14" t="s">
        <v>108</v>
      </c>
      <c r="D40" s="15">
        <v>32.520200000000003</v>
      </c>
    </row>
    <row r="41" spans="1:19" x14ac:dyDescent="0.25">
      <c r="A41" s="12" t="s">
        <v>14</v>
      </c>
      <c r="B41" s="13" t="s">
        <v>8</v>
      </c>
      <c r="C41" s="14" t="s">
        <v>108</v>
      </c>
      <c r="D41" s="15">
        <v>32.857999999999997</v>
      </c>
    </row>
    <row r="42" spans="1:19" x14ac:dyDescent="0.25">
      <c r="A42" s="12" t="s">
        <v>15</v>
      </c>
      <c r="B42" s="13" t="s">
        <v>30</v>
      </c>
      <c r="C42" s="14" t="s">
        <v>108</v>
      </c>
      <c r="D42" s="15">
        <v>30.308399999999999</v>
      </c>
    </row>
    <row r="43" spans="1:19" x14ac:dyDescent="0.25">
      <c r="A43" s="12" t="s">
        <v>16</v>
      </c>
      <c r="B43" s="13" t="s">
        <v>31</v>
      </c>
      <c r="C43" s="14" t="s">
        <v>108</v>
      </c>
      <c r="D43" s="15">
        <v>30.4742</v>
      </c>
    </row>
    <row r="44" spans="1:19" x14ac:dyDescent="0.25">
      <c r="A44" s="12" t="s">
        <v>17</v>
      </c>
      <c r="B44" s="13" t="s">
        <v>32</v>
      </c>
      <c r="C44" s="14" t="s">
        <v>108</v>
      </c>
      <c r="D44" s="15">
        <v>30.2118</v>
      </c>
    </row>
    <row r="45" spans="1:19" x14ac:dyDescent="0.25">
      <c r="A45" s="12" t="s">
        <v>18</v>
      </c>
      <c r="B45" s="13" t="s">
        <v>32</v>
      </c>
      <c r="C45" s="14" t="s">
        <v>108</v>
      </c>
      <c r="D45" s="15">
        <v>30.4254</v>
      </c>
    </row>
    <row r="46" spans="1:19" x14ac:dyDescent="0.25">
      <c r="A46" s="12" t="s">
        <v>19</v>
      </c>
      <c r="B46" s="13" t="s">
        <v>33</v>
      </c>
      <c r="C46" s="14" t="s">
        <v>108</v>
      </c>
      <c r="D46" s="15">
        <v>30.788799999999998</v>
      </c>
    </row>
    <row r="47" spans="1:19" x14ac:dyDescent="0.25">
      <c r="A47" s="12" t="s">
        <v>20</v>
      </c>
      <c r="B47" s="13" t="s">
        <v>33</v>
      </c>
      <c r="C47" s="14" t="s">
        <v>108</v>
      </c>
      <c r="D47" s="15">
        <v>30.524000000000001</v>
      </c>
    </row>
    <row r="48" spans="1:19" x14ac:dyDescent="0.25">
      <c r="A48" s="12" t="s">
        <v>21</v>
      </c>
      <c r="B48" s="13" t="s">
        <v>34</v>
      </c>
      <c r="C48" s="14" t="s">
        <v>108</v>
      </c>
      <c r="D48" s="15">
        <v>33.067900000000002</v>
      </c>
    </row>
    <row r="49" spans="1:4" x14ac:dyDescent="0.25">
      <c r="A49" s="12" t="s">
        <v>22</v>
      </c>
      <c r="B49" s="13" t="s">
        <v>34</v>
      </c>
      <c r="C49" s="14" t="s">
        <v>108</v>
      </c>
      <c r="D49" s="15">
        <v>32.820700000000002</v>
      </c>
    </row>
    <row r="50" spans="1:4" x14ac:dyDescent="0.25">
      <c r="A50" s="12" t="s">
        <v>23</v>
      </c>
      <c r="B50" s="13" t="s">
        <v>35</v>
      </c>
      <c r="C50" s="14" t="s">
        <v>108</v>
      </c>
      <c r="D50" s="15">
        <v>30.646999999999998</v>
      </c>
    </row>
    <row r="51" spans="1:4" x14ac:dyDescent="0.25">
      <c r="A51" s="12" t="s">
        <v>24</v>
      </c>
      <c r="B51" s="13" t="s">
        <v>35</v>
      </c>
      <c r="C51" s="14" t="s">
        <v>108</v>
      </c>
      <c r="D51" s="15">
        <v>30.8765</v>
      </c>
    </row>
    <row r="52" spans="1:4" x14ac:dyDescent="0.25">
      <c r="A52" s="12" t="s">
        <v>25</v>
      </c>
      <c r="B52" s="13" t="s">
        <v>36</v>
      </c>
      <c r="C52" s="14" t="s">
        <v>108</v>
      </c>
      <c r="D52" s="15">
        <v>31.872599999999998</v>
      </c>
    </row>
    <row r="53" spans="1:4" x14ac:dyDescent="0.25">
      <c r="A53" s="12" t="s">
        <v>26</v>
      </c>
      <c r="B53" s="13" t="s">
        <v>36</v>
      </c>
      <c r="C53" s="14" t="s">
        <v>108</v>
      </c>
      <c r="D53" s="15">
        <v>31.567599999999999</v>
      </c>
    </row>
    <row r="54" spans="1:4" x14ac:dyDescent="0.25">
      <c r="A54" s="12" t="s">
        <v>27</v>
      </c>
      <c r="B54" s="13" t="s">
        <v>37</v>
      </c>
      <c r="C54" s="14" t="s">
        <v>108</v>
      </c>
      <c r="D54" s="15">
        <v>32.773099999999999</v>
      </c>
    </row>
    <row r="55" spans="1:4" x14ac:dyDescent="0.25">
      <c r="A55" s="16" t="s">
        <v>28</v>
      </c>
      <c r="B55" s="17" t="s">
        <v>37</v>
      </c>
      <c r="C55" s="18" t="s">
        <v>108</v>
      </c>
      <c r="D55" s="19">
        <v>32.162399999999998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RANKL</vt:lpstr>
      <vt:lpstr>OPG</vt:lpstr>
      <vt:lpstr>LRP6</vt:lpstr>
      <vt:lpstr>B Catenin</vt:lpstr>
      <vt:lpstr>GSK3b</vt:lpstr>
      <vt:lpstr>BMP2</vt:lpstr>
      <vt:lpstr>ID1</vt:lpstr>
      <vt:lpstr>AXIN2</vt:lpstr>
      <vt:lpstr>CT Values</vt:lpstr>
    </vt:vector>
  </TitlesOfParts>
  <Company>Dept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Sree</cp:lastModifiedBy>
  <dcterms:created xsi:type="dcterms:W3CDTF">2019-05-09T18:32:54Z</dcterms:created>
  <dcterms:modified xsi:type="dcterms:W3CDTF">2022-01-06T16:44:03Z</dcterms:modified>
</cp:coreProperties>
</file>