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ie\Dropbox\Manuscripts\eLife submission\Accepted with minor revisions\Organized by figure\Figure 2 files (POA opto)\"/>
    </mc:Choice>
  </mc:AlternateContent>
  <xr:revisionPtr revIDLastSave="0" documentId="13_ncr:1_{D9971B5D-70F5-4DC9-AB04-FE7E1D3365BC}" xr6:coauthVersionLast="45" xr6:coauthVersionMax="45" xr10:uidLastSave="{00000000-0000-0000-0000-000000000000}"/>
  <bookViews>
    <workbookView xWindow="-110" yWindow="-110" windowWidth="19420" windowHeight="10420" activeTab="1" xr2:uid="{99CBEB73-9746-419C-9C69-6CBD137A226E}"/>
  </bookViews>
  <sheets>
    <sheet name="ISH (Fig 2C, N=2)" sheetId="6" r:id="rId1"/>
    <sheet name="USVs (Fig. 2F, left, middle)" sheetId="1" r:id="rId2"/>
    <sheet name="Latency (Fig. 2F, right)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  <c r="G6" i="1"/>
  <c r="G5" i="1"/>
  <c r="H7" i="1"/>
  <c r="H5" i="1"/>
  <c r="I5" i="2"/>
  <c r="I7" i="2"/>
  <c r="I6" i="2"/>
  <c r="D14" i="6"/>
  <c r="E14" i="6"/>
  <c r="F14" i="6"/>
  <c r="C3" i="6"/>
  <c r="C6" i="6" s="1"/>
  <c r="D6" i="6"/>
  <c r="E6" i="6"/>
  <c r="F6" i="6"/>
  <c r="C7" i="6" l="1"/>
  <c r="D7" i="6"/>
  <c r="E7" i="6"/>
  <c r="C10" i="6"/>
  <c r="C14" i="6" s="1"/>
  <c r="C12" i="6"/>
  <c r="D18" i="6"/>
  <c r="E18" i="6"/>
  <c r="F18" i="6"/>
  <c r="E15" i="6" l="1"/>
  <c r="C15" i="6"/>
  <c r="E19" i="6"/>
  <c r="C18" i="6"/>
  <c r="C19" i="6" s="1"/>
  <c r="H6" i="1" l="1"/>
</calcChain>
</file>

<file path=xl/sharedStrings.xml><?xml version="1.0" encoding="utf-8"?>
<sst xmlns="http://schemas.openxmlformats.org/spreadsheetml/2006/main" count="125" uniqueCount="79">
  <si>
    <t>USVs per stim</t>
  </si>
  <si>
    <t>retro-Cre</t>
  </si>
  <si>
    <t>VM30</t>
  </si>
  <si>
    <t>VM151</t>
  </si>
  <si>
    <t>VM152</t>
  </si>
  <si>
    <t>VM222</t>
  </si>
  <si>
    <t>VM221</t>
  </si>
  <si>
    <t>VM227</t>
  </si>
  <si>
    <t>VM253</t>
  </si>
  <si>
    <t>VM254</t>
  </si>
  <si>
    <t>VM114</t>
  </si>
  <si>
    <t>VM132</t>
  </si>
  <si>
    <t>VM162</t>
  </si>
  <si>
    <t>KAT012</t>
  </si>
  <si>
    <t>VM177</t>
  </si>
  <si>
    <t>VM178</t>
  </si>
  <si>
    <t>VM240</t>
  </si>
  <si>
    <t>VM241</t>
  </si>
  <si>
    <t>VM233</t>
  </si>
  <si>
    <t>Controls</t>
  </si>
  <si>
    <t>VM281</t>
  </si>
  <si>
    <t>VM282</t>
  </si>
  <si>
    <t>VM283</t>
  </si>
  <si>
    <t>VM284</t>
  </si>
  <si>
    <t>VM285</t>
  </si>
  <si>
    <t>VM144</t>
  </si>
  <si>
    <t>VM32</t>
  </si>
  <si>
    <t>VM33</t>
  </si>
  <si>
    <t>VM34</t>
  </si>
  <si>
    <t>VM 57</t>
  </si>
  <si>
    <t>VM 59</t>
  </si>
  <si>
    <t>VM 63</t>
  </si>
  <si>
    <t>VM146</t>
  </si>
  <si>
    <t>VM113</t>
  </si>
  <si>
    <t>VM31</t>
  </si>
  <si>
    <t>USVs per second stim</t>
  </si>
  <si>
    <t>POA-&gt;PAG</t>
  </si>
  <si>
    <t>Vglut-Cre Control</t>
  </si>
  <si>
    <t>VMH Control</t>
  </si>
  <si>
    <t>Esr-1 Cre Terminals</t>
  </si>
  <si>
    <t>Esr-1 Cre Cell Bodies</t>
  </si>
  <si>
    <t>VTA Terminals Control</t>
  </si>
  <si>
    <t>USVs/second stim</t>
  </si>
  <si>
    <t>VM290</t>
  </si>
  <si>
    <t>VM291</t>
  </si>
  <si>
    <t>VM292</t>
  </si>
  <si>
    <t>Proportion</t>
  </si>
  <si>
    <t xml:space="preserve"> </t>
  </si>
  <si>
    <t>VM215</t>
  </si>
  <si>
    <t>VM251</t>
  </si>
  <si>
    <t>latencies from opto stim to first USV</t>
  </si>
  <si>
    <t>Mean latency</t>
  </si>
  <si>
    <t>grand total</t>
  </si>
  <si>
    <t>slide 1 section 010</t>
  </si>
  <si>
    <t>slide 1 section 008</t>
  </si>
  <si>
    <t>slide 1 section 007</t>
  </si>
  <si>
    <t>slide 1 section 006</t>
  </si>
  <si>
    <t>total</t>
  </si>
  <si>
    <t>section number</t>
  </si>
  <si>
    <t>total scored</t>
  </si>
  <si>
    <t>positive for both</t>
  </si>
  <si>
    <t>Esr1+ only</t>
  </si>
  <si>
    <t>VGAT+ only</t>
  </si>
  <si>
    <t>proportion total</t>
  </si>
  <si>
    <t>mouse 1 (VM160)</t>
  </si>
  <si>
    <t>mouse 2 (VM229)</t>
  </si>
  <si>
    <t>viral strategy</t>
  </si>
  <si>
    <t>mouse ID</t>
  </si>
  <si>
    <t>median latency</t>
  </si>
  <si>
    <t>mean latency</t>
  </si>
  <si>
    <t>min latency</t>
  </si>
  <si>
    <t>summary by viral strategy</t>
  </si>
  <si>
    <t>proportion stim trials with USVs</t>
  </si>
  <si>
    <t>VMH-PAG</t>
  </si>
  <si>
    <t>Esr1 VTA terminals</t>
  </si>
  <si>
    <t>Esr1 POA-GFP</t>
  </si>
  <si>
    <t>Vglut-Cre POA</t>
  </si>
  <si>
    <t>Summary</t>
  </si>
  <si>
    <t>Esr1 POA-GFP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</si>
</sst>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0" fontId="1" fillId="0" borderId="0" xfId="0" applyFont="1" applyFill="1"/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86A3-3E88-48A8-B3A3-6A795ECDCAA5}">
  <dimension ref="B1:P19"/>
  <sheetViews>
    <sheetView zoomScale="94" zoomScaleNormal="94" workbookViewId="0">
      <selection activeCell="H11" sqref="H11:H12"/>
    </sheetView>
  </sheetViews>
  <sheetFormatPr defaultColWidth="9.1796875" defaultRowHeight="14.5" x14ac:dyDescent="0.35"/>
  <cols>
    <col min="1" max="1" width="9.1796875" style="5"/>
    <col min="2" max="2" width="20.453125" style="5" customWidth="1"/>
    <col min="3" max="3" width="19.54296875" style="5" customWidth="1"/>
    <col min="4" max="4" width="13" style="5" customWidth="1"/>
    <col min="5" max="5" width="14.81640625" style="5" customWidth="1"/>
    <col min="6" max="16384" width="9.1796875" style="5"/>
  </cols>
  <sheetData>
    <row r="1" spans="2:16" x14ac:dyDescent="0.35">
      <c r="B1" s="6" t="s">
        <v>64</v>
      </c>
    </row>
    <row r="2" spans="2:16" x14ac:dyDescent="0.35">
      <c r="B2" s="5" t="s">
        <v>58</v>
      </c>
      <c r="C2" s="6" t="s">
        <v>60</v>
      </c>
      <c r="D2" s="6" t="s">
        <v>61</v>
      </c>
      <c r="E2" s="6" t="s">
        <v>62</v>
      </c>
      <c r="F2" s="6" t="s">
        <v>59</v>
      </c>
    </row>
    <row r="3" spans="2:16" x14ac:dyDescent="0.35">
      <c r="B3" s="5" t="s">
        <v>55</v>
      </c>
      <c r="C3" s="5">
        <f>41-8</f>
        <v>33</v>
      </c>
      <c r="D3" s="5">
        <v>0</v>
      </c>
      <c r="E3" s="5">
        <v>6</v>
      </c>
      <c r="F3" s="5">
        <v>39</v>
      </c>
    </row>
    <row r="4" spans="2:16" x14ac:dyDescent="0.35">
      <c r="B4" s="5" t="s">
        <v>54</v>
      </c>
      <c r="C4" s="5">
        <v>140</v>
      </c>
      <c r="D4" s="5">
        <v>0</v>
      </c>
      <c r="E4" s="5">
        <v>8</v>
      </c>
      <c r="F4" s="5">
        <v>148</v>
      </c>
    </row>
    <row r="6" spans="2:16" x14ac:dyDescent="0.35">
      <c r="B6" s="5" t="s">
        <v>57</v>
      </c>
      <c r="C6" s="5">
        <f>SUM(C3:C4)</f>
        <v>173</v>
      </c>
      <c r="D6" s="5">
        <f>SUM(D3:D4)</f>
        <v>0</v>
      </c>
      <c r="E6" s="5">
        <f>SUM(E3:E4)</f>
        <v>14</v>
      </c>
      <c r="F6" s="5">
        <f>SUM(F3:F4)</f>
        <v>187</v>
      </c>
      <c r="H6"/>
      <c r="I6"/>
      <c r="J6"/>
      <c r="K6"/>
      <c r="L6"/>
      <c r="M6"/>
      <c r="N6"/>
      <c r="O6"/>
      <c r="P6"/>
    </row>
    <row r="7" spans="2:16" x14ac:dyDescent="0.35">
      <c r="B7" s="5" t="s">
        <v>63</v>
      </c>
      <c r="C7" s="5">
        <f>C6/F6</f>
        <v>0.92513368983957223</v>
      </c>
      <c r="D7" s="5">
        <f>D6/F6</f>
        <v>0</v>
      </c>
      <c r="E7" s="5">
        <f>E6/F6</f>
        <v>7.4866310160427801E-2</v>
      </c>
      <c r="H7"/>
      <c r="I7"/>
      <c r="J7"/>
      <c r="K7"/>
      <c r="L7"/>
      <c r="M7"/>
      <c r="N7"/>
      <c r="O7"/>
      <c r="P7"/>
    </row>
    <row r="8" spans="2:16" x14ac:dyDescent="0.35">
      <c r="H8"/>
      <c r="I8"/>
      <c r="J8"/>
      <c r="K8"/>
      <c r="L8"/>
      <c r="M8"/>
      <c r="N8"/>
      <c r="O8"/>
      <c r="P8"/>
    </row>
    <row r="9" spans="2:16" x14ac:dyDescent="0.35">
      <c r="B9" s="6" t="s">
        <v>65</v>
      </c>
      <c r="C9" s="6" t="s">
        <v>60</v>
      </c>
      <c r="D9" s="6" t="s">
        <v>61</v>
      </c>
      <c r="E9" s="6" t="s">
        <v>62</v>
      </c>
      <c r="F9" s="6" t="s">
        <v>59</v>
      </c>
    </row>
    <row r="10" spans="2:16" x14ac:dyDescent="0.35">
      <c r="B10" s="5" t="s">
        <v>56</v>
      </c>
      <c r="C10" s="5">
        <f>F10-E10</f>
        <v>32</v>
      </c>
      <c r="D10" s="5">
        <v>0</v>
      </c>
      <c r="E10" s="5">
        <v>18</v>
      </c>
      <c r="F10" s="5">
        <v>50</v>
      </c>
    </row>
    <row r="11" spans="2:16" x14ac:dyDescent="0.35">
      <c r="B11" s="5" t="s">
        <v>54</v>
      </c>
      <c r="C11" s="5">
        <v>25</v>
      </c>
      <c r="D11" s="5">
        <v>0</v>
      </c>
      <c r="E11" s="5">
        <v>4</v>
      </c>
      <c r="F11" s="5">
        <v>29</v>
      </c>
    </row>
    <row r="12" spans="2:16" x14ac:dyDescent="0.35">
      <c r="B12" s="5" t="s">
        <v>53</v>
      </c>
      <c r="C12" s="5">
        <f>F12-E12</f>
        <v>47</v>
      </c>
      <c r="D12" s="5">
        <v>0</v>
      </c>
      <c r="E12" s="5">
        <v>6</v>
      </c>
      <c r="F12" s="5">
        <v>53</v>
      </c>
    </row>
    <row r="14" spans="2:16" x14ac:dyDescent="0.35">
      <c r="B14" s="5" t="s">
        <v>57</v>
      </c>
      <c r="C14" s="5">
        <f>SUM(C10:C12)</f>
        <v>104</v>
      </c>
      <c r="D14" s="5">
        <f>SUM(D10:D12)</f>
        <v>0</v>
      </c>
      <c r="E14" s="5">
        <f>SUM(E10:E12)</f>
        <v>28</v>
      </c>
      <c r="F14" s="5">
        <f>SUM(F10:F12)</f>
        <v>132</v>
      </c>
    </row>
    <row r="15" spans="2:16" x14ac:dyDescent="0.35">
      <c r="B15" s="5" t="s">
        <v>63</v>
      </c>
      <c r="C15" s="5">
        <f>C14/F14</f>
        <v>0.78787878787878785</v>
      </c>
      <c r="E15" s="5">
        <f>E14/F14</f>
        <v>0.21212121212121213</v>
      </c>
    </row>
    <row r="17" spans="2:6" x14ac:dyDescent="0.35">
      <c r="B17" s="6" t="s">
        <v>52</v>
      </c>
      <c r="C17" s="6" t="s">
        <v>60</v>
      </c>
      <c r="D17" s="6" t="s">
        <v>61</v>
      </c>
      <c r="E17" s="6" t="s">
        <v>62</v>
      </c>
      <c r="F17" s="6" t="s">
        <v>59</v>
      </c>
    </row>
    <row r="18" spans="2:6" x14ac:dyDescent="0.35">
      <c r="B18" s="5" t="s">
        <v>57</v>
      </c>
      <c r="C18" s="5">
        <f>SUM(C6,C14)</f>
        <v>277</v>
      </c>
      <c r="D18" s="5">
        <f>SUM(D6,D14)</f>
        <v>0</v>
      </c>
      <c r="E18" s="5">
        <f>SUM(E6,E14)</f>
        <v>42</v>
      </c>
      <c r="F18" s="5">
        <f>SUM(F6,F14)</f>
        <v>319</v>
      </c>
    </row>
    <row r="19" spans="2:6" x14ac:dyDescent="0.35">
      <c r="B19" s="5" t="s">
        <v>63</v>
      </c>
      <c r="C19" s="5">
        <f>C18/F18</f>
        <v>0.86833855799373039</v>
      </c>
      <c r="E19" s="5">
        <f>E18/F18</f>
        <v>0.13166144200626959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00BA0-F9A4-40BC-A005-01B12803254E}">
  <dimension ref="A1:S48"/>
  <sheetViews>
    <sheetView tabSelected="1" zoomScale="80" zoomScaleNormal="80" workbookViewId="0">
      <selection activeCell="E28" sqref="E28"/>
    </sheetView>
  </sheetViews>
  <sheetFormatPr defaultRowHeight="14.5" x14ac:dyDescent="0.35"/>
  <cols>
    <col min="1" max="1" width="20.26953125" customWidth="1"/>
    <col min="2" max="2" width="13.26953125" customWidth="1"/>
    <col min="3" max="3" width="28.90625" customWidth="1"/>
    <col min="4" max="4" width="21.36328125" customWidth="1"/>
    <col min="5" max="5" width="22.90625" customWidth="1"/>
    <col min="6" max="6" width="20.36328125" customWidth="1"/>
    <col min="9" max="9" width="17.54296875" customWidth="1"/>
    <col min="11" max="11" width="19.453125" customWidth="1"/>
    <col min="12" max="12" width="18.26953125" customWidth="1"/>
    <col min="13" max="13" width="21.54296875" customWidth="1"/>
    <col min="14" max="14" width="18.08984375" customWidth="1"/>
    <col min="22" max="22" width="12.1796875" customWidth="1"/>
  </cols>
  <sheetData>
    <row r="1" spans="1:17" x14ac:dyDescent="0.35">
      <c r="A1" t="s">
        <v>0</v>
      </c>
    </row>
    <row r="2" spans="1:17" x14ac:dyDescent="0.35">
      <c r="D2" s="6"/>
    </row>
    <row r="3" spans="1:17" x14ac:dyDescent="0.35">
      <c r="A3" s="6" t="s">
        <v>66</v>
      </c>
      <c r="B3" s="6" t="s">
        <v>67</v>
      </c>
      <c r="C3" s="4" t="s">
        <v>72</v>
      </c>
      <c r="D3" s="6" t="s">
        <v>35</v>
      </c>
      <c r="F3" s="6" t="s">
        <v>77</v>
      </c>
    </row>
    <row r="4" spans="1:17" x14ac:dyDescent="0.35">
      <c r="A4" t="s">
        <v>1</v>
      </c>
      <c r="B4" s="3" t="s">
        <v>2</v>
      </c>
      <c r="C4" s="2">
        <v>0.57627118644067798</v>
      </c>
      <c r="D4">
        <v>2.3088235294117649</v>
      </c>
      <c r="G4" s="6" t="s">
        <v>42</v>
      </c>
      <c r="H4" s="6" t="s">
        <v>46</v>
      </c>
    </row>
    <row r="5" spans="1:17" x14ac:dyDescent="0.35">
      <c r="B5" s="3" t="s">
        <v>34</v>
      </c>
      <c r="C5" s="2">
        <v>1</v>
      </c>
      <c r="D5">
        <v>5.1896551724137998</v>
      </c>
      <c r="F5" t="s">
        <v>36</v>
      </c>
      <c r="G5">
        <f>AVERAGE(D4:D11)</f>
        <v>2.69016459052273</v>
      </c>
      <c r="H5">
        <f>AVERAGE(C4:C11)</f>
        <v>0.58064575213752689</v>
      </c>
    </row>
    <row r="6" spans="1:17" x14ac:dyDescent="0.35">
      <c r="B6" s="3" t="s">
        <v>3</v>
      </c>
      <c r="C6" s="2">
        <v>0.55555555555555602</v>
      </c>
      <c r="D6">
        <v>2.8272727272727249</v>
      </c>
      <c r="F6" t="s">
        <v>40</v>
      </c>
      <c r="G6" s="2">
        <f>AVERAGE(D14:D20)</f>
        <v>6.4604928496597598</v>
      </c>
      <c r="H6">
        <f>AVERAGE(C14:C20)</f>
        <v>0.62684266886274675</v>
      </c>
    </row>
    <row r="7" spans="1:17" x14ac:dyDescent="0.35">
      <c r="B7" s="3" t="s">
        <v>4</v>
      </c>
      <c r="C7" s="2">
        <v>0.5</v>
      </c>
      <c r="D7">
        <v>3.0625</v>
      </c>
      <c r="F7" t="s">
        <v>39</v>
      </c>
      <c r="G7">
        <f>AVERAGE(D22:D26)</f>
        <v>1.7656867054514112</v>
      </c>
      <c r="H7" s="2">
        <f>AVERAGE(C22:C26)</f>
        <v>0.49183982683982685</v>
      </c>
    </row>
    <row r="8" spans="1:17" x14ac:dyDescent="0.35">
      <c r="B8" s="9" t="s">
        <v>5</v>
      </c>
      <c r="C8" s="2">
        <v>0.42647058823529399</v>
      </c>
      <c r="D8">
        <v>1.4310344827586201</v>
      </c>
      <c r="F8" s="5" t="s">
        <v>78</v>
      </c>
      <c r="G8">
        <v>0</v>
      </c>
      <c r="H8" s="2">
        <v>0</v>
      </c>
    </row>
    <row r="9" spans="1:17" x14ac:dyDescent="0.35">
      <c r="B9" s="3" t="s">
        <v>6</v>
      </c>
      <c r="C9" s="2">
        <v>0.30909090909090903</v>
      </c>
      <c r="D9">
        <v>2.52941176470588</v>
      </c>
      <c r="F9" t="s">
        <v>37</v>
      </c>
      <c r="G9">
        <v>0</v>
      </c>
      <c r="H9" s="2">
        <v>0</v>
      </c>
    </row>
    <row r="10" spans="1:17" x14ac:dyDescent="0.35">
      <c r="B10" s="9" t="s">
        <v>7</v>
      </c>
      <c r="C10" s="2">
        <v>0.77777777777777801</v>
      </c>
      <c r="D10">
        <v>1.7142857142857151</v>
      </c>
      <c r="F10" t="s">
        <v>38</v>
      </c>
      <c r="G10">
        <v>0</v>
      </c>
      <c r="H10" s="2">
        <v>0</v>
      </c>
    </row>
    <row r="11" spans="1:17" x14ac:dyDescent="0.35">
      <c r="B11" s="9" t="s">
        <v>8</v>
      </c>
      <c r="C11" s="2">
        <v>0.5</v>
      </c>
      <c r="D11">
        <v>2.4583333333333348</v>
      </c>
      <c r="F11" t="s">
        <v>41</v>
      </c>
      <c r="G11">
        <v>0</v>
      </c>
      <c r="H11" s="2">
        <v>0</v>
      </c>
    </row>
    <row r="12" spans="1:17" x14ac:dyDescent="0.35">
      <c r="B12" s="9" t="s">
        <v>9</v>
      </c>
    </row>
    <row r="13" spans="1:17" s="2" customFormat="1" x14ac:dyDescent="0.35">
      <c r="A13"/>
      <c r="B13"/>
      <c r="C13"/>
      <c r="D13"/>
      <c r="E13"/>
      <c r="F13"/>
      <c r="H13"/>
      <c r="I13"/>
      <c r="O13"/>
      <c r="Q13"/>
    </row>
    <row r="14" spans="1:17" x14ac:dyDescent="0.35">
      <c r="A14" s="5" t="s">
        <v>40</v>
      </c>
      <c r="B14" s="1" t="s">
        <v>13</v>
      </c>
      <c r="C14" s="2">
        <v>0.625</v>
      </c>
      <c r="D14">
        <v>3.67</v>
      </c>
      <c r="H14" s="2"/>
      <c r="I14" s="2"/>
    </row>
    <row r="15" spans="1:17" x14ac:dyDescent="0.35">
      <c r="B15" s="1" t="s">
        <v>33</v>
      </c>
      <c r="C15" s="2">
        <v>0.98913043478260898</v>
      </c>
      <c r="D15">
        <v>17.109890109890099</v>
      </c>
    </row>
    <row r="16" spans="1:17" x14ac:dyDescent="0.35">
      <c r="B16" s="1" t="s">
        <v>10</v>
      </c>
      <c r="C16" s="2">
        <v>0.116279069767442</v>
      </c>
      <c r="D16">
        <v>1.6</v>
      </c>
    </row>
    <row r="17" spans="1:19" x14ac:dyDescent="0.35">
      <c r="B17" s="1" t="s">
        <v>11</v>
      </c>
      <c r="C17" s="2">
        <v>0.77272727272727304</v>
      </c>
      <c r="D17">
        <v>10.5588235294118</v>
      </c>
      <c r="S17" t="s">
        <v>47</v>
      </c>
    </row>
    <row r="18" spans="1:19" x14ac:dyDescent="0.35">
      <c r="B18" s="1" t="s">
        <v>12</v>
      </c>
      <c r="C18" s="2">
        <v>0.33333333333333298</v>
      </c>
      <c r="D18">
        <v>4.125</v>
      </c>
    </row>
    <row r="19" spans="1:19" x14ac:dyDescent="0.35">
      <c r="B19" s="1" t="s">
        <v>14</v>
      </c>
      <c r="C19" s="2">
        <v>0.97142857142857097</v>
      </c>
      <c r="D19">
        <v>5.0735294117647003</v>
      </c>
    </row>
    <row r="20" spans="1:19" x14ac:dyDescent="0.35">
      <c r="B20" s="1" t="s">
        <v>15</v>
      </c>
      <c r="C20" s="2">
        <v>0.57999999999999996</v>
      </c>
      <c r="D20">
        <v>3.0862068965517251</v>
      </c>
      <c r="I20" s="2"/>
    </row>
    <row r="22" spans="1:19" x14ac:dyDescent="0.35">
      <c r="A22" s="5" t="s">
        <v>39</v>
      </c>
      <c r="B22" s="5" t="s">
        <v>48</v>
      </c>
      <c r="C22" s="5">
        <v>0.19696969696969696</v>
      </c>
      <c r="D22">
        <v>0.53846153846153844</v>
      </c>
    </row>
    <row r="23" spans="1:19" x14ac:dyDescent="0.35">
      <c r="B23" s="5" t="s">
        <v>18</v>
      </c>
      <c r="C23" s="5">
        <v>0.75</v>
      </c>
      <c r="D23">
        <v>2.4476190476190474</v>
      </c>
    </row>
    <row r="24" spans="1:19" x14ac:dyDescent="0.35">
      <c r="B24" s="5" t="s">
        <v>16</v>
      </c>
      <c r="C24" s="5">
        <v>0.20833333333333334</v>
      </c>
      <c r="D24">
        <v>1.06</v>
      </c>
    </row>
    <row r="25" spans="1:19" x14ac:dyDescent="0.35">
      <c r="B25" s="5" t="s">
        <v>17</v>
      </c>
      <c r="C25" s="5">
        <v>0.81818181818181823</v>
      </c>
      <c r="D25">
        <v>4.6235294117647054</v>
      </c>
    </row>
    <row r="26" spans="1:19" x14ac:dyDescent="0.35">
      <c r="B26" s="5" t="s">
        <v>49</v>
      </c>
      <c r="C26" s="5">
        <v>0.48571428571428571</v>
      </c>
      <c r="D26">
        <v>0.15882352941176475</v>
      </c>
    </row>
    <row r="28" spans="1:19" x14ac:dyDescent="0.35">
      <c r="A28" s="6" t="s">
        <v>19</v>
      </c>
      <c r="C28" s="4" t="s">
        <v>72</v>
      </c>
      <c r="D28" s="6" t="s">
        <v>35</v>
      </c>
    </row>
    <row r="29" spans="1:19" x14ac:dyDescent="0.35">
      <c r="A29" t="s">
        <v>75</v>
      </c>
      <c r="B29" t="s">
        <v>20</v>
      </c>
      <c r="C29" s="2">
        <v>0</v>
      </c>
      <c r="D29">
        <v>0</v>
      </c>
    </row>
    <row r="30" spans="1:19" x14ac:dyDescent="0.35">
      <c r="B30" t="s">
        <v>21</v>
      </c>
      <c r="C30" s="2">
        <v>0</v>
      </c>
      <c r="D30" s="2">
        <v>0</v>
      </c>
    </row>
    <row r="31" spans="1:19" x14ac:dyDescent="0.35">
      <c r="B31" t="s">
        <v>22</v>
      </c>
      <c r="C31" s="2">
        <v>0</v>
      </c>
      <c r="D31" s="2">
        <v>0</v>
      </c>
    </row>
    <row r="32" spans="1:19" x14ac:dyDescent="0.35">
      <c r="B32" t="s">
        <v>23</v>
      </c>
      <c r="C32" s="2">
        <v>0</v>
      </c>
      <c r="D32" s="2">
        <v>0</v>
      </c>
    </row>
    <row r="33" spans="1:12" x14ac:dyDescent="0.35">
      <c r="B33" t="s">
        <v>24</v>
      </c>
      <c r="C33" s="2">
        <v>0</v>
      </c>
      <c r="D33" s="2">
        <v>0</v>
      </c>
    </row>
    <row r="34" spans="1:12" x14ac:dyDescent="0.35">
      <c r="C34" s="2"/>
    </row>
    <row r="35" spans="1:12" x14ac:dyDescent="0.35">
      <c r="A35" t="s">
        <v>76</v>
      </c>
      <c r="B35" s="3" t="s">
        <v>26</v>
      </c>
      <c r="C35" s="2">
        <v>0</v>
      </c>
      <c r="D35" s="2">
        <v>0</v>
      </c>
    </row>
    <row r="36" spans="1:12" x14ac:dyDescent="0.35">
      <c r="B36" s="3" t="s">
        <v>27</v>
      </c>
      <c r="C36" s="2">
        <v>0</v>
      </c>
      <c r="D36" s="2">
        <v>0</v>
      </c>
    </row>
    <row r="37" spans="1:12" x14ac:dyDescent="0.35">
      <c r="B37" s="3" t="s">
        <v>28</v>
      </c>
      <c r="C37" s="2">
        <v>0</v>
      </c>
      <c r="D37" s="2">
        <v>0</v>
      </c>
    </row>
    <row r="38" spans="1:12" x14ac:dyDescent="0.35">
      <c r="C38" s="2"/>
    </row>
    <row r="39" spans="1:12" x14ac:dyDescent="0.35">
      <c r="A39" t="s">
        <v>73</v>
      </c>
      <c r="B39" s="2" t="s">
        <v>29</v>
      </c>
      <c r="C39" s="2">
        <v>0</v>
      </c>
      <c r="D39" s="2">
        <v>0</v>
      </c>
    </row>
    <row r="40" spans="1:12" x14ac:dyDescent="0.35">
      <c r="B40" s="2" t="s">
        <v>30</v>
      </c>
      <c r="C40" s="2">
        <v>0</v>
      </c>
      <c r="D40" s="2">
        <v>0</v>
      </c>
    </row>
    <row r="41" spans="1:12" x14ac:dyDescent="0.35">
      <c r="B41" s="2" t="s">
        <v>31</v>
      </c>
      <c r="C41" s="2">
        <v>0</v>
      </c>
      <c r="D41" s="2">
        <v>0</v>
      </c>
    </row>
    <row r="42" spans="1:12" x14ac:dyDescent="0.35">
      <c r="C42" s="2"/>
    </row>
    <row r="43" spans="1:12" s="2" customFormat="1" x14ac:dyDescent="0.35">
      <c r="A43" t="s">
        <v>74</v>
      </c>
      <c r="B43" t="s">
        <v>25</v>
      </c>
      <c r="C43" s="2">
        <v>0</v>
      </c>
      <c r="D43" s="2">
        <v>0</v>
      </c>
      <c r="G43"/>
      <c r="H43"/>
      <c r="I43"/>
      <c r="J43"/>
      <c r="K43"/>
      <c r="L43"/>
    </row>
    <row r="44" spans="1:12" s="2" customFormat="1" x14ac:dyDescent="0.35">
      <c r="B44" s="2" t="s">
        <v>32</v>
      </c>
      <c r="C44" s="2">
        <v>0</v>
      </c>
      <c r="D44" s="2">
        <v>0</v>
      </c>
    </row>
    <row r="45" spans="1:12" s="2" customFormat="1" x14ac:dyDescent="0.35">
      <c r="B45" s="2" t="s">
        <v>43</v>
      </c>
      <c r="C45" s="2">
        <v>0</v>
      </c>
      <c r="D45" s="2">
        <v>0</v>
      </c>
    </row>
    <row r="46" spans="1:12" s="2" customFormat="1" x14ac:dyDescent="0.35">
      <c r="B46" s="2" t="s">
        <v>44</v>
      </c>
      <c r="C46" s="2">
        <v>0</v>
      </c>
      <c r="D46" s="2">
        <v>0</v>
      </c>
    </row>
    <row r="47" spans="1:12" x14ac:dyDescent="0.35">
      <c r="A47" s="2"/>
      <c r="B47" s="2" t="s">
        <v>45</v>
      </c>
      <c r="C47" s="2">
        <v>0</v>
      </c>
      <c r="D47" s="2">
        <v>0</v>
      </c>
      <c r="G47" s="2"/>
      <c r="H47" s="2"/>
      <c r="I47" s="2"/>
      <c r="J47" s="2"/>
      <c r="K47" s="2"/>
      <c r="L47" s="2"/>
    </row>
    <row r="48" spans="1:12" x14ac:dyDescent="0.35">
      <c r="D4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39DEE-C4FA-45E4-BC0F-747D5D886DFC}">
  <dimension ref="A1:J27"/>
  <sheetViews>
    <sheetView topLeftCell="A7" zoomScale="92" zoomScaleNormal="92" workbookViewId="0">
      <selection activeCell="H17" sqref="H17"/>
    </sheetView>
  </sheetViews>
  <sheetFormatPr defaultRowHeight="14.5" x14ac:dyDescent="0.35"/>
  <cols>
    <col min="1" max="1" width="23.453125" customWidth="1"/>
    <col min="2" max="2" width="14.36328125" customWidth="1"/>
    <col min="3" max="3" width="13.81640625" customWidth="1"/>
    <col min="4" max="4" width="10.6328125" customWidth="1"/>
    <col min="5" max="5" width="17.08984375" customWidth="1"/>
    <col min="8" max="8" width="19.54296875" customWidth="1"/>
    <col min="10" max="10" width="18.08984375" customWidth="1"/>
    <col min="11" max="11" width="11.453125" customWidth="1"/>
    <col min="14" max="14" width="19" customWidth="1"/>
  </cols>
  <sheetData>
    <row r="1" spans="1:10" s="5" customFormat="1" x14ac:dyDescent="0.35">
      <c r="A1" s="6" t="s">
        <v>50</v>
      </c>
      <c r="C1"/>
    </row>
    <row r="2" spans="1:10" x14ac:dyDescent="0.35">
      <c r="B2" s="5"/>
      <c r="D2" s="5"/>
      <c r="E2" s="5"/>
      <c r="G2" s="5"/>
      <c r="H2" s="5"/>
    </row>
    <row r="3" spans="1:10" x14ac:dyDescent="0.35">
      <c r="A3" s="6" t="s">
        <v>66</v>
      </c>
      <c r="B3" s="6" t="s">
        <v>67</v>
      </c>
      <c r="C3" s="7" t="s">
        <v>69</v>
      </c>
      <c r="D3" s="7" t="s">
        <v>70</v>
      </c>
      <c r="E3" s="6" t="s">
        <v>68</v>
      </c>
      <c r="G3" s="6" t="s">
        <v>71</v>
      </c>
      <c r="H3" s="5"/>
    </row>
    <row r="4" spans="1:10" x14ac:dyDescent="0.35">
      <c r="A4" s="5" t="s">
        <v>1</v>
      </c>
      <c r="B4" s="5" t="s">
        <v>2</v>
      </c>
      <c r="C4" s="8">
        <v>1.9883</v>
      </c>
      <c r="D4" s="8">
        <v>0.74160000000000004</v>
      </c>
      <c r="E4" s="5">
        <v>2.2999000000000001</v>
      </c>
      <c r="G4" s="5"/>
      <c r="H4" s="5"/>
      <c r="I4" s="5" t="s">
        <v>51</v>
      </c>
    </row>
    <row r="5" spans="1:10" x14ac:dyDescent="0.35">
      <c r="A5" s="5"/>
      <c r="B5" s="5" t="s">
        <v>34</v>
      </c>
      <c r="C5" s="8">
        <v>1.1385000000000001</v>
      </c>
      <c r="D5" s="8">
        <v>0.17996799999997401</v>
      </c>
      <c r="E5" s="5">
        <v>0.98829999999999996</v>
      </c>
      <c r="G5">
        <v>1</v>
      </c>
      <c r="H5" s="5" t="s">
        <v>1</v>
      </c>
      <c r="I5">
        <f>AVERAGE(C4:C12)</f>
        <v>2.3554555555555559</v>
      </c>
    </row>
    <row r="6" spans="1:10" x14ac:dyDescent="0.35">
      <c r="A6" s="5"/>
      <c r="B6" s="5" t="s">
        <v>3</v>
      </c>
      <c r="C6" s="8">
        <v>1.3134999999999999</v>
      </c>
      <c r="D6" s="8">
        <v>0.25919999999999999</v>
      </c>
      <c r="E6" s="5">
        <v>1.2155</v>
      </c>
      <c r="G6">
        <v>2</v>
      </c>
      <c r="H6" s="5" t="s">
        <v>40</v>
      </c>
      <c r="I6">
        <f>AVERAGE(C13:C19)</f>
        <v>1.0460285714285715</v>
      </c>
    </row>
    <row r="7" spans="1:10" x14ac:dyDescent="0.35">
      <c r="A7" s="5"/>
      <c r="B7" s="5" t="s">
        <v>4</v>
      </c>
      <c r="C7" s="8">
        <v>0.94950000000000001</v>
      </c>
      <c r="D7" s="8">
        <v>0.12920000000000001</v>
      </c>
      <c r="E7" s="5">
        <v>0.72629999999999995</v>
      </c>
      <c r="G7">
        <v>3</v>
      </c>
      <c r="H7" s="5" t="s">
        <v>39</v>
      </c>
      <c r="I7">
        <f>AVERAGE(C20:C24)</f>
        <v>4.19658</v>
      </c>
    </row>
    <row r="8" spans="1:10" x14ac:dyDescent="0.35">
      <c r="A8" s="5"/>
      <c r="B8" s="5" t="s">
        <v>5</v>
      </c>
      <c r="C8" s="8">
        <v>0.75429999999999997</v>
      </c>
      <c r="D8" s="8">
        <v>0.253</v>
      </c>
      <c r="E8" s="5">
        <v>0.3947</v>
      </c>
      <c r="G8" s="5"/>
      <c r="H8" s="5"/>
    </row>
    <row r="9" spans="1:10" x14ac:dyDescent="0.35">
      <c r="A9" s="5"/>
      <c r="B9" s="5" t="s">
        <v>6</v>
      </c>
      <c r="C9" s="8">
        <v>1.7518</v>
      </c>
      <c r="D9" s="8">
        <v>0.26600000000000001</v>
      </c>
      <c r="E9" s="5">
        <v>1.8146</v>
      </c>
      <c r="G9" s="5"/>
      <c r="H9" s="5"/>
    </row>
    <row r="10" spans="1:10" x14ac:dyDescent="0.35">
      <c r="A10" s="5"/>
      <c r="B10" s="5" t="s">
        <v>7</v>
      </c>
      <c r="C10" s="8">
        <v>1.6906000000000001</v>
      </c>
      <c r="D10" s="8">
        <v>0.2319</v>
      </c>
      <c r="E10" s="5">
        <v>1.5568</v>
      </c>
      <c r="G10" s="5"/>
      <c r="H10" s="5"/>
      <c r="I10" s="5"/>
      <c r="J10" s="5"/>
    </row>
    <row r="11" spans="1:10" x14ac:dyDescent="0.35">
      <c r="A11" s="5"/>
      <c r="B11" s="5" t="s">
        <v>8</v>
      </c>
      <c r="C11" s="8">
        <v>5.5627000000000004</v>
      </c>
      <c r="D11" s="8">
        <v>5.2446999999999999</v>
      </c>
      <c r="E11" s="5">
        <v>5.5627000000000004</v>
      </c>
      <c r="G11" s="5"/>
      <c r="H11" s="5"/>
      <c r="I11" s="5"/>
      <c r="J11" s="5"/>
    </row>
    <row r="12" spans="1:10" x14ac:dyDescent="0.35">
      <c r="A12" s="5"/>
      <c r="B12" s="5" t="s">
        <v>9</v>
      </c>
      <c r="C12" s="8">
        <v>6.0499000000000001</v>
      </c>
      <c r="D12" s="8">
        <v>1.7312000000000001</v>
      </c>
      <c r="E12" s="5">
        <v>7.5591999999999997</v>
      </c>
      <c r="G12" s="5"/>
      <c r="H12" s="5"/>
      <c r="I12" s="5"/>
      <c r="J12" s="5"/>
    </row>
    <row r="13" spans="1:10" x14ac:dyDescent="0.35">
      <c r="A13" s="5" t="s">
        <v>40</v>
      </c>
      <c r="B13" s="5" t="s">
        <v>33</v>
      </c>
      <c r="C13" s="8">
        <v>0.56479999999999997</v>
      </c>
      <c r="D13" s="8">
        <v>0.13819999999999999</v>
      </c>
      <c r="E13" s="5">
        <v>0.51670000000000005</v>
      </c>
      <c r="G13" s="5"/>
      <c r="H13" s="5"/>
      <c r="I13" s="5"/>
      <c r="J13" s="5"/>
    </row>
    <row r="14" spans="1:10" x14ac:dyDescent="0.35">
      <c r="A14" s="5"/>
      <c r="B14" s="5" t="s">
        <v>10</v>
      </c>
      <c r="C14" s="8">
        <v>1.7862</v>
      </c>
      <c r="D14" s="8">
        <v>0.14630000000000001</v>
      </c>
      <c r="E14" s="5">
        <v>2.125</v>
      </c>
      <c r="G14" s="5"/>
      <c r="H14" s="5"/>
      <c r="I14" s="5"/>
      <c r="J14" s="5"/>
    </row>
    <row r="15" spans="1:10" x14ac:dyDescent="0.35">
      <c r="A15" s="5"/>
      <c r="B15" s="5" t="s">
        <v>11</v>
      </c>
      <c r="C15" s="8">
        <v>0.67500000000000004</v>
      </c>
      <c r="D15" s="8">
        <v>0.1147</v>
      </c>
      <c r="E15" s="5">
        <v>0.50670000000000004</v>
      </c>
      <c r="G15" s="5"/>
      <c r="H15" s="5"/>
      <c r="I15" s="5"/>
      <c r="J15" s="5"/>
    </row>
    <row r="16" spans="1:10" x14ac:dyDescent="0.35">
      <c r="A16" s="5"/>
      <c r="B16" s="5" t="s">
        <v>12</v>
      </c>
      <c r="C16" s="8">
        <v>1.2182999999999999</v>
      </c>
      <c r="D16" s="8">
        <v>0.30990000000000001</v>
      </c>
      <c r="E16" s="5">
        <v>1.0374000000000001</v>
      </c>
      <c r="G16" s="5"/>
      <c r="H16" s="5"/>
      <c r="I16" s="5"/>
      <c r="J16" s="5"/>
    </row>
    <row r="17" spans="1:10" x14ac:dyDescent="0.35">
      <c r="A17" s="5"/>
      <c r="B17" s="5" t="s">
        <v>13</v>
      </c>
      <c r="C17" s="8">
        <v>1.2975000000000001</v>
      </c>
      <c r="D17" s="8">
        <v>0.39550000000000002</v>
      </c>
      <c r="E17" s="5">
        <v>1.097</v>
      </c>
      <c r="G17" s="5"/>
      <c r="H17" s="5"/>
      <c r="I17" s="5"/>
      <c r="J17" s="5"/>
    </row>
    <row r="18" spans="1:10" x14ac:dyDescent="0.35">
      <c r="A18" s="5"/>
      <c r="B18" s="5" t="s">
        <v>14</v>
      </c>
      <c r="C18" s="8">
        <v>0.68500000000000005</v>
      </c>
      <c r="D18" s="8">
        <v>0.2079</v>
      </c>
      <c r="E18" s="5">
        <v>0.51349999999999996</v>
      </c>
      <c r="G18" s="5"/>
      <c r="H18" s="5"/>
      <c r="I18" s="5"/>
      <c r="J18" s="5"/>
    </row>
    <row r="19" spans="1:10" x14ac:dyDescent="0.35">
      <c r="A19" s="5"/>
      <c r="B19" s="5" t="s">
        <v>15</v>
      </c>
      <c r="C19" s="8">
        <v>1.0953999999999999</v>
      </c>
      <c r="D19" s="8">
        <v>0.2833</v>
      </c>
      <c r="E19" s="5">
        <v>1.0216000000000001</v>
      </c>
      <c r="G19" s="5"/>
      <c r="H19" s="5"/>
      <c r="I19" s="5"/>
      <c r="J19" s="5"/>
    </row>
    <row r="20" spans="1:10" x14ac:dyDescent="0.35">
      <c r="A20" s="5" t="s">
        <v>39</v>
      </c>
      <c r="B20" s="5" t="s">
        <v>16</v>
      </c>
      <c r="C20" s="8">
        <v>7.7584999999999997</v>
      </c>
      <c r="D20" s="8">
        <v>2.5912000000000002</v>
      </c>
      <c r="E20" s="5">
        <v>9.2249999999999996</v>
      </c>
      <c r="G20" s="5"/>
      <c r="H20" s="5"/>
      <c r="I20" s="5"/>
      <c r="J20" s="5"/>
    </row>
    <row r="21" spans="1:10" x14ac:dyDescent="0.35">
      <c r="A21" s="5"/>
      <c r="B21" s="5" t="s">
        <v>17</v>
      </c>
      <c r="C21" s="8">
        <v>0.89949999999999997</v>
      </c>
      <c r="D21" s="8">
        <v>0.22589999999999999</v>
      </c>
      <c r="E21" s="5">
        <v>0.85429999999999995</v>
      </c>
      <c r="G21" s="5"/>
      <c r="H21" s="5"/>
      <c r="I21" s="5"/>
      <c r="J21" s="5"/>
    </row>
    <row r="22" spans="1:10" x14ac:dyDescent="0.35">
      <c r="A22" s="5"/>
      <c r="B22" s="5" t="s">
        <v>18</v>
      </c>
      <c r="C22" s="8">
        <v>2.1941999999999999</v>
      </c>
      <c r="D22" s="8">
        <v>0.7167</v>
      </c>
      <c r="E22" s="5">
        <v>2.2783000000000002</v>
      </c>
      <c r="G22" s="5"/>
      <c r="H22" s="5"/>
      <c r="I22" s="5"/>
      <c r="J22" s="5"/>
    </row>
    <row r="23" spans="1:10" x14ac:dyDescent="0.35">
      <c r="A23" s="5"/>
      <c r="B23" s="5" t="s">
        <v>48</v>
      </c>
      <c r="C23" s="8">
        <v>2.0931000000000002</v>
      </c>
      <c r="D23" s="8">
        <v>1.006</v>
      </c>
      <c r="E23" s="5">
        <v>1.9939</v>
      </c>
      <c r="G23" s="5"/>
      <c r="H23" s="5"/>
      <c r="I23" s="5"/>
      <c r="J23" s="5"/>
    </row>
    <row r="24" spans="1:10" x14ac:dyDescent="0.35">
      <c r="A24" s="5"/>
      <c r="B24" s="5" t="s">
        <v>49</v>
      </c>
      <c r="C24" s="8">
        <v>8.0375999999999994</v>
      </c>
      <c r="D24" s="8">
        <v>6.2531999999999996</v>
      </c>
      <c r="E24" s="5">
        <v>8.0409000000000006</v>
      </c>
      <c r="G24" s="5"/>
      <c r="H24" s="5"/>
      <c r="I24" s="5"/>
      <c r="J24" s="5"/>
    </row>
    <row r="25" spans="1:10" x14ac:dyDescent="0.35">
      <c r="A25" s="5"/>
      <c r="B25" s="5"/>
      <c r="D25" s="5"/>
      <c r="E25" s="5"/>
      <c r="G25" s="5"/>
      <c r="H25" s="5"/>
      <c r="I25" s="5"/>
      <c r="J25" s="5"/>
    </row>
    <row r="26" spans="1:10" x14ac:dyDescent="0.35">
      <c r="A26" s="5"/>
      <c r="B26" s="5"/>
      <c r="D26" s="5"/>
      <c r="E26" s="5"/>
      <c r="G26" s="5"/>
      <c r="H26" s="5"/>
      <c r="I26" s="5"/>
      <c r="J26" s="5"/>
    </row>
    <row r="27" spans="1:10" x14ac:dyDescent="0.35">
      <c r="A27" s="5"/>
      <c r="B27" s="5"/>
      <c r="D27" s="5"/>
      <c r="E27" s="5"/>
      <c r="G27" s="5"/>
      <c r="H27" s="5"/>
      <c r="I27" s="5"/>
      <c r="J2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ISH (Fig 2C, N=2)</vt:lpstr>
      <vt:lpstr>USVs (Fig. 2F, left, middle)</vt:lpstr>
      <vt:lpstr>Latency (Fig. 2F, right)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Mooney_Lab</dc:creator>
  <cp:lastModifiedBy>Katie</cp:lastModifiedBy>
  <dcterms:created xsi:type="dcterms:W3CDTF">2020-04-27T14:15:21Z</dcterms:created>
  <dcterms:modified xsi:type="dcterms:W3CDTF">2020-12-09T18:05:46Z</dcterms:modified>
</cp:coreProperties>
</file>