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filterPrivacy="1"/>
  <xr:revisionPtr revIDLastSave="0" documentId="13_ncr:1_{9A695154-1B2F-41BD-9783-F5B9AB17B4EF}" xr6:coauthVersionLast="47" xr6:coauthVersionMax="47" xr10:uidLastSave="{00000000-0000-0000-0000-000000000000}"/>
  <bookViews>
    <workbookView xWindow="6912" yWindow="6672" windowWidth="34560" windowHeight="18792" xr2:uid="{00000000-000D-0000-FFFF-FFFF00000000}"/>
  </bookViews>
  <sheets>
    <sheet name="Tabelle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6" i="1" l="1"/>
  <c r="D46" i="1"/>
  <c r="F46" i="1" s="1"/>
  <c r="D45" i="1"/>
  <c r="F45" i="1" s="1"/>
  <c r="G38" i="1"/>
  <c r="H38" i="1" s="1"/>
</calcChain>
</file>

<file path=xl/sharedStrings.xml><?xml version="1.0" encoding="utf-8"?>
<sst xmlns="http://schemas.openxmlformats.org/spreadsheetml/2006/main" count="21" uniqueCount="18">
  <si>
    <t>Standard curve</t>
  </si>
  <si>
    <t>McsB amount [ng]</t>
  </si>
  <si>
    <t>signal [a.u.]</t>
  </si>
  <si>
    <t>time heat-shock [min]</t>
  </si>
  <si>
    <t>Quantification McsB signal / cell lysate</t>
  </si>
  <si>
    <t>OD600</t>
  </si>
  <si>
    <t>amount in 15 uL volume [ng]</t>
  </si>
  <si>
    <t>total volume after OD adjustion [uL]</t>
  </si>
  <si>
    <t>amount in total volume [ng]</t>
  </si>
  <si>
    <t>cell volume [ul]</t>
  </si>
  <si>
    <t>cell volume based on buoyant density [uL]</t>
  </si>
  <si>
    <t>cell volume determination</t>
  </si>
  <si>
    <t>weight of 1ml culture [mg]</t>
  </si>
  <si>
    <t>1,117 mg/ml</t>
  </si>
  <si>
    <r>
      <t xml:space="preserve">buoyant density </t>
    </r>
    <r>
      <rPr>
        <b/>
        <i/>
        <sz val="11"/>
        <color theme="1"/>
        <rFont val="Calibri"/>
        <family val="2"/>
        <scheme val="minor"/>
      </rPr>
      <t>B. subtilis</t>
    </r>
  </si>
  <si>
    <t>final McsB conc [nM]</t>
  </si>
  <si>
    <t>volume loaded on gel [uL]</t>
  </si>
  <si>
    <t>OD600 adjusted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</si>
</sst>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1" xfId="0" applyBorder="1"/>
    <xf numFmtId="0" fontId="0" fillId="0" borderId="0" xfId="0" applyAlignment="1"/>
    <xf numFmtId="3" fontId="0" fillId="0" borderId="0" xfId="0" applyNumberFormat="1"/>
    <xf numFmtId="0" fontId="1" fillId="0" borderId="0" xfId="0" applyFont="1" applyAlignment="1"/>
    <xf numFmtId="0" fontId="0" fillId="0" borderId="4" xfId="0" applyBorder="1"/>
    <xf numFmtId="0" fontId="0" fillId="0" borderId="5" xfId="0" applyBorder="1"/>
    <xf numFmtId="0" fontId="1" fillId="0" borderId="1" xfId="0" applyFont="1" applyBorder="1" applyAlignment="1"/>
    <xf numFmtId="3" fontId="0" fillId="0" borderId="1" xfId="0" applyNumberFormat="1" applyBorder="1"/>
    <xf numFmtId="0" fontId="1" fillId="0" borderId="1" xfId="0" applyFont="1" applyBorder="1"/>
    <xf numFmtId="0" fontId="1" fillId="0" borderId="1" xfId="0" applyFont="1" applyFill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1" fillId="2" borderId="1" xfId="0" applyFont="1" applyFill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6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Standard curve</a:t>
            </a:r>
            <a:endParaRPr lang="de-DE" baseline="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38100" cap="rnd">
                <a:solidFill>
                  <a:sysClr val="windowText" lastClr="000000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7.2591609016832426E-2"/>
                  <c:y val="0.27273148148148146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[1]Tabelle1!$I$5:$I$11</c:f>
              <c:numCache>
                <c:formatCode>General</c:formatCode>
                <c:ptCount val="7"/>
                <c:pt idx="0">
                  <c:v>0</c:v>
                </c:pt>
                <c:pt idx="1">
                  <c:v>1.25</c:v>
                </c:pt>
                <c:pt idx="2">
                  <c:v>2.5</c:v>
                </c:pt>
                <c:pt idx="3">
                  <c:v>3.75</c:v>
                </c:pt>
                <c:pt idx="4">
                  <c:v>5</c:v>
                </c:pt>
                <c:pt idx="5">
                  <c:v>7.5</c:v>
                </c:pt>
                <c:pt idx="6">
                  <c:v>12.5</c:v>
                </c:pt>
              </c:numCache>
            </c:numRef>
          </c:xVal>
          <c:yVal>
            <c:numRef>
              <c:f>[1]Tabelle1!$J$5:$J$11</c:f>
              <c:numCache>
                <c:formatCode>General</c:formatCode>
                <c:ptCount val="7"/>
                <c:pt idx="0">
                  <c:v>0</c:v>
                </c:pt>
                <c:pt idx="1">
                  <c:v>1343841</c:v>
                </c:pt>
                <c:pt idx="2">
                  <c:v>3325225</c:v>
                </c:pt>
                <c:pt idx="3">
                  <c:v>7162439</c:v>
                </c:pt>
                <c:pt idx="4">
                  <c:v>7618095</c:v>
                </c:pt>
                <c:pt idx="5">
                  <c:v>11639238</c:v>
                </c:pt>
                <c:pt idx="6">
                  <c:v>17401794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CAD-4A06-912A-7A176B8C79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18149631"/>
        <c:axId val="1170272047"/>
      </c:scatterChart>
      <c:valAx>
        <c:axId val="101814963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McsB amount [ng]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70272047"/>
        <c:crosses val="autoZero"/>
        <c:crossBetween val="midCat"/>
      </c:valAx>
      <c:valAx>
        <c:axId val="11702720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signal</a:t>
                </a:r>
                <a:r>
                  <a:rPr lang="en-GB" baseline="0"/>
                  <a:t> [a.u.]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814963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13</xdr:row>
      <xdr:rowOff>0</xdr:rowOff>
    </xdr:from>
    <xdr:to>
      <xdr:col>7</xdr:col>
      <xdr:colOff>285750</xdr:colOff>
      <xdr:row>27</xdr:row>
      <xdr:rowOff>76200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ADCAF9C-C50C-4D73-9F60-B644082A68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alculation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elle1"/>
    </sheetNames>
    <sheetDataSet>
      <sheetData sheetId="0">
        <row r="5">
          <cell r="I5">
            <v>0</v>
          </cell>
          <cell r="J5">
            <v>0</v>
          </cell>
        </row>
        <row r="6">
          <cell r="I6">
            <v>1.25</v>
          </cell>
          <cell r="J6">
            <v>1343841</v>
          </cell>
        </row>
        <row r="7">
          <cell r="I7">
            <v>2.5</v>
          </cell>
          <cell r="J7">
            <v>3325225</v>
          </cell>
        </row>
        <row r="8">
          <cell r="I8">
            <v>3.75</v>
          </cell>
          <cell r="J8">
            <v>7162439</v>
          </cell>
        </row>
        <row r="9">
          <cell r="I9">
            <v>5</v>
          </cell>
          <cell r="J9">
            <v>7618095</v>
          </cell>
        </row>
        <row r="10">
          <cell r="I10">
            <v>7.5</v>
          </cell>
          <cell r="J10">
            <v>11639238</v>
          </cell>
        </row>
        <row r="11">
          <cell r="I11">
            <v>12.5</v>
          </cell>
          <cell r="J11">
            <v>17401794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N46"/>
  <sheetViews>
    <sheetView tabSelected="1" workbookViewId="0">
      <selection activeCell="F8" sqref="F8"/>
    </sheetView>
  </sheetViews>
  <sheetFormatPr defaultColWidth="9.109375" defaultRowHeight="14.4" x14ac:dyDescent="0.3"/>
  <cols>
    <col min="2" max="2" width="20.6640625" bestFit="1" customWidth="1"/>
    <col min="3" max="3" width="18.33203125" customWidth="1"/>
    <col min="4" max="4" width="31.77734375" bestFit="1" customWidth="1"/>
    <col min="5" max="5" width="30.88671875" bestFit="1" customWidth="1"/>
    <col min="6" max="6" width="27.33203125" bestFit="1" customWidth="1"/>
    <col min="7" max="9" width="37.21875" bestFit="1" customWidth="1"/>
    <col min="10" max="10" width="26.44140625" bestFit="1" customWidth="1"/>
    <col min="11" max="11" width="16.77734375" bestFit="1" customWidth="1"/>
    <col min="12" max="12" width="20.44140625" bestFit="1" customWidth="1"/>
    <col min="13" max="13" width="12" bestFit="1" customWidth="1"/>
    <col min="15" max="15" width="11.5546875" bestFit="1" customWidth="1"/>
    <col min="16" max="16" width="12" bestFit="1" customWidth="1"/>
  </cols>
  <sheetData>
    <row r="2" spans="2:14" ht="15" thickBot="1" x14ac:dyDescent="0.35"/>
    <row r="3" spans="2:14" x14ac:dyDescent="0.3">
      <c r="B3" s="17" t="s">
        <v>0</v>
      </c>
      <c r="C3" s="18"/>
      <c r="D3" s="6"/>
    </row>
    <row r="4" spans="2:14" ht="15" thickBot="1" x14ac:dyDescent="0.35">
      <c r="B4" s="7"/>
      <c r="C4" s="8"/>
    </row>
    <row r="5" spans="2:14" ht="15" thickBot="1" x14ac:dyDescent="0.35">
      <c r="B5" s="9" t="s">
        <v>1</v>
      </c>
      <c r="C5" s="9" t="s">
        <v>2</v>
      </c>
    </row>
    <row r="6" spans="2:14" ht="15" thickBot="1" x14ac:dyDescent="0.35">
      <c r="B6" s="3">
        <v>0</v>
      </c>
      <c r="C6" s="3">
        <v>0</v>
      </c>
    </row>
    <row r="7" spans="2:14" ht="15" thickBot="1" x14ac:dyDescent="0.35">
      <c r="B7" s="3">
        <v>1.25</v>
      </c>
      <c r="C7" s="10">
        <v>1343841</v>
      </c>
    </row>
    <row r="8" spans="2:14" ht="15" thickBot="1" x14ac:dyDescent="0.35">
      <c r="B8" s="3">
        <v>2.5</v>
      </c>
      <c r="C8" s="10">
        <v>3325225</v>
      </c>
      <c r="N8" s="5"/>
    </row>
    <row r="9" spans="2:14" ht="15" thickBot="1" x14ac:dyDescent="0.35">
      <c r="B9" s="3">
        <v>3.75</v>
      </c>
      <c r="C9" s="10">
        <v>7162439</v>
      </c>
      <c r="E9" s="4"/>
      <c r="F9" s="4"/>
      <c r="G9" s="4"/>
      <c r="H9" s="4"/>
      <c r="N9" s="5"/>
    </row>
    <row r="10" spans="2:14" ht="15" thickBot="1" x14ac:dyDescent="0.35">
      <c r="B10" s="3">
        <v>5</v>
      </c>
      <c r="C10" s="10">
        <v>7618095</v>
      </c>
      <c r="N10" s="5"/>
    </row>
    <row r="11" spans="2:14" ht="15" thickBot="1" x14ac:dyDescent="0.35">
      <c r="B11" s="3">
        <v>7.5</v>
      </c>
      <c r="C11" s="10">
        <v>11639238</v>
      </c>
      <c r="N11" s="5"/>
    </row>
    <row r="12" spans="2:14" ht="15" thickBot="1" x14ac:dyDescent="0.35">
      <c r="B12" s="3">
        <v>12.5</v>
      </c>
      <c r="C12" s="10">
        <v>17401794</v>
      </c>
      <c r="N12" s="5"/>
    </row>
    <row r="13" spans="2:14" x14ac:dyDescent="0.3">
      <c r="H13" s="4"/>
    </row>
    <row r="18" spans="7:12" x14ac:dyDescent="0.3">
      <c r="L18" s="2"/>
    </row>
    <row r="30" spans="7:12" x14ac:dyDescent="0.3">
      <c r="G30" s="1" t="s">
        <v>14</v>
      </c>
      <c r="H30" s="1" t="s">
        <v>13</v>
      </c>
    </row>
    <row r="32" spans="7:12" ht="15" thickBot="1" x14ac:dyDescent="0.35"/>
    <row r="33" spans="2:8" x14ac:dyDescent="0.3">
      <c r="G33" s="17" t="s">
        <v>11</v>
      </c>
      <c r="H33" s="18"/>
    </row>
    <row r="34" spans="2:8" ht="15" thickBot="1" x14ac:dyDescent="0.35">
      <c r="G34" s="13"/>
      <c r="H34" s="15"/>
    </row>
    <row r="35" spans="2:8" ht="15" thickBot="1" x14ac:dyDescent="0.35">
      <c r="B35" s="9" t="s">
        <v>3</v>
      </c>
      <c r="C35" s="11" t="s">
        <v>5</v>
      </c>
      <c r="D35" s="11" t="s">
        <v>17</v>
      </c>
      <c r="E35" s="11" t="s">
        <v>7</v>
      </c>
      <c r="F35" s="11" t="s">
        <v>16</v>
      </c>
      <c r="G35" s="11" t="s">
        <v>12</v>
      </c>
      <c r="H35" s="9" t="s">
        <v>10</v>
      </c>
    </row>
    <row r="36" spans="2:8" ht="15" thickBot="1" x14ac:dyDescent="0.35">
      <c r="B36" s="3">
        <v>0</v>
      </c>
      <c r="C36" s="3">
        <v>0.7</v>
      </c>
      <c r="D36" s="3">
        <v>0.7</v>
      </c>
      <c r="E36" s="3">
        <v>100</v>
      </c>
      <c r="F36" s="3">
        <v>15</v>
      </c>
      <c r="G36" s="3">
        <v>0.82179999999999997</v>
      </c>
      <c r="H36" s="3">
        <f>G36/1.117</f>
        <v>0.73572068039391225</v>
      </c>
    </row>
    <row r="37" spans="2:8" ht="15" thickBot="1" x14ac:dyDescent="0.35">
      <c r="B37" s="3">
        <v>30</v>
      </c>
      <c r="C37" s="3">
        <v>1</v>
      </c>
      <c r="D37" s="3">
        <v>0.7</v>
      </c>
      <c r="E37" s="3">
        <v>142</v>
      </c>
      <c r="F37" s="3">
        <v>15</v>
      </c>
      <c r="G37" s="3"/>
      <c r="H37" s="3"/>
    </row>
    <row r="38" spans="2:8" ht="15" thickBot="1" x14ac:dyDescent="0.35">
      <c r="B38" s="3">
        <v>60</v>
      </c>
      <c r="C38" s="3">
        <v>1.6</v>
      </c>
      <c r="D38" s="3">
        <v>0.7</v>
      </c>
      <c r="E38" s="3">
        <v>227</v>
      </c>
      <c r="F38" s="3">
        <v>15</v>
      </c>
      <c r="G38" s="3">
        <f>(C38*G36)/C36</f>
        <v>1.8784000000000003</v>
      </c>
      <c r="H38" s="3">
        <f t="shared" ref="H38" si="0">G38/1.117</f>
        <v>1.6816472694717997</v>
      </c>
    </row>
    <row r="41" spans="2:8" ht="15" thickBot="1" x14ac:dyDescent="0.35"/>
    <row r="42" spans="2:8" x14ac:dyDescent="0.3">
      <c r="B42" s="17" t="s">
        <v>4</v>
      </c>
      <c r="C42" s="19"/>
      <c r="D42" s="19"/>
      <c r="E42" s="19"/>
      <c r="F42" s="19"/>
      <c r="G42" s="19"/>
      <c r="H42" s="18"/>
    </row>
    <row r="43" spans="2:8" ht="15" thickBot="1" x14ac:dyDescent="0.35">
      <c r="B43" s="13"/>
      <c r="C43" s="14"/>
      <c r="D43" s="14"/>
      <c r="E43" s="14"/>
      <c r="F43" s="14"/>
      <c r="G43" s="14"/>
      <c r="H43" s="15"/>
    </row>
    <row r="44" spans="2:8" ht="15" thickBot="1" x14ac:dyDescent="0.35">
      <c r="B44" s="9" t="s">
        <v>3</v>
      </c>
      <c r="C44" s="9" t="s">
        <v>2</v>
      </c>
      <c r="D44" s="11" t="s">
        <v>6</v>
      </c>
      <c r="E44" s="11" t="s">
        <v>7</v>
      </c>
      <c r="F44" s="12" t="s">
        <v>8</v>
      </c>
      <c r="G44" s="12" t="s">
        <v>9</v>
      </c>
      <c r="H44" s="16" t="s">
        <v>15</v>
      </c>
    </row>
    <row r="45" spans="2:8" ht="15" thickBot="1" x14ac:dyDescent="0.35">
      <c r="B45" s="3">
        <v>0</v>
      </c>
      <c r="C45" s="10">
        <v>774113</v>
      </c>
      <c r="D45" s="3">
        <f>(C45-309575)/1000000</f>
        <v>0.46453800000000001</v>
      </c>
      <c r="E45" s="3">
        <v>100</v>
      </c>
      <c r="F45" s="3">
        <f>(E45/15)*D45</f>
        <v>3.0969200000000003</v>
      </c>
      <c r="G45" s="3">
        <v>0.73570000000000002</v>
      </c>
      <c r="H45" s="16">
        <v>99</v>
      </c>
    </row>
    <row r="46" spans="2:8" ht="15" thickBot="1" x14ac:dyDescent="0.35">
      <c r="B46" s="3">
        <v>60</v>
      </c>
      <c r="C46" s="10">
        <v>4249983</v>
      </c>
      <c r="D46" s="3">
        <f>(C46-309575)/1000000</f>
        <v>3.9404080000000001</v>
      </c>
      <c r="E46" s="3">
        <v>227</v>
      </c>
      <c r="F46" s="3">
        <f>(E46/15)*D46</f>
        <v>59.631507733333336</v>
      </c>
      <c r="G46" s="3">
        <v>1.6816</v>
      </c>
      <c r="H46" s="16">
        <v>836</v>
      </c>
    </row>
  </sheetData>
  <mergeCells count="3">
    <mergeCell ref="B3:C3"/>
    <mergeCell ref="B42:H42"/>
    <mergeCell ref="G33:H33"/>
  </mergeCells>
  <pageMargins left="0.7" right="0.7" top="0.75" bottom="0.75" header="0.3" footer="0.3"/>
  <pageSetup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2021-06-15T13:21:27Z</dcterms:modified>
</cp:coreProperties>
</file>