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dhutch-my.sharepoint.com/personal/asinghvi_fredhutch_org/Documents/Papers/Published/2021 Raiders et al engulfment/Submission eLife/Resubmission eLife/Final - Resubmitted per eLife format/Reviewer Response Round 2/Source data files/"/>
    </mc:Choice>
  </mc:AlternateContent>
  <xr:revisionPtr revIDLastSave="1890" documentId="8_{E2A5E148-8029-4699-8411-349583F5B7DA}" xr6:coauthVersionLast="45" xr6:coauthVersionMax="45" xr10:uidLastSave="{3D9AEB80-AC16-4181-9FDB-1FEA80042134}"/>
  <bookViews>
    <workbookView xWindow="28680" yWindow="-120" windowWidth="29040" windowHeight="15840" xr2:uid="{15BB755F-009A-467F-859E-8C3EFEFA87EF}"/>
  </bookViews>
  <sheets>
    <sheet name="Figure 7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7" i="17" l="1"/>
  <c r="F157" i="17"/>
  <c r="D157" i="17"/>
  <c r="C156" i="17"/>
  <c r="C157" i="17" s="1"/>
  <c r="H155" i="17"/>
  <c r="H157" i="17" s="1"/>
  <c r="G155" i="17"/>
  <c r="F155" i="17"/>
  <c r="E155" i="17"/>
  <c r="E157" i="17" s="1"/>
  <c r="D155" i="17"/>
  <c r="C155" i="17"/>
  <c r="I152" i="17"/>
  <c r="H152" i="17"/>
  <c r="G152" i="17"/>
  <c r="F152" i="17"/>
  <c r="E152" i="17"/>
  <c r="D152" i="17"/>
  <c r="C152" i="17"/>
  <c r="H150" i="17"/>
  <c r="G150" i="17"/>
  <c r="F150" i="17"/>
  <c r="E150" i="17"/>
  <c r="D150" i="17"/>
  <c r="C149" i="17"/>
  <c r="C150" i="17" s="1"/>
  <c r="H148" i="17"/>
  <c r="G148" i="17"/>
  <c r="F148" i="17"/>
  <c r="E148" i="17"/>
  <c r="D148" i="17"/>
  <c r="C148" i="17"/>
  <c r="H144" i="17"/>
  <c r="G144" i="17"/>
  <c r="F144" i="17"/>
  <c r="E144" i="17"/>
  <c r="D144" i="17"/>
  <c r="C144" i="17"/>
  <c r="H142" i="17"/>
  <c r="G142" i="17"/>
  <c r="F142" i="17"/>
  <c r="E142" i="17"/>
  <c r="C141" i="17"/>
  <c r="C142" i="17" s="1"/>
  <c r="H140" i="17"/>
  <c r="G140" i="17"/>
  <c r="F140" i="17"/>
  <c r="E140" i="17"/>
  <c r="D140" i="17"/>
  <c r="D142" i="17" s="1"/>
  <c r="C140" i="17"/>
  <c r="H137" i="17"/>
  <c r="G137" i="17"/>
  <c r="F137" i="17"/>
  <c r="E137" i="17"/>
  <c r="D137" i="17"/>
  <c r="C137" i="17"/>
  <c r="H130" i="17"/>
  <c r="F130" i="17"/>
  <c r="E130" i="17"/>
  <c r="D130" i="17"/>
  <c r="C129" i="17"/>
  <c r="C130" i="17" s="1"/>
  <c r="H128" i="17"/>
  <c r="G128" i="17"/>
  <c r="G130" i="17" s="1"/>
  <c r="F128" i="17"/>
  <c r="E128" i="17"/>
  <c r="D128" i="17"/>
  <c r="C128" i="17"/>
  <c r="H125" i="17"/>
  <c r="G125" i="17"/>
  <c r="F125" i="17"/>
  <c r="E125" i="17"/>
  <c r="D125" i="17"/>
  <c r="C125" i="17"/>
  <c r="H107" i="17" l="1"/>
  <c r="G107" i="17"/>
  <c r="F107" i="17"/>
  <c r="E107" i="17"/>
  <c r="D107" i="17"/>
  <c r="C107" i="17"/>
  <c r="H108" i="17"/>
  <c r="G108" i="17"/>
  <c r="F108" i="17"/>
  <c r="E108" i="17"/>
  <c r="D108" i="17"/>
  <c r="C108" i="17"/>
  <c r="H98" i="17"/>
  <c r="G98" i="17"/>
  <c r="F98" i="17"/>
  <c r="E98" i="17"/>
  <c r="D98" i="17"/>
  <c r="C98" i="17"/>
  <c r="H99" i="17"/>
  <c r="G99" i="17"/>
  <c r="F99" i="17"/>
  <c r="E99" i="17"/>
  <c r="D99" i="17"/>
  <c r="C99" i="17"/>
  <c r="H89" i="17"/>
  <c r="G89" i="17"/>
  <c r="F89" i="17"/>
  <c r="E89" i="17"/>
  <c r="D89" i="17"/>
  <c r="C89" i="17"/>
  <c r="H90" i="17"/>
  <c r="G90" i="17"/>
  <c r="F90" i="17"/>
  <c r="E90" i="17"/>
  <c r="D90" i="17"/>
  <c r="C90" i="17"/>
  <c r="H78" i="17"/>
  <c r="G78" i="17"/>
  <c r="F78" i="17"/>
  <c r="E78" i="17"/>
  <c r="D78" i="17"/>
  <c r="C78" i="17"/>
  <c r="H79" i="17"/>
  <c r="G79" i="17"/>
  <c r="F79" i="17"/>
  <c r="E79" i="17"/>
  <c r="D79" i="17"/>
  <c r="C79" i="17"/>
  <c r="H69" i="17"/>
  <c r="G69" i="17"/>
  <c r="F69" i="17"/>
  <c r="E69" i="17"/>
  <c r="D69" i="17"/>
  <c r="C69" i="17"/>
  <c r="H70" i="17"/>
  <c r="G70" i="17"/>
  <c r="F70" i="17"/>
  <c r="E70" i="17"/>
  <c r="D70" i="17"/>
  <c r="C70" i="17"/>
  <c r="D60" i="17"/>
  <c r="E60" i="17"/>
  <c r="F60" i="17"/>
  <c r="G60" i="17"/>
  <c r="H60" i="17"/>
  <c r="C60" i="17"/>
  <c r="D61" i="17"/>
  <c r="E61" i="17"/>
  <c r="F61" i="17"/>
  <c r="G61" i="17"/>
  <c r="H61" i="17"/>
  <c r="C61" i="17"/>
  <c r="H62" i="17" l="1"/>
  <c r="E62" i="17"/>
  <c r="C62" i="17"/>
  <c r="F62" i="17"/>
  <c r="G62" i="17"/>
  <c r="D62" i="17"/>
  <c r="D109" i="17"/>
  <c r="H109" i="17"/>
  <c r="E109" i="17"/>
  <c r="F109" i="17"/>
  <c r="C109" i="17"/>
  <c r="G109" i="17"/>
  <c r="H100" i="17"/>
  <c r="D100" i="17"/>
  <c r="E100" i="17"/>
  <c r="F100" i="17"/>
  <c r="C100" i="17"/>
  <c r="G100" i="17"/>
  <c r="E91" i="17"/>
  <c r="D91" i="17"/>
  <c r="H91" i="17"/>
  <c r="F91" i="17"/>
  <c r="C91" i="17"/>
  <c r="G91" i="17"/>
  <c r="E80" i="17"/>
  <c r="D80" i="17"/>
  <c r="H80" i="17"/>
  <c r="F80" i="17"/>
  <c r="C80" i="17"/>
  <c r="G80" i="17"/>
  <c r="C71" i="17"/>
  <c r="G71" i="17"/>
  <c r="D71" i="17"/>
  <c r="H71" i="17"/>
  <c r="E71" i="17"/>
  <c r="F71" i="17"/>
</calcChain>
</file>

<file path=xl/sharedStrings.xml><?xml version="1.0" encoding="utf-8"?>
<sst xmlns="http://schemas.openxmlformats.org/spreadsheetml/2006/main" count="180" uniqueCount="57">
  <si>
    <t>ttx-1(p767)</t>
  </si>
  <si>
    <t>WT Day 1</t>
  </si>
  <si>
    <t>WT Day 3</t>
  </si>
  <si>
    <t>% Long</t>
  </si>
  <si>
    <t>% Short</t>
  </si>
  <si>
    <t>% Absent</t>
  </si>
  <si>
    <t>% Normal</t>
  </si>
  <si>
    <t>N</t>
  </si>
  <si>
    <t>%</t>
  </si>
  <si>
    <t>TOTAL</t>
  </si>
  <si>
    <t>STDEV</t>
  </si>
  <si>
    <t>SQRT N</t>
  </si>
  <si>
    <t>SEM</t>
  </si>
  <si>
    <t>ced-10</t>
  </si>
  <si>
    <t>CED-10(G12V) Day 1</t>
  </si>
  <si>
    <t>CED-10(T17N) 1E2 Day 1</t>
  </si>
  <si>
    <t>CED-10(G12V) Day 3</t>
  </si>
  <si>
    <t>Figure 7B</t>
  </si>
  <si>
    <t>Figure 7D</t>
  </si>
  <si>
    <t>Figure 7C</t>
  </si>
  <si>
    <t>Figure 7E</t>
  </si>
  <si>
    <t>pAMsh:CED-10 #1</t>
  </si>
  <si>
    <t>pAMsh:CED-10 #2</t>
  </si>
  <si>
    <t>Figure 7F</t>
  </si>
  <si>
    <r>
      <t xml:space="preserve">ced-10 </t>
    </r>
    <r>
      <rPr>
        <sz val="11"/>
        <rFont val="Calibri"/>
        <family val="2"/>
        <scheme val="minor"/>
      </rPr>
      <t>Day 1</t>
    </r>
  </si>
  <si>
    <r>
      <t xml:space="preserve">ced-10 </t>
    </r>
    <r>
      <rPr>
        <sz val="11"/>
        <rFont val="Calibri"/>
        <family val="2"/>
        <scheme val="minor"/>
      </rPr>
      <t>Day 3</t>
    </r>
  </si>
  <si>
    <r>
      <t>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:CED-10 Day 1</t>
    </r>
  </si>
  <si>
    <r>
      <t>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:CED-10 Day 3</t>
    </r>
  </si>
  <si>
    <t>AFD shape</t>
  </si>
  <si>
    <t>% in Bin:</t>
  </si>
  <si>
    <t>Trial 1</t>
  </si>
  <si>
    <t>Trial 2</t>
  </si>
  <si>
    <t>Trial 3</t>
  </si>
  <si>
    <t>Trial 4</t>
  </si>
  <si>
    <t>Trial 5</t>
  </si>
  <si>
    <t>Trial 6</t>
  </si>
  <si>
    <t>Trial 7</t>
  </si>
  <si>
    <t>Trial 8</t>
  </si>
  <si>
    <t>tax-2 at 25</t>
  </si>
  <si>
    <t>tax-4 at 25</t>
  </si>
  <si>
    <t>tax-2; tax-4 at 25</t>
  </si>
  <si>
    <r>
      <t>15</t>
    </r>
    <r>
      <rPr>
        <b/>
        <vertAlign val="superscript"/>
        <sz val="11"/>
        <color theme="4" tint="-0.499984740745262"/>
        <rFont val="Calibri"/>
        <family val="2"/>
        <scheme val="minor"/>
      </rPr>
      <t>o</t>
    </r>
    <r>
      <rPr>
        <b/>
        <sz val="11"/>
        <color theme="4" tint="-0.499984740745262"/>
        <rFont val="Calibri"/>
        <family val="2"/>
        <scheme val="minor"/>
      </rPr>
      <t>C</t>
    </r>
  </si>
  <si>
    <t xml:space="preserve">tax-2 </t>
  </si>
  <si>
    <t xml:space="preserve">tax-2; tax-4 </t>
  </si>
  <si>
    <r>
      <t>25</t>
    </r>
    <r>
      <rPr>
        <b/>
        <vertAlign val="superscript"/>
        <sz val="11"/>
        <color theme="4" tint="-0.499984740745262"/>
        <rFont val="Calibri"/>
        <family val="2"/>
        <scheme val="minor"/>
      </rPr>
      <t>o</t>
    </r>
    <r>
      <rPr>
        <b/>
        <sz val="11"/>
        <color theme="4" tint="-0.499984740745262"/>
        <rFont val="Calibri"/>
        <family val="2"/>
        <scheme val="minor"/>
      </rPr>
      <t>C</t>
    </r>
  </si>
  <si>
    <t>N2</t>
  </si>
  <si>
    <t xml:space="preserve">N2 </t>
  </si>
  <si>
    <t xml:space="preserve">ced-10 </t>
  </si>
  <si>
    <t>N (animals)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</si>
  <si>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Score</t>
    </r>
  </si>
  <si>
    <t>Figure 7- supplement 1B</t>
  </si>
  <si>
    <t>Figure 7- supplement 1C</t>
  </si>
  <si>
    <t>Figure 7 - supplement 1D</t>
  </si>
  <si>
    <t>CED-10(T17N) 1B1 Day 1</t>
  </si>
  <si>
    <t>CED-10(T17N) 1E4 Day 1</t>
  </si>
  <si>
    <t>CED-10(T17N) Day 1 TOTAL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</si>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</sst>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vertAlign val="superscript"/>
      <sz val="11"/>
      <color theme="4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000000"/>
      </patternFill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3">
    <xf numFmtId="0" fontId="0" fillId="0" borderId="0"/>
    <xf numFmtId="0" fontId="3" fillId="3" borderId="0" applyNumberFormat="0" applyBorder="0" applyAlignment="0" applyProtection="0"/>
    <xf numFmtId="0" fontId="3" fillId="4" borderId="0"/>
  </cellStyleXfs>
  <cellXfs count="7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2" borderId="0" xfId="0" applyFont="1" applyFill="1"/>
    <xf numFmtId="1" fontId="8" fillId="2" borderId="0" xfId="0" applyNumberFormat="1" applyFont="1" applyFill="1"/>
    <xf numFmtId="0" fontId="0" fillId="0" borderId="0" xfId="0" applyFont="1" applyFill="1" applyAlignment="1">
      <alignment horizontal="center"/>
    </xf>
    <xf numFmtId="1" fontId="0" fillId="0" borderId="0" xfId="0" applyNumberFormat="1" applyFont="1" applyFill="1"/>
    <xf numFmtId="164" fontId="0" fillId="0" borderId="0" xfId="0" applyNumberFormat="1" applyFont="1" applyFill="1"/>
    <xf numFmtId="0" fontId="5" fillId="4" borderId="0" xfId="0" applyFont="1" applyFill="1" applyAlignment="1">
      <alignment horizontal="center"/>
    </xf>
    <xf numFmtId="1" fontId="2" fillId="5" borderId="0" xfId="0" applyNumberFormat="1" applyFont="1" applyFill="1"/>
    <xf numFmtId="0" fontId="12" fillId="2" borderId="0" xfId="0" applyFont="1" applyFill="1"/>
    <xf numFmtId="0" fontId="0" fillId="5" borderId="0" xfId="0" applyFont="1" applyFill="1" applyAlignment="1">
      <alignment horizontal="left"/>
    </xf>
    <xf numFmtId="1" fontId="2" fillId="8" borderId="0" xfId="0" applyNumberFormat="1" applyFont="1" applyFill="1"/>
    <xf numFmtId="0" fontId="8" fillId="8" borderId="0" xfId="0" applyFont="1" applyFill="1" applyAlignment="1">
      <alignment horizontal="left"/>
    </xf>
    <xf numFmtId="0" fontId="12" fillId="0" borderId="0" xfId="0" applyFont="1" applyFill="1"/>
    <xf numFmtId="1" fontId="12" fillId="0" borderId="0" xfId="0" applyNumberFormat="1" applyFont="1" applyFill="1"/>
    <xf numFmtId="164" fontId="12" fillId="0" borderId="0" xfId="0" applyNumberFormat="1" applyFont="1" applyFill="1"/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10" fillId="9" borderId="0" xfId="0" applyFont="1" applyFill="1"/>
    <xf numFmtId="0" fontId="11" fillId="9" borderId="0" xfId="0" applyFont="1" applyFill="1"/>
    <xf numFmtId="0" fontId="2" fillId="10" borderId="0" xfId="0" applyFont="1" applyFill="1"/>
    <xf numFmtId="0" fontId="2" fillId="10" borderId="0" xfId="0" applyFont="1" applyFill="1" applyAlignment="1">
      <alignment horizontal="center"/>
    </xf>
    <xf numFmtId="14" fontId="0" fillId="0" borderId="0" xfId="0" applyNumberFormat="1" applyFont="1" applyAlignment="1">
      <alignment horizontal="left"/>
    </xf>
    <xf numFmtId="0" fontId="10" fillId="9" borderId="0" xfId="0" applyFont="1" applyFill="1" applyAlignment="1">
      <alignment horizontal="left"/>
    </xf>
    <xf numFmtId="0" fontId="0" fillId="7" borderId="0" xfId="0" applyFont="1" applyFill="1" applyAlignment="1">
      <alignment horizontal="left"/>
    </xf>
    <xf numFmtId="0" fontId="13" fillId="7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7" fillId="10" borderId="0" xfId="0" applyFont="1" applyFill="1"/>
    <xf numFmtId="0" fontId="12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6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7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0" fillId="4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7" fillId="10" borderId="0" xfId="0" applyFont="1" applyFill="1" applyAlignment="1"/>
    <xf numFmtId="1" fontId="8" fillId="2" borderId="0" xfId="0" applyNumberFormat="1" applyFont="1" applyFill="1" applyAlignment="1"/>
    <xf numFmtId="1" fontId="0" fillId="2" borderId="0" xfId="0" applyNumberFormat="1" applyFont="1" applyFill="1" applyAlignment="1"/>
    <xf numFmtId="1" fontId="0" fillId="0" borderId="0" xfId="0" applyNumberFormat="1" applyFont="1" applyFill="1" applyAlignment="1"/>
    <xf numFmtId="0" fontId="0" fillId="0" borderId="0" xfId="0" applyFont="1" applyFill="1" applyAlignment="1"/>
    <xf numFmtId="164" fontId="0" fillId="0" borderId="0" xfId="0" applyNumberFormat="1" applyFont="1" applyFill="1" applyAlignment="1"/>
    <xf numFmtId="0" fontId="0" fillId="0" borderId="0" xfId="0" applyFont="1" applyAlignment="1"/>
    <xf numFmtId="1" fontId="2" fillId="5" borderId="0" xfId="0" applyNumberFormat="1" applyFont="1" applyFill="1" applyAlignment="1"/>
    <xf numFmtId="1" fontId="0" fillId="5" borderId="0" xfId="0" applyNumberFormat="1" applyFont="1" applyFill="1" applyAlignment="1"/>
    <xf numFmtId="0" fontId="11" fillId="9" borderId="0" xfId="0" applyFont="1" applyFill="1" applyAlignment="1"/>
    <xf numFmtId="1" fontId="8" fillId="8" borderId="0" xfId="0" applyNumberFormat="1" applyFont="1" applyFill="1" applyAlignment="1"/>
    <xf numFmtId="1" fontId="0" fillId="0" borderId="0" xfId="0" applyNumberFormat="1" applyFont="1" applyAlignment="1"/>
    <xf numFmtId="164" fontId="0" fillId="0" borderId="0" xfId="0" applyNumberFormat="1" applyFont="1" applyAlignment="1"/>
    <xf numFmtId="0" fontId="15" fillId="4" borderId="1" xfId="0" applyFont="1" applyFill="1" applyBorder="1"/>
    <xf numFmtId="0" fontId="7" fillId="10" borderId="0" xfId="0" applyFont="1" applyFill="1" applyAlignment="1">
      <alignment horizontal="right"/>
    </xf>
    <xf numFmtId="0" fontId="8" fillId="5" borderId="0" xfId="0" applyFont="1" applyFill="1" applyAlignment="1">
      <alignment horizontal="left"/>
    </xf>
    <xf numFmtId="0" fontId="2" fillId="6" borderId="0" xfId="1" applyFont="1" applyFill="1" applyAlignment="1">
      <alignment horizontal="left"/>
    </xf>
    <xf numFmtId="0" fontId="0" fillId="0" borderId="0" xfId="1" applyFont="1" applyFill="1" applyAlignment="1">
      <alignment horizontal="left"/>
    </xf>
    <xf numFmtId="0" fontId="2" fillId="3" borderId="0" xfId="1" applyFont="1" applyAlignment="1">
      <alignment horizontal="left"/>
    </xf>
    <xf numFmtId="0" fontId="8" fillId="2" borderId="0" xfId="0" applyFont="1" applyFill="1" applyAlignment="1"/>
    <xf numFmtId="0" fontId="12" fillId="0" borderId="0" xfId="0" applyFont="1" applyFill="1" applyAlignment="1"/>
    <xf numFmtId="0" fontId="8" fillId="5" borderId="0" xfId="0" applyFont="1" applyFill="1" applyAlignment="1"/>
    <xf numFmtId="0" fontId="5" fillId="0" borderId="0" xfId="0" applyFont="1" applyAlignment="1"/>
    <xf numFmtId="0" fontId="2" fillId="10" borderId="0" xfId="0" applyFont="1" applyFill="1" applyAlignment="1">
      <alignment horizontal="right"/>
    </xf>
    <xf numFmtId="2" fontId="0" fillId="0" borderId="0" xfId="0" applyNumberFormat="1"/>
    <xf numFmtId="1" fontId="0" fillId="0" borderId="0" xfId="0" applyNumberFormat="1" applyFont="1"/>
  </cellXfs>
  <cellStyles count="3">
    <cellStyle name="20% - Accent2" xfId="1" builtinId="34"/>
    <cellStyle name="Normal" xfId="0" builtinId="0"/>
    <cellStyle name="Style 1" xfId="2" xr:uid="{7A91D464-F115-46A2-94D8-CA9A7A3CD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7EF8-CE77-4A03-B59A-B220F37B8818}">
  <dimension ref="A1:R157"/>
  <sheetViews>
    <sheetView tabSelected="1" topLeftCell="A52" workbookViewId="0">
      <selection activeCell="P80" sqref="P80"/>
    </sheetView>
  </sheetViews>
  <sheetFormatPr defaultRowHeight="15" x14ac:dyDescent="0.25"/>
  <cols>
    <col min="1" max="1" width="22.42578125" style="2" customWidth="1"/>
    <col min="2" max="2" width="10.42578125" style="2" customWidth="1"/>
    <col min="3" max="3" width="10.28515625" style="2" customWidth="1"/>
    <col min="4" max="4" width="9.85546875" style="2" customWidth="1"/>
    <col min="5" max="5" width="10.28515625" style="2" customWidth="1"/>
    <col min="6" max="6" width="11.28515625" style="2" customWidth="1"/>
    <col min="7" max="12" width="9.140625" style="2"/>
  </cols>
  <sheetData>
    <row r="1" spans="1:9" s="2" customFormat="1" x14ac:dyDescent="0.25">
      <c r="A1" s="25" t="s">
        <v>17</v>
      </c>
      <c r="B1" s="25" t="s">
        <v>28</v>
      </c>
      <c r="C1" s="26"/>
      <c r="D1" s="26"/>
      <c r="E1" s="26"/>
      <c r="F1" s="26"/>
    </row>
    <row r="2" spans="1:9" s="2" customFormat="1" ht="27.75" x14ac:dyDescent="0.45">
      <c r="A2" s="60" t="s">
        <v>49</v>
      </c>
      <c r="B2" s="14" t="s">
        <v>3</v>
      </c>
      <c r="C2" s="14" t="s">
        <v>4</v>
      </c>
      <c r="D2" s="14" t="s">
        <v>5</v>
      </c>
      <c r="E2" s="14" t="s">
        <v>6</v>
      </c>
      <c r="F2" s="45" t="s">
        <v>48</v>
      </c>
    </row>
    <row r="3" spans="1:9" s="2" customFormat="1" x14ac:dyDescent="0.25">
      <c r="A3" s="6" t="s">
        <v>1</v>
      </c>
      <c r="B3" s="46">
        <v>1.4492750000000001</v>
      </c>
      <c r="C3" s="46">
        <v>0</v>
      </c>
      <c r="D3" s="46">
        <v>0</v>
      </c>
      <c r="E3" s="46">
        <v>98.550719999999998</v>
      </c>
      <c r="F3" s="7">
        <v>69</v>
      </c>
    </row>
    <row r="4" spans="1:9" s="2" customFormat="1" x14ac:dyDescent="0.25">
      <c r="A4" s="6" t="s">
        <v>2</v>
      </c>
      <c r="B4" s="46">
        <v>10.256410000000001</v>
      </c>
      <c r="C4" s="46">
        <v>1.2820510000000001</v>
      </c>
      <c r="D4" s="46">
        <v>1.2820510000000001</v>
      </c>
      <c r="E4" s="46">
        <v>87.179490000000001</v>
      </c>
      <c r="F4" s="7">
        <v>78</v>
      </c>
    </row>
    <row r="5" spans="1:9" s="2" customFormat="1" x14ac:dyDescent="0.25">
      <c r="A5" s="4" t="s">
        <v>24</v>
      </c>
      <c r="B5" s="46">
        <v>12</v>
      </c>
      <c r="C5" s="46">
        <v>18</v>
      </c>
      <c r="D5" s="46">
        <v>0</v>
      </c>
      <c r="E5" s="46">
        <v>70</v>
      </c>
      <c r="F5" s="7">
        <v>50</v>
      </c>
    </row>
    <row r="6" spans="1:9" s="2" customFormat="1" x14ac:dyDescent="0.25">
      <c r="A6" s="4" t="s">
        <v>25</v>
      </c>
      <c r="B6" s="46">
        <v>52.63158</v>
      </c>
      <c r="C6" s="46">
        <v>5.2631579999999998</v>
      </c>
      <c r="D6" s="46">
        <v>7.017544</v>
      </c>
      <c r="E6" s="46">
        <v>35.087719999999997</v>
      </c>
      <c r="F6" s="7">
        <v>57</v>
      </c>
    </row>
    <row r="7" spans="1:9" s="2" customFormat="1" ht="18" x14ac:dyDescent="0.35">
      <c r="A7" s="6" t="s">
        <v>26</v>
      </c>
      <c r="B7" s="46">
        <v>10.204079999999999</v>
      </c>
      <c r="C7" s="46">
        <v>57.142859999999999</v>
      </c>
      <c r="D7" s="46">
        <v>16.326530000000002</v>
      </c>
      <c r="E7" s="46">
        <v>16.326530000000002</v>
      </c>
      <c r="F7" s="7">
        <v>49</v>
      </c>
    </row>
    <row r="8" spans="1:9" s="2" customFormat="1" ht="18" x14ac:dyDescent="0.35">
      <c r="A8" s="6" t="s">
        <v>27</v>
      </c>
      <c r="B8" s="46">
        <v>10</v>
      </c>
      <c r="C8" s="46">
        <v>66</v>
      </c>
      <c r="D8" s="46">
        <v>22</v>
      </c>
      <c r="E8" s="46">
        <v>2</v>
      </c>
      <c r="F8" s="7">
        <v>50</v>
      </c>
    </row>
    <row r="9" spans="1:9" s="2" customFormat="1" x14ac:dyDescent="0.25"/>
    <row r="10" spans="1:9" s="2" customFormat="1" x14ac:dyDescent="0.25">
      <c r="A10" s="25" t="s">
        <v>19</v>
      </c>
      <c r="B10" s="26"/>
      <c r="C10" s="26"/>
      <c r="D10" s="26"/>
      <c r="E10" s="26"/>
      <c r="F10" s="26"/>
      <c r="G10" s="26"/>
      <c r="H10" s="26"/>
      <c r="I10" s="26"/>
    </row>
    <row r="11" spans="1:9" s="2" customFormat="1" ht="17.25" x14ac:dyDescent="0.25">
      <c r="A11" s="32" t="s">
        <v>41</v>
      </c>
      <c r="B11" s="35" t="s">
        <v>29</v>
      </c>
      <c r="C11" s="47">
        <v>1</v>
      </c>
      <c r="D11" s="47">
        <v>2</v>
      </c>
      <c r="E11" s="47">
        <v>3</v>
      </c>
      <c r="F11" s="47">
        <v>4</v>
      </c>
      <c r="G11" s="47">
        <v>5</v>
      </c>
      <c r="H11" s="47">
        <v>6</v>
      </c>
      <c r="I11" s="61" t="s">
        <v>7</v>
      </c>
    </row>
    <row r="12" spans="1:9" s="2" customFormat="1" x14ac:dyDescent="0.25">
      <c r="A12" s="42" t="s">
        <v>46</v>
      </c>
      <c r="B12" s="9" t="s">
        <v>9</v>
      </c>
      <c r="C12" s="48">
        <v>50.804393710840152</v>
      </c>
      <c r="D12" s="48">
        <v>34.722637976674712</v>
      </c>
      <c r="E12" s="48">
        <v>8.9295518976278245</v>
      </c>
      <c r="F12" s="48">
        <v>2.9961711460540497</v>
      </c>
      <c r="G12" s="48">
        <v>1.6825293664933749</v>
      </c>
      <c r="H12" s="48">
        <v>0.86471590230988726</v>
      </c>
      <c r="I12" s="48">
        <v>539</v>
      </c>
    </row>
    <row r="13" spans="1:9" s="2" customFormat="1" x14ac:dyDescent="0.25">
      <c r="A13" s="38"/>
      <c r="B13" s="16" t="s">
        <v>30</v>
      </c>
      <c r="C13" s="49">
        <v>65.550239234449762</v>
      </c>
      <c r="D13" s="49">
        <v>26.315789473684209</v>
      </c>
      <c r="E13" s="49">
        <v>4.3062200956937797</v>
      </c>
      <c r="F13" s="49">
        <v>0</v>
      </c>
      <c r="G13" s="49">
        <v>1.9138755980861244</v>
      </c>
      <c r="H13" s="49">
        <v>1.9138755980861244</v>
      </c>
      <c r="I13" s="49">
        <v>209</v>
      </c>
    </row>
    <row r="14" spans="1:9" s="2" customFormat="1" x14ac:dyDescent="0.25">
      <c r="A14" s="6"/>
      <c r="B14" s="16" t="s">
        <v>31</v>
      </c>
      <c r="C14" s="49">
        <v>38.775510204081634</v>
      </c>
      <c r="D14" s="49">
        <v>37.414965986394556</v>
      </c>
      <c r="E14" s="49">
        <v>14.285714285714286</v>
      </c>
      <c r="F14" s="49">
        <v>6.8027210884353737</v>
      </c>
      <c r="G14" s="49">
        <v>2.0408163265306123</v>
      </c>
      <c r="H14" s="49">
        <v>0.68027210884353739</v>
      </c>
      <c r="I14" s="49">
        <v>147</v>
      </c>
    </row>
    <row r="15" spans="1:9" s="2" customFormat="1" x14ac:dyDescent="0.25">
      <c r="A15" s="6"/>
      <c r="B15" s="16" t="s">
        <v>32</v>
      </c>
      <c r="C15" s="49">
        <v>48.087431693989068</v>
      </c>
      <c r="D15" s="49">
        <v>40.437158469945352</v>
      </c>
      <c r="E15" s="49">
        <v>8.1967213114754092</v>
      </c>
      <c r="F15" s="49">
        <v>2.1857923497267762</v>
      </c>
      <c r="G15" s="49">
        <v>1.0928961748633881</v>
      </c>
      <c r="H15" s="49">
        <v>0</v>
      </c>
      <c r="I15" s="49">
        <v>183</v>
      </c>
    </row>
    <row r="16" spans="1:9" s="2" customFormat="1" x14ac:dyDescent="0.25">
      <c r="B16" s="6" t="s">
        <v>10</v>
      </c>
      <c r="C16" s="50">
        <v>11.098286372624349</v>
      </c>
      <c r="D16" s="50">
        <v>6.071229319013999</v>
      </c>
      <c r="E16" s="50">
        <v>4.1069336958501186</v>
      </c>
      <c r="F16" s="50">
        <v>2.8356996663861129</v>
      </c>
      <c r="G16" s="50">
        <v>0.42014200983185596</v>
      </c>
      <c r="H16" s="50">
        <v>0.79214669767182788</v>
      </c>
      <c r="I16" s="51"/>
    </row>
    <row r="17" spans="1:16" s="2" customFormat="1" x14ac:dyDescent="0.25">
      <c r="B17" s="6" t="s">
        <v>11</v>
      </c>
      <c r="C17" s="50">
        <v>23.2163735324878</v>
      </c>
      <c r="D17" s="50">
        <v>23.2163735324878</v>
      </c>
      <c r="E17" s="50">
        <v>23.2163735324878</v>
      </c>
      <c r="F17" s="50">
        <v>23.2163735324878</v>
      </c>
      <c r="G17" s="50">
        <v>23.2163735324878</v>
      </c>
      <c r="H17" s="50">
        <v>23.2163735324878</v>
      </c>
      <c r="I17" s="51"/>
    </row>
    <row r="18" spans="1:16" s="2" customFormat="1" x14ac:dyDescent="0.25">
      <c r="B18" s="6" t="s">
        <v>12</v>
      </c>
      <c r="C18" s="52">
        <v>0.47803703524557689</v>
      </c>
      <c r="D18" s="52">
        <v>0.26150635931655014</v>
      </c>
      <c r="E18" s="52">
        <v>0.17689815724678476</v>
      </c>
      <c r="F18" s="52">
        <v>0.12214223131868465</v>
      </c>
      <c r="G18" s="52">
        <v>1.8096797471143837E-2</v>
      </c>
      <c r="H18" s="52">
        <v>3.4120173702552575E-2</v>
      </c>
      <c r="I18" s="52"/>
    </row>
    <row r="19" spans="1:16" s="2" customFormat="1" x14ac:dyDescent="0.25">
      <c r="A19" s="5"/>
      <c r="C19" s="53"/>
      <c r="D19" s="53"/>
      <c r="E19" s="53"/>
      <c r="F19" s="53"/>
      <c r="G19" s="53"/>
      <c r="H19" s="53"/>
      <c r="I19" s="53"/>
    </row>
    <row r="20" spans="1:16" s="2" customFormat="1" x14ac:dyDescent="0.25">
      <c r="A20" s="44" t="s">
        <v>47</v>
      </c>
      <c r="B20" s="62" t="s">
        <v>9</v>
      </c>
      <c r="C20" s="54">
        <v>62.5</v>
      </c>
      <c r="D20" s="54">
        <v>15.979381443298969</v>
      </c>
      <c r="E20" s="54">
        <v>7.3453608247422677</v>
      </c>
      <c r="F20" s="54">
        <v>6.1855670103092786</v>
      </c>
      <c r="G20" s="54">
        <v>4.6391752577319592</v>
      </c>
      <c r="H20" s="54">
        <v>3.3505154639175259</v>
      </c>
      <c r="I20" s="54">
        <v>776</v>
      </c>
      <c r="P20" s="3"/>
    </row>
    <row r="21" spans="1:16" s="2" customFormat="1" x14ac:dyDescent="0.25">
      <c r="A21" s="38"/>
      <c r="B21" s="16" t="s">
        <v>30</v>
      </c>
      <c r="C21" s="55">
        <v>55.471698113207545</v>
      </c>
      <c r="D21" s="55">
        <v>14.716981132075471</v>
      </c>
      <c r="E21" s="55">
        <v>10.943396226415095</v>
      </c>
      <c r="F21" s="55">
        <v>7.9245283018867925</v>
      </c>
      <c r="G21" s="55">
        <v>6.7924528301886795</v>
      </c>
      <c r="H21" s="55">
        <v>4.1509433962264151</v>
      </c>
      <c r="I21" s="55">
        <v>265</v>
      </c>
      <c r="P21" s="3"/>
    </row>
    <row r="22" spans="1:16" s="2" customFormat="1" x14ac:dyDescent="0.25">
      <c r="A22" s="6"/>
      <c r="B22" s="16" t="s">
        <v>31</v>
      </c>
      <c r="C22" s="55">
        <v>80.392156862745097</v>
      </c>
      <c r="D22" s="55">
        <v>9.8039215686274517</v>
      </c>
      <c r="E22" s="55">
        <v>4.5751633986928102</v>
      </c>
      <c r="F22" s="55">
        <v>3.2679738562091503</v>
      </c>
      <c r="G22" s="55">
        <v>1.9607843137254901</v>
      </c>
      <c r="H22" s="55">
        <v>0</v>
      </c>
      <c r="I22" s="55">
        <v>153</v>
      </c>
      <c r="P22" s="3"/>
    </row>
    <row r="23" spans="1:16" s="2" customFormat="1" x14ac:dyDescent="0.25">
      <c r="A23" s="23"/>
      <c r="B23" s="16" t="s">
        <v>32</v>
      </c>
      <c r="C23" s="55">
        <v>43.157894736842103</v>
      </c>
      <c r="D23" s="55">
        <v>27.368421052631579</v>
      </c>
      <c r="E23" s="55">
        <v>7.3684210526315788</v>
      </c>
      <c r="F23" s="55">
        <v>7.8947368421052628</v>
      </c>
      <c r="G23" s="55">
        <v>6.3157894736842106</v>
      </c>
      <c r="H23" s="55">
        <v>7.8947368421052628</v>
      </c>
      <c r="I23" s="55">
        <v>190</v>
      </c>
    </row>
    <row r="24" spans="1:16" s="2" customFormat="1" x14ac:dyDescent="0.25">
      <c r="A24" s="23"/>
      <c r="B24" s="17" t="s">
        <v>33</v>
      </c>
      <c r="C24" s="55">
        <v>79.166666666666671</v>
      </c>
      <c r="D24" s="55">
        <v>10.714285714285714</v>
      </c>
      <c r="E24" s="55">
        <v>4.166666666666667</v>
      </c>
      <c r="F24" s="55">
        <v>4.166666666666667</v>
      </c>
      <c r="G24" s="55">
        <v>1.7857142857142858</v>
      </c>
      <c r="H24" s="55">
        <v>0</v>
      </c>
      <c r="I24" s="55">
        <v>168</v>
      </c>
    </row>
    <row r="25" spans="1:16" s="2" customFormat="1" x14ac:dyDescent="0.25">
      <c r="B25" s="23" t="s">
        <v>10</v>
      </c>
      <c r="C25" s="50">
        <v>15.874595158941426</v>
      </c>
      <c r="D25" s="50">
        <v>7.0145587932610676</v>
      </c>
      <c r="E25" s="50">
        <v>2.7221661436464704</v>
      </c>
      <c r="F25" s="50">
        <v>2.1266471137950345</v>
      </c>
      <c r="G25" s="50">
        <v>2.3550118601476222</v>
      </c>
      <c r="H25" s="50">
        <v>3.2929692656601341</v>
      </c>
      <c r="I25" s="50"/>
    </row>
    <row r="26" spans="1:16" s="2" customFormat="1" x14ac:dyDescent="0.25">
      <c r="B26" s="23" t="s">
        <v>11</v>
      </c>
      <c r="C26" s="50">
        <v>27.856776554368238</v>
      </c>
      <c r="D26" s="50">
        <v>27.856776554368238</v>
      </c>
      <c r="E26" s="50">
        <v>27.856776554368238</v>
      </c>
      <c r="F26" s="50">
        <v>27.856776554368238</v>
      </c>
      <c r="G26" s="50">
        <v>27.856776554368238</v>
      </c>
      <c r="H26" s="50">
        <v>27.856776554368238</v>
      </c>
      <c r="I26" s="50"/>
    </row>
    <row r="27" spans="1:16" s="2" customFormat="1" x14ac:dyDescent="0.25">
      <c r="B27" s="23" t="s">
        <v>12</v>
      </c>
      <c r="C27" s="52">
        <v>0.5698647554557823</v>
      </c>
      <c r="D27" s="52">
        <v>0.25180798573627894</v>
      </c>
      <c r="E27" s="52">
        <v>9.772006959719845E-2</v>
      </c>
      <c r="F27" s="52">
        <v>7.6342182292500518E-2</v>
      </c>
      <c r="G27" s="52">
        <v>8.4539998931726049E-2</v>
      </c>
      <c r="H27" s="52">
        <v>0.11821070751790776</v>
      </c>
      <c r="I27" s="50"/>
    </row>
    <row r="28" spans="1:16" s="2" customFormat="1" x14ac:dyDescent="0.25">
      <c r="C28" s="53"/>
      <c r="D28" s="53"/>
      <c r="E28" s="53"/>
      <c r="F28" s="53"/>
      <c r="G28" s="53"/>
      <c r="H28" s="53"/>
      <c r="I28" s="53"/>
    </row>
    <row r="29" spans="1:16" s="2" customFormat="1" x14ac:dyDescent="0.25">
      <c r="A29" s="25" t="s">
        <v>18</v>
      </c>
      <c r="B29" s="26"/>
      <c r="C29" s="56"/>
      <c r="D29" s="56"/>
      <c r="E29" s="56"/>
      <c r="F29" s="56"/>
      <c r="G29" s="56"/>
      <c r="H29" s="56"/>
      <c r="I29" s="56"/>
    </row>
    <row r="30" spans="1:16" s="2" customFormat="1" ht="17.25" x14ac:dyDescent="0.25">
      <c r="A30" s="33" t="s">
        <v>44</v>
      </c>
      <c r="B30" s="35" t="s">
        <v>8</v>
      </c>
      <c r="C30" s="47">
        <v>1</v>
      </c>
      <c r="D30" s="47">
        <v>2</v>
      </c>
      <c r="E30" s="47">
        <v>3</v>
      </c>
      <c r="F30" s="47">
        <v>4</v>
      </c>
      <c r="G30" s="47">
        <v>5</v>
      </c>
      <c r="H30" s="47">
        <v>6</v>
      </c>
      <c r="I30" s="61" t="s">
        <v>7</v>
      </c>
    </row>
    <row r="31" spans="1:16" s="2" customFormat="1" x14ac:dyDescent="0.25">
      <c r="A31" s="39" t="s">
        <v>45</v>
      </c>
      <c r="B31" s="19" t="s">
        <v>9</v>
      </c>
      <c r="C31" s="57">
        <v>3.6835898439198296</v>
      </c>
      <c r="D31" s="57">
        <v>2.4276661884265902</v>
      </c>
      <c r="E31" s="57">
        <v>3.7244576322768577</v>
      </c>
      <c r="F31" s="57">
        <v>13.165351506456243</v>
      </c>
      <c r="G31" s="57">
        <v>38.268553541150382</v>
      </c>
      <c r="H31" s="57">
        <v>38.730381287770093</v>
      </c>
      <c r="I31" s="57">
        <v>480</v>
      </c>
    </row>
    <row r="32" spans="1:16" s="2" customFormat="1" x14ac:dyDescent="0.25">
      <c r="A32" s="38"/>
      <c r="B32" s="36" t="s">
        <v>30</v>
      </c>
      <c r="C32" s="50">
        <v>0</v>
      </c>
      <c r="D32" s="50">
        <v>1.8181818181818181</v>
      </c>
      <c r="E32" s="50">
        <v>2.7272727272727271</v>
      </c>
      <c r="F32" s="50">
        <v>4.5454545454545459</v>
      </c>
      <c r="G32" s="50">
        <v>38.18181818181818</v>
      </c>
      <c r="H32" s="50">
        <v>52.727272727272727</v>
      </c>
      <c r="I32" s="50">
        <v>110</v>
      </c>
    </row>
    <row r="33" spans="1:9" s="2" customFormat="1" x14ac:dyDescent="0.25">
      <c r="A33" s="6"/>
      <c r="B33" s="36" t="s">
        <v>31</v>
      </c>
      <c r="C33" s="50">
        <v>5</v>
      </c>
      <c r="D33" s="50">
        <v>1.6666666666666667</v>
      </c>
      <c r="E33" s="50">
        <v>1.6666666666666667</v>
      </c>
      <c r="F33" s="50">
        <v>15</v>
      </c>
      <c r="G33" s="50">
        <v>40</v>
      </c>
      <c r="H33" s="50">
        <v>36.666666666666664</v>
      </c>
      <c r="I33" s="50">
        <v>60</v>
      </c>
    </row>
    <row r="34" spans="1:9" s="2" customFormat="1" x14ac:dyDescent="0.25">
      <c r="A34" s="6"/>
      <c r="B34" s="36" t="s">
        <v>32</v>
      </c>
      <c r="C34" s="50">
        <v>8.1300813008130088</v>
      </c>
      <c r="D34" s="50">
        <v>5.691056910569106</v>
      </c>
      <c r="E34" s="50">
        <v>5.691056910569106</v>
      </c>
      <c r="F34" s="50">
        <v>17.073170731707318</v>
      </c>
      <c r="G34" s="50">
        <v>21.951219512195124</v>
      </c>
      <c r="H34" s="50">
        <v>41.463414634146339</v>
      </c>
      <c r="I34" s="50">
        <v>123</v>
      </c>
    </row>
    <row r="35" spans="1:9" s="2" customFormat="1" x14ac:dyDescent="0.25">
      <c r="A35" s="6"/>
      <c r="B35" s="36" t="s">
        <v>33</v>
      </c>
      <c r="C35" s="50">
        <v>1.6042780748663101</v>
      </c>
      <c r="D35" s="50">
        <v>0.53475935828877008</v>
      </c>
      <c r="E35" s="50">
        <v>4.8128342245989302</v>
      </c>
      <c r="F35" s="50">
        <v>16.042780748663102</v>
      </c>
      <c r="G35" s="50">
        <v>52.941176470588232</v>
      </c>
      <c r="H35" s="50">
        <v>24.064171122994651</v>
      </c>
      <c r="I35" s="50">
        <v>187</v>
      </c>
    </row>
    <row r="36" spans="1:9" s="2" customFormat="1" x14ac:dyDescent="0.25">
      <c r="A36" s="6"/>
      <c r="B36" s="23" t="s">
        <v>10</v>
      </c>
      <c r="C36" s="50">
        <v>3.6238374479000774</v>
      </c>
      <c r="D36" s="50">
        <v>2.2496967753188248</v>
      </c>
      <c r="E36" s="50">
        <v>1.8512120102794998</v>
      </c>
      <c r="F36" s="50">
        <v>5.8085915921818652</v>
      </c>
      <c r="G36" s="50">
        <v>12.708877255739894</v>
      </c>
      <c r="H36" s="50">
        <v>11.870679282393606</v>
      </c>
      <c r="I36" s="50"/>
    </row>
    <row r="37" spans="1:9" s="2" customFormat="1" x14ac:dyDescent="0.25">
      <c r="A37" s="6"/>
      <c r="B37" s="23" t="s">
        <v>11</v>
      </c>
      <c r="C37" s="58">
        <v>21.908902300206645</v>
      </c>
      <c r="D37" s="58">
        <v>22</v>
      </c>
      <c r="E37" s="58">
        <v>22</v>
      </c>
      <c r="F37" s="58">
        <v>22</v>
      </c>
      <c r="G37" s="58">
        <v>22</v>
      </c>
      <c r="H37" s="58">
        <v>22</v>
      </c>
      <c r="I37" s="51"/>
    </row>
    <row r="38" spans="1:9" s="2" customFormat="1" x14ac:dyDescent="0.25">
      <c r="A38" s="6"/>
      <c r="B38" s="23" t="s">
        <v>12</v>
      </c>
      <c r="C38" s="59">
        <v>0.16540479291223539</v>
      </c>
      <c r="D38" s="59">
        <v>0.10225894433267385</v>
      </c>
      <c r="E38" s="59">
        <v>8.4146000467249987E-2</v>
      </c>
      <c r="F38" s="59">
        <v>0.26402689055372114</v>
      </c>
      <c r="G38" s="59">
        <v>0.57767623889726794</v>
      </c>
      <c r="H38" s="59">
        <v>0.53957633101789115</v>
      </c>
      <c r="I38" s="52"/>
    </row>
    <row r="39" spans="1:9" s="2" customFormat="1" x14ac:dyDescent="0.25">
      <c r="A39" s="6"/>
      <c r="B39" s="37"/>
      <c r="C39" s="50"/>
      <c r="D39" s="50"/>
      <c r="E39" s="50"/>
      <c r="F39" s="50"/>
      <c r="G39" s="50"/>
      <c r="H39" s="50"/>
      <c r="I39" s="50"/>
    </row>
    <row r="40" spans="1:9" s="2" customFormat="1" x14ac:dyDescent="0.25">
      <c r="A40" s="40" t="s">
        <v>13</v>
      </c>
      <c r="B40" s="19" t="s">
        <v>9</v>
      </c>
      <c r="C40" s="57">
        <v>16.863796902622628</v>
      </c>
      <c r="D40" s="57">
        <v>15.439492863996138</v>
      </c>
      <c r="E40" s="57">
        <v>25.03512777205431</v>
      </c>
      <c r="F40" s="57">
        <v>29.978998483719668</v>
      </c>
      <c r="G40" s="57">
        <v>10.272877998643718</v>
      </c>
      <c r="H40" s="57">
        <v>2.4097059789635358</v>
      </c>
      <c r="I40" s="57">
        <v>917</v>
      </c>
    </row>
    <row r="41" spans="1:9" s="2" customFormat="1" x14ac:dyDescent="0.25">
      <c r="A41" s="29"/>
      <c r="B41" s="36" t="s">
        <v>30</v>
      </c>
      <c r="C41" s="50">
        <v>0</v>
      </c>
      <c r="D41" s="50">
        <v>6.25</v>
      </c>
      <c r="E41" s="50">
        <v>18.75</v>
      </c>
      <c r="F41" s="50">
        <v>65.625</v>
      </c>
      <c r="G41" s="50">
        <v>9.375</v>
      </c>
      <c r="H41" s="50">
        <v>0</v>
      </c>
      <c r="I41" s="50">
        <v>32</v>
      </c>
    </row>
    <row r="42" spans="1:9" s="2" customFormat="1" x14ac:dyDescent="0.25">
      <c r="A42" s="23"/>
      <c r="B42" s="36" t="s">
        <v>31</v>
      </c>
      <c r="C42" s="50">
        <v>5.5555555555555554</v>
      </c>
      <c r="D42" s="50">
        <v>9.2592592592592595</v>
      </c>
      <c r="E42" s="50">
        <v>25.925925925925927</v>
      </c>
      <c r="F42" s="50">
        <v>48.148148148148145</v>
      </c>
      <c r="G42" s="50">
        <v>9.2592592592592595</v>
      </c>
      <c r="H42" s="50">
        <v>1.8518518518518519</v>
      </c>
      <c r="I42" s="50">
        <v>54</v>
      </c>
    </row>
    <row r="43" spans="1:9" s="2" customFormat="1" x14ac:dyDescent="0.25">
      <c r="A43" s="23"/>
      <c r="B43" s="36" t="s">
        <v>32</v>
      </c>
      <c r="C43" s="50">
        <v>5</v>
      </c>
      <c r="D43" s="50">
        <v>13</v>
      </c>
      <c r="E43" s="50">
        <v>25</v>
      </c>
      <c r="F43" s="50">
        <v>36</v>
      </c>
      <c r="G43" s="50">
        <v>18</v>
      </c>
      <c r="H43" s="50">
        <v>3</v>
      </c>
      <c r="I43" s="50">
        <v>100</v>
      </c>
    </row>
    <row r="44" spans="1:9" s="2" customFormat="1" x14ac:dyDescent="0.25">
      <c r="A44" s="23"/>
      <c r="B44" s="36" t="s">
        <v>33</v>
      </c>
      <c r="C44" s="50">
        <v>6.666666666666667</v>
      </c>
      <c r="D44" s="50">
        <v>11.428571428571429</v>
      </c>
      <c r="E44" s="50">
        <v>30.476190476190474</v>
      </c>
      <c r="F44" s="50">
        <v>32.38095238095238</v>
      </c>
      <c r="G44" s="50">
        <v>19.047619047619047</v>
      </c>
      <c r="H44" s="50">
        <v>0</v>
      </c>
      <c r="I44" s="50">
        <v>105</v>
      </c>
    </row>
    <row r="45" spans="1:9" s="2" customFormat="1" x14ac:dyDescent="0.25">
      <c r="A45" s="23"/>
      <c r="B45" s="36" t="s">
        <v>34</v>
      </c>
      <c r="C45" s="50">
        <v>32.017543859649123</v>
      </c>
      <c r="D45" s="50">
        <v>24.12280701754386</v>
      </c>
      <c r="E45" s="50">
        <v>23.245614035087719</v>
      </c>
      <c r="F45" s="50">
        <v>10.526315789473685</v>
      </c>
      <c r="G45" s="50">
        <v>7.0175438596491224</v>
      </c>
      <c r="H45" s="50">
        <v>3.0701754385964914</v>
      </c>
      <c r="I45" s="50">
        <v>228</v>
      </c>
    </row>
    <row r="46" spans="1:9" s="2" customFormat="1" x14ac:dyDescent="0.25">
      <c r="A46" s="23"/>
      <c r="B46" s="36" t="s">
        <v>35</v>
      </c>
      <c r="C46" s="50">
        <v>29.927007299270073</v>
      </c>
      <c r="D46" s="50">
        <v>21.897810218978101</v>
      </c>
      <c r="E46" s="50">
        <v>20.437956204379564</v>
      </c>
      <c r="F46" s="50">
        <v>16.788321167883211</v>
      </c>
      <c r="G46" s="50">
        <v>6.5693430656934311</v>
      </c>
      <c r="H46" s="50">
        <v>4.3795620437956204</v>
      </c>
      <c r="I46" s="50">
        <v>137</v>
      </c>
    </row>
    <row r="47" spans="1:9" s="2" customFormat="1" x14ac:dyDescent="0.25">
      <c r="A47" s="23"/>
      <c r="B47" s="36" t="s">
        <v>36</v>
      </c>
      <c r="C47" s="50">
        <v>35.251798561151077</v>
      </c>
      <c r="D47" s="50">
        <v>18.705035971223023</v>
      </c>
      <c r="E47" s="50">
        <v>30.215827338129497</v>
      </c>
      <c r="F47" s="50">
        <v>11.510791366906474</v>
      </c>
      <c r="G47" s="50">
        <v>1.4388489208633093</v>
      </c>
      <c r="H47" s="50">
        <v>2.8776978417266186</v>
      </c>
      <c r="I47" s="50">
        <v>139</v>
      </c>
    </row>
    <row r="48" spans="1:9" s="2" customFormat="1" x14ac:dyDescent="0.25">
      <c r="A48" s="23"/>
      <c r="B48" s="36" t="s">
        <v>37</v>
      </c>
      <c r="C48" s="50">
        <v>20.491803278688526</v>
      </c>
      <c r="D48" s="50">
        <v>18.852459016393443</v>
      </c>
      <c r="E48" s="50">
        <v>26.229508196721312</v>
      </c>
      <c r="F48" s="50">
        <v>18.852459016393443</v>
      </c>
      <c r="G48" s="50">
        <v>11.475409836065573</v>
      </c>
      <c r="H48" s="50">
        <v>4.0983606557377046</v>
      </c>
      <c r="I48" s="50">
        <v>122</v>
      </c>
    </row>
    <row r="49" spans="1:18" s="2" customFormat="1" x14ac:dyDescent="0.25">
      <c r="B49" s="23" t="s">
        <v>10</v>
      </c>
      <c r="C49" s="50">
        <v>15.239842960970094</v>
      </c>
      <c r="D49" s="50">
        <v>6.7180132722105563</v>
      </c>
      <c r="E49" s="50">
        <v>4.4884101030416002</v>
      </c>
      <c r="F49" s="50">
        <v>20.488074069064087</v>
      </c>
      <c r="G49" s="50">
        <v>6.3335740383142749</v>
      </c>
      <c r="H49" s="50">
        <v>1.6533409776392474</v>
      </c>
      <c r="I49" s="50"/>
    </row>
    <row r="50" spans="1:18" s="2" customFormat="1" x14ac:dyDescent="0.25">
      <c r="B50" s="23" t="s">
        <v>11</v>
      </c>
      <c r="C50" s="58">
        <v>30.28200785945344</v>
      </c>
      <c r="D50" s="58">
        <v>30.28200785945344</v>
      </c>
      <c r="E50" s="58">
        <v>30.28200785945344</v>
      </c>
      <c r="F50" s="58">
        <v>30.28200785945344</v>
      </c>
      <c r="G50" s="58">
        <v>30.28200785945344</v>
      </c>
      <c r="H50" s="58">
        <v>30.28200785945344</v>
      </c>
      <c r="I50" s="58"/>
    </row>
    <row r="51" spans="1:18" s="2" customFormat="1" x14ac:dyDescent="0.25">
      <c r="B51" s="23" t="s">
        <v>12</v>
      </c>
      <c r="C51" s="59">
        <v>0.50326395236742927</v>
      </c>
      <c r="D51" s="59">
        <v>0.22184834319410318</v>
      </c>
      <c r="E51" s="59">
        <v>0.14822035988741109</v>
      </c>
      <c r="F51" s="59">
        <v>0.67657581241489961</v>
      </c>
      <c r="G51" s="59">
        <v>0.20915304122864029</v>
      </c>
      <c r="H51" s="59">
        <v>5.4598129203084107E-2</v>
      </c>
      <c r="I51" s="59"/>
    </row>
    <row r="52" spans="1:18" s="2" customFormat="1" x14ac:dyDescent="0.25">
      <c r="C52" s="53"/>
      <c r="D52" s="53"/>
      <c r="E52" s="53"/>
      <c r="F52" s="53"/>
      <c r="G52" s="53"/>
      <c r="H52" s="53"/>
      <c r="I52" s="53"/>
    </row>
    <row r="53" spans="1:18" s="2" customFormat="1" x14ac:dyDescent="0.25">
      <c r="A53" s="25" t="s">
        <v>20</v>
      </c>
      <c r="B53" s="26"/>
      <c r="C53" s="56"/>
      <c r="D53" s="56"/>
      <c r="E53" s="56"/>
      <c r="F53" s="56"/>
      <c r="G53" s="56"/>
      <c r="H53" s="56"/>
      <c r="I53" s="56"/>
    </row>
    <row r="54" spans="1:18" s="2" customFormat="1" ht="17.25" x14ac:dyDescent="0.25">
      <c r="A54" s="32" t="s">
        <v>41</v>
      </c>
      <c r="B54" s="47" t="s">
        <v>8</v>
      </c>
      <c r="C54" s="47">
        <v>1</v>
      </c>
      <c r="D54" s="47">
        <v>2</v>
      </c>
      <c r="E54" s="47">
        <v>3</v>
      </c>
      <c r="F54" s="47">
        <v>4</v>
      </c>
      <c r="G54" s="47">
        <v>5</v>
      </c>
      <c r="H54" s="47">
        <v>6</v>
      </c>
      <c r="I54" s="61" t="s">
        <v>7</v>
      </c>
    </row>
    <row r="55" spans="1:18" s="2" customFormat="1" x14ac:dyDescent="0.25">
      <c r="A55" s="42" t="s">
        <v>46</v>
      </c>
      <c r="B55" s="66" t="s">
        <v>56</v>
      </c>
      <c r="C55" s="72">
        <v>48.026315789473685</v>
      </c>
      <c r="D55" s="72">
        <v>33.059210526315788</v>
      </c>
      <c r="E55" s="72">
        <v>12.335526315789473</v>
      </c>
      <c r="F55" s="72">
        <v>2.6315789473684208</v>
      </c>
      <c r="G55" s="72">
        <v>1.6447368421052631</v>
      </c>
      <c r="H55" s="72">
        <v>2.3026315789473681</v>
      </c>
      <c r="I55" s="2">
        <v>608</v>
      </c>
    </row>
    <row r="56" spans="1:18" s="2" customFormat="1" x14ac:dyDescent="0.25">
      <c r="A56" s="41"/>
      <c r="B56" s="67" t="s">
        <v>30</v>
      </c>
      <c r="C56" s="72">
        <v>44.696969696969695</v>
      </c>
      <c r="D56" s="72">
        <v>37.878787878787875</v>
      </c>
      <c r="E56" s="72">
        <v>7.5757575757575761</v>
      </c>
      <c r="F56" s="72">
        <v>4.5454545454545459</v>
      </c>
      <c r="G56" s="72">
        <v>1.5151515151515151</v>
      </c>
      <c r="H56" s="72">
        <v>3.7878787878787881</v>
      </c>
      <c r="I56" s="2">
        <v>132</v>
      </c>
      <c r="R56" s="72"/>
    </row>
    <row r="57" spans="1:18" s="2" customFormat="1" x14ac:dyDescent="0.25">
      <c r="A57" s="7"/>
      <c r="B57" s="67" t="s">
        <v>31</v>
      </c>
      <c r="C57" s="72">
        <v>34.285714285714285</v>
      </c>
      <c r="D57" s="72">
        <v>22.857142857142858</v>
      </c>
      <c r="E57" s="72">
        <v>28.571428571428569</v>
      </c>
      <c r="F57" s="72">
        <v>3.8095238095238098</v>
      </c>
      <c r="G57" s="72">
        <v>6.666666666666667</v>
      </c>
      <c r="H57" s="72">
        <v>3.8095238095238098</v>
      </c>
      <c r="I57" s="2">
        <v>105</v>
      </c>
      <c r="R57" s="72"/>
    </row>
    <row r="58" spans="1:18" s="2" customFormat="1" x14ac:dyDescent="0.25">
      <c r="A58" s="7"/>
      <c r="B58" s="67" t="s">
        <v>32</v>
      </c>
      <c r="C58" s="72">
        <v>75.2</v>
      </c>
      <c r="D58" s="72">
        <v>18.399999999999999</v>
      </c>
      <c r="E58" s="72">
        <v>5.6000000000000005</v>
      </c>
      <c r="F58" s="72">
        <v>0.8</v>
      </c>
      <c r="G58" s="72">
        <v>0</v>
      </c>
      <c r="H58" s="72">
        <v>0</v>
      </c>
      <c r="I58" s="2">
        <v>125</v>
      </c>
      <c r="R58" s="72"/>
    </row>
    <row r="59" spans="1:18" s="2" customFormat="1" x14ac:dyDescent="0.25">
      <c r="A59" s="7"/>
      <c r="B59" s="67" t="s">
        <v>33</v>
      </c>
      <c r="C59" s="72">
        <v>41.869918699186989</v>
      </c>
      <c r="D59" s="72">
        <v>42.276422764227647</v>
      </c>
      <c r="E59" s="72">
        <v>11.38211382113821</v>
      </c>
      <c r="F59" s="72">
        <v>2.0325203252032518</v>
      </c>
      <c r="G59" s="72">
        <v>0.40650406504065045</v>
      </c>
      <c r="H59" s="72">
        <v>2.0325203252032518</v>
      </c>
      <c r="I59" s="2">
        <v>246</v>
      </c>
      <c r="R59" s="72"/>
    </row>
    <row r="60" spans="1:18" s="2" customFormat="1" x14ac:dyDescent="0.25">
      <c r="A60" s="5"/>
      <c r="B60" s="51" t="s">
        <v>10</v>
      </c>
      <c r="C60" s="50">
        <f>STDEV(C56:C59)</f>
        <v>18.002811275521168</v>
      </c>
      <c r="D60" s="50">
        <f t="shared" ref="D60:H60" si="0">STDEV(D56:D59)</f>
        <v>11.516185376618044</v>
      </c>
      <c r="E60" s="50">
        <f t="shared" si="0"/>
        <v>10.471397864583171</v>
      </c>
      <c r="F60" s="50">
        <f t="shared" si="0"/>
        <v>1.6985028576877361</v>
      </c>
      <c r="G60" s="50">
        <f t="shared" si="0"/>
        <v>3.080343831416247</v>
      </c>
      <c r="H60" s="50">
        <f t="shared" si="0"/>
        <v>1.8081097280053564</v>
      </c>
      <c r="I60" s="51"/>
    </row>
    <row r="61" spans="1:18" s="2" customFormat="1" x14ac:dyDescent="0.25">
      <c r="A61" s="5"/>
      <c r="B61" s="51" t="s">
        <v>11</v>
      </c>
      <c r="C61" s="50">
        <f>SQRT(C55)</f>
        <v>6.930102148559838</v>
      </c>
      <c r="D61" s="50">
        <f t="shared" ref="D61:H61" si="1">SQRT(D55)</f>
        <v>5.7497139516949698</v>
      </c>
      <c r="E61" s="50">
        <f t="shared" si="1"/>
        <v>3.512196793431352</v>
      </c>
      <c r="F61" s="50">
        <f t="shared" si="1"/>
        <v>1.6222142113076252</v>
      </c>
      <c r="G61" s="50">
        <f t="shared" si="1"/>
        <v>1.2824729401064425</v>
      </c>
      <c r="H61" s="50">
        <f t="shared" si="1"/>
        <v>1.5174424466672098</v>
      </c>
      <c r="I61" s="51"/>
    </row>
    <row r="62" spans="1:18" s="2" customFormat="1" x14ac:dyDescent="0.25">
      <c r="A62" s="6"/>
      <c r="B62" s="53" t="s">
        <v>12</v>
      </c>
      <c r="C62" s="52">
        <f>C60/C61</f>
        <v>2.5977699736016699</v>
      </c>
      <c r="D62" s="52">
        <f t="shared" ref="D62:H62" si="2">D60/D61</f>
        <v>2.0029144881586958</v>
      </c>
      <c r="E62" s="52">
        <f t="shared" si="2"/>
        <v>2.9814382508882158</v>
      </c>
      <c r="F62" s="52">
        <f t="shared" si="2"/>
        <v>1.0470274800013104</v>
      </c>
      <c r="G62" s="52">
        <f t="shared" si="2"/>
        <v>2.4018782268892043</v>
      </c>
      <c r="H62" s="52">
        <f t="shared" si="2"/>
        <v>1.1915507780717121</v>
      </c>
      <c r="I62" s="52"/>
    </row>
    <row r="63" spans="1:18" s="2" customFormat="1" x14ac:dyDescent="0.25">
      <c r="A63" s="6"/>
      <c r="B63" s="53"/>
      <c r="C63" s="53"/>
      <c r="D63" s="53"/>
      <c r="E63" s="53"/>
      <c r="F63" s="53"/>
      <c r="G63" s="53"/>
      <c r="H63" s="53"/>
      <c r="I63" s="53"/>
    </row>
    <row r="64" spans="1:18" s="2" customFormat="1" x14ac:dyDescent="0.25">
      <c r="A64" s="42" t="s">
        <v>21</v>
      </c>
      <c r="B64" s="68" t="s">
        <v>56</v>
      </c>
      <c r="C64" s="72">
        <v>16.123499142367066</v>
      </c>
      <c r="D64" s="72">
        <v>20.411663807890225</v>
      </c>
      <c r="E64" s="72">
        <v>26.072041166380789</v>
      </c>
      <c r="F64" s="72">
        <v>12.178387650085764</v>
      </c>
      <c r="G64" s="72">
        <v>11.663807890222985</v>
      </c>
      <c r="H64" s="72">
        <v>13.550600343053173</v>
      </c>
      <c r="I64" s="2">
        <v>583</v>
      </c>
      <c r="K64"/>
      <c r="L64"/>
      <c r="M64"/>
      <c r="N64"/>
      <c r="O64"/>
      <c r="P64"/>
      <c r="Q64" s="72"/>
    </row>
    <row r="65" spans="1:17" s="2" customFormat="1" x14ac:dyDescent="0.25">
      <c r="A65" s="38"/>
      <c r="B65" s="67" t="s">
        <v>30</v>
      </c>
      <c r="C65" s="72">
        <v>30.76923076923077</v>
      </c>
      <c r="D65" s="72">
        <v>17.948717948717949</v>
      </c>
      <c r="E65" s="72">
        <v>17.948717948717949</v>
      </c>
      <c r="F65" s="72">
        <v>2.5641025641025639</v>
      </c>
      <c r="G65" s="72">
        <v>17.948717948717949</v>
      </c>
      <c r="H65" s="72">
        <v>12.820512820512819</v>
      </c>
      <c r="I65" s="2">
        <v>39</v>
      </c>
      <c r="J65" s="3"/>
      <c r="K65"/>
      <c r="L65"/>
      <c r="M65"/>
      <c r="N65"/>
      <c r="O65"/>
      <c r="P65"/>
      <c r="Q65" s="72"/>
    </row>
    <row r="66" spans="1:17" s="2" customFormat="1" x14ac:dyDescent="0.25">
      <c r="A66" s="6"/>
      <c r="B66" s="67" t="s">
        <v>31</v>
      </c>
      <c r="C66" s="72">
        <v>5.0632911392405067</v>
      </c>
      <c r="D66" s="72">
        <v>10.126582278481013</v>
      </c>
      <c r="E66" s="72">
        <v>26.582278481012654</v>
      </c>
      <c r="F66" s="72">
        <v>18.9873417721519</v>
      </c>
      <c r="G66" s="72">
        <v>14.767932489451477</v>
      </c>
      <c r="H66" s="72">
        <v>24.472573839662449</v>
      </c>
      <c r="I66" s="2">
        <v>237</v>
      </c>
      <c r="J66" s="3"/>
      <c r="K66"/>
      <c r="L66"/>
      <c r="M66"/>
      <c r="N66"/>
      <c r="O66"/>
      <c r="P66"/>
      <c r="Q66" s="72"/>
    </row>
    <row r="67" spans="1:17" s="2" customFormat="1" x14ac:dyDescent="0.25">
      <c r="A67" s="6"/>
      <c r="B67" s="67" t="s">
        <v>32</v>
      </c>
      <c r="C67" s="72">
        <v>25.136612021857925</v>
      </c>
      <c r="D67" s="72">
        <v>26.775956284153008</v>
      </c>
      <c r="E67" s="72">
        <v>25.136612021857925</v>
      </c>
      <c r="F67" s="72">
        <v>7.1038251366120218</v>
      </c>
      <c r="G67" s="72">
        <v>8.7431693989071047</v>
      </c>
      <c r="H67" s="72">
        <v>7.1038251366120218</v>
      </c>
      <c r="I67" s="2">
        <v>183</v>
      </c>
      <c r="J67" s="3"/>
      <c r="K67"/>
      <c r="L67"/>
      <c r="M67"/>
      <c r="N67"/>
      <c r="O67"/>
      <c r="P67"/>
      <c r="Q67" s="72"/>
    </row>
    <row r="68" spans="1:17" s="2" customFormat="1" x14ac:dyDescent="0.25">
      <c r="A68" s="6"/>
      <c r="B68" s="67" t="s">
        <v>33</v>
      </c>
      <c r="C68" s="72">
        <v>19.35483870967742</v>
      </c>
      <c r="D68" s="72">
        <v>31.451612903225808</v>
      </c>
      <c r="E68" s="72">
        <v>29.032258064516132</v>
      </c>
      <c r="F68" s="72">
        <v>9.67741935483871</v>
      </c>
      <c r="G68" s="72">
        <v>8.064516129032258</v>
      </c>
      <c r="H68" s="72">
        <v>2.4193548387096775</v>
      </c>
      <c r="I68" s="2">
        <v>124</v>
      </c>
      <c r="J68" s="3"/>
      <c r="K68"/>
      <c r="L68"/>
      <c r="M68"/>
      <c r="N68"/>
      <c r="O68"/>
      <c r="P68"/>
      <c r="Q68" s="72"/>
    </row>
    <row r="69" spans="1:17" s="2" customFormat="1" x14ac:dyDescent="0.25">
      <c r="A69" s="6"/>
      <c r="B69" s="69" t="s">
        <v>10</v>
      </c>
      <c r="C69" s="50">
        <f>STDEV(C65:C68)</f>
        <v>11.043193673598163</v>
      </c>
      <c r="D69" s="50">
        <f t="shared" ref="D69" si="3">STDEV(D65:D68)</f>
        <v>9.4659674006990748</v>
      </c>
      <c r="E69" s="50">
        <f t="shared" ref="E69" si="4">STDEV(E65:E68)</f>
        <v>4.763729803861426</v>
      </c>
      <c r="F69" s="50">
        <f t="shared" ref="F69" si="5">STDEV(F65:F68)</f>
        <v>6.9248775749055866</v>
      </c>
      <c r="G69" s="50">
        <f t="shared" ref="G69" si="6">STDEV(G65:G68)</f>
        <v>4.7806127336716076</v>
      </c>
      <c r="H69" s="50">
        <f t="shared" ref="H69" si="7">STDEV(H65:H68)</f>
        <v>9.5157645218224847</v>
      </c>
      <c r="I69" s="51"/>
      <c r="J69" s="3"/>
      <c r="K69"/>
      <c r="L69"/>
      <c r="M69"/>
      <c r="N69"/>
      <c r="O69"/>
      <c r="P69"/>
    </row>
    <row r="70" spans="1:17" s="2" customFormat="1" x14ac:dyDescent="0.25">
      <c r="A70" s="6"/>
      <c r="B70" s="69" t="s">
        <v>11</v>
      </c>
      <c r="C70" s="50">
        <f>SQRT(C64)</f>
        <v>4.0154077180738525</v>
      </c>
      <c r="D70" s="50">
        <f t="shared" ref="D70:H70" si="8">SQRT(D64)</f>
        <v>4.5179269369800821</v>
      </c>
      <c r="E70" s="50">
        <f t="shared" si="8"/>
        <v>5.1060788445127629</v>
      </c>
      <c r="F70" s="50">
        <f t="shared" si="8"/>
        <v>3.4897546690398973</v>
      </c>
      <c r="G70" s="50">
        <f t="shared" si="8"/>
        <v>3.4152317476597376</v>
      </c>
      <c r="H70" s="50">
        <f t="shared" si="8"/>
        <v>3.6811140084291294</v>
      </c>
      <c r="I70" s="51"/>
      <c r="K70"/>
      <c r="L70"/>
      <c r="M70"/>
      <c r="N70"/>
      <c r="O70"/>
      <c r="P70"/>
    </row>
    <row r="71" spans="1:17" s="2" customFormat="1" x14ac:dyDescent="0.25">
      <c r="A71" s="6"/>
      <c r="B71" s="69" t="s">
        <v>12</v>
      </c>
      <c r="C71" s="52">
        <f>C69/C70</f>
        <v>2.7502048232590095</v>
      </c>
      <c r="D71" s="52">
        <f t="shared" ref="D71" si="9">D69/D70</f>
        <v>2.0952015233399086</v>
      </c>
      <c r="E71" s="52">
        <f t="shared" ref="E71" si="10">E69/E70</f>
        <v>0.93295265289151541</v>
      </c>
      <c r="F71" s="52">
        <f t="shared" ref="F71" si="11">F69/F70</f>
        <v>1.9843450991959735</v>
      </c>
      <c r="G71" s="52">
        <f t="shared" ref="G71" si="12">G69/G70</f>
        <v>1.3997916062204234</v>
      </c>
      <c r="H71" s="52">
        <f t="shared" ref="H71" si="13">H69/H70</f>
        <v>2.5850230392302413</v>
      </c>
      <c r="I71" s="52"/>
      <c r="K71"/>
      <c r="L71"/>
      <c r="M71"/>
      <c r="N71"/>
      <c r="O71"/>
      <c r="P71"/>
    </row>
    <row r="72" spans="1:17" s="2" customFormat="1" x14ac:dyDescent="0.25">
      <c r="A72" s="6"/>
      <c r="B72" s="53"/>
      <c r="C72" s="53"/>
      <c r="D72" s="53"/>
      <c r="E72" s="53"/>
      <c r="F72" s="53"/>
      <c r="G72" s="53"/>
      <c r="H72" s="53"/>
      <c r="I72" s="53"/>
      <c r="K72"/>
      <c r="L72"/>
      <c r="M72"/>
      <c r="N72"/>
      <c r="O72"/>
      <c r="P72"/>
    </row>
    <row r="73" spans="1:17" s="2" customFormat="1" x14ac:dyDescent="0.25">
      <c r="A73" s="42" t="s">
        <v>22</v>
      </c>
      <c r="B73" s="68" t="s">
        <v>56</v>
      </c>
      <c r="C73" s="72">
        <v>15.779092702169626</v>
      </c>
      <c r="D73" s="72">
        <v>27.021696252465482</v>
      </c>
      <c r="E73" s="72">
        <v>30.96646942800789</v>
      </c>
      <c r="F73" s="72">
        <v>9.4674556213017755</v>
      </c>
      <c r="G73" s="72">
        <v>7.8895463510848129</v>
      </c>
      <c r="H73" s="72">
        <v>8.8757396449704142</v>
      </c>
      <c r="I73" s="2">
        <v>507</v>
      </c>
      <c r="K73"/>
      <c r="L73"/>
      <c r="M73"/>
      <c r="N73"/>
      <c r="O73"/>
      <c r="P73"/>
      <c r="Q73" s="72"/>
    </row>
    <row r="74" spans="1:17" s="2" customFormat="1" x14ac:dyDescent="0.25">
      <c r="A74" s="29"/>
      <c r="B74" s="67" t="s">
        <v>30</v>
      </c>
      <c r="C74" s="72">
        <v>21.621621621621621</v>
      </c>
      <c r="D74" s="72">
        <v>51.351351351351347</v>
      </c>
      <c r="E74" s="72">
        <v>24.324324324324326</v>
      </c>
      <c r="F74" s="72">
        <v>2.7027027027027026</v>
      </c>
      <c r="G74" s="72">
        <v>0</v>
      </c>
      <c r="H74" s="72">
        <v>0</v>
      </c>
      <c r="I74" s="2">
        <v>37</v>
      </c>
      <c r="J74" s="3"/>
      <c r="K74"/>
      <c r="L74"/>
      <c r="M74"/>
      <c r="N74"/>
      <c r="O74"/>
      <c r="P74"/>
      <c r="Q74" s="72"/>
    </row>
    <row r="75" spans="1:17" s="2" customFormat="1" x14ac:dyDescent="0.25">
      <c r="A75" s="23"/>
      <c r="B75" s="67" t="s">
        <v>31</v>
      </c>
      <c r="C75" s="72">
        <v>24.516129032258064</v>
      </c>
      <c r="D75" s="72">
        <v>27.096774193548391</v>
      </c>
      <c r="E75" s="72">
        <v>23.870967741935484</v>
      </c>
      <c r="F75" s="72">
        <v>7.096774193548387</v>
      </c>
      <c r="G75" s="72">
        <v>9.67741935483871</v>
      </c>
      <c r="H75" s="72">
        <v>7.741935483870968</v>
      </c>
      <c r="I75" s="2">
        <v>155</v>
      </c>
      <c r="J75" s="3"/>
      <c r="K75"/>
      <c r="L75"/>
      <c r="M75"/>
      <c r="N75"/>
      <c r="O75"/>
      <c r="P75"/>
      <c r="Q75" s="72"/>
    </row>
    <row r="76" spans="1:17" s="2" customFormat="1" x14ac:dyDescent="0.25">
      <c r="A76" s="23"/>
      <c r="B76" s="67" t="s">
        <v>32</v>
      </c>
      <c r="C76" s="72">
        <v>15.508021390374333</v>
      </c>
      <c r="D76" s="72">
        <v>24.598930481283425</v>
      </c>
      <c r="E76" s="72">
        <v>33.689839572192511</v>
      </c>
      <c r="F76" s="72">
        <v>10.160427807486631</v>
      </c>
      <c r="G76" s="72">
        <v>7.4866310160427805</v>
      </c>
      <c r="H76" s="72">
        <v>8.5561497326203195</v>
      </c>
      <c r="I76" s="2">
        <v>187</v>
      </c>
      <c r="J76" s="3"/>
      <c r="K76"/>
      <c r="L76"/>
      <c r="M76"/>
      <c r="N76"/>
      <c r="O76"/>
      <c r="P76"/>
      <c r="Q76" s="72"/>
    </row>
    <row r="77" spans="1:17" s="2" customFormat="1" x14ac:dyDescent="0.25">
      <c r="A77" s="8"/>
      <c r="B77" s="67" t="s">
        <v>33</v>
      </c>
      <c r="C77" s="72">
        <v>3.90625</v>
      </c>
      <c r="D77" s="72">
        <v>23.4375</v>
      </c>
      <c r="E77" s="72">
        <v>37.5</v>
      </c>
      <c r="F77" s="72">
        <v>13.28125</v>
      </c>
      <c r="G77" s="72">
        <v>8.59375</v>
      </c>
      <c r="H77" s="72">
        <v>13.28125</v>
      </c>
      <c r="I77" s="2">
        <v>128</v>
      </c>
      <c r="J77" s="3"/>
      <c r="K77"/>
      <c r="L77"/>
      <c r="M77"/>
      <c r="N77"/>
      <c r="O77"/>
      <c r="P77"/>
      <c r="Q77" s="72"/>
    </row>
    <row r="78" spans="1:17" s="2" customFormat="1" x14ac:dyDescent="0.25">
      <c r="A78" s="8"/>
      <c r="B78" s="53" t="s">
        <v>10</v>
      </c>
      <c r="C78" s="50">
        <f>STDEV(C74:C77)</f>
        <v>9.1291789017252984</v>
      </c>
      <c r="D78" s="50">
        <f t="shared" ref="D78" si="14">STDEV(D74:D77)</f>
        <v>13.241783818578879</v>
      </c>
      <c r="E78" s="50">
        <f t="shared" ref="E78" si="15">STDEV(E74:E77)</f>
        <v>6.8202817900939543</v>
      </c>
      <c r="F78" s="50">
        <f t="shared" ref="F78" si="16">STDEV(F74:F77)</f>
        <v>4.5111384053844006</v>
      </c>
      <c r="G78" s="50">
        <f t="shared" ref="G78" si="17">STDEV(G74:G77)</f>
        <v>4.385147599786313</v>
      </c>
      <c r="H78" s="50">
        <f t="shared" ref="H78" si="18">STDEV(H74:H77)</f>
        <v>5.501593614082763</v>
      </c>
      <c r="I78" s="51"/>
    </row>
    <row r="79" spans="1:17" s="2" customFormat="1" x14ac:dyDescent="0.25">
      <c r="A79" s="8"/>
      <c r="B79" s="53" t="s">
        <v>11</v>
      </c>
      <c r="C79" s="50">
        <f>SQRT(C73)</f>
        <v>3.9722906114947865</v>
      </c>
      <c r="D79" s="50">
        <f t="shared" ref="D79:H79" si="19">SQRT(D73)</f>
        <v>5.1982397263367419</v>
      </c>
      <c r="E79" s="50">
        <f t="shared" si="19"/>
        <v>5.5647524139001812</v>
      </c>
      <c r="F79" s="50">
        <f t="shared" si="19"/>
        <v>3.0769230769230771</v>
      </c>
      <c r="G79" s="50">
        <f t="shared" si="19"/>
        <v>2.8088336282316213</v>
      </c>
      <c r="H79" s="50">
        <f t="shared" si="19"/>
        <v>2.9792179586210898</v>
      </c>
      <c r="I79" s="51"/>
    </row>
    <row r="80" spans="1:17" s="2" customFormat="1" x14ac:dyDescent="0.25">
      <c r="A80" s="8"/>
      <c r="B80" s="53" t="s">
        <v>12</v>
      </c>
      <c r="C80" s="52">
        <f>C78/C79</f>
        <v>2.2982152603104629</v>
      </c>
      <c r="D80" s="52">
        <f t="shared" ref="D80" si="20">D78/D79</f>
        <v>2.547359205365181</v>
      </c>
      <c r="E80" s="52">
        <f t="shared" ref="E80" si="21">E78/E79</f>
        <v>1.2256217856265428</v>
      </c>
      <c r="F80" s="52">
        <f t="shared" ref="F80" si="22">F78/F79</f>
        <v>1.4661199817499302</v>
      </c>
      <c r="G80" s="52">
        <f t="shared" ref="G80" si="23">G78/G79</f>
        <v>1.5611987679551897</v>
      </c>
      <c r="H80" s="52">
        <f t="shared" ref="H80" si="24">H78/H79</f>
        <v>1.8466569718951134</v>
      </c>
      <c r="I80" s="52"/>
    </row>
    <row r="81" spans="1:17" s="2" customFormat="1" x14ac:dyDescent="0.25">
      <c r="C81" s="53"/>
      <c r="D81" s="53"/>
      <c r="E81" s="53"/>
      <c r="F81" s="53"/>
      <c r="G81" s="53"/>
      <c r="H81" s="53"/>
      <c r="I81" s="53"/>
    </row>
    <row r="82" spans="1:17" s="2" customFormat="1" x14ac:dyDescent="0.25">
      <c r="A82" s="30" t="s">
        <v>23</v>
      </c>
      <c r="B82" s="26"/>
      <c r="C82" s="56"/>
      <c r="D82" s="56"/>
      <c r="E82" s="56"/>
      <c r="F82" s="56"/>
      <c r="G82" s="56"/>
      <c r="H82" s="56"/>
      <c r="I82" s="56"/>
    </row>
    <row r="83" spans="1:17" s="2" customFormat="1" ht="17.25" x14ac:dyDescent="0.25">
      <c r="A83" s="33" t="s">
        <v>44</v>
      </c>
      <c r="B83" s="35" t="s">
        <v>29</v>
      </c>
      <c r="C83" s="47">
        <v>1</v>
      </c>
      <c r="D83" s="47">
        <v>2</v>
      </c>
      <c r="E83" s="47">
        <v>3</v>
      </c>
      <c r="F83" s="47">
        <v>4</v>
      </c>
      <c r="G83" s="47">
        <v>5</v>
      </c>
      <c r="H83" s="47">
        <v>6</v>
      </c>
      <c r="I83" s="61" t="s">
        <v>7</v>
      </c>
    </row>
    <row r="84" spans="1:17" s="2" customFormat="1" x14ac:dyDescent="0.25">
      <c r="A84" s="39" t="s">
        <v>46</v>
      </c>
      <c r="B84" s="63" t="s">
        <v>56</v>
      </c>
      <c r="C84" s="72">
        <v>12.367491166077739</v>
      </c>
      <c r="D84" s="72">
        <v>9.7173144876325086</v>
      </c>
      <c r="E84" s="72">
        <v>7.2438162544169611</v>
      </c>
      <c r="F84" s="72">
        <v>14.310954063604239</v>
      </c>
      <c r="G84" s="72">
        <v>15.01766784452297</v>
      </c>
      <c r="H84" s="72">
        <v>41.342756183745585</v>
      </c>
      <c r="I84" s="72">
        <v>566</v>
      </c>
      <c r="K84"/>
      <c r="L84"/>
      <c r="M84"/>
      <c r="N84"/>
      <c r="O84"/>
      <c r="P84"/>
      <c r="Q84" s="72"/>
    </row>
    <row r="85" spans="1:17" s="2" customFormat="1" x14ac:dyDescent="0.25">
      <c r="A85" s="38"/>
      <c r="B85" s="64" t="s">
        <v>30</v>
      </c>
      <c r="C85" s="72">
        <v>3.8759689922480618</v>
      </c>
      <c r="D85" s="72">
        <v>8.5271317829457356</v>
      </c>
      <c r="E85" s="72">
        <v>10.077519379844961</v>
      </c>
      <c r="F85" s="72">
        <v>13.953488372093023</v>
      </c>
      <c r="G85" s="72">
        <v>16.279069767441861</v>
      </c>
      <c r="H85" s="72">
        <v>47.286821705426355</v>
      </c>
      <c r="I85" s="72">
        <v>129</v>
      </c>
      <c r="K85"/>
      <c r="L85"/>
      <c r="M85"/>
      <c r="N85"/>
      <c r="O85"/>
      <c r="P85"/>
      <c r="Q85" s="72"/>
    </row>
    <row r="86" spans="1:17" s="2" customFormat="1" x14ac:dyDescent="0.25">
      <c r="A86" s="6"/>
      <c r="B86" s="64" t="s">
        <v>31</v>
      </c>
      <c r="C86" s="72">
        <v>13.402061855670103</v>
      </c>
      <c r="D86" s="72">
        <v>10.309278350515463</v>
      </c>
      <c r="E86" s="72">
        <v>9.2783505154639183</v>
      </c>
      <c r="F86" s="72">
        <v>16.494845360824741</v>
      </c>
      <c r="G86" s="72">
        <v>13.402061855670103</v>
      </c>
      <c r="H86" s="72">
        <v>37.113402061855673</v>
      </c>
      <c r="I86" s="72">
        <v>97</v>
      </c>
      <c r="K86"/>
      <c r="L86"/>
      <c r="M86"/>
      <c r="N86"/>
      <c r="O86"/>
      <c r="P86"/>
      <c r="Q86" s="72"/>
    </row>
    <row r="87" spans="1:17" s="2" customFormat="1" x14ac:dyDescent="0.25">
      <c r="A87" s="6"/>
      <c r="B87" s="64" t="s">
        <v>32</v>
      </c>
      <c r="C87" s="72">
        <v>10.638297872340425</v>
      </c>
      <c r="D87" s="72">
        <v>7.0921985815602842</v>
      </c>
      <c r="E87" s="72">
        <v>4.2553191489361701</v>
      </c>
      <c r="F87" s="72">
        <v>16.312056737588655</v>
      </c>
      <c r="G87" s="72">
        <v>15.602836879432624</v>
      </c>
      <c r="H87" s="72">
        <v>46.099290780141843</v>
      </c>
      <c r="I87" s="72">
        <v>141</v>
      </c>
      <c r="K87"/>
      <c r="L87"/>
      <c r="M87"/>
      <c r="N87"/>
      <c r="O87"/>
      <c r="P87"/>
      <c r="Q87" s="72"/>
    </row>
    <row r="88" spans="1:17" s="2" customFormat="1" x14ac:dyDescent="0.25">
      <c r="A88" s="6"/>
      <c r="B88" s="64" t="s">
        <v>33</v>
      </c>
      <c r="C88" s="72">
        <v>18.592964824120603</v>
      </c>
      <c r="D88" s="72">
        <v>12.060301507537687</v>
      </c>
      <c r="E88" s="72">
        <v>6.5326633165829149</v>
      </c>
      <c r="F88" s="72">
        <v>12.060301507537687</v>
      </c>
      <c r="G88" s="72">
        <v>14.572864321608039</v>
      </c>
      <c r="H88" s="72">
        <v>36.180904522613069</v>
      </c>
      <c r="I88" s="72">
        <v>199</v>
      </c>
      <c r="K88"/>
      <c r="L88"/>
      <c r="M88"/>
      <c r="N88"/>
      <c r="O88"/>
      <c r="P88"/>
      <c r="Q88" s="72"/>
    </row>
    <row r="89" spans="1:17" s="2" customFormat="1" x14ac:dyDescent="0.25">
      <c r="A89" s="6"/>
      <c r="B89" s="43" t="s">
        <v>10</v>
      </c>
      <c r="C89" s="50">
        <f>STDEV(C85:C88)</f>
        <v>6.1300223948584112</v>
      </c>
      <c r="D89" s="50">
        <f t="shared" ref="D89" si="25">STDEV(D85:D88)</f>
        <v>2.1566969150931201</v>
      </c>
      <c r="E89" s="50">
        <f t="shared" ref="E89" si="26">STDEV(E85:E88)</f>
        <v>2.6623709620213112</v>
      </c>
      <c r="F89" s="50">
        <f t="shared" ref="F89" si="27">STDEV(F85:F88)</f>
        <v>2.1091370665668259</v>
      </c>
      <c r="G89" s="50">
        <f t="shared" ref="G89" si="28">STDEV(G85:G88)</f>
        <v>1.255674953161001</v>
      </c>
      <c r="H89" s="50">
        <f t="shared" ref="H89" si="29">STDEV(H85:H88)</f>
        <v>5.8326682507940495</v>
      </c>
      <c r="I89" s="51"/>
      <c r="K89"/>
      <c r="L89"/>
      <c r="M89"/>
      <c r="N89"/>
      <c r="O89"/>
      <c r="P89"/>
    </row>
    <row r="90" spans="1:17" s="2" customFormat="1" x14ac:dyDescent="0.25">
      <c r="A90" s="6"/>
      <c r="B90" s="6" t="s">
        <v>11</v>
      </c>
      <c r="C90" s="50">
        <f>SQRT(C84)</f>
        <v>3.5167443987412192</v>
      </c>
      <c r="D90" s="50">
        <f t="shared" ref="D90:H90" si="30">SQRT(D84)</f>
        <v>3.1172607346246335</v>
      </c>
      <c r="E90" s="50">
        <f t="shared" si="30"/>
        <v>2.6914338658820807</v>
      </c>
      <c r="F90" s="50">
        <f t="shared" si="30"/>
        <v>3.7829821653827866</v>
      </c>
      <c r="G90" s="50">
        <f t="shared" si="30"/>
        <v>3.8752635838769689</v>
      </c>
      <c r="H90" s="50">
        <f t="shared" si="30"/>
        <v>6.4298332936201064</v>
      </c>
      <c r="I90" s="51"/>
      <c r="K90"/>
      <c r="L90"/>
      <c r="M90"/>
      <c r="N90"/>
      <c r="O90"/>
      <c r="P90"/>
    </row>
    <row r="91" spans="1:17" s="2" customFormat="1" x14ac:dyDescent="0.25">
      <c r="A91" s="6"/>
      <c r="B91" s="6" t="s">
        <v>12</v>
      </c>
      <c r="C91" s="52">
        <f>C89/C90</f>
        <v>1.7430958010632183</v>
      </c>
      <c r="D91" s="52">
        <f t="shared" ref="D91" si="31">D89/D90</f>
        <v>0.69185644021940307</v>
      </c>
      <c r="E91" s="52">
        <f t="shared" ref="E91" si="32">E89/E90</f>
        <v>0.98920170239767546</v>
      </c>
      <c r="F91" s="52">
        <f t="shared" ref="F91" si="33">F89/F90</f>
        <v>0.55753291301953833</v>
      </c>
      <c r="G91" s="52">
        <f t="shared" ref="G91" si="34">G89/G90</f>
        <v>0.32402310861775585</v>
      </c>
      <c r="H91" s="52">
        <f t="shared" ref="H91" si="35">H89/H90</f>
        <v>0.90712589027485613</v>
      </c>
      <c r="I91" s="52"/>
      <c r="K91"/>
      <c r="L91"/>
      <c r="M91"/>
      <c r="N91"/>
      <c r="O91"/>
      <c r="P91"/>
    </row>
    <row r="92" spans="1:17" s="2" customFormat="1" x14ac:dyDescent="0.25">
      <c r="A92" s="6"/>
      <c r="B92" s="23"/>
      <c r="C92" s="53"/>
      <c r="D92" s="53"/>
      <c r="E92" s="53"/>
      <c r="F92" s="53"/>
      <c r="G92" s="53"/>
      <c r="H92" s="53"/>
      <c r="I92" s="53"/>
      <c r="K92"/>
      <c r="L92"/>
      <c r="M92"/>
      <c r="N92"/>
      <c r="O92"/>
      <c r="P92"/>
    </row>
    <row r="93" spans="1:17" s="2" customFormat="1" x14ac:dyDescent="0.25">
      <c r="A93" s="39" t="s">
        <v>21</v>
      </c>
      <c r="B93" s="65" t="s">
        <v>56</v>
      </c>
      <c r="C93" s="72">
        <v>14.507042253521126</v>
      </c>
      <c r="D93" s="72">
        <v>9.71830985915493</v>
      </c>
      <c r="E93" s="72">
        <v>12.957746478873238</v>
      </c>
      <c r="F93" s="72">
        <v>25.070422535211268</v>
      </c>
      <c r="G93" s="72">
        <v>16.197183098591552</v>
      </c>
      <c r="H93" s="72">
        <v>21.549295774647888</v>
      </c>
      <c r="I93" s="2">
        <v>710</v>
      </c>
      <c r="K93"/>
      <c r="L93"/>
      <c r="M93"/>
      <c r="N93"/>
      <c r="O93"/>
      <c r="P93"/>
      <c r="Q93" s="72"/>
    </row>
    <row r="94" spans="1:17" s="2" customFormat="1" x14ac:dyDescent="0.25">
      <c r="A94" s="38"/>
      <c r="B94" s="64" t="s">
        <v>30</v>
      </c>
      <c r="C94" s="72">
        <v>18.131868131868131</v>
      </c>
      <c r="D94" s="72">
        <v>11.538461538461538</v>
      </c>
      <c r="E94" s="72">
        <v>13.186813186813188</v>
      </c>
      <c r="F94" s="72">
        <v>22.527472527472529</v>
      </c>
      <c r="G94" s="72">
        <v>14.285714285714285</v>
      </c>
      <c r="H94" s="72">
        <v>20.329670329670328</v>
      </c>
      <c r="I94" s="2">
        <v>182</v>
      </c>
      <c r="K94"/>
      <c r="L94"/>
      <c r="M94"/>
      <c r="N94"/>
      <c r="O94"/>
      <c r="P94"/>
      <c r="Q94" s="72"/>
    </row>
    <row r="95" spans="1:17" s="2" customFormat="1" x14ac:dyDescent="0.25">
      <c r="A95" s="6"/>
      <c r="B95" s="64" t="s">
        <v>31</v>
      </c>
      <c r="C95" s="72">
        <v>13.861386138613863</v>
      </c>
      <c r="D95" s="72">
        <v>9.2409240924092408</v>
      </c>
      <c r="E95" s="72">
        <v>12.871287128712872</v>
      </c>
      <c r="F95" s="72">
        <v>26.732673267326735</v>
      </c>
      <c r="G95" s="72">
        <v>14.85148514851485</v>
      </c>
      <c r="H95" s="72">
        <v>22.442244224422442</v>
      </c>
      <c r="I95" s="2">
        <v>303</v>
      </c>
      <c r="K95"/>
      <c r="L95"/>
      <c r="M95"/>
      <c r="N95"/>
      <c r="O95"/>
      <c r="P95"/>
      <c r="Q95" s="72"/>
    </row>
    <row r="96" spans="1:17" s="2" customFormat="1" x14ac:dyDescent="0.25">
      <c r="A96" s="6"/>
      <c r="B96" s="64" t="s">
        <v>32</v>
      </c>
      <c r="C96" s="72">
        <v>11.666666666666666</v>
      </c>
      <c r="D96" s="72">
        <v>6.666666666666667</v>
      </c>
      <c r="E96" s="72">
        <v>8.8888888888888893</v>
      </c>
      <c r="F96" s="72">
        <v>23.888888888888889</v>
      </c>
      <c r="G96" s="72">
        <v>23.333333333333332</v>
      </c>
      <c r="H96" s="72">
        <v>25.555555555555554</v>
      </c>
      <c r="I96" s="2">
        <v>180</v>
      </c>
      <c r="K96"/>
      <c r="L96"/>
      <c r="M96"/>
      <c r="N96"/>
      <c r="O96"/>
      <c r="P96"/>
      <c r="Q96" s="72"/>
    </row>
    <row r="97" spans="1:17" s="2" customFormat="1" x14ac:dyDescent="0.25">
      <c r="A97" s="6"/>
      <c r="B97" s="64" t="s">
        <v>33</v>
      </c>
      <c r="C97" s="72">
        <v>15.555555555555555</v>
      </c>
      <c r="D97" s="72">
        <v>17.777777777777779</v>
      </c>
      <c r="E97" s="72">
        <v>28.888888888888886</v>
      </c>
      <c r="F97" s="72">
        <v>28.888888888888886</v>
      </c>
      <c r="G97" s="72">
        <v>4.4444444444444446</v>
      </c>
      <c r="H97" s="72">
        <v>4.4444444444444446</v>
      </c>
      <c r="I97" s="2">
        <v>45</v>
      </c>
      <c r="K97"/>
      <c r="L97"/>
      <c r="M97"/>
      <c r="N97"/>
      <c r="O97"/>
      <c r="P97"/>
      <c r="Q97" s="72"/>
    </row>
    <row r="98" spans="1:17" s="2" customFormat="1" x14ac:dyDescent="0.25">
      <c r="B98" s="43" t="s">
        <v>10</v>
      </c>
      <c r="C98" s="50">
        <f>STDEV(C94:C97)</f>
        <v>2.730746132701741</v>
      </c>
      <c r="D98" s="50">
        <f t="shared" ref="D98" si="36">STDEV(D94:D97)</f>
        <v>4.7513471158705158</v>
      </c>
      <c r="E98" s="50">
        <f t="shared" ref="E98" si="37">STDEV(E94:E97)</f>
        <v>8.8390702433659616</v>
      </c>
      <c r="F98" s="50">
        <f t="shared" ref="F98" si="38">STDEV(F94:F97)</f>
        <v>2.8539615930114577</v>
      </c>
      <c r="G98" s="50">
        <f t="shared" ref="G98" si="39">STDEV(G94:G97)</f>
        <v>7.7247894658042169</v>
      </c>
      <c r="H98" s="50">
        <f t="shared" ref="H98" si="40">STDEV(H94:H97)</f>
        <v>9.4136680903796321</v>
      </c>
      <c r="I98" s="51"/>
      <c r="K98"/>
      <c r="L98"/>
      <c r="M98"/>
      <c r="N98"/>
      <c r="O98"/>
      <c r="P98"/>
    </row>
    <row r="99" spans="1:17" s="2" customFormat="1" x14ac:dyDescent="0.25">
      <c r="B99" s="6" t="s">
        <v>11</v>
      </c>
      <c r="C99" s="50">
        <f>SQRT(C93)</f>
        <v>3.8088111338738138</v>
      </c>
      <c r="D99" s="50">
        <f t="shared" ref="D99:H99" si="41">SQRT(D93)</f>
        <v>3.117420385375532</v>
      </c>
      <c r="E99" s="50">
        <f t="shared" si="41"/>
        <v>3.5996869973475802</v>
      </c>
      <c r="F99" s="50">
        <f t="shared" si="41"/>
        <v>5.0070373011603646</v>
      </c>
      <c r="G99" s="50">
        <f t="shared" si="41"/>
        <v>4.0245724118956474</v>
      </c>
      <c r="H99" s="50">
        <f t="shared" si="41"/>
        <v>4.6421219043286541</v>
      </c>
      <c r="I99" s="51"/>
      <c r="K99"/>
      <c r="L99"/>
      <c r="M99"/>
      <c r="N99"/>
      <c r="O99"/>
      <c r="P99"/>
    </row>
    <row r="100" spans="1:17" s="2" customFormat="1" x14ac:dyDescent="0.25">
      <c r="B100" s="6" t="s">
        <v>12</v>
      </c>
      <c r="C100" s="52">
        <f>C98/C99</f>
        <v>0.71695498587885897</v>
      </c>
      <c r="D100" s="52">
        <f t="shared" ref="D100" si="42">D98/D99</f>
        <v>1.5241278135474041</v>
      </c>
      <c r="E100" s="52">
        <f t="shared" ref="E100" si="43">E98/E99</f>
        <v>2.4555107846540567</v>
      </c>
      <c r="F100" s="52">
        <f t="shared" ref="F100" si="44">F98/F99</f>
        <v>0.5699900802316894</v>
      </c>
      <c r="G100" s="52">
        <f t="shared" ref="G100" si="45">G98/G99</f>
        <v>1.9194062561706273</v>
      </c>
      <c r="H100" s="52">
        <f t="shared" ref="H100" si="46">H98/H99</f>
        <v>2.0278804142566007</v>
      </c>
      <c r="I100" s="52"/>
      <c r="K100"/>
      <c r="L100"/>
      <c r="M100"/>
      <c r="N100"/>
      <c r="O100"/>
      <c r="P100"/>
    </row>
    <row r="101" spans="1:17" s="2" customFormat="1" x14ac:dyDescent="0.25">
      <c r="A101" s="6"/>
      <c r="B101" s="23"/>
      <c r="C101" s="53"/>
      <c r="D101" s="53"/>
      <c r="E101" s="53"/>
      <c r="F101" s="53"/>
      <c r="G101" s="53"/>
      <c r="H101" s="53"/>
      <c r="I101" s="53"/>
      <c r="K101"/>
      <c r="L101"/>
      <c r="M101"/>
      <c r="N101"/>
      <c r="O101"/>
      <c r="P101"/>
    </row>
    <row r="102" spans="1:17" s="2" customFormat="1" x14ac:dyDescent="0.25">
      <c r="A102" s="39" t="s">
        <v>22</v>
      </c>
      <c r="B102" s="63" t="s">
        <v>56</v>
      </c>
      <c r="C102" s="72">
        <v>15.904139433551197</v>
      </c>
      <c r="D102" s="72">
        <v>16.993464052287582</v>
      </c>
      <c r="E102" s="72">
        <v>22.440087145969496</v>
      </c>
      <c r="F102" s="72">
        <v>25.490196078431371</v>
      </c>
      <c r="G102" s="72">
        <v>12.854030501089325</v>
      </c>
      <c r="H102" s="72">
        <v>6.318082788671024</v>
      </c>
      <c r="I102" s="2">
        <v>459</v>
      </c>
      <c r="K102"/>
      <c r="L102"/>
      <c r="M102"/>
      <c r="N102"/>
      <c r="O102"/>
      <c r="P102"/>
      <c r="Q102" s="72"/>
    </row>
    <row r="103" spans="1:17" s="2" customFormat="1" x14ac:dyDescent="0.25">
      <c r="A103" s="38"/>
      <c r="B103" s="64" t="s">
        <v>30</v>
      </c>
      <c r="C103" s="72">
        <v>20.408163265306122</v>
      </c>
      <c r="D103" s="72">
        <v>23.129251700680271</v>
      </c>
      <c r="E103" s="72">
        <v>24.489795918367346</v>
      </c>
      <c r="F103" s="72">
        <v>14.965986394557824</v>
      </c>
      <c r="G103" s="72">
        <v>8.1632653061224492</v>
      </c>
      <c r="H103" s="72">
        <v>8.8435374149659864</v>
      </c>
      <c r="I103" s="2">
        <v>147</v>
      </c>
      <c r="J103" s="3"/>
      <c r="K103"/>
      <c r="L103"/>
      <c r="M103"/>
      <c r="N103"/>
      <c r="O103"/>
      <c r="P103"/>
      <c r="Q103" s="72"/>
    </row>
    <row r="104" spans="1:17" s="2" customFormat="1" x14ac:dyDescent="0.25">
      <c r="A104" s="6"/>
      <c r="B104" s="64" t="s">
        <v>31</v>
      </c>
      <c r="C104" s="72">
        <v>3.4482758620689653</v>
      </c>
      <c r="D104" s="72">
        <v>13.793103448275861</v>
      </c>
      <c r="E104" s="72">
        <v>20.689655172413794</v>
      </c>
      <c r="F104" s="72">
        <v>48.275862068965516</v>
      </c>
      <c r="G104" s="72">
        <v>13.793103448275861</v>
      </c>
      <c r="H104" s="72">
        <v>0</v>
      </c>
      <c r="I104" s="2">
        <v>29</v>
      </c>
      <c r="J104" s="3"/>
      <c r="K104"/>
      <c r="L104"/>
      <c r="M104"/>
      <c r="N104"/>
      <c r="O104"/>
      <c r="P104"/>
      <c r="Q104" s="72"/>
    </row>
    <row r="105" spans="1:17" s="2" customFormat="1" x14ac:dyDescent="0.25">
      <c r="A105" s="8"/>
      <c r="B105" s="64" t="s">
        <v>32</v>
      </c>
      <c r="C105" s="72">
        <v>18.041237113402062</v>
      </c>
      <c r="D105" s="72">
        <v>14.948453608247423</v>
      </c>
      <c r="E105" s="72">
        <v>21.134020618556701</v>
      </c>
      <c r="F105" s="72">
        <v>27.319587628865978</v>
      </c>
      <c r="G105" s="72">
        <v>12.886597938144329</v>
      </c>
      <c r="H105" s="72">
        <v>5.6701030927835054</v>
      </c>
      <c r="I105" s="2">
        <v>194</v>
      </c>
      <c r="J105" s="3"/>
      <c r="K105"/>
      <c r="L105"/>
      <c r="M105"/>
      <c r="N105"/>
      <c r="O105"/>
      <c r="P105"/>
      <c r="Q105" s="72"/>
    </row>
    <row r="106" spans="1:17" s="2" customFormat="1" x14ac:dyDescent="0.25">
      <c r="A106" s="8"/>
      <c r="B106" s="64" t="s">
        <v>33</v>
      </c>
      <c r="C106" s="72">
        <v>7.8651685393258424</v>
      </c>
      <c r="D106" s="72">
        <v>12.359550561797752</v>
      </c>
      <c r="E106" s="72">
        <v>22.471910112359549</v>
      </c>
      <c r="F106" s="72">
        <v>31.460674157303369</v>
      </c>
      <c r="G106" s="72">
        <v>20.224719101123593</v>
      </c>
      <c r="H106" s="72">
        <v>5.6179775280898872</v>
      </c>
      <c r="I106" s="2">
        <v>89</v>
      </c>
      <c r="J106" s="3"/>
      <c r="K106"/>
      <c r="L106"/>
      <c r="M106"/>
      <c r="N106"/>
      <c r="O106"/>
      <c r="P106"/>
      <c r="Q106" s="72"/>
    </row>
    <row r="107" spans="1:17" s="2" customFormat="1" x14ac:dyDescent="0.25">
      <c r="B107" s="24" t="s">
        <v>10</v>
      </c>
      <c r="C107" s="50">
        <f>STDEV(C103:C106)</f>
        <v>8.0962062487348323</v>
      </c>
      <c r="D107" s="50">
        <f t="shared" ref="D107" si="47">STDEV(D103:D106)</f>
        <v>4.8319070691193566</v>
      </c>
      <c r="E107" s="50">
        <f t="shared" ref="E107" si="48">STDEV(E103:E106)</f>
        <v>1.7063118681403238</v>
      </c>
      <c r="F107" s="50">
        <f t="shared" ref="F107" si="49">STDEV(F103:F106)</f>
        <v>13.763776691738565</v>
      </c>
      <c r="G107" s="50">
        <f t="shared" ref="G107" si="50">STDEV(G103:G106)</f>
        <v>4.9625184353724334</v>
      </c>
      <c r="H107" s="50">
        <f t="shared" ref="H107" si="51">STDEV(H103:H106)</f>
        <v>3.6787399751176566</v>
      </c>
      <c r="I107" s="51"/>
      <c r="J107" s="3"/>
    </row>
    <row r="108" spans="1:17" s="2" customFormat="1" x14ac:dyDescent="0.25">
      <c r="B108" s="23" t="s">
        <v>11</v>
      </c>
      <c r="C108" s="50">
        <f>SQRT(C102)</f>
        <v>3.9879994274762876</v>
      </c>
      <c r="D108" s="50">
        <f t="shared" ref="D108:H108" si="52">SQRT(D102)</f>
        <v>4.1223129493389488</v>
      </c>
      <c r="E108" s="50">
        <f t="shared" si="52"/>
        <v>4.737096911186164</v>
      </c>
      <c r="F108" s="50">
        <f t="shared" si="52"/>
        <v>5.0487816429740127</v>
      </c>
      <c r="G108" s="50">
        <f t="shared" si="52"/>
        <v>3.5852518044189483</v>
      </c>
      <c r="H108" s="50">
        <f t="shared" si="52"/>
        <v>2.5135796762129949</v>
      </c>
      <c r="I108" s="51"/>
    </row>
    <row r="109" spans="1:17" s="2" customFormat="1" x14ac:dyDescent="0.25">
      <c r="B109" s="23" t="s">
        <v>12</v>
      </c>
      <c r="C109" s="52">
        <f>C107/C108</f>
        <v>2.0301422795986528</v>
      </c>
      <c r="D109" s="52">
        <f t="shared" ref="D109" si="53">D107/D108</f>
        <v>1.1721349466915649</v>
      </c>
      <c r="E109" s="52">
        <f t="shared" ref="E109" si="54">E107/E108</f>
        <v>0.36020201826799131</v>
      </c>
      <c r="F109" s="52">
        <f t="shared" ref="F109" si="55">F107/F108</f>
        <v>2.7261580446626201</v>
      </c>
      <c r="G109" s="52">
        <f t="shared" ref="G109" si="56">G107/G108</f>
        <v>1.3841478105543259</v>
      </c>
      <c r="H109" s="52">
        <f t="shared" ref="H109" si="57">H107/H108</f>
        <v>1.4635461966577139</v>
      </c>
      <c r="I109" s="52"/>
    </row>
    <row r="111" spans="1:17" x14ac:dyDescent="0.25">
      <c r="A111" s="25" t="s">
        <v>50</v>
      </c>
      <c r="B111" s="25" t="s">
        <v>28</v>
      </c>
      <c r="C111" s="25"/>
      <c r="D111" s="26"/>
      <c r="E111" s="26"/>
      <c r="F111" s="26"/>
      <c r="I111"/>
    </row>
    <row r="112" spans="1:17" ht="27.75" x14ac:dyDescent="0.45">
      <c r="A112" s="60" t="s">
        <v>49</v>
      </c>
      <c r="B112" s="14" t="s">
        <v>3</v>
      </c>
      <c r="C112" s="14" t="s">
        <v>4</v>
      </c>
      <c r="D112" s="14" t="s">
        <v>5</v>
      </c>
      <c r="E112" s="14" t="s">
        <v>6</v>
      </c>
      <c r="F112" s="45" t="s">
        <v>48</v>
      </c>
    </row>
    <row r="113" spans="1:9" x14ac:dyDescent="0.25">
      <c r="A113" t="s">
        <v>1</v>
      </c>
      <c r="B113" s="71">
        <v>1.4492750000000001</v>
      </c>
      <c r="C113" s="71">
        <v>0</v>
      </c>
      <c r="D113" s="71">
        <v>0</v>
      </c>
      <c r="E113" s="71">
        <v>98.550719999999998</v>
      </c>
      <c r="F113">
        <v>69</v>
      </c>
    </row>
    <row r="114" spans="1:9" x14ac:dyDescent="0.25">
      <c r="A114" t="s">
        <v>2</v>
      </c>
      <c r="B114" s="71">
        <v>10.256410000000001</v>
      </c>
      <c r="C114" s="71">
        <v>1.2820510000000001</v>
      </c>
      <c r="D114" s="71">
        <v>1.2820510000000001</v>
      </c>
      <c r="E114" s="71">
        <v>87.179490000000001</v>
      </c>
      <c r="F114">
        <v>78</v>
      </c>
    </row>
    <row r="115" spans="1:9" x14ac:dyDescent="0.25">
      <c r="A115" t="s">
        <v>14</v>
      </c>
      <c r="B115" s="71">
        <v>35.9375</v>
      </c>
      <c r="C115" s="71">
        <v>18.75</v>
      </c>
      <c r="D115" s="71">
        <v>9.375</v>
      </c>
      <c r="E115" s="71">
        <v>25</v>
      </c>
      <c r="F115">
        <v>64</v>
      </c>
    </row>
    <row r="116" spans="1:9" x14ac:dyDescent="0.25">
      <c r="A116" t="s">
        <v>16</v>
      </c>
      <c r="B116" s="71">
        <v>10.16949152542373</v>
      </c>
      <c r="C116" s="71">
        <v>55.932203389830505</v>
      </c>
      <c r="D116" s="71">
        <v>13.559322033898304</v>
      </c>
      <c r="E116" s="71">
        <v>11.864406779661017</v>
      </c>
      <c r="F116">
        <v>59</v>
      </c>
    </row>
    <row r="117" spans="1:9" x14ac:dyDescent="0.25">
      <c r="A117" t="s">
        <v>15</v>
      </c>
      <c r="B117" s="71">
        <v>45.833333333333329</v>
      </c>
      <c r="C117" s="71">
        <v>4.1666666666666661</v>
      </c>
      <c r="D117" s="71">
        <v>0</v>
      </c>
      <c r="E117" s="71">
        <v>50</v>
      </c>
      <c r="F117">
        <v>24</v>
      </c>
    </row>
    <row r="118" spans="1:9" x14ac:dyDescent="0.25">
      <c r="A118" t="s">
        <v>53</v>
      </c>
      <c r="B118" s="71">
        <v>71.428571428571431</v>
      </c>
      <c r="C118" s="71">
        <v>0</v>
      </c>
      <c r="D118" s="71">
        <v>0</v>
      </c>
      <c r="E118" s="71">
        <v>28.571428571428569</v>
      </c>
      <c r="F118">
        <v>7</v>
      </c>
    </row>
    <row r="119" spans="1:9" x14ac:dyDescent="0.25">
      <c r="A119" t="s">
        <v>54</v>
      </c>
      <c r="B119" s="71">
        <v>34.782608695652172</v>
      </c>
      <c r="C119" s="71">
        <v>0</v>
      </c>
      <c r="D119" s="71">
        <v>4.3478260869565215</v>
      </c>
      <c r="E119" s="71">
        <v>60.869565217391312</v>
      </c>
      <c r="F119">
        <v>23</v>
      </c>
      <c r="I119" s="1"/>
    </row>
    <row r="120" spans="1:9" x14ac:dyDescent="0.25">
      <c r="A120" t="s">
        <v>55</v>
      </c>
      <c r="B120" s="71">
        <v>44.444444444444443</v>
      </c>
      <c r="C120" s="71">
        <v>1.8518518518518516</v>
      </c>
      <c r="D120" s="71">
        <v>1.8518518518518516</v>
      </c>
      <c r="E120" s="71">
        <v>51.851851851851848</v>
      </c>
      <c r="F120">
        <v>54</v>
      </c>
      <c r="I120" s="1"/>
    </row>
    <row r="121" spans="1:9" x14ac:dyDescent="0.25">
      <c r="A121" t="s">
        <v>0</v>
      </c>
      <c r="B121" s="71">
        <v>0</v>
      </c>
      <c r="C121" s="71">
        <v>0</v>
      </c>
      <c r="D121" s="71">
        <v>100</v>
      </c>
      <c r="E121" s="71">
        <v>0</v>
      </c>
      <c r="F121">
        <v>35</v>
      </c>
      <c r="I121" s="1"/>
    </row>
    <row r="123" spans="1:9" x14ac:dyDescent="0.25">
      <c r="A123" s="25" t="s">
        <v>51</v>
      </c>
      <c r="B123" s="26"/>
      <c r="C123" s="26"/>
      <c r="D123" s="26"/>
      <c r="E123" s="26"/>
      <c r="F123" s="26"/>
      <c r="G123" s="26"/>
      <c r="H123" s="26"/>
      <c r="I123" s="26"/>
    </row>
    <row r="124" spans="1:9" ht="17.25" x14ac:dyDescent="0.25">
      <c r="A124" s="32" t="s">
        <v>41</v>
      </c>
      <c r="B124" s="27" t="s">
        <v>29</v>
      </c>
      <c r="C124" s="28">
        <v>1</v>
      </c>
      <c r="D124" s="28">
        <v>2</v>
      </c>
      <c r="E124" s="28">
        <v>3</v>
      </c>
      <c r="F124" s="28">
        <v>4</v>
      </c>
      <c r="G124" s="28">
        <v>5</v>
      </c>
      <c r="H124" s="28">
        <v>6</v>
      </c>
      <c r="I124" s="70" t="s">
        <v>7</v>
      </c>
    </row>
    <row r="125" spans="1:9" x14ac:dyDescent="0.25">
      <c r="A125" s="31" t="s">
        <v>42</v>
      </c>
      <c r="B125" s="9" t="s">
        <v>56</v>
      </c>
      <c r="C125" s="10">
        <f>AVERAGE(C126:C127)</f>
        <v>15.620782726045885</v>
      </c>
      <c r="D125" s="10">
        <f t="shared" ref="D125:H125" si="58">AVERAGE(D126:D127)</f>
        <v>26.012145748987855</v>
      </c>
      <c r="E125" s="10">
        <f t="shared" si="58"/>
        <v>23.043184885290149</v>
      </c>
      <c r="F125" s="10">
        <f t="shared" si="58"/>
        <v>18.522267206477736</v>
      </c>
      <c r="G125" s="10">
        <f t="shared" si="58"/>
        <v>8.6369770580296894</v>
      </c>
      <c r="H125" s="10">
        <f t="shared" si="58"/>
        <v>8.1646423751686914</v>
      </c>
      <c r="I125" s="10">
        <v>153</v>
      </c>
    </row>
    <row r="126" spans="1:9" x14ac:dyDescent="0.25">
      <c r="A126" s="29"/>
      <c r="B126" s="20" t="s">
        <v>30</v>
      </c>
      <c r="C126" s="21">
        <v>12.820512820512821</v>
      </c>
      <c r="D126" s="12">
        <v>23.076923076923077</v>
      </c>
      <c r="E126" s="12">
        <v>15.384615384615385</v>
      </c>
      <c r="F126" s="12">
        <v>25.641025641025642</v>
      </c>
      <c r="G126" s="12">
        <v>10.256410256410257</v>
      </c>
      <c r="H126" s="12">
        <v>12.820512820512821</v>
      </c>
      <c r="I126" s="12"/>
    </row>
    <row r="127" spans="1:9" x14ac:dyDescent="0.25">
      <c r="A127" s="23"/>
      <c r="B127" s="20" t="s">
        <v>31</v>
      </c>
      <c r="C127" s="21">
        <v>18.421052631578949</v>
      </c>
      <c r="D127" s="12">
        <v>28.94736842105263</v>
      </c>
      <c r="E127" s="12">
        <v>30.701754385964911</v>
      </c>
      <c r="F127" s="12">
        <v>11.403508771929825</v>
      </c>
      <c r="G127" s="12">
        <v>7.0175438596491224</v>
      </c>
      <c r="H127" s="12">
        <v>3.5087719298245612</v>
      </c>
      <c r="I127" s="12"/>
    </row>
    <row r="128" spans="1:9" x14ac:dyDescent="0.25">
      <c r="A128" s="23"/>
      <c r="B128" s="23" t="s">
        <v>10</v>
      </c>
      <c r="C128" s="21">
        <f>_xlfn.STDEV.P(C126:C127)</f>
        <v>2.8002699055330673</v>
      </c>
      <c r="D128" s="21">
        <f t="shared" ref="D128:H128" si="59">_xlfn.STDEV.P(D126:D127)</f>
        <v>2.9352226720647572</v>
      </c>
      <c r="E128" s="21">
        <f t="shared" si="59"/>
        <v>7.6585695006747585</v>
      </c>
      <c r="F128" s="21">
        <f t="shared" si="59"/>
        <v>7.1187584345479067</v>
      </c>
      <c r="G128" s="21">
        <f t="shared" si="59"/>
        <v>1.619433198380571</v>
      </c>
      <c r="H128" s="21">
        <f t="shared" si="59"/>
        <v>4.6558704453441315</v>
      </c>
      <c r="I128" s="12"/>
    </row>
    <row r="129" spans="1:9" x14ac:dyDescent="0.25">
      <c r="A129" s="23"/>
      <c r="B129" s="23" t="s">
        <v>11</v>
      </c>
      <c r="C129" s="21">
        <f>SQRT(I125)</f>
        <v>12.369316876852981</v>
      </c>
      <c r="D129" s="21">
        <v>12.369316876852981</v>
      </c>
      <c r="E129" s="12">
        <v>12.369316876852981</v>
      </c>
      <c r="F129" s="12">
        <v>12.369316876852981</v>
      </c>
      <c r="G129" s="12">
        <v>12.369316876852981</v>
      </c>
      <c r="H129" s="12">
        <v>12.369316876852981</v>
      </c>
      <c r="I129" s="12"/>
    </row>
    <row r="130" spans="1:9" x14ac:dyDescent="0.25">
      <c r="A130" s="23"/>
      <c r="B130" s="23" t="s">
        <v>12</v>
      </c>
      <c r="C130" s="22">
        <f>C128/C129</f>
        <v>0.22638840393629853</v>
      </c>
      <c r="D130" s="22">
        <f t="shared" ref="D130:H130" si="60">D128/D129</f>
        <v>0.23729868846334712</v>
      </c>
      <c r="E130" s="22">
        <f t="shared" si="60"/>
        <v>0.61915864691011635</v>
      </c>
      <c r="F130" s="22">
        <f t="shared" si="60"/>
        <v>0.57551750880191466</v>
      </c>
      <c r="G130" s="22">
        <f t="shared" si="60"/>
        <v>0.13092341432460655</v>
      </c>
      <c r="H130" s="22">
        <f t="shared" si="60"/>
        <v>0.37640481618324301</v>
      </c>
      <c r="I130" s="12"/>
    </row>
    <row r="131" spans="1:9" x14ac:dyDescent="0.25">
      <c r="A131" s="23"/>
      <c r="B131" s="11"/>
      <c r="C131" s="12"/>
      <c r="D131" s="12"/>
      <c r="E131" s="12"/>
      <c r="F131" s="12"/>
      <c r="G131" s="12"/>
      <c r="H131" s="12"/>
      <c r="I131" s="3"/>
    </row>
    <row r="132" spans="1:9" x14ac:dyDescent="0.25">
      <c r="A132" s="31" t="s">
        <v>43</v>
      </c>
      <c r="B132" s="9" t="s">
        <v>56</v>
      </c>
      <c r="C132" s="15">
        <v>28</v>
      </c>
      <c r="D132" s="15">
        <v>19</v>
      </c>
      <c r="E132" s="15">
        <v>15</v>
      </c>
      <c r="F132" s="15">
        <v>11</v>
      </c>
      <c r="G132" s="15">
        <v>12</v>
      </c>
      <c r="H132" s="15">
        <v>5</v>
      </c>
      <c r="I132" s="15">
        <v>208</v>
      </c>
    </row>
    <row r="133" spans="1:9" x14ac:dyDescent="0.25">
      <c r="A133" s="23"/>
      <c r="B133" s="20" t="s">
        <v>30</v>
      </c>
      <c r="C133" s="12">
        <v>38</v>
      </c>
      <c r="D133" s="12">
        <v>19</v>
      </c>
      <c r="E133" s="12">
        <v>15</v>
      </c>
      <c r="F133" s="12">
        <v>11</v>
      </c>
      <c r="G133" s="12">
        <v>12</v>
      </c>
      <c r="H133" s="12">
        <v>5</v>
      </c>
      <c r="I133" s="12">
        <v>208</v>
      </c>
    </row>
    <row r="134" spans="1:9" x14ac:dyDescent="0.25">
      <c r="A134" s="23"/>
    </row>
    <row r="135" spans="1:9" x14ac:dyDescent="0.25">
      <c r="A135" s="30" t="s">
        <v>52</v>
      </c>
      <c r="B135" s="26"/>
      <c r="C135" s="26"/>
      <c r="D135" s="26"/>
      <c r="E135" s="26"/>
      <c r="F135" s="26"/>
      <c r="G135" s="26"/>
      <c r="H135" s="26"/>
      <c r="I135" s="26"/>
    </row>
    <row r="136" spans="1:9" ht="17.25" x14ac:dyDescent="0.25">
      <c r="A136" s="33" t="s">
        <v>44</v>
      </c>
      <c r="B136" s="27" t="s">
        <v>29</v>
      </c>
      <c r="C136" s="28">
        <v>1</v>
      </c>
      <c r="D136" s="28">
        <v>2</v>
      </c>
      <c r="E136" s="28">
        <v>3</v>
      </c>
      <c r="F136" s="28">
        <v>4</v>
      </c>
      <c r="G136" s="28">
        <v>5</v>
      </c>
      <c r="H136" s="28">
        <v>6</v>
      </c>
      <c r="I136" s="70" t="s">
        <v>7</v>
      </c>
    </row>
    <row r="137" spans="1:9" x14ac:dyDescent="0.25">
      <c r="A137" s="34" t="s">
        <v>38</v>
      </c>
      <c r="B137" s="19" t="s">
        <v>56</v>
      </c>
      <c r="C137" s="18">
        <f>AVERAGE(C138:C139)</f>
        <v>6.9721115537848606</v>
      </c>
      <c r="D137" s="18">
        <f t="shared" ref="D137:H137" si="61">AVERAGE(D138:D139)</f>
        <v>11.354581673306773</v>
      </c>
      <c r="E137" s="18">
        <f t="shared" si="61"/>
        <v>12.839740514382262</v>
      </c>
      <c r="F137" s="18">
        <f t="shared" si="61"/>
        <v>22.849961410900899</v>
      </c>
      <c r="G137" s="18">
        <f t="shared" si="61"/>
        <v>24.784631109071569</v>
      </c>
      <c r="H137" s="18">
        <f t="shared" si="61"/>
        <v>21.19897373855364</v>
      </c>
      <c r="I137" s="18">
        <v>442</v>
      </c>
    </row>
    <row r="138" spans="1:9" x14ac:dyDescent="0.25">
      <c r="A138" s="29"/>
      <c r="B138" s="3" t="s">
        <v>30</v>
      </c>
      <c r="C138" s="12">
        <v>13.944223107569721</v>
      </c>
      <c r="D138" s="12">
        <v>22.709163346613547</v>
      </c>
      <c r="E138" s="12">
        <v>19.920318725099602</v>
      </c>
      <c r="F138" s="12">
        <v>19.52191235059761</v>
      </c>
      <c r="G138" s="12">
        <v>15.53784860557769</v>
      </c>
      <c r="H138" s="12">
        <v>8.3665338645418323</v>
      </c>
      <c r="I138" s="3">
        <v>251</v>
      </c>
    </row>
    <row r="139" spans="1:9" x14ac:dyDescent="0.25">
      <c r="A139" s="23"/>
      <c r="B139" s="20" t="s">
        <v>31</v>
      </c>
      <c r="C139" s="12">
        <v>0</v>
      </c>
      <c r="D139" s="12">
        <v>0</v>
      </c>
      <c r="E139" s="12">
        <v>5.7591623036649215</v>
      </c>
      <c r="F139" s="12">
        <v>26.178010471204189</v>
      </c>
      <c r="G139" s="12">
        <v>34.031413612565444</v>
      </c>
      <c r="H139" s="12">
        <v>34.031413612565444</v>
      </c>
      <c r="I139" s="12">
        <v>191</v>
      </c>
    </row>
    <row r="140" spans="1:9" x14ac:dyDescent="0.25">
      <c r="A140" s="23"/>
      <c r="B140" s="20" t="s">
        <v>10</v>
      </c>
      <c r="C140" s="21">
        <f>_xlfn.STDEV.P(C138:C139)</f>
        <v>6.9721115537848606</v>
      </c>
      <c r="D140" s="21">
        <f t="shared" ref="D140:H140" si="62">_xlfn.STDEV.P(D138:D139)</f>
        <v>11.354581673306773</v>
      </c>
      <c r="E140" s="21">
        <f t="shared" si="62"/>
        <v>7.0805782107173396</v>
      </c>
      <c r="F140" s="21">
        <f t="shared" si="62"/>
        <v>3.32804906030329</v>
      </c>
      <c r="G140" s="21">
        <f t="shared" si="62"/>
        <v>9.2467825034938773</v>
      </c>
      <c r="H140" s="21">
        <f t="shared" si="62"/>
        <v>12.832439874011804</v>
      </c>
      <c r="I140" s="12"/>
    </row>
    <row r="141" spans="1:9" x14ac:dyDescent="0.25">
      <c r="A141" s="23"/>
      <c r="B141" s="23" t="s">
        <v>11</v>
      </c>
      <c r="C141" s="21">
        <f>SQRT(I137)</f>
        <v>21.023796041628639</v>
      </c>
      <c r="D141" s="21">
        <v>21.023796041628639</v>
      </c>
      <c r="E141" s="21">
        <v>21.023796041628639</v>
      </c>
      <c r="F141" s="21">
        <v>21</v>
      </c>
      <c r="G141" s="21">
        <v>21</v>
      </c>
      <c r="H141" s="21">
        <v>21</v>
      </c>
      <c r="I141" s="12"/>
    </row>
    <row r="142" spans="1:9" x14ac:dyDescent="0.25">
      <c r="A142" s="23"/>
      <c r="B142" s="23" t="s">
        <v>12</v>
      </c>
      <c r="C142" s="22">
        <f>C140/C141</f>
        <v>0.33162952779695803</v>
      </c>
      <c r="D142" s="22">
        <f t="shared" ref="D142:H142" si="63">D140/D141</f>
        <v>0.54008237384076019</v>
      </c>
      <c r="E142" s="22">
        <f t="shared" si="63"/>
        <v>0.33678876054054568</v>
      </c>
      <c r="F142" s="22">
        <f t="shared" si="63"/>
        <v>0.15847852668110904</v>
      </c>
      <c r="G142" s="22">
        <f t="shared" si="63"/>
        <v>0.4403229763568513</v>
      </c>
      <c r="H142" s="22">
        <f t="shared" si="63"/>
        <v>0.61106856542913357</v>
      </c>
      <c r="I142" s="12"/>
    </row>
    <row r="143" spans="1:9" x14ac:dyDescent="0.25">
      <c r="A143" s="23"/>
    </row>
    <row r="144" spans="1:9" x14ac:dyDescent="0.25">
      <c r="A144" s="34" t="s">
        <v>39</v>
      </c>
      <c r="B144" s="19" t="s">
        <v>56</v>
      </c>
      <c r="C144" s="18">
        <f>AVERAGE(C145:C147)</f>
        <v>14.731913251237325</v>
      </c>
      <c r="D144" s="18">
        <f t="shared" ref="D144:H144" si="64">AVERAGE(D145:D147)</f>
        <v>15.756143700764747</v>
      </c>
      <c r="E144" s="18">
        <f t="shared" si="64"/>
        <v>13.803176727720812</v>
      </c>
      <c r="F144" s="18">
        <f t="shared" si="64"/>
        <v>19.705608713472191</v>
      </c>
      <c r="G144" s="18">
        <f t="shared" si="64"/>
        <v>18.820071296229905</v>
      </c>
      <c r="H144" s="18">
        <f t="shared" si="64"/>
        <v>17.183086310575018</v>
      </c>
      <c r="I144" s="18">
        <v>702</v>
      </c>
    </row>
    <row r="145" spans="1:9" x14ac:dyDescent="0.25">
      <c r="A145" s="29"/>
      <c r="B145" s="3" t="s">
        <v>30</v>
      </c>
      <c r="C145" s="12">
        <v>16.86046511627907</v>
      </c>
      <c r="D145" s="12">
        <v>18.023255813953487</v>
      </c>
      <c r="E145" s="12">
        <v>15.116279069767442</v>
      </c>
      <c r="F145" s="12">
        <v>20.930232558139537</v>
      </c>
      <c r="G145" s="12">
        <v>16.86046511627907</v>
      </c>
      <c r="H145" s="12">
        <v>12.209302325581396</v>
      </c>
      <c r="I145" s="3">
        <v>172</v>
      </c>
    </row>
    <row r="146" spans="1:9" x14ac:dyDescent="0.25">
      <c r="A146" s="23"/>
      <c r="B146" s="20" t="s">
        <v>31</v>
      </c>
      <c r="C146" s="12">
        <v>15.827338129496402</v>
      </c>
      <c r="D146" s="12">
        <v>16.546762589928058</v>
      </c>
      <c r="E146" s="12">
        <v>14.388489208633093</v>
      </c>
      <c r="F146" s="12">
        <v>18.345323741007196</v>
      </c>
      <c r="G146" s="12">
        <v>16.187050359712231</v>
      </c>
      <c r="H146" s="12">
        <v>18.705035971223023</v>
      </c>
      <c r="I146" s="12">
        <v>278</v>
      </c>
    </row>
    <row r="147" spans="1:9" x14ac:dyDescent="0.25">
      <c r="A147" s="23"/>
      <c r="B147" s="20" t="s">
        <v>32</v>
      </c>
      <c r="C147" s="12">
        <v>11.507936507936508</v>
      </c>
      <c r="D147" s="12">
        <v>12.698412698412698</v>
      </c>
      <c r="E147" s="12">
        <v>11.904761904761905</v>
      </c>
      <c r="F147" s="12">
        <v>19.841269841269842</v>
      </c>
      <c r="G147" s="12">
        <v>23.412698412698411</v>
      </c>
      <c r="H147" s="12">
        <v>20.634920634920636</v>
      </c>
      <c r="I147" s="12">
        <v>252</v>
      </c>
    </row>
    <row r="148" spans="1:9" x14ac:dyDescent="0.25">
      <c r="A148" s="23"/>
      <c r="B148" s="20" t="s">
        <v>10</v>
      </c>
      <c r="C148" s="12">
        <f>_xlfn.STDEV.P(C145:C147)</f>
        <v>2.3183841173991708</v>
      </c>
      <c r="D148" s="12">
        <f t="shared" ref="D148:H148" si="65">_xlfn.STDEV.P(D145:D147)</f>
        <v>2.2445930918850152</v>
      </c>
      <c r="E148" s="12">
        <f t="shared" si="65"/>
        <v>1.3748705758519153</v>
      </c>
      <c r="F148" s="12">
        <f t="shared" si="65"/>
        <v>1.0596355834023403</v>
      </c>
      <c r="G148" s="12">
        <f t="shared" si="65"/>
        <v>3.2590939161860892</v>
      </c>
      <c r="H148" s="12">
        <f t="shared" si="65"/>
        <v>3.6041650952593018</v>
      </c>
      <c r="I148" s="12"/>
    </row>
    <row r="149" spans="1:9" x14ac:dyDescent="0.25">
      <c r="A149" s="23"/>
      <c r="B149" s="23" t="s">
        <v>11</v>
      </c>
      <c r="C149" s="12">
        <f>SQRT(I144)</f>
        <v>26.49528259898354</v>
      </c>
      <c r="D149" s="12">
        <v>26.49528259898354</v>
      </c>
      <c r="E149" s="12">
        <v>26.49528259898354</v>
      </c>
      <c r="F149" s="12">
        <v>26.49528259898354</v>
      </c>
      <c r="G149" s="12">
        <v>26.49528259898354</v>
      </c>
      <c r="H149" s="12">
        <v>26.49528259898354</v>
      </c>
      <c r="I149" s="12"/>
    </row>
    <row r="150" spans="1:9" x14ac:dyDescent="0.25">
      <c r="A150" s="23"/>
      <c r="B150" s="23" t="s">
        <v>12</v>
      </c>
      <c r="C150" s="13">
        <f>C148/C149</f>
        <v>8.7501769748555655E-2</v>
      </c>
      <c r="D150" s="13">
        <f t="shared" ref="D150:H150" si="66">D148/D149</f>
        <v>8.4716706964700433E-2</v>
      </c>
      <c r="E150" s="13">
        <f t="shared" si="66"/>
        <v>5.1891145931942641E-2</v>
      </c>
      <c r="F150" s="13">
        <f t="shared" si="66"/>
        <v>3.9993367854962679E-2</v>
      </c>
      <c r="G150" s="13">
        <f t="shared" si="66"/>
        <v>0.12300657311392936</v>
      </c>
      <c r="H150" s="13">
        <f t="shared" si="66"/>
        <v>0.13603044548758922</v>
      </c>
      <c r="I150" s="12"/>
    </row>
    <row r="151" spans="1:9" x14ac:dyDescent="0.25">
      <c r="A151" s="23"/>
    </row>
    <row r="152" spans="1:9" x14ac:dyDescent="0.25">
      <c r="A152" s="34" t="s">
        <v>40</v>
      </c>
      <c r="B152" s="19" t="s">
        <v>56</v>
      </c>
      <c r="C152" s="18">
        <f>AVERAGE(C153:C154)</f>
        <v>7.1376986037554166</v>
      </c>
      <c r="D152" s="18">
        <f t="shared" ref="D152:H152" si="67">AVERAGE(D153:D154)</f>
        <v>13.10784785748676</v>
      </c>
      <c r="E152" s="18">
        <f t="shared" si="67"/>
        <v>27.4534585138822</v>
      </c>
      <c r="F152" s="18">
        <f t="shared" si="67"/>
        <v>25.409244102070296</v>
      </c>
      <c r="G152" s="18">
        <f t="shared" si="67"/>
        <v>17.274514524153428</v>
      </c>
      <c r="H152" s="18">
        <f t="shared" si="67"/>
        <v>9.6172363986519027</v>
      </c>
      <c r="I152" s="18">
        <f>SUM(I153:I154)</f>
        <v>439</v>
      </c>
    </row>
    <row r="153" spans="1:9" x14ac:dyDescent="0.25">
      <c r="A153" s="29"/>
      <c r="B153" s="3" t="s">
        <v>30</v>
      </c>
      <c r="C153" s="12">
        <v>11.290322580645162</v>
      </c>
      <c r="D153" s="12">
        <v>11.290322580645162</v>
      </c>
      <c r="E153" s="12">
        <v>19.086021505376344</v>
      </c>
      <c r="F153" s="12">
        <v>20.967741935483872</v>
      </c>
      <c r="G153" s="12">
        <v>19.623655913978496</v>
      </c>
      <c r="H153" s="12">
        <v>17.741935483870968</v>
      </c>
      <c r="I153" s="3">
        <v>372</v>
      </c>
    </row>
    <row r="154" spans="1:9" x14ac:dyDescent="0.25">
      <c r="A154" s="23"/>
      <c r="B154" s="20" t="s">
        <v>31</v>
      </c>
      <c r="C154" s="12">
        <v>2.9850746268656718</v>
      </c>
      <c r="D154" s="12">
        <v>14.925373134328359</v>
      </c>
      <c r="E154" s="12">
        <v>35.820895522388057</v>
      </c>
      <c r="F154" s="12">
        <v>29.850746268656717</v>
      </c>
      <c r="G154" s="12">
        <v>14.925373134328359</v>
      </c>
      <c r="H154" s="12">
        <v>1.4925373134328359</v>
      </c>
      <c r="I154" s="12">
        <v>67</v>
      </c>
    </row>
    <row r="155" spans="1:9" x14ac:dyDescent="0.25">
      <c r="A155" s="23"/>
      <c r="B155" s="20" t="s">
        <v>10</v>
      </c>
      <c r="C155" s="12">
        <f>_xlfn.STDEV.P(C153:C154)</f>
        <v>4.1526239768897462</v>
      </c>
      <c r="D155" s="12">
        <f t="shared" ref="D155:H155" si="68">_xlfn.STDEV.P(D153:D154)</f>
        <v>1.8175252768415957</v>
      </c>
      <c r="E155" s="12">
        <f t="shared" si="68"/>
        <v>8.3674370085058527</v>
      </c>
      <c r="F155" s="12">
        <f t="shared" si="68"/>
        <v>4.4415021665864165</v>
      </c>
      <c r="G155" s="12">
        <f t="shared" si="68"/>
        <v>2.3491413898250562</v>
      </c>
      <c r="H155" s="12">
        <f t="shared" si="68"/>
        <v>8.1246990852190653</v>
      </c>
      <c r="I155" s="12"/>
    </row>
    <row r="156" spans="1:9" x14ac:dyDescent="0.25">
      <c r="A156" s="23"/>
      <c r="B156" s="23" t="s">
        <v>11</v>
      </c>
      <c r="C156" s="12">
        <f>SQRT(I152)</f>
        <v>20.952326839756964</v>
      </c>
      <c r="D156" s="12">
        <v>20.952326839756964</v>
      </c>
      <c r="E156" s="12">
        <v>20.952326839756964</v>
      </c>
      <c r="F156" s="12">
        <v>20.952326839756964</v>
      </c>
      <c r="G156" s="12">
        <v>20.952326839756964</v>
      </c>
      <c r="H156" s="12">
        <v>20.952326839756964</v>
      </c>
      <c r="I156" s="12"/>
    </row>
    <row r="157" spans="1:9" x14ac:dyDescent="0.25">
      <c r="A157" s="8"/>
      <c r="B157" s="23" t="s">
        <v>12</v>
      </c>
      <c r="C157" s="13">
        <f>C155/C156</f>
        <v>0.19819392894397567</v>
      </c>
      <c r="D157" s="13">
        <f t="shared" ref="D157:H157" si="69">D155/D156</f>
        <v>8.6745748610261658E-2</v>
      </c>
      <c r="E157" s="13">
        <f t="shared" si="69"/>
        <v>0.39935597952914098</v>
      </c>
      <c r="F157" s="13">
        <f t="shared" si="69"/>
        <v>0.21198133269659972</v>
      </c>
      <c r="G157" s="13">
        <f t="shared" si="69"/>
        <v>0.11211840134946582</v>
      </c>
      <c r="H157" s="13">
        <f t="shared" si="69"/>
        <v>0.38777073054256095</v>
      </c>
      <c r="I157" s="3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474571D3F2E438606899DC38189BE" ma:contentTypeVersion="13" ma:contentTypeDescription="Create a new document." ma:contentTypeScope="" ma:versionID="fdd93700c83ba8c4122cebda8434a485">
  <xsd:schema xmlns:xsd="http://www.w3.org/2001/XMLSchema" xmlns:xs="http://www.w3.org/2001/XMLSchema" xmlns:p="http://schemas.microsoft.com/office/2006/metadata/properties" xmlns:ns3="e3ec749f-3185-4ffa-8843-05e1e588c273" xmlns:ns4="d939e17f-2c5d-45ac-922f-2ce190ebe0f6" targetNamespace="http://schemas.microsoft.com/office/2006/metadata/properties" ma:root="true" ma:fieldsID="b1000015e5b56def35239d27c946eed0" ns3:_="" ns4:_="">
    <xsd:import namespace="e3ec749f-3185-4ffa-8843-05e1e588c273"/>
    <xsd:import namespace="d939e17f-2c5d-45ac-922f-2ce190ebe0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c749f-3185-4ffa-8843-05e1e588c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9e17f-2c5d-45ac-922f-2ce190ebe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DDBB21-48C0-4D1F-BDA4-8CAFA0504C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DEDD98-784E-445E-9F28-D0F4362B5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c749f-3185-4ffa-8843-05e1e588c273"/>
    <ds:schemaRef ds:uri="d939e17f-2c5d-45ac-922f-2ce190ebe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E4B85F-045B-4A22-865F-F6EB0BEFBADB}">
  <ds:schemaRefs>
    <ds:schemaRef ds:uri="http://purl.org/dc/elements/1.1/"/>
    <ds:schemaRef ds:uri="http://schemas.openxmlformats.org/package/2006/metadata/core-properties"/>
    <ds:schemaRef ds:uri="e3ec749f-3185-4ffa-8843-05e1e588c273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d939e17f-2c5d-45ac-922f-2ce190ebe0f6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Raiders, Stephan A</dc:creator>
  <cp:lastModifiedBy>Raiders, Stephan A</cp:lastModifiedBy>
  <dcterms:created xsi:type="dcterms:W3CDTF">2020-01-31T17:47:47Z</dcterms:created>
  <dcterms:modified xsi:type="dcterms:W3CDTF">2021-04-21T14:49:22Z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0x0101004D2474571D3F2E438606899DC38189BE</vt:lpwstr>
  </property>
</Properties>
</file>