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illc/Documents/ Caroline/Submitted papers/ilaria paper/eLife revision/Source data/"/>
    </mc:Choice>
  </mc:AlternateContent>
  <bookViews>
    <workbookView xWindow="1000" yWindow="2240" windowWidth="37640" windowHeight="19260" tabRatio="500" activeTab="5"/>
  </bookViews>
  <sheets>
    <sheet name="Average for densitometry" sheetId="1" r:id="rId1"/>
    <sheet name="Experiment 1" sheetId="4" r:id="rId2"/>
    <sheet name="Experiment 2" sheetId="5" r:id="rId3"/>
    <sheet name="Experiment 3" sheetId="2" r:id="rId4"/>
    <sheet name="Experiment 4" sheetId="6" r:id="rId5"/>
    <sheet name="Experiment 5" sheetId="3" r:id="rId6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3" l="1"/>
  <c r="W8" i="1"/>
  <c r="W9" i="1"/>
  <c r="W10" i="1"/>
  <c r="W11" i="1"/>
  <c r="W12" i="1"/>
  <c r="W13" i="1"/>
  <c r="W14" i="1"/>
  <c r="W15" i="1"/>
  <c r="W16" i="1"/>
  <c r="W17" i="1"/>
  <c r="W18" i="1"/>
  <c r="V8" i="1"/>
  <c r="V9" i="1"/>
  <c r="V10" i="1"/>
  <c r="V11" i="1"/>
  <c r="V12" i="1"/>
  <c r="V13" i="1"/>
  <c r="V14" i="1"/>
  <c r="V15" i="1"/>
  <c r="V16" i="1"/>
  <c r="V17" i="1"/>
  <c r="V18" i="1"/>
  <c r="W7" i="1"/>
  <c r="V7" i="1"/>
  <c r="I18" i="6"/>
  <c r="I17" i="6"/>
  <c r="I16" i="6"/>
  <c r="I15" i="6"/>
  <c r="J15" i="6"/>
  <c r="I14" i="6"/>
  <c r="J14" i="6"/>
  <c r="I13" i="6"/>
  <c r="J13" i="6"/>
  <c r="I12" i="6"/>
  <c r="J12" i="6"/>
  <c r="I11" i="6"/>
  <c r="J11" i="6"/>
  <c r="I10" i="6"/>
  <c r="I9" i="6"/>
  <c r="I8" i="6"/>
  <c r="I7" i="6"/>
  <c r="J7" i="6"/>
  <c r="I19" i="5"/>
  <c r="I18" i="5"/>
  <c r="I17" i="5"/>
  <c r="J17" i="5"/>
  <c r="I16" i="5"/>
  <c r="I15" i="5"/>
  <c r="I14" i="5"/>
  <c r="I13" i="5"/>
  <c r="J13" i="5"/>
  <c r="I12" i="5"/>
  <c r="I11" i="5"/>
  <c r="I10" i="5"/>
  <c r="J10" i="5"/>
  <c r="I9" i="5"/>
  <c r="J9" i="5"/>
  <c r="I8" i="5"/>
  <c r="I7" i="5"/>
  <c r="I6" i="5"/>
  <c r="J6" i="5"/>
  <c r="G19" i="4"/>
  <c r="H20" i="4"/>
  <c r="G18" i="4"/>
  <c r="G17" i="4"/>
  <c r="G16" i="4"/>
  <c r="H16" i="4"/>
  <c r="G15" i="4"/>
  <c r="G14" i="4"/>
  <c r="G13" i="4"/>
  <c r="G12" i="4"/>
  <c r="G11" i="4"/>
  <c r="H11" i="4"/>
  <c r="G10" i="4"/>
  <c r="G9" i="4"/>
  <c r="G8" i="4"/>
  <c r="G7" i="4"/>
  <c r="H7" i="4"/>
  <c r="G19" i="3"/>
  <c r="H19" i="3"/>
  <c r="G18" i="3"/>
  <c r="H18" i="3"/>
  <c r="G17" i="3"/>
  <c r="H17" i="3"/>
  <c r="G16" i="3"/>
  <c r="H16" i="3"/>
  <c r="G15" i="3"/>
  <c r="H15" i="3"/>
  <c r="G14" i="3"/>
  <c r="H14" i="3"/>
  <c r="G13" i="3"/>
  <c r="H13" i="3"/>
  <c r="G12" i="3"/>
  <c r="H12" i="3"/>
  <c r="G11" i="3"/>
  <c r="H11" i="3"/>
  <c r="G10" i="3"/>
  <c r="H10" i="3"/>
  <c r="G9" i="3"/>
  <c r="H9" i="3"/>
  <c r="H8" i="3"/>
  <c r="H15" i="4"/>
  <c r="H12" i="4"/>
  <c r="H19" i="4"/>
  <c r="H8" i="4"/>
  <c r="J14" i="5"/>
  <c r="J18" i="5"/>
  <c r="J10" i="6"/>
  <c r="J8" i="6"/>
  <c r="J16" i="6"/>
  <c r="J9" i="6"/>
  <c r="J17" i="6"/>
  <c r="J18" i="6"/>
  <c r="J8" i="5"/>
  <c r="J12" i="5"/>
  <c r="J16" i="5"/>
  <c r="J7" i="5"/>
  <c r="J11" i="5"/>
  <c r="J15" i="5"/>
  <c r="J19" i="5"/>
  <c r="H10" i="4"/>
  <c r="H14" i="4"/>
  <c r="H18" i="4"/>
  <c r="H9" i="4"/>
  <c r="H13" i="4"/>
  <c r="H17" i="4"/>
  <c r="I17" i="2"/>
  <c r="I16" i="2"/>
  <c r="J16" i="2"/>
  <c r="I15" i="2"/>
  <c r="I14" i="2"/>
  <c r="J14" i="2"/>
  <c r="I13" i="2"/>
  <c r="J13" i="2"/>
  <c r="I12" i="2"/>
  <c r="I11" i="2"/>
  <c r="I10" i="2"/>
  <c r="J10" i="2"/>
  <c r="I9" i="2"/>
  <c r="I8" i="2"/>
  <c r="I7" i="2"/>
  <c r="I6" i="2"/>
  <c r="J6" i="2"/>
  <c r="J7" i="2"/>
  <c r="J8" i="2"/>
  <c r="J17" i="2"/>
  <c r="J11" i="2"/>
  <c r="J15" i="2"/>
  <c r="J9" i="2"/>
  <c r="J12" i="2"/>
</calcChain>
</file>

<file path=xl/sharedStrings.xml><?xml version="1.0" encoding="utf-8"?>
<sst xmlns="http://schemas.openxmlformats.org/spreadsheetml/2006/main" count="428" uniqueCount="66">
  <si>
    <t>SB</t>
  </si>
  <si>
    <t>TGFB</t>
  </si>
  <si>
    <t>clone5 CRISPR Smad4 knockout</t>
  </si>
  <si>
    <t>GFP SMad4 wt</t>
  </si>
  <si>
    <t>D351H  GFP SMad4 wt</t>
  </si>
  <si>
    <t>A433E GFP Smad4</t>
  </si>
  <si>
    <t>I435Y GFP Smad4</t>
  </si>
  <si>
    <t>D537Y GFP Smad4</t>
  </si>
  <si>
    <t>GFP</t>
  </si>
  <si>
    <t>wb120</t>
  </si>
  <si>
    <t>wb119</t>
  </si>
  <si>
    <t>wb121</t>
  </si>
  <si>
    <t>clone5</t>
  </si>
  <si>
    <t>wb142</t>
  </si>
  <si>
    <t>MCM6</t>
  </si>
  <si>
    <t>wb151</t>
  </si>
  <si>
    <t>AVERAGE</t>
  </si>
  <si>
    <t>STDEV</t>
  </si>
  <si>
    <t>n. experiments</t>
  </si>
  <si>
    <t>3.05.2016</t>
  </si>
  <si>
    <t>Plate 2500000 cells in 6 well plate</t>
  </si>
  <si>
    <t>4.05.2016</t>
  </si>
  <si>
    <t>Add SB overnight</t>
  </si>
  <si>
    <t>5.5.2016</t>
  </si>
  <si>
    <t>wash out SB and treate TGFB</t>
  </si>
  <si>
    <t>27.3.2017</t>
  </si>
  <si>
    <t xml:space="preserve">plate 250000 cellsin 6well plate from GFP positive FACS sorted cells </t>
  </si>
  <si>
    <t>28.3.2017</t>
  </si>
  <si>
    <t>treat SB overnight</t>
  </si>
  <si>
    <t>29.3.2017</t>
  </si>
  <si>
    <t>treat TGFB</t>
  </si>
  <si>
    <t>19.04.2016</t>
  </si>
  <si>
    <t>plate 250000 cells in 6 well plates</t>
  </si>
  <si>
    <t>Do.4 lysates</t>
  </si>
  <si>
    <t>20.04.2015</t>
  </si>
  <si>
    <t>treat with SB over night</t>
  </si>
  <si>
    <t>wash out SB and treat with TGFbeta I left for 1h and 10min</t>
  </si>
  <si>
    <t>25.04.2016</t>
  </si>
  <si>
    <t>26.04.2016</t>
  </si>
  <si>
    <t>treat with SB o/n</t>
  </si>
  <si>
    <t>27.04.2016</t>
  </si>
  <si>
    <t xml:space="preserve"> wash out SB and then Treat TGFB and  wb </t>
  </si>
  <si>
    <t>16.1.2017</t>
  </si>
  <si>
    <t xml:space="preserve">plate 250000 cells in 10cm dishes  </t>
  </si>
  <si>
    <t>17.1.2017</t>
  </si>
  <si>
    <t>18.1.2017</t>
  </si>
  <si>
    <t>Experiment 1</t>
  </si>
  <si>
    <t>Experiment 2</t>
  </si>
  <si>
    <t>Experiment 3</t>
  </si>
  <si>
    <t>Experiment 4</t>
  </si>
  <si>
    <t>Experiment 5</t>
  </si>
  <si>
    <t>SMAD4KO (rescue GFP)</t>
  </si>
  <si>
    <t>Rescue GFP SMAD WT</t>
  </si>
  <si>
    <t xml:space="preserve">Rescue GFP SMad4 D351H </t>
  </si>
  <si>
    <t xml:space="preserve">Rescue GFP SMad4 D537Y </t>
  </si>
  <si>
    <t>Rescue GFP SMad4 A433E</t>
  </si>
  <si>
    <t>Rescue GFP SMad4 I435Y</t>
  </si>
  <si>
    <t xml:space="preserve">1h TGF-β </t>
  </si>
  <si>
    <t>SB-431542</t>
  </si>
  <si>
    <t>SKIL</t>
  </si>
  <si>
    <t>SKIL/MCM6</t>
  </si>
  <si>
    <t xml:space="preserve">Normalised SKIL level </t>
  </si>
  <si>
    <t>Cell lines</t>
  </si>
  <si>
    <t>Treatment</t>
  </si>
  <si>
    <t xml:space="preserve">average Normalised SKIL level </t>
  </si>
  <si>
    <t xml:space="preserve">% to SB S4KO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</si>
</sst>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1" xfId="0" applyFont="1" applyBorder="1"/>
    <xf numFmtId="0" fontId="0" fillId="0" borderId="1" xfId="0" applyBorder="1"/>
    <xf numFmtId="0" fontId="1" fillId="0" borderId="0" xfId="0" applyFont="1"/>
    <xf numFmtId="2" fontId="0" fillId="0" borderId="0" xfId="0" applyNumberFormat="1"/>
    <xf numFmtId="0" fontId="0" fillId="0" borderId="0" xfId="0" applyBorder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0" fillId="2" borderId="1" xfId="0" applyFill="1" applyBorder="1"/>
    <xf numFmtId="2" fontId="0" fillId="2" borderId="1" xfId="0" applyNumberFormat="1" applyFill="1" applyBorder="1"/>
    <xf numFmtId="164" fontId="0" fillId="2" borderId="1" xfId="0" applyNumberFormat="1" applyFill="1" applyBorder="1"/>
    <xf numFmtId="1" fontId="0" fillId="2" borderId="1" xfId="0" applyNumberFormat="1" applyFill="1" applyBorder="1"/>
    <xf numFmtId="0" fontId="1" fillId="3" borderId="1" xfId="0" applyFont="1" applyFill="1" applyBorder="1"/>
    <xf numFmtId="0" fontId="0" fillId="3" borderId="1" xfId="0" applyFill="1" applyBorder="1"/>
    <xf numFmtId="0" fontId="1" fillId="4" borderId="1" xfId="0" applyFont="1" applyFill="1" applyBorder="1"/>
    <xf numFmtId="0" fontId="0" fillId="4" borderId="1" xfId="0" applyFill="1" applyBorder="1"/>
    <xf numFmtId="0" fontId="1" fillId="5" borderId="1" xfId="0" applyFont="1" applyFill="1" applyBorder="1"/>
    <xf numFmtId="164" fontId="0" fillId="5" borderId="1" xfId="0" applyNumberFormat="1" applyFill="1" applyBorder="1"/>
    <xf numFmtId="0" fontId="0" fillId="5" borderId="1" xfId="0" applyFill="1" applyBorder="1"/>
    <xf numFmtId="0" fontId="4" fillId="5" borderId="1" xfId="0" applyFont="1" applyFill="1" applyBorder="1"/>
    <xf numFmtId="0" fontId="1" fillId="6" borderId="1" xfId="0" applyFont="1" applyFill="1" applyBorder="1"/>
    <xf numFmtId="0" fontId="0" fillId="6" borderId="1" xfId="0" applyFill="1" applyBorder="1"/>
    <xf numFmtId="0" fontId="1" fillId="7" borderId="1" xfId="0" applyFont="1" applyFill="1" applyBorder="1"/>
    <xf numFmtId="0" fontId="0" fillId="7" borderId="1" xfId="0" applyFill="1" applyBorder="1"/>
    <xf numFmtId="0" fontId="4" fillId="7" borderId="1" xfId="0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0" fillId="0" borderId="0" xfId="0" applyNumberFormat="1" applyBorder="1"/>
    <xf numFmtId="0" fontId="4" fillId="2" borderId="1" xfId="0" applyFont="1" applyFill="1" applyBorder="1"/>
    <xf numFmtId="0" fontId="1" fillId="0" borderId="1" xfId="0" applyFont="1" applyBorder="1"/>
    <xf numFmtId="164" fontId="0" fillId="0" borderId="1" xfId="0" applyNumberFormat="1" applyBorder="1"/>
    <xf numFmtId="1" fontId="0" fillId="0" borderId="1" xfId="0" applyNumberFormat="1" applyBorder="1"/>
    <xf numFmtId="2" fontId="0" fillId="0" borderId="1" xfId="0" applyNumberFormat="1" applyBorder="1"/>
    <xf numFmtId="0" fontId="0" fillId="4" borderId="1" xfId="0" applyFont="1" applyFill="1" applyBorder="1"/>
    <xf numFmtId="0" fontId="0" fillId="6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0" xfId="0" applyFill="1" applyBorder="1"/>
    <xf numFmtId="0" fontId="4" fillId="0" borderId="0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8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Normal" xfId="0" builtinId="0"/>
  </cellStyles>
  <dxfs count="0"/>
  <tableStyles count="0" defaultTableStyle="TableStyleMedium9" defaultPivotStyle="PivotStyleMedium4"/>
  <colors>
    <mruColors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A21"/>
  <sheetViews>
    <sheetView workbookViewId="0">
      <selection activeCell="W26" sqref="W26"/>
    </sheetView>
  </sheetViews>
  <sheetFormatPr baseColWidth="10" defaultRowHeight="16" x14ac:dyDescent="0.2"/>
  <cols>
    <col min="2" max="2" width="21.83203125" customWidth="1"/>
    <col min="3" max="3" width="29" customWidth="1"/>
    <col min="6" max="6" width="17.6640625" customWidth="1"/>
    <col min="7" max="7" width="28" customWidth="1"/>
    <col min="10" max="10" width="19.83203125" customWidth="1"/>
    <col min="11" max="11" width="25.33203125" customWidth="1"/>
    <col min="12" max="12" width="16" customWidth="1"/>
    <col min="14" max="14" width="19.1640625" customWidth="1"/>
    <col min="15" max="15" width="23" customWidth="1"/>
    <col min="18" max="18" width="20.1640625" customWidth="1"/>
    <col min="19" max="19" width="24.1640625" customWidth="1"/>
    <col min="22" max="22" width="15.83203125" customWidth="1"/>
    <col min="23" max="23" width="10.83203125" style="4"/>
    <col min="24" max="24" width="14" style="4" customWidth="1"/>
    <col min="25" max="25" width="36.33203125" customWidth="1"/>
  </cols>
  <sheetData>
    <row r="5" spans="2:27" x14ac:dyDescent="0.2">
      <c r="B5" s="13" t="s">
        <v>46</v>
      </c>
      <c r="C5" s="13"/>
      <c r="D5" s="13"/>
      <c r="E5" s="3"/>
      <c r="F5" s="15" t="s">
        <v>47</v>
      </c>
      <c r="G5" s="15"/>
      <c r="H5" s="15"/>
      <c r="I5" s="3"/>
      <c r="J5" s="17" t="s">
        <v>48</v>
      </c>
      <c r="K5" s="17"/>
      <c r="L5" s="17"/>
      <c r="M5" s="3"/>
      <c r="N5" s="21" t="s">
        <v>49</v>
      </c>
      <c r="O5" s="21"/>
      <c r="P5" s="22"/>
      <c r="Q5" s="5"/>
      <c r="R5" s="23" t="s">
        <v>50</v>
      </c>
      <c r="S5" s="24"/>
      <c r="T5" s="24"/>
      <c r="V5" s="26" t="s">
        <v>16</v>
      </c>
      <c r="W5" s="27" t="s">
        <v>17</v>
      </c>
      <c r="X5" s="27" t="s">
        <v>18</v>
      </c>
      <c r="Y5" s="9"/>
    </row>
    <row r="6" spans="2:27" ht="48" x14ac:dyDescent="0.2">
      <c r="B6" s="13" t="s">
        <v>61</v>
      </c>
      <c r="C6" s="13" t="s">
        <v>62</v>
      </c>
      <c r="D6" s="13" t="s">
        <v>63</v>
      </c>
      <c r="F6" s="15" t="s">
        <v>61</v>
      </c>
      <c r="G6" s="15" t="s">
        <v>62</v>
      </c>
      <c r="H6" s="15" t="s">
        <v>63</v>
      </c>
      <c r="J6" s="17" t="s">
        <v>61</v>
      </c>
      <c r="K6" s="17" t="s">
        <v>62</v>
      </c>
      <c r="L6" s="17" t="s">
        <v>63</v>
      </c>
      <c r="N6" s="21" t="s">
        <v>61</v>
      </c>
      <c r="O6" s="21" t="s">
        <v>62</v>
      </c>
      <c r="P6" s="21" t="s">
        <v>63</v>
      </c>
      <c r="R6" s="23" t="s">
        <v>61</v>
      </c>
      <c r="S6" s="23" t="s">
        <v>62</v>
      </c>
      <c r="T6" s="23" t="s">
        <v>63</v>
      </c>
      <c r="V6" s="36" t="s">
        <v>64</v>
      </c>
      <c r="W6" s="27" t="s">
        <v>17</v>
      </c>
      <c r="X6" s="27" t="s">
        <v>18</v>
      </c>
      <c r="Y6" s="26" t="s">
        <v>62</v>
      </c>
      <c r="Z6" s="26" t="s">
        <v>63</v>
      </c>
      <c r="AA6" s="26"/>
    </row>
    <row r="7" spans="2:27" x14ac:dyDescent="0.2">
      <c r="B7" s="14">
        <v>100</v>
      </c>
      <c r="C7" s="14" t="s">
        <v>51</v>
      </c>
      <c r="D7" s="14" t="s">
        <v>58</v>
      </c>
      <c r="F7" s="34">
        <v>100</v>
      </c>
      <c r="G7" s="34" t="s">
        <v>51</v>
      </c>
      <c r="H7" s="34" t="s">
        <v>58</v>
      </c>
      <c r="J7" s="18">
        <v>100</v>
      </c>
      <c r="K7" s="19" t="s">
        <v>51</v>
      </c>
      <c r="L7" s="20" t="s">
        <v>58</v>
      </c>
      <c r="N7" s="35">
        <v>100</v>
      </c>
      <c r="O7" s="35" t="s">
        <v>51</v>
      </c>
      <c r="P7" s="35" t="s">
        <v>58</v>
      </c>
      <c r="Q7" s="6"/>
      <c r="R7" s="25">
        <v>100</v>
      </c>
      <c r="S7" s="24" t="s">
        <v>51</v>
      </c>
      <c r="T7" s="25" t="s">
        <v>58</v>
      </c>
      <c r="V7" s="11">
        <f t="shared" ref="V7:V18" si="0">AVERAGE(B7,F7,J7,N7,R7)</f>
        <v>100</v>
      </c>
      <c r="W7" s="10">
        <f t="shared" ref="W7:W18" si="1">STDEV(B7,F7,J7,N7,R7)</f>
        <v>0</v>
      </c>
      <c r="X7" s="12">
        <v>5</v>
      </c>
      <c r="Y7" s="9" t="s">
        <v>51</v>
      </c>
      <c r="Z7" s="29" t="s">
        <v>58</v>
      </c>
    </row>
    <row r="8" spans="2:27" x14ac:dyDescent="0.2">
      <c r="B8" s="14">
        <v>114.35255197580317</v>
      </c>
      <c r="C8" s="14" t="s">
        <v>51</v>
      </c>
      <c r="D8" s="14" t="s">
        <v>57</v>
      </c>
      <c r="F8" s="34">
        <v>102.56243785452837</v>
      </c>
      <c r="G8" s="34" t="s">
        <v>51</v>
      </c>
      <c r="H8" s="34" t="s">
        <v>57</v>
      </c>
      <c r="J8" s="18">
        <v>131.72765221435628</v>
      </c>
      <c r="K8" s="19" t="s">
        <v>51</v>
      </c>
      <c r="L8" s="20" t="s">
        <v>57</v>
      </c>
      <c r="N8" s="22">
        <v>134.25948187483374</v>
      </c>
      <c r="O8" s="22" t="s">
        <v>51</v>
      </c>
      <c r="P8" s="22" t="s">
        <v>57</v>
      </c>
      <c r="Q8" s="6"/>
      <c r="R8" s="25">
        <v>195.85675924001484</v>
      </c>
      <c r="S8" s="24" t="s">
        <v>51</v>
      </c>
      <c r="T8" s="25" t="s">
        <v>57</v>
      </c>
      <c r="V8" s="11">
        <f t="shared" si="0"/>
        <v>135.75177663190726</v>
      </c>
      <c r="W8" s="10">
        <f t="shared" si="1"/>
        <v>36.022522397983451</v>
      </c>
      <c r="X8" s="12">
        <v>5</v>
      </c>
      <c r="Y8" s="9" t="s">
        <v>51</v>
      </c>
      <c r="Z8" s="29" t="s">
        <v>57</v>
      </c>
    </row>
    <row r="9" spans="2:27" x14ac:dyDescent="0.2">
      <c r="B9" s="14">
        <v>54.965603539765127</v>
      </c>
      <c r="C9" s="14" t="s">
        <v>52</v>
      </c>
      <c r="D9" s="14" t="s">
        <v>58</v>
      </c>
      <c r="F9" s="16">
        <v>91.301951071975324</v>
      </c>
      <c r="G9" s="16" t="s">
        <v>52</v>
      </c>
      <c r="H9" s="16" t="s">
        <v>58</v>
      </c>
      <c r="J9" s="18">
        <v>123.93477626373675</v>
      </c>
      <c r="K9" s="19" t="s">
        <v>52</v>
      </c>
      <c r="L9" s="20" t="s">
        <v>58</v>
      </c>
      <c r="N9" s="22">
        <v>103.34465288911457</v>
      </c>
      <c r="O9" s="22" t="s">
        <v>52</v>
      </c>
      <c r="P9" s="22" t="s">
        <v>58</v>
      </c>
      <c r="Q9" s="6"/>
      <c r="R9" s="25">
        <v>198.0712042551626</v>
      </c>
      <c r="S9" s="24" t="s">
        <v>52</v>
      </c>
      <c r="T9" s="25" t="s">
        <v>58</v>
      </c>
      <c r="V9" s="11">
        <f t="shared" si="0"/>
        <v>114.32363760395087</v>
      </c>
      <c r="W9" s="10">
        <f t="shared" si="1"/>
        <v>53.103533946543941</v>
      </c>
      <c r="X9" s="12">
        <v>5</v>
      </c>
      <c r="Y9" s="9" t="s">
        <v>52</v>
      </c>
      <c r="Z9" s="29" t="s">
        <v>58</v>
      </c>
    </row>
    <row r="10" spans="2:27" x14ac:dyDescent="0.2">
      <c r="B10" s="14">
        <v>18.099258225174438</v>
      </c>
      <c r="C10" s="14" t="s">
        <v>52</v>
      </c>
      <c r="D10" s="14" t="s">
        <v>57</v>
      </c>
      <c r="F10" s="16">
        <v>65.426815163300233</v>
      </c>
      <c r="G10" s="16" t="s">
        <v>52</v>
      </c>
      <c r="H10" s="16" t="s">
        <v>57</v>
      </c>
      <c r="J10" s="18">
        <v>83.723919468234726</v>
      </c>
      <c r="K10" s="19" t="s">
        <v>52</v>
      </c>
      <c r="L10" s="20" t="s">
        <v>57</v>
      </c>
      <c r="N10" s="22">
        <v>55.697211140176783</v>
      </c>
      <c r="O10" s="22" t="s">
        <v>52</v>
      </c>
      <c r="P10" s="22" t="s">
        <v>57</v>
      </c>
      <c r="Q10" s="6"/>
      <c r="R10" s="25">
        <v>48.529663497722197</v>
      </c>
      <c r="S10" s="24" t="s">
        <v>52</v>
      </c>
      <c r="T10" s="25" t="s">
        <v>57</v>
      </c>
      <c r="V10" s="11">
        <f t="shared" si="0"/>
        <v>54.295373498921684</v>
      </c>
      <c r="W10" s="10">
        <f t="shared" si="1"/>
        <v>24.162551773851408</v>
      </c>
      <c r="X10" s="12">
        <v>5</v>
      </c>
      <c r="Y10" s="9" t="s">
        <v>52</v>
      </c>
      <c r="Z10" s="29" t="s">
        <v>57</v>
      </c>
    </row>
    <row r="11" spans="2:27" x14ac:dyDescent="0.2">
      <c r="B11" s="14">
        <v>45.170229387202419</v>
      </c>
      <c r="C11" s="14" t="s">
        <v>53</v>
      </c>
      <c r="D11" s="14" t="s">
        <v>58</v>
      </c>
      <c r="F11" s="16">
        <v>104.2594473414516</v>
      </c>
      <c r="G11" s="16" t="s">
        <v>53</v>
      </c>
      <c r="H11" s="16" t="s">
        <v>58</v>
      </c>
      <c r="J11" s="18">
        <v>38.383838240789338</v>
      </c>
      <c r="K11" s="19" t="s">
        <v>53</v>
      </c>
      <c r="L11" s="20" t="s">
        <v>58</v>
      </c>
      <c r="N11" s="22">
        <v>138.72513835480692</v>
      </c>
      <c r="O11" s="22" t="s">
        <v>53</v>
      </c>
      <c r="P11" s="22" t="s">
        <v>58</v>
      </c>
      <c r="Q11" s="6"/>
      <c r="R11" s="25">
        <v>166.08886373512138</v>
      </c>
      <c r="S11" s="24" t="s">
        <v>53</v>
      </c>
      <c r="T11" s="25" t="s">
        <v>58</v>
      </c>
      <c r="V11" s="11">
        <f t="shared" si="0"/>
        <v>98.525503411874325</v>
      </c>
      <c r="W11" s="10">
        <f t="shared" si="1"/>
        <v>56.297205917568022</v>
      </c>
      <c r="X11" s="12">
        <v>5</v>
      </c>
      <c r="Y11" s="9" t="s">
        <v>53</v>
      </c>
      <c r="Z11" s="29" t="s">
        <v>58</v>
      </c>
    </row>
    <row r="12" spans="2:27" x14ac:dyDescent="0.2">
      <c r="B12" s="14">
        <v>59.846938733198549</v>
      </c>
      <c r="C12" s="14" t="s">
        <v>53</v>
      </c>
      <c r="D12" s="14" t="s">
        <v>57</v>
      </c>
      <c r="F12" s="16">
        <v>119.80884849839755</v>
      </c>
      <c r="G12" s="16" t="s">
        <v>53</v>
      </c>
      <c r="H12" s="16" t="s">
        <v>57</v>
      </c>
      <c r="J12" s="18">
        <v>36.441374186960942</v>
      </c>
      <c r="K12" s="19" t="s">
        <v>53</v>
      </c>
      <c r="L12" s="20" t="s">
        <v>57</v>
      </c>
      <c r="N12" s="22">
        <v>143.86884410478825</v>
      </c>
      <c r="O12" s="22" t="s">
        <v>53</v>
      </c>
      <c r="P12" s="22" t="s">
        <v>57</v>
      </c>
      <c r="Q12" s="6"/>
      <c r="R12" s="25">
        <v>181.14277167298513</v>
      </c>
      <c r="S12" s="24" t="s">
        <v>53</v>
      </c>
      <c r="T12" s="25" t="s">
        <v>57</v>
      </c>
      <c r="V12" s="11">
        <f t="shared" si="0"/>
        <v>108.2217554392661</v>
      </c>
      <c r="W12" s="10">
        <f t="shared" si="1"/>
        <v>59.613329651426952</v>
      </c>
      <c r="X12" s="12">
        <v>5</v>
      </c>
      <c r="Y12" s="9" t="s">
        <v>53</v>
      </c>
      <c r="Z12" s="29" t="s">
        <v>57</v>
      </c>
    </row>
    <row r="13" spans="2:27" x14ac:dyDescent="0.2">
      <c r="B13" s="14">
        <v>60.836375049813661</v>
      </c>
      <c r="C13" s="14" t="s">
        <v>54</v>
      </c>
      <c r="D13" s="14" t="s">
        <v>58</v>
      </c>
      <c r="F13" s="16">
        <v>220.63083671549856</v>
      </c>
      <c r="G13" s="16" t="s">
        <v>54</v>
      </c>
      <c r="H13" s="16" t="s">
        <v>58</v>
      </c>
      <c r="J13" s="18">
        <v>59.450141608312634</v>
      </c>
      <c r="K13" s="19" t="s">
        <v>54</v>
      </c>
      <c r="L13" s="20" t="s">
        <v>58</v>
      </c>
      <c r="N13" s="22">
        <v>84.277652808486479</v>
      </c>
      <c r="O13" s="22" t="s">
        <v>54</v>
      </c>
      <c r="P13" s="22" t="s">
        <v>58</v>
      </c>
      <c r="Q13" s="6"/>
      <c r="R13" s="25">
        <v>227.61676543724363</v>
      </c>
      <c r="S13" s="24" t="s">
        <v>54</v>
      </c>
      <c r="T13" s="25" t="s">
        <v>58</v>
      </c>
      <c r="V13" s="11">
        <f t="shared" si="0"/>
        <v>130.56235432387101</v>
      </c>
      <c r="W13" s="10">
        <f t="shared" si="1"/>
        <v>86.012822902012374</v>
      </c>
      <c r="X13" s="12">
        <v>5</v>
      </c>
      <c r="Y13" s="9" t="s">
        <v>54</v>
      </c>
      <c r="Z13" s="29" t="s">
        <v>58</v>
      </c>
    </row>
    <row r="14" spans="2:27" x14ac:dyDescent="0.2">
      <c r="B14" s="14">
        <v>73.214313944246257</v>
      </c>
      <c r="C14" s="14" t="s">
        <v>54</v>
      </c>
      <c r="D14" s="14" t="s">
        <v>57</v>
      </c>
      <c r="F14" s="16">
        <v>130.21964952840096</v>
      </c>
      <c r="G14" s="16" t="s">
        <v>54</v>
      </c>
      <c r="H14" s="16" t="s">
        <v>57</v>
      </c>
      <c r="J14" s="18">
        <v>205.73754069718237</v>
      </c>
      <c r="K14" s="19" t="s">
        <v>54</v>
      </c>
      <c r="L14" s="20" t="s">
        <v>57</v>
      </c>
      <c r="N14" s="22">
        <v>132.42959036645573</v>
      </c>
      <c r="O14" s="22" t="s">
        <v>54</v>
      </c>
      <c r="P14" s="22" t="s">
        <v>57</v>
      </c>
      <c r="Q14" s="6"/>
      <c r="R14" s="25">
        <v>212.75931223082569</v>
      </c>
      <c r="S14" s="24" t="s">
        <v>54</v>
      </c>
      <c r="T14" s="25" t="s">
        <v>57</v>
      </c>
      <c r="V14" s="11">
        <f t="shared" si="0"/>
        <v>150.8720813534222</v>
      </c>
      <c r="W14" s="10">
        <f t="shared" si="1"/>
        <v>58.390121655430647</v>
      </c>
      <c r="X14" s="12">
        <v>5</v>
      </c>
      <c r="Y14" s="9" t="s">
        <v>54</v>
      </c>
      <c r="Z14" s="29" t="s">
        <v>57</v>
      </c>
    </row>
    <row r="15" spans="2:27" x14ac:dyDescent="0.2">
      <c r="B15" s="14">
        <v>91.500290380164799</v>
      </c>
      <c r="C15" s="14" t="s">
        <v>55</v>
      </c>
      <c r="D15" s="14" t="s">
        <v>58</v>
      </c>
      <c r="F15" s="16">
        <v>189.75354749164376</v>
      </c>
      <c r="G15" s="16" t="s">
        <v>55</v>
      </c>
      <c r="H15" s="16" t="s">
        <v>58</v>
      </c>
      <c r="J15" s="18">
        <v>96.852241440279229</v>
      </c>
      <c r="K15" s="19" t="s">
        <v>55</v>
      </c>
      <c r="L15" s="20" t="s">
        <v>58</v>
      </c>
      <c r="N15" s="22">
        <v>251.41961141604671</v>
      </c>
      <c r="O15" s="22" t="s">
        <v>55</v>
      </c>
      <c r="P15" s="22" t="s">
        <v>58</v>
      </c>
      <c r="Q15" s="6"/>
      <c r="R15" s="25">
        <v>360.33350329233087</v>
      </c>
      <c r="S15" s="24" t="s">
        <v>55</v>
      </c>
      <c r="T15" s="25" t="s">
        <v>58</v>
      </c>
      <c r="V15" s="11">
        <f t="shared" si="0"/>
        <v>197.97183880409307</v>
      </c>
      <c r="W15" s="10">
        <f t="shared" si="1"/>
        <v>112.74626202171318</v>
      </c>
      <c r="X15" s="12">
        <v>5</v>
      </c>
      <c r="Y15" s="9" t="s">
        <v>55</v>
      </c>
      <c r="Z15" s="29" t="s">
        <v>58</v>
      </c>
    </row>
    <row r="16" spans="2:27" x14ac:dyDescent="0.2">
      <c r="B16" s="14">
        <v>84.929330772073058</v>
      </c>
      <c r="C16" s="14" t="s">
        <v>55</v>
      </c>
      <c r="D16" s="14" t="s">
        <v>57</v>
      </c>
      <c r="F16" s="16">
        <v>115.83442824221433</v>
      </c>
      <c r="G16" s="16" t="s">
        <v>55</v>
      </c>
      <c r="H16" s="16" t="s">
        <v>57</v>
      </c>
      <c r="J16" s="18">
        <v>85.05200168884069</v>
      </c>
      <c r="K16" s="19" t="s">
        <v>55</v>
      </c>
      <c r="L16" s="20" t="s">
        <v>57</v>
      </c>
      <c r="N16" s="22">
        <v>184.92475158956029</v>
      </c>
      <c r="O16" s="22" t="s">
        <v>55</v>
      </c>
      <c r="P16" s="22" t="s">
        <v>57</v>
      </c>
      <c r="Q16" s="6"/>
      <c r="R16" s="25">
        <v>287.71025537294565</v>
      </c>
      <c r="S16" s="24" t="s">
        <v>55</v>
      </c>
      <c r="T16" s="25" t="s">
        <v>57</v>
      </c>
      <c r="V16" s="11">
        <f t="shared" si="0"/>
        <v>151.69015353312679</v>
      </c>
      <c r="W16" s="10">
        <f t="shared" si="1"/>
        <v>86.297871331771177</v>
      </c>
      <c r="X16" s="12">
        <v>5</v>
      </c>
      <c r="Y16" s="9" t="s">
        <v>55</v>
      </c>
      <c r="Z16" s="29" t="s">
        <v>57</v>
      </c>
    </row>
    <row r="17" spans="2:26" x14ac:dyDescent="0.2">
      <c r="B17" s="14">
        <v>92.845840165896192</v>
      </c>
      <c r="C17" s="14" t="s">
        <v>56</v>
      </c>
      <c r="D17" s="14" t="s">
        <v>58</v>
      </c>
      <c r="F17" s="16">
        <v>74.648150495547213</v>
      </c>
      <c r="G17" s="16" t="s">
        <v>56</v>
      </c>
      <c r="H17" s="16" t="s">
        <v>58</v>
      </c>
      <c r="J17" s="18">
        <v>80.613063191029738</v>
      </c>
      <c r="K17" s="19" t="s">
        <v>56</v>
      </c>
      <c r="L17" s="19" t="s">
        <v>58</v>
      </c>
      <c r="N17" s="22">
        <v>109.14038291721494</v>
      </c>
      <c r="O17" s="22" t="s">
        <v>56</v>
      </c>
      <c r="P17" s="22" t="s">
        <v>58</v>
      </c>
      <c r="Q17" s="6"/>
      <c r="R17" s="25">
        <v>367.33278027139329</v>
      </c>
      <c r="S17" s="24" t="s">
        <v>56</v>
      </c>
      <c r="T17" s="25" t="s">
        <v>58</v>
      </c>
      <c r="V17" s="11">
        <f t="shared" si="0"/>
        <v>144.91604340821627</v>
      </c>
      <c r="W17" s="10">
        <f t="shared" si="1"/>
        <v>125.03285450765117</v>
      </c>
      <c r="X17" s="12">
        <v>5</v>
      </c>
      <c r="Y17" s="9" t="s">
        <v>56</v>
      </c>
      <c r="Z17" s="9" t="s">
        <v>58</v>
      </c>
    </row>
    <row r="18" spans="2:26" x14ac:dyDescent="0.2">
      <c r="B18" s="14">
        <v>62.031926103221139</v>
      </c>
      <c r="C18" s="14" t="s">
        <v>56</v>
      </c>
      <c r="D18" s="14" t="s">
        <v>57</v>
      </c>
      <c r="F18" s="16">
        <v>94.972193243525183</v>
      </c>
      <c r="G18" s="16" t="s">
        <v>56</v>
      </c>
      <c r="H18" s="16" t="s">
        <v>57</v>
      </c>
      <c r="J18" s="18">
        <v>52.681944943989791</v>
      </c>
      <c r="K18" s="19" t="s">
        <v>56</v>
      </c>
      <c r="L18" s="20" t="s">
        <v>57</v>
      </c>
      <c r="N18" s="22">
        <v>141.10158020769623</v>
      </c>
      <c r="O18" s="22" t="s">
        <v>56</v>
      </c>
      <c r="P18" s="22" t="s">
        <v>57</v>
      </c>
      <c r="Q18" s="6"/>
      <c r="R18" s="25">
        <v>206.85124289917945</v>
      </c>
      <c r="S18" s="24" t="s">
        <v>56</v>
      </c>
      <c r="T18" s="25" t="s">
        <v>57</v>
      </c>
      <c r="V18" s="11">
        <f t="shared" si="0"/>
        <v>111.52777747952237</v>
      </c>
      <c r="W18" s="10">
        <f t="shared" si="1"/>
        <v>63.537255895807988</v>
      </c>
      <c r="X18" s="12">
        <v>5</v>
      </c>
      <c r="Y18" s="9" t="s">
        <v>56</v>
      </c>
      <c r="Z18" s="29" t="s">
        <v>57</v>
      </c>
    </row>
    <row r="19" spans="2:26" x14ac:dyDescent="0.2">
      <c r="I19" s="38"/>
      <c r="J19" s="38"/>
      <c r="K19" s="38"/>
      <c r="L19" s="39"/>
      <c r="M19" s="38"/>
      <c r="N19" s="38"/>
      <c r="X19" s="28"/>
      <c r="Y19" s="5"/>
      <c r="Z19" s="6"/>
    </row>
    <row r="20" spans="2:26" x14ac:dyDescent="0.2">
      <c r="I20" s="38"/>
      <c r="J20" s="38"/>
      <c r="K20" s="38"/>
      <c r="L20" s="38"/>
      <c r="M20" s="38"/>
      <c r="N20" s="38"/>
      <c r="X20" s="28"/>
      <c r="Y20" s="5"/>
      <c r="Z20" s="5"/>
    </row>
    <row r="21" spans="2:26" x14ac:dyDescent="0.2">
      <c r="I21" s="38"/>
      <c r="J21" s="38"/>
      <c r="K21" s="38"/>
      <c r="L21" s="38"/>
      <c r="M21" s="38"/>
      <c r="N21" s="38"/>
    </row>
  </sheetData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H6" sqref="H6"/>
    </sheetView>
  </sheetViews>
  <sheetFormatPr baseColWidth="10" defaultRowHeight="16" x14ac:dyDescent="0.2"/>
  <cols>
    <col min="2" max="2" width="17.1640625" customWidth="1"/>
    <col min="3" max="3" width="25" customWidth="1"/>
    <col min="4" max="4" width="13.83203125" customWidth="1"/>
    <col min="8" max="8" width="13.6640625" customWidth="1"/>
  </cols>
  <sheetData>
    <row r="1" spans="1:8" x14ac:dyDescent="0.2">
      <c r="A1" s="3" t="s">
        <v>10</v>
      </c>
      <c r="B1" t="s">
        <v>31</v>
      </c>
      <c r="C1" t="s">
        <v>32</v>
      </c>
      <c r="F1" t="s">
        <v>33</v>
      </c>
    </row>
    <row r="2" spans="1:8" x14ac:dyDescent="0.2">
      <c r="A2" s="3" t="s">
        <v>46</v>
      </c>
      <c r="B2" t="s">
        <v>34</v>
      </c>
      <c r="C2" s="7" t="s">
        <v>35</v>
      </c>
    </row>
    <row r="3" spans="1:8" x14ac:dyDescent="0.2">
      <c r="B3">
        <v>21.042016</v>
      </c>
      <c r="C3" t="s">
        <v>36</v>
      </c>
    </row>
    <row r="6" spans="1:8" x14ac:dyDescent="0.2">
      <c r="A6" s="2"/>
      <c r="B6" s="40" t="s">
        <v>62</v>
      </c>
      <c r="C6" s="40"/>
      <c r="D6" s="37" t="s">
        <v>63</v>
      </c>
      <c r="E6" s="37" t="s">
        <v>59</v>
      </c>
      <c r="F6" s="30" t="s">
        <v>14</v>
      </c>
      <c r="G6" s="30" t="s">
        <v>60</v>
      </c>
      <c r="H6" s="30" t="s">
        <v>65</v>
      </c>
    </row>
    <row r="7" spans="1:8" x14ac:dyDescent="0.2">
      <c r="A7" s="2">
        <v>1</v>
      </c>
      <c r="B7" s="2" t="s">
        <v>2</v>
      </c>
      <c r="C7" s="2"/>
      <c r="D7" s="1" t="s">
        <v>0</v>
      </c>
      <c r="E7" s="2">
        <v>36228.25</v>
      </c>
      <c r="F7" s="2">
        <v>48933.646999999997</v>
      </c>
      <c r="G7" s="33">
        <f t="shared" ref="G7:G19" si="0">E7/F7</f>
        <v>0.740354586691648</v>
      </c>
      <c r="H7" s="31">
        <f>(G7/$G$7)*100</f>
        <v>100</v>
      </c>
    </row>
    <row r="8" spans="1:8" x14ac:dyDescent="0.2">
      <c r="A8" s="2">
        <v>2</v>
      </c>
      <c r="B8" s="2" t="s">
        <v>2</v>
      </c>
      <c r="C8" s="2"/>
      <c r="D8" s="1" t="s">
        <v>1</v>
      </c>
      <c r="E8" s="2">
        <v>38430.442000000003</v>
      </c>
      <c r="F8" s="2">
        <v>45393.09</v>
      </c>
      <c r="G8" s="33">
        <f t="shared" si="0"/>
        <v>0.84661436355180941</v>
      </c>
      <c r="H8" s="31">
        <f t="shared" ref="H8:H18" si="1">(G8/$G$7)*100</f>
        <v>114.35255197580317</v>
      </c>
    </row>
    <row r="9" spans="1:8" x14ac:dyDescent="0.2">
      <c r="A9" s="2">
        <v>3</v>
      </c>
      <c r="B9" s="2" t="s">
        <v>12</v>
      </c>
      <c r="C9" s="2" t="s">
        <v>3</v>
      </c>
      <c r="D9" s="1" t="s">
        <v>0</v>
      </c>
      <c r="E9" s="2">
        <v>15773.066000000001</v>
      </c>
      <c r="F9" s="2">
        <v>38760.141000000003</v>
      </c>
      <c r="G9" s="33">
        <f t="shared" si="0"/>
        <v>0.40694036690939794</v>
      </c>
      <c r="H9" s="31">
        <f t="shared" si="1"/>
        <v>54.965603539765127</v>
      </c>
    </row>
    <row r="10" spans="1:8" x14ac:dyDescent="0.2">
      <c r="A10" s="2">
        <v>4</v>
      </c>
      <c r="B10" s="2" t="s">
        <v>12</v>
      </c>
      <c r="C10" s="2" t="s">
        <v>3</v>
      </c>
      <c r="D10" s="1" t="s">
        <v>1</v>
      </c>
      <c r="E10" s="2">
        <v>3675.5390000000002</v>
      </c>
      <c r="F10" s="2">
        <v>27429.664000000001</v>
      </c>
      <c r="G10" s="33">
        <f t="shared" si="0"/>
        <v>0.13399868842724433</v>
      </c>
      <c r="H10" s="31">
        <f t="shared" si="1"/>
        <v>18.099258225174438</v>
      </c>
    </row>
    <row r="11" spans="1:8" x14ac:dyDescent="0.2">
      <c r="A11" s="2">
        <v>5</v>
      </c>
      <c r="B11" s="2" t="s">
        <v>12</v>
      </c>
      <c r="C11" s="2" t="s">
        <v>4</v>
      </c>
      <c r="D11" s="1" t="s">
        <v>0</v>
      </c>
      <c r="E11" s="2">
        <v>11432.116</v>
      </c>
      <c r="F11" s="2">
        <v>34184.919000000002</v>
      </c>
      <c r="G11" s="33">
        <f t="shared" si="0"/>
        <v>0.33441986508729182</v>
      </c>
      <c r="H11" s="31">
        <f t="shared" si="1"/>
        <v>45.170229387202419</v>
      </c>
    </row>
    <row r="12" spans="1:8" x14ac:dyDescent="0.2">
      <c r="A12" s="2">
        <v>6</v>
      </c>
      <c r="B12" s="2" t="s">
        <v>12</v>
      </c>
      <c r="C12" s="2" t="s">
        <v>4</v>
      </c>
      <c r="D12" s="1" t="s">
        <v>1</v>
      </c>
      <c r="E12" s="2">
        <v>16335.550999999999</v>
      </c>
      <c r="F12" s="2">
        <v>36868.212</v>
      </c>
      <c r="G12" s="33">
        <f t="shared" si="0"/>
        <v>0.44307955590577597</v>
      </c>
      <c r="H12" s="31">
        <f t="shared" si="1"/>
        <v>59.846938733198549</v>
      </c>
    </row>
    <row r="13" spans="1:8" x14ac:dyDescent="0.2">
      <c r="A13" s="2">
        <v>7</v>
      </c>
      <c r="B13" s="2" t="s">
        <v>12</v>
      </c>
      <c r="C13" s="2" t="s">
        <v>5</v>
      </c>
      <c r="D13" s="1" t="s">
        <v>0</v>
      </c>
      <c r="E13" s="2">
        <v>23391.936000000002</v>
      </c>
      <c r="F13" s="2">
        <v>34530.584000000003</v>
      </c>
      <c r="G13" s="33">
        <f t="shared" si="0"/>
        <v>0.6774265966657268</v>
      </c>
      <c r="H13" s="31">
        <f t="shared" si="1"/>
        <v>91.500290380164799</v>
      </c>
    </row>
    <row r="14" spans="1:8" x14ac:dyDescent="0.2">
      <c r="A14" s="2">
        <v>8</v>
      </c>
      <c r="B14" s="2" t="s">
        <v>12</v>
      </c>
      <c r="C14" s="2" t="s">
        <v>5</v>
      </c>
      <c r="D14" s="1" t="s">
        <v>1</v>
      </c>
      <c r="E14" s="2">
        <v>21349.35</v>
      </c>
      <c r="F14" s="2">
        <v>33953.705999999998</v>
      </c>
      <c r="G14" s="33">
        <f t="shared" si="0"/>
        <v>0.62877819581756411</v>
      </c>
      <c r="H14" s="31">
        <f t="shared" si="1"/>
        <v>84.929330772073058</v>
      </c>
    </row>
    <row r="15" spans="1:8" x14ac:dyDescent="0.2">
      <c r="A15" s="2">
        <v>9</v>
      </c>
      <c r="B15" s="2" t="s">
        <v>12</v>
      </c>
      <c r="C15" s="2" t="s">
        <v>6</v>
      </c>
      <c r="D15" s="1" t="s">
        <v>0</v>
      </c>
      <c r="E15" s="2">
        <v>23482.228999999999</v>
      </c>
      <c r="F15" s="2">
        <v>34161.512999999999</v>
      </c>
      <c r="G15" s="33">
        <f t="shared" si="0"/>
        <v>0.68738843622060886</v>
      </c>
      <c r="H15" s="31">
        <f t="shared" si="1"/>
        <v>92.845840165896192</v>
      </c>
    </row>
    <row r="16" spans="1:8" x14ac:dyDescent="0.2">
      <c r="A16" s="2">
        <v>10</v>
      </c>
      <c r="B16" s="2" t="s">
        <v>12</v>
      </c>
      <c r="C16" s="2" t="s">
        <v>6</v>
      </c>
      <c r="D16" s="1" t="s">
        <v>1</v>
      </c>
      <c r="E16" s="2">
        <v>15657.602000000001</v>
      </c>
      <c r="F16" s="2">
        <v>34093.392</v>
      </c>
      <c r="G16" s="33">
        <f t="shared" si="0"/>
        <v>0.45925621011837137</v>
      </c>
      <c r="H16" s="31">
        <f t="shared" si="1"/>
        <v>62.031926103221139</v>
      </c>
    </row>
    <row r="17" spans="1:8" x14ac:dyDescent="0.2">
      <c r="A17" s="2">
        <v>11</v>
      </c>
      <c r="B17" s="2" t="s">
        <v>12</v>
      </c>
      <c r="C17" s="2" t="s">
        <v>7</v>
      </c>
      <c r="D17" s="1" t="s">
        <v>0</v>
      </c>
      <c r="E17" s="2">
        <v>15436.894</v>
      </c>
      <c r="F17" s="2">
        <v>34273.370999999999</v>
      </c>
      <c r="G17" s="33">
        <f t="shared" si="0"/>
        <v>0.45040489305822878</v>
      </c>
      <c r="H17" s="31">
        <f t="shared" si="1"/>
        <v>60.836375049813661</v>
      </c>
    </row>
    <row r="18" spans="1:8" x14ac:dyDescent="0.2">
      <c r="A18" s="2">
        <v>12</v>
      </c>
      <c r="B18" s="2" t="s">
        <v>12</v>
      </c>
      <c r="C18" s="2" t="s">
        <v>7</v>
      </c>
      <c r="D18" s="1" t="s">
        <v>1</v>
      </c>
      <c r="E18" s="2">
        <v>17976.572</v>
      </c>
      <c r="F18" s="2">
        <v>33164.321000000004</v>
      </c>
      <c r="G18" s="33">
        <f t="shared" si="0"/>
        <v>0.54204553140104994</v>
      </c>
      <c r="H18" s="31">
        <f t="shared" si="1"/>
        <v>73.214313944246257</v>
      </c>
    </row>
    <row r="19" spans="1:8" x14ac:dyDescent="0.2">
      <c r="A19" s="2">
        <v>13</v>
      </c>
      <c r="B19" s="2" t="s">
        <v>12</v>
      </c>
      <c r="C19" s="2" t="s">
        <v>8</v>
      </c>
      <c r="D19" s="1" t="s">
        <v>0</v>
      </c>
      <c r="E19" s="2">
        <v>27751.179</v>
      </c>
      <c r="F19" s="2">
        <v>28567.756000000001</v>
      </c>
      <c r="G19" s="33">
        <f t="shared" si="0"/>
        <v>0.97141613082945677</v>
      </c>
      <c r="H19" s="31">
        <f>G19/G19</f>
        <v>1</v>
      </c>
    </row>
    <row r="20" spans="1:8" x14ac:dyDescent="0.2">
      <c r="A20" s="2">
        <v>14</v>
      </c>
      <c r="B20" s="2" t="s">
        <v>12</v>
      </c>
      <c r="C20" s="2" t="s">
        <v>8</v>
      </c>
      <c r="D20" s="1" t="s">
        <v>1</v>
      </c>
      <c r="E20" s="2">
        <v>30452.25</v>
      </c>
      <c r="F20" s="2"/>
      <c r="G20" s="2"/>
      <c r="H20" s="31">
        <f>G20/G19</f>
        <v>0</v>
      </c>
    </row>
  </sheetData>
  <mergeCells count="1">
    <mergeCell ref="B6:C6"/>
  </mergeCells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J5" sqref="J5"/>
    </sheetView>
  </sheetViews>
  <sheetFormatPr baseColWidth="10" defaultRowHeight="16" x14ac:dyDescent="0.2"/>
  <cols>
    <col min="4" max="4" width="19.83203125" customWidth="1"/>
    <col min="5" max="5" width="25.33203125" customWidth="1"/>
    <col min="10" max="10" width="17.5" customWidth="1"/>
  </cols>
  <sheetData>
    <row r="1" spans="1:10" x14ac:dyDescent="0.2">
      <c r="A1" s="3" t="s">
        <v>9</v>
      </c>
      <c r="C1" t="s">
        <v>37</v>
      </c>
      <c r="D1" t="s">
        <v>32</v>
      </c>
      <c r="I1" s="8"/>
    </row>
    <row r="2" spans="1:10" x14ac:dyDescent="0.2">
      <c r="A2" s="3" t="s">
        <v>46</v>
      </c>
      <c r="C2" t="s">
        <v>38</v>
      </c>
      <c r="D2" t="s">
        <v>39</v>
      </c>
    </row>
    <row r="3" spans="1:10" x14ac:dyDescent="0.2">
      <c r="C3" t="s">
        <v>40</v>
      </c>
      <c r="D3" t="s">
        <v>41</v>
      </c>
    </row>
    <row r="5" spans="1:10" x14ac:dyDescent="0.2">
      <c r="C5" s="2"/>
      <c r="D5" s="41" t="s">
        <v>62</v>
      </c>
      <c r="E5" s="42"/>
      <c r="F5" s="37" t="s">
        <v>63</v>
      </c>
      <c r="G5" s="37" t="s">
        <v>59</v>
      </c>
      <c r="H5" s="30" t="s">
        <v>14</v>
      </c>
      <c r="I5" s="30" t="s">
        <v>60</v>
      </c>
      <c r="J5" s="30" t="s">
        <v>65</v>
      </c>
    </row>
    <row r="6" spans="1:10" x14ac:dyDescent="0.2">
      <c r="C6" s="2">
        <v>1</v>
      </c>
      <c r="D6" s="2" t="s">
        <v>2</v>
      </c>
      <c r="E6" s="2"/>
      <c r="F6" s="1" t="s">
        <v>0</v>
      </c>
      <c r="G6" s="2">
        <v>13388.903</v>
      </c>
      <c r="H6" s="2">
        <v>11406.368</v>
      </c>
      <c r="I6" s="33">
        <f t="shared" ref="I6:I19" si="0">G6/H6</f>
        <v>1.1738094895763489</v>
      </c>
      <c r="J6" s="31">
        <f>(I6/$I$6)*100</f>
        <v>100</v>
      </c>
    </row>
    <row r="7" spans="1:10" x14ac:dyDescent="0.2">
      <c r="C7" s="2">
        <v>2</v>
      </c>
      <c r="D7" s="2" t="s">
        <v>2</v>
      </c>
      <c r="E7" s="2"/>
      <c r="F7" s="1" t="s">
        <v>1</v>
      </c>
      <c r="G7" s="2">
        <v>16155.995000000001</v>
      </c>
      <c r="H7" s="2">
        <v>13419.852999999999</v>
      </c>
      <c r="I7" s="33">
        <f t="shared" si="0"/>
        <v>1.2038876282772994</v>
      </c>
      <c r="J7" s="31">
        <f t="shared" ref="J7:J19" si="1">(I7/$I$6)*100</f>
        <v>102.56243785452837</v>
      </c>
    </row>
    <row r="8" spans="1:10" x14ac:dyDescent="0.2">
      <c r="C8" s="2">
        <v>3</v>
      </c>
      <c r="D8" s="2" t="s">
        <v>12</v>
      </c>
      <c r="E8" s="2" t="s">
        <v>3</v>
      </c>
      <c r="F8" s="1" t="s">
        <v>0</v>
      </c>
      <c r="G8" s="2">
        <v>11702.146000000001</v>
      </c>
      <c r="H8" s="2">
        <v>10919.125</v>
      </c>
      <c r="I8" s="33">
        <f t="shared" si="0"/>
        <v>1.0717109658512014</v>
      </c>
      <c r="J8" s="31">
        <f t="shared" si="1"/>
        <v>91.301951071975324</v>
      </c>
    </row>
    <row r="9" spans="1:10" x14ac:dyDescent="0.2">
      <c r="C9" s="2">
        <v>4</v>
      </c>
      <c r="D9" s="2" t="s">
        <v>12</v>
      </c>
      <c r="E9" s="2" t="s">
        <v>3</v>
      </c>
      <c r="F9" s="1" t="s">
        <v>1</v>
      </c>
      <c r="G9" s="2">
        <v>7407.8109999999997</v>
      </c>
      <c r="H9" s="2">
        <v>9645.7610000000004</v>
      </c>
      <c r="I9" s="33">
        <f t="shared" si="0"/>
        <v>0.76798616511439577</v>
      </c>
      <c r="J9" s="31">
        <f t="shared" si="1"/>
        <v>65.426815163300233</v>
      </c>
    </row>
    <row r="10" spans="1:10" x14ac:dyDescent="0.2">
      <c r="C10" s="2">
        <v>5</v>
      </c>
      <c r="D10" s="2" t="s">
        <v>12</v>
      </c>
      <c r="E10" s="2" t="s">
        <v>4</v>
      </c>
      <c r="F10" s="1" t="s">
        <v>0</v>
      </c>
      <c r="G10" s="2">
        <v>13954.781999999999</v>
      </c>
      <c r="H10" s="2">
        <v>11402.761</v>
      </c>
      <c r="I10" s="33">
        <f t="shared" si="0"/>
        <v>1.2238072866738152</v>
      </c>
      <c r="J10" s="31">
        <f t="shared" si="1"/>
        <v>104.2594473414516</v>
      </c>
    </row>
    <row r="11" spans="1:10" x14ac:dyDescent="0.2">
      <c r="C11" s="2">
        <v>6</v>
      </c>
      <c r="D11" s="2" t="s">
        <v>12</v>
      </c>
      <c r="E11" s="2" t="s">
        <v>4</v>
      </c>
      <c r="F11" s="1" t="s">
        <v>1</v>
      </c>
      <c r="G11" s="2">
        <v>13280.61</v>
      </c>
      <c r="H11" s="2">
        <v>9443.4680000000008</v>
      </c>
      <c r="I11" s="33">
        <f t="shared" si="0"/>
        <v>1.4063276330263415</v>
      </c>
      <c r="J11" s="31">
        <f t="shared" si="1"/>
        <v>119.80884849839755</v>
      </c>
    </row>
    <row r="12" spans="1:10" x14ac:dyDescent="0.2">
      <c r="C12" s="2">
        <v>7</v>
      </c>
      <c r="D12" s="2" t="s">
        <v>12</v>
      </c>
      <c r="E12" s="2" t="s">
        <v>5</v>
      </c>
      <c r="F12" s="1" t="s">
        <v>0</v>
      </c>
      <c r="G12" s="2">
        <v>18258.387999999999</v>
      </c>
      <c r="H12" s="2">
        <v>7050.1540000000005</v>
      </c>
      <c r="I12" s="33">
        <f t="shared" si="0"/>
        <v>2.5897856982982215</v>
      </c>
      <c r="J12" s="31">
        <f t="shared" si="1"/>
        <v>220.63083671549856</v>
      </c>
    </row>
    <row r="13" spans="1:10" x14ac:dyDescent="0.2">
      <c r="C13" s="2">
        <v>8</v>
      </c>
      <c r="D13" s="2" t="s">
        <v>12</v>
      </c>
      <c r="E13" s="2" t="s">
        <v>5</v>
      </c>
      <c r="F13" s="1" t="s">
        <v>1</v>
      </c>
      <c r="G13" s="2">
        <v>12445.903</v>
      </c>
      <c r="H13" s="2">
        <v>8142.3969999999999</v>
      </c>
      <c r="I13" s="33">
        <f t="shared" si="0"/>
        <v>1.528530603457434</v>
      </c>
      <c r="J13" s="31">
        <f t="shared" si="1"/>
        <v>130.21964952840096</v>
      </c>
    </row>
    <row r="14" spans="1:10" x14ac:dyDescent="0.2">
      <c r="C14" s="2">
        <v>9</v>
      </c>
      <c r="D14" s="2" t="s">
        <v>12</v>
      </c>
      <c r="E14" s="2" t="s">
        <v>6</v>
      </c>
      <c r="F14" s="1" t="s">
        <v>0</v>
      </c>
      <c r="G14" s="2">
        <v>14578.316999999999</v>
      </c>
      <c r="H14" s="2">
        <v>6545.1540000000005</v>
      </c>
      <c r="I14" s="33">
        <f t="shared" si="0"/>
        <v>2.2273451472646784</v>
      </c>
      <c r="J14" s="31">
        <f t="shared" si="1"/>
        <v>189.75354749164376</v>
      </c>
    </row>
    <row r="15" spans="1:10" x14ac:dyDescent="0.2">
      <c r="C15" s="2">
        <v>10</v>
      </c>
      <c r="D15" s="2" t="s">
        <v>12</v>
      </c>
      <c r="E15" s="2" t="s">
        <v>6</v>
      </c>
      <c r="F15" s="1" t="s">
        <v>1</v>
      </c>
      <c r="G15" s="2">
        <v>14533.974</v>
      </c>
      <c r="H15" s="2">
        <v>10689.296</v>
      </c>
      <c r="I15" s="33">
        <f t="shared" si="0"/>
        <v>1.359675510903618</v>
      </c>
      <c r="J15" s="31">
        <f t="shared" si="1"/>
        <v>115.83442824221433</v>
      </c>
    </row>
    <row r="16" spans="1:10" x14ac:dyDescent="0.2">
      <c r="C16" s="2">
        <v>11</v>
      </c>
      <c r="D16" s="2" t="s">
        <v>12</v>
      </c>
      <c r="E16" s="2" t="s">
        <v>7</v>
      </c>
      <c r="F16" s="1" t="s">
        <v>0</v>
      </c>
      <c r="G16" s="2">
        <v>10731.882</v>
      </c>
      <c r="H16" s="2">
        <v>12247.832</v>
      </c>
      <c r="I16" s="33">
        <f t="shared" si="0"/>
        <v>0.8762270743099676</v>
      </c>
      <c r="J16" s="31">
        <f t="shared" si="1"/>
        <v>74.648150495547213</v>
      </c>
    </row>
    <row r="17" spans="3:10" x14ac:dyDescent="0.2">
      <c r="C17" s="2">
        <v>12</v>
      </c>
      <c r="D17" s="2" t="s">
        <v>12</v>
      </c>
      <c r="E17" s="2" t="s">
        <v>7</v>
      </c>
      <c r="F17" s="1" t="s">
        <v>1</v>
      </c>
      <c r="G17" s="2">
        <v>11971.953</v>
      </c>
      <c r="H17" s="2">
        <v>10739.174999999999</v>
      </c>
      <c r="I17" s="33">
        <f t="shared" si="0"/>
        <v>1.1147926167512867</v>
      </c>
      <c r="J17" s="31">
        <f t="shared" si="1"/>
        <v>94.972193243525183</v>
      </c>
    </row>
    <row r="18" spans="3:10" x14ac:dyDescent="0.2">
      <c r="C18" s="2">
        <v>13</v>
      </c>
      <c r="D18" s="2" t="s">
        <v>12</v>
      </c>
      <c r="E18" s="2" t="s">
        <v>8</v>
      </c>
      <c r="F18" s="1" t="s">
        <v>0</v>
      </c>
      <c r="G18" s="2">
        <v>12682.368</v>
      </c>
      <c r="H18" s="2">
        <v>4019.9119999999998</v>
      </c>
      <c r="I18" s="33">
        <f t="shared" si="0"/>
        <v>3.1548869726501478</v>
      </c>
      <c r="J18" s="31">
        <f t="shared" si="1"/>
        <v>268.77334019414081</v>
      </c>
    </row>
    <row r="19" spans="3:10" x14ac:dyDescent="0.2">
      <c r="C19" s="2">
        <v>14</v>
      </c>
      <c r="D19" s="2" t="s">
        <v>12</v>
      </c>
      <c r="E19" s="2" t="s">
        <v>8</v>
      </c>
      <c r="F19" s="1" t="s">
        <v>1</v>
      </c>
      <c r="G19" s="2">
        <v>18484.458999999999</v>
      </c>
      <c r="H19" s="2">
        <v>2072.0830000000001</v>
      </c>
      <c r="I19" s="33">
        <f t="shared" si="0"/>
        <v>8.920713600758269</v>
      </c>
      <c r="J19" s="31">
        <f t="shared" si="1"/>
        <v>759.9796798352628</v>
      </c>
    </row>
  </sheetData>
  <mergeCells count="1">
    <mergeCell ref="D5:E5"/>
  </mergeCells>
  <pageMargins left="0.75" right="0.75" top="1" bottom="1" header="0.5" footer="0.5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="98" zoomScaleNormal="98" workbookViewId="0">
      <selection activeCell="J23" sqref="J23"/>
    </sheetView>
  </sheetViews>
  <sheetFormatPr baseColWidth="10" defaultRowHeight="16" x14ac:dyDescent="0.2"/>
  <cols>
    <col min="4" max="4" width="24.1640625" customWidth="1"/>
    <col min="5" max="5" width="21.1640625" customWidth="1"/>
    <col min="8" max="8" width="16.1640625" customWidth="1"/>
    <col min="10" max="10" width="18.1640625" customWidth="1"/>
  </cols>
  <sheetData>
    <row r="1" spans="1:10" x14ac:dyDescent="0.2">
      <c r="A1" s="3" t="s">
        <v>11</v>
      </c>
      <c r="C1" t="s">
        <v>19</v>
      </c>
      <c r="D1" t="s">
        <v>20</v>
      </c>
    </row>
    <row r="2" spans="1:10" x14ac:dyDescent="0.2">
      <c r="A2" s="3" t="s">
        <v>48</v>
      </c>
      <c r="C2" t="s">
        <v>21</v>
      </c>
      <c r="D2" t="s">
        <v>22</v>
      </c>
    </row>
    <row r="3" spans="1:10" x14ac:dyDescent="0.2">
      <c r="C3" t="s">
        <v>23</v>
      </c>
      <c r="D3" t="s">
        <v>24</v>
      </c>
    </row>
    <row r="5" spans="1:10" x14ac:dyDescent="0.2">
      <c r="C5" s="2"/>
      <c r="D5" s="41" t="s">
        <v>62</v>
      </c>
      <c r="E5" s="42"/>
      <c r="F5" s="37" t="s">
        <v>63</v>
      </c>
      <c r="G5" s="37" t="s">
        <v>59</v>
      </c>
      <c r="H5" s="30" t="s">
        <v>14</v>
      </c>
      <c r="I5" s="30" t="s">
        <v>60</v>
      </c>
      <c r="J5" s="30" t="s">
        <v>65</v>
      </c>
    </row>
    <row r="6" spans="1:10" x14ac:dyDescent="0.2">
      <c r="C6" s="2">
        <v>1</v>
      </c>
      <c r="D6" s="2" t="s">
        <v>2</v>
      </c>
      <c r="E6" s="2"/>
      <c r="F6" s="1" t="s">
        <v>0</v>
      </c>
      <c r="G6" s="2">
        <v>13186.56</v>
      </c>
      <c r="H6" s="2">
        <v>7435.6189999999997</v>
      </c>
      <c r="I6" s="31">
        <f t="shared" ref="I6:I17" si="0">G6/H6</f>
        <v>1.7734313713491776</v>
      </c>
      <c r="J6" s="32">
        <f t="shared" ref="J6:J17" si="1">I6/$I$6*100</f>
        <v>100</v>
      </c>
    </row>
    <row r="7" spans="1:10" x14ac:dyDescent="0.2">
      <c r="C7" s="2">
        <v>2</v>
      </c>
      <c r="D7" s="2" t="s">
        <v>2</v>
      </c>
      <c r="E7" s="2"/>
      <c r="F7" s="1" t="s">
        <v>1</v>
      </c>
      <c r="G7" s="2">
        <v>13911.267</v>
      </c>
      <c r="H7" s="2">
        <v>5954.9120000000003</v>
      </c>
      <c r="I7" s="31">
        <f t="shared" si="0"/>
        <v>2.3360995091111336</v>
      </c>
      <c r="J7" s="32">
        <f t="shared" si="1"/>
        <v>131.72765221435628</v>
      </c>
    </row>
    <row r="8" spans="1:10" x14ac:dyDescent="0.2">
      <c r="C8" s="2">
        <v>3</v>
      </c>
      <c r="D8" s="2" t="s">
        <v>12</v>
      </c>
      <c r="E8" s="2" t="s">
        <v>3</v>
      </c>
      <c r="F8" s="1" t="s">
        <v>0</v>
      </c>
      <c r="G8" s="2">
        <v>14194.852999999999</v>
      </c>
      <c r="H8" s="2">
        <v>6458.3760000000002</v>
      </c>
      <c r="I8" s="31">
        <f t="shared" si="0"/>
        <v>2.1978982022725218</v>
      </c>
      <c r="J8" s="32">
        <f t="shared" si="1"/>
        <v>123.93477626373675</v>
      </c>
    </row>
    <row r="9" spans="1:10" x14ac:dyDescent="0.2">
      <c r="C9" s="2">
        <v>4</v>
      </c>
      <c r="D9" s="2" t="s">
        <v>12</v>
      </c>
      <c r="E9" s="2" t="s">
        <v>3</v>
      </c>
      <c r="F9" s="1" t="s">
        <v>1</v>
      </c>
      <c r="G9" s="2">
        <v>10561.589</v>
      </c>
      <c r="H9" s="2">
        <v>7113.2049999999999</v>
      </c>
      <c r="I9" s="31">
        <f t="shared" si="0"/>
        <v>1.4847862531727962</v>
      </c>
      <c r="J9" s="32">
        <f t="shared" si="1"/>
        <v>83.723919468234726</v>
      </c>
    </row>
    <row r="10" spans="1:10" x14ac:dyDescent="0.2">
      <c r="C10" s="2">
        <v>5</v>
      </c>
      <c r="D10" s="2" t="s">
        <v>12</v>
      </c>
      <c r="E10" s="2" t="s">
        <v>4</v>
      </c>
      <c r="F10" s="1" t="s">
        <v>0</v>
      </c>
      <c r="G10" s="2">
        <v>7735.933</v>
      </c>
      <c r="H10" s="2">
        <v>11364.489</v>
      </c>
      <c r="I10" s="31">
        <f t="shared" si="0"/>
        <v>0.68071102889008039</v>
      </c>
      <c r="J10" s="32">
        <f t="shared" si="1"/>
        <v>38.383838240789338</v>
      </c>
    </row>
    <row r="11" spans="1:10" x14ac:dyDescent="0.2">
      <c r="C11" s="2">
        <v>6</v>
      </c>
      <c r="D11" s="2" t="s">
        <v>12</v>
      </c>
      <c r="E11" s="2" t="s">
        <v>4</v>
      </c>
      <c r="F11" s="1" t="s">
        <v>1</v>
      </c>
      <c r="G11" s="2">
        <v>6716.4679999999998</v>
      </c>
      <c r="H11" s="2">
        <v>10392.781999999999</v>
      </c>
      <c r="I11" s="31">
        <f t="shared" si="0"/>
        <v>0.64626276198230659</v>
      </c>
      <c r="J11" s="32">
        <f t="shared" si="1"/>
        <v>36.441374186960942</v>
      </c>
    </row>
    <row r="12" spans="1:10" x14ac:dyDescent="0.2">
      <c r="C12" s="2">
        <v>7</v>
      </c>
      <c r="D12" s="2" t="s">
        <v>12</v>
      </c>
      <c r="E12" s="2" t="s">
        <v>5</v>
      </c>
      <c r="F12" s="1" t="s">
        <v>0</v>
      </c>
      <c r="G12" s="2">
        <v>15941.924000000001</v>
      </c>
      <c r="H12" s="2">
        <v>9281.4680000000008</v>
      </c>
      <c r="I12" s="31">
        <f t="shared" si="0"/>
        <v>1.7176080335567605</v>
      </c>
      <c r="J12" s="32">
        <f t="shared" si="1"/>
        <v>96.852241440279229</v>
      </c>
    </row>
    <row r="13" spans="1:10" x14ac:dyDescent="0.2">
      <c r="C13" s="2">
        <v>8</v>
      </c>
      <c r="D13" s="2" t="s">
        <v>12</v>
      </c>
      <c r="E13" s="2" t="s">
        <v>5</v>
      </c>
      <c r="F13" s="1" t="s">
        <v>1</v>
      </c>
      <c r="G13" s="2">
        <v>17769.044999999998</v>
      </c>
      <c r="H13" s="2">
        <v>11780.539000000001</v>
      </c>
      <c r="I13" s="31">
        <f t="shared" si="0"/>
        <v>1.5083388799103332</v>
      </c>
      <c r="J13" s="32">
        <f t="shared" si="1"/>
        <v>85.05200168884069</v>
      </c>
    </row>
    <row r="14" spans="1:10" x14ac:dyDescent="0.2">
      <c r="C14" s="2">
        <v>9</v>
      </c>
      <c r="D14" s="2" t="s">
        <v>12</v>
      </c>
      <c r="E14" s="2" t="s">
        <v>6</v>
      </c>
      <c r="F14" s="1" t="s">
        <v>0</v>
      </c>
      <c r="G14" s="2">
        <v>11177.489</v>
      </c>
      <c r="H14" s="2">
        <v>7818.518</v>
      </c>
      <c r="I14" s="31">
        <f t="shared" si="0"/>
        <v>1.4296173520352577</v>
      </c>
      <c r="J14" s="32">
        <f t="shared" si="1"/>
        <v>80.613063191029738</v>
      </c>
    </row>
    <row r="15" spans="1:10" x14ac:dyDescent="0.2">
      <c r="C15" s="2">
        <v>10</v>
      </c>
      <c r="D15" s="2" t="s">
        <v>12</v>
      </c>
      <c r="E15" s="2" t="s">
        <v>6</v>
      </c>
      <c r="F15" s="1" t="s">
        <v>1</v>
      </c>
      <c r="G15" s="2">
        <v>8667.0750000000007</v>
      </c>
      <c r="H15" s="2">
        <v>9276.7610000000004</v>
      </c>
      <c r="I15" s="31">
        <f t="shared" si="0"/>
        <v>0.93427813867361686</v>
      </c>
      <c r="J15" s="32">
        <f t="shared" si="1"/>
        <v>52.681944943989791</v>
      </c>
    </row>
    <row r="16" spans="1:10" x14ac:dyDescent="0.2">
      <c r="C16" s="2">
        <v>11</v>
      </c>
      <c r="D16" s="2" t="s">
        <v>12</v>
      </c>
      <c r="E16" s="2" t="s">
        <v>7</v>
      </c>
      <c r="F16" s="1" t="s">
        <v>0</v>
      </c>
      <c r="G16" s="2">
        <v>4223.1540000000005</v>
      </c>
      <c r="H16" s="2">
        <v>4005.6190000000001</v>
      </c>
      <c r="I16" s="31">
        <f t="shared" si="0"/>
        <v>1.0543074615933268</v>
      </c>
      <c r="J16" s="32">
        <f t="shared" si="1"/>
        <v>59.450141608312634</v>
      </c>
    </row>
    <row r="17" spans="3:10" x14ac:dyDescent="0.2">
      <c r="C17" s="2">
        <v>12</v>
      </c>
      <c r="D17" s="2" t="s">
        <v>12</v>
      </c>
      <c r="E17" s="2" t="s">
        <v>7</v>
      </c>
      <c r="F17" s="1" t="s">
        <v>1</v>
      </c>
      <c r="G17" s="2">
        <v>4611.0820000000003</v>
      </c>
      <c r="H17" s="2">
        <v>1263.79</v>
      </c>
      <c r="I17" s="31">
        <f t="shared" si="0"/>
        <v>3.6486140893661134</v>
      </c>
      <c r="J17" s="32">
        <f t="shared" si="1"/>
        <v>205.73754069718237</v>
      </c>
    </row>
  </sheetData>
  <mergeCells count="1">
    <mergeCell ref="D5:E5"/>
  </mergeCells>
  <phoneticPr fontId="6" type="noConversion"/>
  <pageMargins left="0.75" right="0.75" top="1" bottom="1" header="0.5" footer="0.5"/>
  <pageSetup paperSize="9"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J25" sqref="J25"/>
    </sheetView>
  </sheetViews>
  <sheetFormatPr baseColWidth="10" defaultRowHeight="16" x14ac:dyDescent="0.2"/>
  <cols>
    <col min="1" max="1" width="21.1640625" customWidth="1"/>
    <col min="10" max="10" width="22.33203125" customWidth="1"/>
  </cols>
  <sheetData>
    <row r="1" spans="1:10" x14ac:dyDescent="0.2">
      <c r="A1" s="3" t="s">
        <v>13</v>
      </c>
      <c r="B1" s="7" t="s">
        <v>42</v>
      </c>
      <c r="C1" s="7" t="s">
        <v>43</v>
      </c>
      <c r="D1" s="7"/>
    </row>
    <row r="2" spans="1:10" x14ac:dyDescent="0.2">
      <c r="A2" s="3" t="s">
        <v>49</v>
      </c>
      <c r="B2" s="7" t="s">
        <v>44</v>
      </c>
      <c r="C2" s="7" t="s">
        <v>28</v>
      </c>
      <c r="D2" s="7"/>
    </row>
    <row r="3" spans="1:10" x14ac:dyDescent="0.2">
      <c r="B3" s="7" t="s">
        <v>45</v>
      </c>
      <c r="C3" s="7" t="s">
        <v>30</v>
      </c>
      <c r="D3" s="7"/>
    </row>
    <row r="6" spans="1:10" x14ac:dyDescent="0.2">
      <c r="C6" s="2"/>
      <c r="D6" s="41" t="s">
        <v>62</v>
      </c>
      <c r="E6" s="42"/>
      <c r="F6" s="37" t="s">
        <v>63</v>
      </c>
      <c r="G6" s="37" t="s">
        <v>59</v>
      </c>
      <c r="H6" s="30" t="s">
        <v>14</v>
      </c>
      <c r="I6" s="30" t="s">
        <v>60</v>
      </c>
      <c r="J6" s="30" t="s">
        <v>65</v>
      </c>
    </row>
    <row r="7" spans="1:10" x14ac:dyDescent="0.2">
      <c r="C7" s="2">
        <v>1</v>
      </c>
      <c r="D7" s="2" t="s">
        <v>12</v>
      </c>
      <c r="E7" s="2" t="s">
        <v>8</v>
      </c>
      <c r="F7" s="1" t="s">
        <v>0</v>
      </c>
      <c r="G7" s="2">
        <v>16259.48</v>
      </c>
      <c r="H7" s="2">
        <v>14258.137000000001</v>
      </c>
      <c r="I7" s="2">
        <f>G7/H7</f>
        <v>1.1403649719454931</v>
      </c>
      <c r="J7" s="2">
        <f>(I7/$I$7)*100</f>
        <v>100</v>
      </c>
    </row>
    <row r="8" spans="1:10" x14ac:dyDescent="0.2">
      <c r="C8" s="2">
        <v>2</v>
      </c>
      <c r="D8" s="2" t="s">
        <v>12</v>
      </c>
      <c r="E8" s="2" t="s">
        <v>8</v>
      </c>
      <c r="F8" s="1" t="s">
        <v>1</v>
      </c>
      <c r="G8" s="2">
        <v>18441.651999999998</v>
      </c>
      <c r="H8" s="2">
        <v>12045.116</v>
      </c>
      <c r="I8" s="2">
        <f t="shared" ref="I8:I18" si="0">G8/H8</f>
        <v>1.5310481028161123</v>
      </c>
      <c r="J8" s="2">
        <f>(I8/$I$7)*100</f>
        <v>134.25948187483374</v>
      </c>
    </row>
    <row r="9" spans="1:10" x14ac:dyDescent="0.2">
      <c r="C9" s="2">
        <v>3</v>
      </c>
      <c r="D9" s="2" t="s">
        <v>12</v>
      </c>
      <c r="E9" s="2" t="s">
        <v>3</v>
      </c>
      <c r="F9" s="1" t="s">
        <v>0</v>
      </c>
      <c r="G9" s="2">
        <v>12840.51</v>
      </c>
      <c r="H9" s="2">
        <v>10895.581</v>
      </c>
      <c r="I9" s="2">
        <f t="shared" si="0"/>
        <v>1.1785062219261184</v>
      </c>
      <c r="J9" s="2">
        <f t="shared" ref="J9:J18" si="1">(I9/$I$7)*100</f>
        <v>103.34465288911457</v>
      </c>
    </row>
    <row r="10" spans="1:10" x14ac:dyDescent="0.2">
      <c r="C10" s="2">
        <v>4</v>
      </c>
      <c r="D10" s="2" t="s">
        <v>12</v>
      </c>
      <c r="E10" s="2" t="s">
        <v>3</v>
      </c>
      <c r="F10" s="1" t="s">
        <v>1</v>
      </c>
      <c r="G10" s="2">
        <v>7444.0039999999999</v>
      </c>
      <c r="H10" s="2">
        <v>11720.045</v>
      </c>
      <c r="I10" s="2">
        <f t="shared" si="0"/>
        <v>0.63515148619309902</v>
      </c>
      <c r="J10" s="2">
        <f t="shared" si="1"/>
        <v>55.697211140176783</v>
      </c>
    </row>
    <row r="11" spans="1:10" x14ac:dyDescent="0.2">
      <c r="C11" s="2">
        <v>5</v>
      </c>
      <c r="D11" s="2" t="s">
        <v>12</v>
      </c>
      <c r="E11" s="2" t="s">
        <v>4</v>
      </c>
      <c r="F11" s="1" t="s">
        <v>0</v>
      </c>
      <c r="G11" s="2">
        <v>16451.167000000001</v>
      </c>
      <c r="H11" s="2">
        <v>10399.146000000001</v>
      </c>
      <c r="I11" s="2">
        <f t="shared" si="0"/>
        <v>1.5819728850811403</v>
      </c>
      <c r="J11" s="2">
        <f t="shared" si="1"/>
        <v>138.72513835480692</v>
      </c>
    </row>
    <row r="12" spans="1:10" x14ac:dyDescent="0.2">
      <c r="C12" s="2">
        <v>6</v>
      </c>
      <c r="D12" s="2" t="s">
        <v>12</v>
      </c>
      <c r="E12" s="2" t="s">
        <v>4</v>
      </c>
      <c r="F12" s="1" t="s">
        <v>1</v>
      </c>
      <c r="G12" s="2">
        <v>16315.459000000001</v>
      </c>
      <c r="H12" s="2">
        <v>9944.6309999999994</v>
      </c>
      <c r="I12" s="2">
        <f t="shared" si="0"/>
        <v>1.6406299037138736</v>
      </c>
      <c r="J12" s="2">
        <f t="shared" si="1"/>
        <v>143.86884410478825</v>
      </c>
    </row>
    <row r="13" spans="1:10" x14ac:dyDescent="0.2">
      <c r="C13" s="2">
        <v>7</v>
      </c>
      <c r="D13" s="2" t="s">
        <v>12</v>
      </c>
      <c r="E13" s="2" t="s">
        <v>5</v>
      </c>
      <c r="F13" s="1" t="s">
        <v>0</v>
      </c>
      <c r="G13" s="2">
        <v>18986.359</v>
      </c>
      <c r="H13" s="2">
        <v>19755.38</v>
      </c>
      <c r="I13" s="2">
        <f t="shared" si="0"/>
        <v>0.96107283180581693</v>
      </c>
      <c r="J13" s="2">
        <f t="shared" si="1"/>
        <v>84.277652808486479</v>
      </c>
    </row>
    <row r="14" spans="1:10" x14ac:dyDescent="0.2">
      <c r="C14" s="2">
        <v>8</v>
      </c>
      <c r="D14" s="2" t="s">
        <v>12</v>
      </c>
      <c r="E14" s="2" t="s">
        <v>5</v>
      </c>
      <c r="F14" s="1" t="s">
        <v>1</v>
      </c>
      <c r="G14" s="2">
        <v>21969.550999999999</v>
      </c>
      <c r="H14" s="2">
        <v>14547.630999999999</v>
      </c>
      <c r="I14" s="2">
        <f t="shared" si="0"/>
        <v>1.5101806610299642</v>
      </c>
      <c r="J14" s="2">
        <f t="shared" si="1"/>
        <v>132.42959036645573</v>
      </c>
    </row>
    <row r="15" spans="1:10" x14ac:dyDescent="0.2">
      <c r="C15" s="2">
        <v>9</v>
      </c>
      <c r="D15" s="2" t="s">
        <v>12</v>
      </c>
      <c r="E15" s="2" t="s">
        <v>6</v>
      </c>
      <c r="F15" s="1" t="s">
        <v>0</v>
      </c>
      <c r="G15" s="2">
        <v>17516.116000000002</v>
      </c>
      <c r="H15" s="2">
        <v>6109.3469999999998</v>
      </c>
      <c r="I15" s="2">
        <f t="shared" si="0"/>
        <v>2.8671011811900686</v>
      </c>
      <c r="J15" s="2">
        <f t="shared" si="1"/>
        <v>251.41961141604671</v>
      </c>
    </row>
    <row r="16" spans="1:10" x14ac:dyDescent="0.2">
      <c r="C16" s="2">
        <v>10</v>
      </c>
      <c r="D16" s="2" t="s">
        <v>12</v>
      </c>
      <c r="E16" s="2" t="s">
        <v>6</v>
      </c>
      <c r="F16" s="1" t="s">
        <v>1</v>
      </c>
      <c r="G16" s="2">
        <v>15530.51</v>
      </c>
      <c r="H16" s="2">
        <v>7364.56</v>
      </c>
      <c r="I16" s="2">
        <f t="shared" si="0"/>
        <v>2.1088170915845619</v>
      </c>
      <c r="J16" s="2">
        <f t="shared" si="1"/>
        <v>184.92475158956029</v>
      </c>
    </row>
    <row r="17" spans="3:10" x14ac:dyDescent="0.2">
      <c r="C17" s="2">
        <v>11</v>
      </c>
      <c r="D17" s="2" t="s">
        <v>12</v>
      </c>
      <c r="E17" s="2" t="s">
        <v>7</v>
      </c>
      <c r="F17" s="1" t="s">
        <v>0</v>
      </c>
      <c r="G17" s="2">
        <v>20232.580999999998</v>
      </c>
      <c r="H17" s="2">
        <v>16256.308999999999</v>
      </c>
      <c r="I17" s="2">
        <f t="shared" si="0"/>
        <v>1.2445986970351017</v>
      </c>
      <c r="J17" s="2">
        <f t="shared" si="1"/>
        <v>109.14038291721494</v>
      </c>
    </row>
    <row r="18" spans="3:10" x14ac:dyDescent="0.2">
      <c r="C18" s="2">
        <v>12</v>
      </c>
      <c r="D18" s="2" t="s">
        <v>12</v>
      </c>
      <c r="E18" s="2" t="s">
        <v>7</v>
      </c>
      <c r="F18" s="1" t="s">
        <v>1</v>
      </c>
      <c r="G18" s="2">
        <v>14500.924000000001</v>
      </c>
      <c r="H18" s="2">
        <v>9011.9740000000002</v>
      </c>
      <c r="I18" s="2">
        <f t="shared" si="0"/>
        <v>1.6090729955501426</v>
      </c>
      <c r="J18" s="2">
        <f t="shared" si="1"/>
        <v>141.10158020769623</v>
      </c>
    </row>
  </sheetData>
  <mergeCells count="1">
    <mergeCell ref="D6:E6"/>
  </mergeCells>
  <pageMargins left="0.75" right="0.75" top="1" bottom="1" header="0.5" footer="0.5"/>
  <pageSetup paperSize="9"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J16" sqref="J16"/>
    </sheetView>
  </sheetViews>
  <sheetFormatPr baseColWidth="10" defaultRowHeight="16" x14ac:dyDescent="0.2"/>
  <cols>
    <col min="1" max="1" width="21.83203125" customWidth="1"/>
    <col min="3" max="3" width="19.83203125" customWidth="1"/>
    <col min="8" max="8" width="22.1640625" customWidth="1"/>
  </cols>
  <sheetData>
    <row r="1" spans="1:8" x14ac:dyDescent="0.2">
      <c r="A1" s="3" t="s">
        <v>15</v>
      </c>
      <c r="B1" s="7" t="s">
        <v>25</v>
      </c>
      <c r="C1" s="7" t="s">
        <v>26</v>
      </c>
      <c r="D1" s="7"/>
    </row>
    <row r="2" spans="1:8" x14ac:dyDescent="0.2">
      <c r="A2" s="3" t="s">
        <v>50</v>
      </c>
      <c r="B2" s="7" t="s">
        <v>27</v>
      </c>
      <c r="C2" s="7" t="s">
        <v>28</v>
      </c>
      <c r="D2" s="7"/>
    </row>
    <row r="3" spans="1:8" x14ac:dyDescent="0.2">
      <c r="B3" s="7" t="s">
        <v>29</v>
      </c>
      <c r="C3" s="7" t="s">
        <v>30</v>
      </c>
      <c r="D3" s="7"/>
    </row>
    <row r="7" spans="1:8" x14ac:dyDescent="0.2">
      <c r="A7" s="2"/>
      <c r="B7" s="41" t="s">
        <v>62</v>
      </c>
      <c r="C7" s="42"/>
      <c r="D7" s="37" t="s">
        <v>63</v>
      </c>
      <c r="E7" s="37" t="s">
        <v>59</v>
      </c>
      <c r="F7" s="30" t="s">
        <v>14</v>
      </c>
      <c r="G7" s="30" t="s">
        <v>60</v>
      </c>
      <c r="H7" s="30" t="s">
        <v>65</v>
      </c>
    </row>
    <row r="8" spans="1:8" x14ac:dyDescent="0.2">
      <c r="A8" s="2">
        <v>1</v>
      </c>
      <c r="B8" s="2" t="s">
        <v>12</v>
      </c>
      <c r="C8" s="2" t="s">
        <v>8</v>
      </c>
      <c r="D8" s="1" t="s">
        <v>0</v>
      </c>
      <c r="E8" s="2">
        <v>4997.326</v>
      </c>
      <c r="F8" s="2">
        <v>15216.924000000001</v>
      </c>
      <c r="G8" s="2">
        <f t="shared" ref="G8:G19" si="0">E8/F8</f>
        <v>0.32840579344419407</v>
      </c>
      <c r="H8" s="2">
        <f>G8/$G$8*100</f>
        <v>100</v>
      </c>
    </row>
    <row r="9" spans="1:8" x14ac:dyDescent="0.2">
      <c r="A9" s="2">
        <v>2</v>
      </c>
      <c r="B9" s="2" t="s">
        <v>12</v>
      </c>
      <c r="C9" s="2" t="s">
        <v>8</v>
      </c>
      <c r="D9" s="1" t="s">
        <v>1</v>
      </c>
      <c r="E9" s="2">
        <v>10126.225</v>
      </c>
      <c r="F9" s="2">
        <v>15743.388000000001</v>
      </c>
      <c r="G9" s="2">
        <f t="shared" si="0"/>
        <v>0.64320494419625562</v>
      </c>
      <c r="H9" s="2">
        <f t="shared" ref="H9:H19" si="1">G9/$G$8*100</f>
        <v>195.85675924001484</v>
      </c>
    </row>
    <row r="10" spans="1:8" x14ac:dyDescent="0.2">
      <c r="A10" s="2">
        <v>3</v>
      </c>
      <c r="B10" s="2" t="s">
        <v>12</v>
      </c>
      <c r="C10" s="2" t="s">
        <v>3</v>
      </c>
      <c r="D10" s="1" t="s">
        <v>0</v>
      </c>
      <c r="E10" s="2">
        <v>13065.832</v>
      </c>
      <c r="F10" s="2">
        <v>20086.53</v>
      </c>
      <c r="G10" s="2">
        <f t="shared" si="0"/>
        <v>0.65047730991863706</v>
      </c>
      <c r="H10" s="2">
        <f t="shared" si="1"/>
        <v>198.0712042551626</v>
      </c>
    </row>
    <row r="11" spans="1:8" x14ac:dyDescent="0.2">
      <c r="A11" s="2">
        <v>4</v>
      </c>
      <c r="B11" s="2" t="s">
        <v>12</v>
      </c>
      <c r="C11" s="2" t="s">
        <v>3</v>
      </c>
      <c r="D11" s="1" t="s">
        <v>1</v>
      </c>
      <c r="E11" s="2">
        <v>3048.0120000000002</v>
      </c>
      <c r="F11" s="2">
        <v>19124.874</v>
      </c>
      <c r="G11" s="2">
        <f t="shared" si="0"/>
        <v>0.15937422646549201</v>
      </c>
      <c r="H11" s="2">
        <f t="shared" si="1"/>
        <v>48.529663497722197</v>
      </c>
    </row>
    <row r="12" spans="1:8" x14ac:dyDescent="0.2">
      <c r="A12" s="2">
        <v>5</v>
      </c>
      <c r="B12" s="2" t="s">
        <v>12</v>
      </c>
      <c r="C12" s="2" t="s">
        <v>4</v>
      </c>
      <c r="D12" s="1" t="s">
        <v>0</v>
      </c>
      <c r="E12" s="2">
        <v>9748.518</v>
      </c>
      <c r="F12" s="2">
        <v>17872.580999999998</v>
      </c>
      <c r="G12" s="2">
        <f t="shared" si="0"/>
        <v>0.54544545077177164</v>
      </c>
      <c r="H12" s="2">
        <f t="shared" si="1"/>
        <v>166.08886373512138</v>
      </c>
    </row>
    <row r="13" spans="1:8" x14ac:dyDescent="0.2">
      <c r="A13" s="2">
        <v>6</v>
      </c>
      <c r="B13" s="2" t="s">
        <v>12</v>
      </c>
      <c r="C13" s="2" t="s">
        <v>4</v>
      </c>
      <c r="D13" s="1" t="s">
        <v>1</v>
      </c>
      <c r="E13" s="2">
        <v>9178.9330000000009</v>
      </c>
      <c r="F13" s="2">
        <v>15429.803</v>
      </c>
      <c r="G13" s="2">
        <f t="shared" si="0"/>
        <v>0.59488335657947167</v>
      </c>
      <c r="H13" s="2">
        <f t="shared" si="1"/>
        <v>181.14277167298513</v>
      </c>
    </row>
    <row r="14" spans="1:8" x14ac:dyDescent="0.2">
      <c r="A14" s="2">
        <v>7</v>
      </c>
      <c r="B14" s="2" t="s">
        <v>12</v>
      </c>
      <c r="C14" s="2" t="s">
        <v>7</v>
      </c>
      <c r="D14" s="1" t="s">
        <v>0</v>
      </c>
      <c r="E14" s="2">
        <v>8717.5689999999995</v>
      </c>
      <c r="F14" s="2">
        <v>11662.196</v>
      </c>
      <c r="G14" s="2">
        <f t="shared" si="0"/>
        <v>0.74750664454619009</v>
      </c>
      <c r="H14" s="2">
        <f t="shared" si="1"/>
        <v>227.61676543724363</v>
      </c>
    </row>
    <row r="15" spans="1:8" x14ac:dyDescent="0.2">
      <c r="A15" s="2">
        <v>8</v>
      </c>
      <c r="B15" s="2" t="s">
        <v>12</v>
      </c>
      <c r="C15" s="2" t="s">
        <v>7</v>
      </c>
      <c r="D15" s="1" t="s">
        <v>1</v>
      </c>
      <c r="E15" s="2">
        <v>7012.2250000000004</v>
      </c>
      <c r="F15" s="2">
        <v>10035.903</v>
      </c>
      <c r="G15" s="2">
        <f t="shared" si="0"/>
        <v>0.6987139074580534</v>
      </c>
      <c r="H15" s="2">
        <f t="shared" si="1"/>
        <v>212.75931223082569</v>
      </c>
    </row>
    <row r="16" spans="1:8" x14ac:dyDescent="0.2">
      <c r="A16" s="2">
        <v>9</v>
      </c>
      <c r="B16" s="2" t="s">
        <v>12</v>
      </c>
      <c r="C16" s="2" t="s">
        <v>5</v>
      </c>
      <c r="D16" s="1" t="s">
        <v>0</v>
      </c>
      <c r="E16" s="2">
        <v>17141.803</v>
      </c>
      <c r="F16" s="2">
        <v>14485.752</v>
      </c>
      <c r="G16" s="2">
        <f t="shared" si="0"/>
        <v>1.1833561005324404</v>
      </c>
      <c r="H16" s="2">
        <f t="shared" si="1"/>
        <v>360.33350329233087</v>
      </c>
    </row>
    <row r="17" spans="1:8" x14ac:dyDescent="0.2">
      <c r="A17" s="2">
        <v>10</v>
      </c>
      <c r="B17" s="2" t="s">
        <v>12</v>
      </c>
      <c r="C17" s="2" t="s">
        <v>5</v>
      </c>
      <c r="D17" s="1" t="s">
        <v>1</v>
      </c>
      <c r="E17" s="2">
        <v>15592.094999999999</v>
      </c>
      <c r="F17" s="2">
        <v>16502.065999999999</v>
      </c>
      <c r="G17" s="2">
        <f t="shared" si="0"/>
        <v>0.94485714697783907</v>
      </c>
      <c r="H17" s="2">
        <f t="shared" si="1"/>
        <v>287.71025537294565</v>
      </c>
    </row>
    <row r="18" spans="1:8" x14ac:dyDescent="0.2">
      <c r="A18" s="2">
        <v>11</v>
      </c>
      <c r="B18" s="2" t="s">
        <v>12</v>
      </c>
      <c r="C18" s="2" t="s">
        <v>6</v>
      </c>
      <c r="D18" s="1" t="s">
        <v>0</v>
      </c>
      <c r="E18" s="2">
        <v>12166.075000000001</v>
      </c>
      <c r="F18" s="2">
        <v>10085.094999999999</v>
      </c>
      <c r="G18" s="2">
        <f t="shared" si="0"/>
        <v>1.2063421316308871</v>
      </c>
      <c r="H18" s="2">
        <f t="shared" si="1"/>
        <v>367.33278027139329</v>
      </c>
    </row>
    <row r="19" spans="1:8" x14ac:dyDescent="0.2">
      <c r="A19" s="2">
        <v>12</v>
      </c>
      <c r="B19" s="2" t="s">
        <v>12</v>
      </c>
      <c r="C19" s="2" t="s">
        <v>6</v>
      </c>
      <c r="D19" s="1" t="s">
        <v>1</v>
      </c>
      <c r="E19" s="2">
        <v>5070.9120000000003</v>
      </c>
      <c r="F19" s="2">
        <v>7464.7820000000002</v>
      </c>
      <c r="G19" s="2">
        <f t="shared" si="0"/>
        <v>0.67931146549222743</v>
      </c>
      <c r="H19" s="2">
        <f t="shared" si="1"/>
        <v>206.85124289917945</v>
      </c>
    </row>
  </sheetData>
  <mergeCells count="1"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Average for densitometry</vt:lpstr>
      <vt:lpstr>Experiment 1</vt:lpstr>
      <vt:lpstr>Experiment 2</vt:lpstr>
      <vt:lpstr>Experiment 3</vt:lpstr>
      <vt:lpstr>Experiment 4</vt:lpstr>
      <vt:lpstr>Experiment 5</vt:lpstr>
    </vt:vector>
  </TitlesOfParts>
  <Company>The Francis Crick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Gori</dc:creator>
  <cp:lastModifiedBy>Microsoft Office User</cp:lastModifiedBy>
  <dcterms:created xsi:type="dcterms:W3CDTF">2017-01-29T14:40:13Z</dcterms:created>
  <dcterms:modified xsi:type="dcterms:W3CDTF">2020-12-16T15:54:58Z</dcterms:modified>
</cp:coreProperties>
</file>