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Cell Path\Lidke Lab\Rachel\RonEGFR_Colocalization\figures\Revised Figures - Final\SourceData\"/>
    </mc:Choice>
  </mc:AlternateContent>
  <bookViews>
    <workbookView xWindow="0" yWindow="0" windowWidth="18225" windowHeight="9750"/>
  </bookViews>
  <sheets>
    <sheet name="Figure 1 - Supplement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9" i="1" l="1"/>
  <c r="Q29" i="1" s="1"/>
  <c r="P28" i="1"/>
  <c r="Q28" i="1" s="1"/>
  <c r="P27" i="1"/>
  <c r="P22" i="1"/>
  <c r="P21" i="1"/>
  <c r="Q21" i="1" s="1"/>
  <c r="P20" i="1"/>
  <c r="Q20" i="1" s="1"/>
  <c r="P15" i="1"/>
  <c r="P14" i="1"/>
  <c r="Q14" i="1" s="1"/>
  <c r="P13" i="1"/>
  <c r="Q13" i="1" s="1"/>
  <c r="P8" i="1"/>
  <c r="Q8" i="1" s="1"/>
  <c r="P7" i="1"/>
  <c r="Q7" i="1" s="1"/>
  <c r="P6" i="1"/>
  <c r="Q15" i="1" l="1"/>
  <c r="Q22" i="1"/>
  <c r="Q27" i="1"/>
  <c r="Q6" i="1"/>
  <c r="D29" i="1"/>
  <c r="E29" i="1" s="1"/>
  <c r="D28" i="1"/>
  <c r="E28" i="1" s="1"/>
  <c r="D27" i="1"/>
  <c r="E27" i="1" s="1"/>
  <c r="J22" i="1" l="1"/>
  <c r="J21" i="1"/>
  <c r="K21" i="1" s="1"/>
  <c r="J20" i="1"/>
  <c r="K20" i="1" s="1"/>
  <c r="J15" i="1"/>
  <c r="J14" i="1"/>
  <c r="K14" i="1" s="1"/>
  <c r="J13" i="1"/>
  <c r="K13" i="1" s="1"/>
  <c r="J8" i="1"/>
  <c r="K8" i="1" s="1"/>
  <c r="J7" i="1"/>
  <c r="K7" i="1" s="1"/>
  <c r="J6" i="1"/>
  <c r="K6" i="1" l="1"/>
  <c r="K15" i="1"/>
  <c r="K22" i="1"/>
  <c r="D22" i="1"/>
  <c r="D21" i="1"/>
  <c r="E21" i="1" s="1"/>
  <c r="D20" i="1"/>
  <c r="E20" i="1" s="1"/>
  <c r="D15" i="1"/>
  <c r="E15" i="1" s="1"/>
  <c r="D14" i="1"/>
  <c r="E14" i="1" s="1"/>
  <c r="D13" i="1"/>
  <c r="D8" i="1"/>
  <c r="D7" i="1"/>
  <c r="E7" i="1" s="1"/>
  <c r="D6" i="1"/>
  <c r="E6" i="1" s="1"/>
  <c r="E22" i="1" l="1"/>
  <c r="E13" i="1"/>
  <c r="T20" i="1"/>
  <c r="U20" i="1"/>
  <c r="U13" i="1"/>
  <c r="T13" i="1"/>
  <c r="U14" i="1"/>
  <c r="T14" i="1"/>
  <c r="U15" i="1"/>
  <c r="T15" i="1"/>
  <c r="U21" i="1"/>
  <c r="T21" i="1"/>
  <c r="T22" i="1"/>
  <c r="U22" i="1"/>
  <c r="T7" i="1"/>
  <c r="U7" i="1"/>
  <c r="T6" i="1"/>
  <c r="U6" i="1"/>
  <c r="E8" i="1"/>
  <c r="J29" i="1"/>
  <c r="J28" i="1"/>
  <c r="K28" i="1" s="1"/>
  <c r="J27" i="1"/>
  <c r="K27" i="1" s="1"/>
  <c r="K29" i="1" l="1"/>
  <c r="U28" i="1"/>
  <c r="T28" i="1"/>
  <c r="U29" i="1"/>
  <c r="T29" i="1"/>
  <c r="U27" i="1"/>
  <c r="T27" i="1"/>
  <c r="U8" i="1"/>
  <c r="T8" i="1"/>
</calcChain>
</file>

<file path=xl/sharedStrings.xml><?xml version="1.0" encoding="utf-8"?>
<sst xmlns="http://schemas.openxmlformats.org/spreadsheetml/2006/main" count="109" uniqueCount="23">
  <si>
    <t>Compilation - PY's of EGFR - HEK HA-RON ACP-EGFR - Tx 50 nM EGF or 20 nM MSP</t>
  </si>
  <si>
    <t>PY1068</t>
  </si>
  <si>
    <t>PY845</t>
  </si>
  <si>
    <t>PY1148</t>
  </si>
  <si>
    <t>EGFR</t>
  </si>
  <si>
    <t>PY1148/EGFR</t>
  </si>
  <si>
    <t>No Tx</t>
  </si>
  <si>
    <t>50 nM EGF</t>
  </si>
  <si>
    <t>20 nM MSP</t>
  </si>
  <si>
    <t>PY20/PY99</t>
  </si>
  <si>
    <t>PY/EGFR</t>
  </si>
  <si>
    <t>PY1068/EGFR</t>
  </si>
  <si>
    <t>PY845/EGFR</t>
  </si>
  <si>
    <t>whole lysate</t>
  </si>
  <si>
    <t>Average</t>
  </si>
  <si>
    <t>Std dev</t>
  </si>
  <si>
    <t>PY20+PY99</t>
  </si>
  <si>
    <t xml:space="preserve">50 nM EGF </t>
  </si>
  <si>
    <t>Figure 1 - Figure Supplement 3 - Source Data 1</t>
  </si>
  <si>
    <t>Replicate1</t>
  </si>
  <si>
    <t>Replicate2</t>
  </si>
  <si>
    <t>Replicate3</t>
  </si>
  <si>
    <t>Normalized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</si>
</sst>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ill="1"/>
    <xf numFmtId="14" fontId="0" fillId="0" borderId="0" xfId="0" applyNumberFormat="1" applyFill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7"/>
  <sheetViews>
    <sheetView tabSelected="1" zoomScaleNormal="100" workbookViewId="0">
      <selection sqref="A1:G1"/>
    </sheetView>
  </sheetViews>
  <sheetFormatPr defaultRowHeight="15" x14ac:dyDescent="0.25"/>
  <cols>
    <col min="1" max="1" width="9.7109375" bestFit="1" customWidth="1"/>
    <col min="7" max="7" width="9.7109375" bestFit="1" customWidth="1"/>
  </cols>
  <sheetData>
    <row r="1" spans="1:25" ht="15.75" thickBot="1" x14ac:dyDescent="0.3">
      <c r="A1" s="3" t="s">
        <v>18</v>
      </c>
      <c r="B1" s="4"/>
      <c r="C1" s="4"/>
      <c r="D1" s="4"/>
      <c r="E1" s="4"/>
      <c r="F1" s="4"/>
      <c r="G1" s="5"/>
    </row>
    <row r="2" spans="1:25" x14ac:dyDescent="0.25">
      <c r="A2" t="s">
        <v>0</v>
      </c>
    </row>
    <row r="3" spans="1:2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x14ac:dyDescent="0.25">
      <c r="A4" s="2" t="s">
        <v>19</v>
      </c>
      <c r="B4" s="1"/>
      <c r="C4" s="1"/>
      <c r="D4" s="1"/>
      <c r="E4" s="1"/>
      <c r="F4" s="1"/>
      <c r="G4" s="2" t="s">
        <v>20</v>
      </c>
      <c r="H4" s="1"/>
      <c r="I4" s="1"/>
      <c r="J4" s="1"/>
      <c r="K4" s="1"/>
      <c r="L4" s="1"/>
      <c r="M4" s="2" t="s">
        <v>21</v>
      </c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x14ac:dyDescent="0.25">
      <c r="A5" s="1"/>
      <c r="B5" s="1" t="s">
        <v>9</v>
      </c>
      <c r="C5" s="1" t="s">
        <v>4</v>
      </c>
      <c r="D5" s="1" t="s">
        <v>10</v>
      </c>
      <c r="E5" s="1" t="s">
        <v>22</v>
      </c>
      <c r="F5" s="1"/>
      <c r="G5" s="1" t="s">
        <v>13</v>
      </c>
      <c r="H5" s="1" t="s">
        <v>9</v>
      </c>
      <c r="I5" s="1" t="s">
        <v>4</v>
      </c>
      <c r="J5" s="1" t="s">
        <v>10</v>
      </c>
      <c r="K5" s="1" t="s">
        <v>22</v>
      </c>
      <c r="L5" s="1"/>
      <c r="M5" s="1"/>
      <c r="N5" s="1" t="s">
        <v>16</v>
      </c>
      <c r="O5" s="1" t="s">
        <v>4</v>
      </c>
      <c r="P5" s="1" t="s">
        <v>10</v>
      </c>
      <c r="Q5" s="1" t="s">
        <v>22</v>
      </c>
      <c r="R5" s="1"/>
      <c r="S5" s="1"/>
      <c r="T5" s="1" t="s">
        <v>14</v>
      </c>
      <c r="U5" s="1" t="s">
        <v>15</v>
      </c>
      <c r="V5" s="1"/>
      <c r="W5" s="1"/>
      <c r="X5" s="1"/>
      <c r="Y5" s="1"/>
    </row>
    <row r="6" spans="1:25" x14ac:dyDescent="0.25">
      <c r="A6" s="1" t="s">
        <v>6</v>
      </c>
      <c r="B6" s="1">
        <v>68.8</v>
      </c>
      <c r="C6" s="1">
        <v>2.0499999999999998</v>
      </c>
      <c r="D6" s="1">
        <f>B6/C6</f>
        <v>33.560975609756099</v>
      </c>
      <c r="E6" s="1">
        <f>D6/D$7</f>
        <v>0.62525483260874914</v>
      </c>
      <c r="F6" s="1"/>
      <c r="G6" s="1" t="s">
        <v>6</v>
      </c>
      <c r="H6" s="1">
        <v>55.6</v>
      </c>
      <c r="I6" s="1">
        <v>2.8</v>
      </c>
      <c r="J6" s="1">
        <f>H6/I6</f>
        <v>19.857142857142858</v>
      </c>
      <c r="K6" s="1">
        <f>J6/J$7</f>
        <v>0.31798262548262551</v>
      </c>
      <c r="L6" s="1"/>
      <c r="M6" s="1" t="s">
        <v>6</v>
      </c>
      <c r="N6" s="1">
        <v>65</v>
      </c>
      <c r="O6" s="1">
        <v>3.54</v>
      </c>
      <c r="P6" s="1">
        <f>N6/O6</f>
        <v>18.361581920903955</v>
      </c>
      <c r="Q6" s="1">
        <f>P6/P$7</f>
        <v>0.53462437319901068</v>
      </c>
      <c r="R6" s="1"/>
      <c r="S6" s="1"/>
      <c r="T6" s="1">
        <f>AVERAGE(E6,K6,Q6)</f>
        <v>0.49262061043012845</v>
      </c>
      <c r="U6" s="1">
        <f>_xlfn.STDEV.P(E6,K6,Q6)</f>
        <v>0.12891157016368035</v>
      </c>
      <c r="V6" s="1"/>
      <c r="W6" s="1"/>
      <c r="X6" s="1"/>
      <c r="Y6" s="1"/>
    </row>
    <row r="7" spans="1:25" x14ac:dyDescent="0.25">
      <c r="A7" s="1" t="s">
        <v>7</v>
      </c>
      <c r="B7" s="1">
        <v>99.3</v>
      </c>
      <c r="C7" s="1">
        <v>1.85</v>
      </c>
      <c r="D7" s="1">
        <f t="shared" ref="D7:D8" si="0">B7/C7</f>
        <v>53.67567567567567</v>
      </c>
      <c r="E7" s="1">
        <f t="shared" ref="E7:E8" si="1">D7/D$7</f>
        <v>1</v>
      </c>
      <c r="F7" s="1"/>
      <c r="G7" s="1" t="s">
        <v>7</v>
      </c>
      <c r="H7" s="1">
        <v>148</v>
      </c>
      <c r="I7" s="1">
        <v>2.37</v>
      </c>
      <c r="J7" s="1">
        <f t="shared" ref="J7:J8" si="2">H7/I7</f>
        <v>62.447257383966239</v>
      </c>
      <c r="K7" s="1">
        <f t="shared" ref="K7:K8" si="3">J7/J$7</f>
        <v>1</v>
      </c>
      <c r="L7" s="1"/>
      <c r="M7" s="1" t="s">
        <v>17</v>
      </c>
      <c r="N7" s="1">
        <v>99.6</v>
      </c>
      <c r="O7" s="1">
        <v>2.9</v>
      </c>
      <c r="P7" s="1">
        <f t="shared" ref="P7:P8" si="4">N7/O7</f>
        <v>34.344827586206897</v>
      </c>
      <c r="Q7" s="1">
        <f t="shared" ref="Q7:Q8" si="5">P7/P$7</f>
        <v>1</v>
      </c>
      <c r="R7" s="1"/>
      <c r="S7" s="1"/>
      <c r="T7" s="1">
        <f>AVERAGE(E7,K7,Q7)</f>
        <v>1</v>
      </c>
      <c r="U7" s="1">
        <f>_xlfn.STDEV.P(E7,K7,Q7)</f>
        <v>0</v>
      </c>
      <c r="V7" s="1"/>
      <c r="W7" s="1"/>
      <c r="X7" s="1"/>
      <c r="Y7" s="1"/>
    </row>
    <row r="8" spans="1:25" x14ac:dyDescent="0.25">
      <c r="A8" s="1" t="s">
        <v>8</v>
      </c>
      <c r="B8" s="1">
        <v>59.9</v>
      </c>
      <c r="C8" s="1">
        <v>1.89</v>
      </c>
      <c r="D8" s="1">
        <f t="shared" si="0"/>
        <v>31.693121693121693</v>
      </c>
      <c r="E8" s="1">
        <f t="shared" si="1"/>
        <v>0.59045594292321391</v>
      </c>
      <c r="F8" s="1"/>
      <c r="G8" s="1" t="s">
        <v>8</v>
      </c>
      <c r="H8" s="1">
        <v>65.8</v>
      </c>
      <c r="I8" s="1">
        <v>2.5499999999999998</v>
      </c>
      <c r="J8" s="1">
        <f t="shared" si="2"/>
        <v>25.803921568627452</v>
      </c>
      <c r="K8" s="1">
        <f t="shared" si="3"/>
        <v>0.41321144674085858</v>
      </c>
      <c r="L8" s="1"/>
      <c r="M8" s="1" t="s">
        <v>8</v>
      </c>
      <c r="N8" s="1">
        <v>41.1</v>
      </c>
      <c r="O8" s="1">
        <v>2.9</v>
      </c>
      <c r="P8" s="1">
        <f t="shared" si="4"/>
        <v>14.172413793103448</v>
      </c>
      <c r="Q8" s="1">
        <f t="shared" si="5"/>
        <v>0.41265060240963858</v>
      </c>
      <c r="R8" s="1"/>
      <c r="S8" s="1"/>
      <c r="T8" s="1">
        <f>AVERAGE(E8,K8,Q8)</f>
        <v>0.47210599735790365</v>
      </c>
      <c r="U8" s="1">
        <f>_xlfn.STDEV.P(E8,K8,Q8)</f>
        <v>8.3686362282333088E-2</v>
      </c>
      <c r="V8" s="1"/>
      <c r="W8" s="1"/>
      <c r="X8" s="1"/>
      <c r="Y8" s="1"/>
    </row>
    <row r="9" spans="1:2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x14ac:dyDescent="0.25">
      <c r="A11" s="2" t="s">
        <v>19</v>
      </c>
      <c r="B11" s="1"/>
      <c r="C11" s="1"/>
      <c r="D11" s="1"/>
      <c r="E11" s="1"/>
      <c r="F11" s="1"/>
      <c r="G11" s="2" t="s">
        <v>20</v>
      </c>
      <c r="H11" s="1"/>
      <c r="I11" s="1"/>
      <c r="J11" s="1"/>
      <c r="K11" s="1"/>
      <c r="L11" s="1"/>
      <c r="M11" s="2" t="s">
        <v>21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x14ac:dyDescent="0.25">
      <c r="A12" s="1"/>
      <c r="B12" s="1" t="s">
        <v>1</v>
      </c>
      <c r="C12" s="1" t="s">
        <v>4</v>
      </c>
      <c r="D12" s="1" t="s">
        <v>11</v>
      </c>
      <c r="E12" s="1" t="s">
        <v>22</v>
      </c>
      <c r="F12" s="1"/>
      <c r="G12" s="1" t="s">
        <v>13</v>
      </c>
      <c r="H12" s="1" t="s">
        <v>1</v>
      </c>
      <c r="I12" s="1" t="s">
        <v>4</v>
      </c>
      <c r="J12" s="1" t="s">
        <v>11</v>
      </c>
      <c r="K12" s="1" t="s">
        <v>22</v>
      </c>
      <c r="L12" s="1"/>
      <c r="M12" s="1"/>
      <c r="N12" s="1" t="s">
        <v>1</v>
      </c>
      <c r="O12" s="1" t="s">
        <v>4</v>
      </c>
      <c r="P12" s="1" t="s">
        <v>11</v>
      </c>
      <c r="Q12" s="1" t="s">
        <v>22</v>
      </c>
      <c r="R12" s="1"/>
      <c r="S12" s="1"/>
      <c r="T12" s="1" t="s">
        <v>14</v>
      </c>
      <c r="U12" s="1" t="s">
        <v>15</v>
      </c>
      <c r="V12" s="1"/>
      <c r="W12" s="1"/>
      <c r="X12" s="1"/>
      <c r="Y12" s="1"/>
    </row>
    <row r="13" spans="1:25" x14ac:dyDescent="0.25">
      <c r="A13" s="1" t="s">
        <v>6</v>
      </c>
      <c r="B13" s="1">
        <v>31.4</v>
      </c>
      <c r="C13" s="1">
        <v>2.4500000000000002</v>
      </c>
      <c r="D13" s="1">
        <f t="shared" ref="D13:D15" si="6">B13/C13</f>
        <v>12.816326530612244</v>
      </c>
      <c r="E13" s="1">
        <f>D13/D$14</f>
        <v>0.55110204081632652</v>
      </c>
      <c r="F13" s="1"/>
      <c r="G13" s="1" t="s">
        <v>6</v>
      </c>
      <c r="H13" s="1">
        <v>26.7</v>
      </c>
      <c r="I13" s="1">
        <v>2.31</v>
      </c>
      <c r="J13" s="1">
        <f>H13/I13</f>
        <v>11.558441558441558</v>
      </c>
      <c r="K13" s="1">
        <f>J13/J$14</f>
        <v>0.32767937281336429</v>
      </c>
      <c r="L13" s="1"/>
      <c r="M13" s="1" t="s">
        <v>6</v>
      </c>
      <c r="N13" s="1">
        <v>20.6</v>
      </c>
      <c r="O13" s="1">
        <v>2.96</v>
      </c>
      <c r="P13" s="1">
        <f>N13/O13</f>
        <v>6.9594594594594597</v>
      </c>
      <c r="Q13" s="1">
        <f>P13/P$14</f>
        <v>0.36506638217164539</v>
      </c>
      <c r="R13" s="1"/>
      <c r="S13" s="1"/>
      <c r="T13" s="1">
        <f>AVERAGE(E13,K13,Q13)</f>
        <v>0.41461593193377871</v>
      </c>
      <c r="U13" s="1">
        <f>_xlfn.STDEV.P(E13,K13,Q13)</f>
        <v>9.7709742112759942E-2</v>
      </c>
      <c r="V13" s="1"/>
      <c r="W13" s="1"/>
      <c r="X13" s="1"/>
      <c r="Y13" s="1"/>
    </row>
    <row r="14" spans="1:25" x14ac:dyDescent="0.25">
      <c r="A14" s="1" t="s">
        <v>7</v>
      </c>
      <c r="B14" s="1">
        <v>60</v>
      </c>
      <c r="C14" s="1">
        <v>2.58</v>
      </c>
      <c r="D14" s="1">
        <f t="shared" si="6"/>
        <v>23.255813953488371</v>
      </c>
      <c r="E14" s="1">
        <f t="shared" ref="E14:E15" si="7">D14/D$14</f>
        <v>1</v>
      </c>
      <c r="F14" s="1"/>
      <c r="G14" s="1" t="s">
        <v>7</v>
      </c>
      <c r="H14" s="1">
        <v>70.900000000000006</v>
      </c>
      <c r="I14" s="1">
        <v>2.0099999999999998</v>
      </c>
      <c r="J14" s="1">
        <f t="shared" ref="J14:J15" si="8">H14/I14</f>
        <v>35.273631840796028</v>
      </c>
      <c r="K14" s="1">
        <f t="shared" ref="K14:K15" si="9">J14/J$14</f>
        <v>1</v>
      </c>
      <c r="L14" s="1"/>
      <c r="M14" s="1" t="s">
        <v>17</v>
      </c>
      <c r="N14" s="1">
        <v>57</v>
      </c>
      <c r="O14" s="1">
        <v>2.99</v>
      </c>
      <c r="P14" s="1">
        <f t="shared" ref="P14:P15" si="10">N14/O14</f>
        <v>19.063545150501671</v>
      </c>
      <c r="Q14" s="1">
        <f t="shared" ref="Q14:Q15" si="11">P14/P$14</f>
        <v>1</v>
      </c>
      <c r="R14" s="1"/>
      <c r="S14" s="1"/>
      <c r="T14" s="1">
        <f>AVERAGE(E14,K14,Q14)</f>
        <v>1</v>
      </c>
      <c r="U14" s="1">
        <f>_xlfn.STDEV.P(E14,K14,Q14)</f>
        <v>0</v>
      </c>
      <c r="V14" s="1"/>
      <c r="W14" s="1"/>
      <c r="X14" s="1"/>
      <c r="Y14" s="1"/>
    </row>
    <row r="15" spans="1:25" x14ac:dyDescent="0.25">
      <c r="A15" s="1" t="s">
        <v>8</v>
      </c>
      <c r="B15" s="1">
        <v>39.299999999999997</v>
      </c>
      <c r="C15" s="1">
        <v>2.66</v>
      </c>
      <c r="D15" s="1">
        <f t="shared" si="6"/>
        <v>14.774436090225562</v>
      </c>
      <c r="E15" s="1">
        <f t="shared" si="7"/>
        <v>0.63530075187969914</v>
      </c>
      <c r="F15" s="1"/>
      <c r="G15" s="1" t="s">
        <v>8</v>
      </c>
      <c r="H15" s="1">
        <v>32.5</v>
      </c>
      <c r="I15" s="1">
        <v>2.11</v>
      </c>
      <c r="J15" s="1">
        <f t="shared" si="8"/>
        <v>15.402843601895736</v>
      </c>
      <c r="K15" s="1">
        <f t="shared" si="9"/>
        <v>0.43666735740212159</v>
      </c>
      <c r="L15" s="1"/>
      <c r="M15" s="1" t="s">
        <v>8</v>
      </c>
      <c r="N15" s="1">
        <v>27.4</v>
      </c>
      <c r="O15" s="1">
        <v>2.99</v>
      </c>
      <c r="P15" s="1">
        <f t="shared" si="10"/>
        <v>9.1638795986622057</v>
      </c>
      <c r="Q15" s="1">
        <f t="shared" si="11"/>
        <v>0.48070175438596485</v>
      </c>
      <c r="R15" s="1"/>
      <c r="S15" s="1"/>
      <c r="T15" s="1">
        <f>AVERAGE(E15,K15,Q15)</f>
        <v>0.51755662122259516</v>
      </c>
      <c r="U15" s="1">
        <f>_xlfn.STDEV.P(E15,K15,Q15)</f>
        <v>8.5176355316799846E-2</v>
      </c>
      <c r="V15" s="1"/>
      <c r="W15" s="1"/>
      <c r="X15" s="1"/>
      <c r="Y15" s="1"/>
    </row>
    <row r="16" spans="1:2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x14ac:dyDescent="0.25">
      <c r="A18" s="2" t="s">
        <v>19</v>
      </c>
      <c r="B18" s="1"/>
      <c r="C18" s="1"/>
      <c r="D18" s="1"/>
      <c r="E18" s="1"/>
      <c r="F18" s="1"/>
      <c r="G18" s="2" t="s">
        <v>20</v>
      </c>
      <c r="H18" s="1"/>
      <c r="I18" s="1"/>
      <c r="J18" s="1"/>
      <c r="K18" s="1"/>
      <c r="L18" s="1"/>
      <c r="M18" s="2" t="s">
        <v>21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x14ac:dyDescent="0.25">
      <c r="A19" s="1"/>
      <c r="B19" s="1" t="s">
        <v>2</v>
      </c>
      <c r="C19" s="1" t="s">
        <v>4</v>
      </c>
      <c r="D19" s="1" t="s">
        <v>12</v>
      </c>
      <c r="E19" s="1" t="s">
        <v>22</v>
      </c>
      <c r="F19" s="1"/>
      <c r="G19" s="1" t="s">
        <v>13</v>
      </c>
      <c r="H19" s="1" t="s">
        <v>2</v>
      </c>
      <c r="I19" s="1" t="s">
        <v>4</v>
      </c>
      <c r="J19" s="1" t="s">
        <v>12</v>
      </c>
      <c r="K19" s="1" t="s">
        <v>22</v>
      </c>
      <c r="L19" s="1"/>
      <c r="M19" s="1"/>
      <c r="N19" s="1" t="s">
        <v>2</v>
      </c>
      <c r="O19" s="1" t="s">
        <v>4</v>
      </c>
      <c r="P19" s="1" t="s">
        <v>12</v>
      </c>
      <c r="Q19" s="1" t="s">
        <v>22</v>
      </c>
      <c r="R19" s="1"/>
      <c r="S19" s="1"/>
      <c r="T19" s="1" t="s">
        <v>14</v>
      </c>
      <c r="U19" s="1" t="s">
        <v>15</v>
      </c>
      <c r="V19" s="1"/>
      <c r="W19" s="1"/>
      <c r="X19" s="1"/>
      <c r="Y19" s="1"/>
    </row>
    <row r="20" spans="1:25" x14ac:dyDescent="0.25">
      <c r="A20" s="1" t="s">
        <v>6</v>
      </c>
      <c r="B20" s="1">
        <v>7.04</v>
      </c>
      <c r="C20" s="1">
        <v>3.06</v>
      </c>
      <c r="D20" s="1">
        <f t="shared" ref="D20:D22" si="12">B20/C20</f>
        <v>2.3006535947712417</v>
      </c>
      <c r="E20" s="1">
        <f>D20/D$21</f>
        <v>0.1686696183849884</v>
      </c>
      <c r="F20" s="1"/>
      <c r="G20" s="1" t="s">
        <v>6</v>
      </c>
      <c r="H20" s="1">
        <v>2.63</v>
      </c>
      <c r="I20" s="1">
        <v>3.55</v>
      </c>
      <c r="J20" s="1">
        <f>H20/I20</f>
        <v>0.74084507042253522</v>
      </c>
      <c r="K20" s="1">
        <f>J20/J$21</f>
        <v>0.18072844711581595</v>
      </c>
      <c r="L20" s="1"/>
      <c r="M20" s="1" t="s">
        <v>6</v>
      </c>
      <c r="N20" s="1">
        <v>4.58</v>
      </c>
      <c r="O20" s="1">
        <v>2.79</v>
      </c>
      <c r="P20" s="1">
        <f>N20/O20</f>
        <v>1.6415770609318996</v>
      </c>
      <c r="Q20" s="1">
        <f>P20/P$21</f>
        <v>0.18232783386686366</v>
      </c>
      <c r="R20" s="1"/>
      <c r="S20" s="1"/>
      <c r="T20" s="1">
        <f>AVERAGE(E20,K20,Q20)</f>
        <v>0.17724196645588933</v>
      </c>
      <c r="U20" s="1">
        <f>_xlfn.STDEV.P(E20,K20,Q20)</f>
        <v>6.0966314787411387E-3</v>
      </c>
      <c r="V20" s="1"/>
      <c r="W20" s="1"/>
      <c r="X20" s="1"/>
      <c r="Y20" s="1"/>
    </row>
    <row r="21" spans="1:25" x14ac:dyDescent="0.25">
      <c r="A21" s="1" t="s">
        <v>7</v>
      </c>
      <c r="B21" s="1">
        <v>34.1</v>
      </c>
      <c r="C21" s="1">
        <v>2.5</v>
      </c>
      <c r="D21" s="1">
        <f t="shared" si="12"/>
        <v>13.64</v>
      </c>
      <c r="E21" s="1">
        <f>D21/D$21</f>
        <v>1</v>
      </c>
      <c r="F21" s="1"/>
      <c r="G21" s="1" t="s">
        <v>7</v>
      </c>
      <c r="H21" s="1">
        <v>15.7</v>
      </c>
      <c r="I21" s="1">
        <v>3.83</v>
      </c>
      <c r="J21" s="1">
        <f t="shared" ref="J21:J22" si="13">H21/I21</f>
        <v>4.099216710182767</v>
      </c>
      <c r="K21" s="1">
        <f t="shared" ref="K21:K22" si="14">J21/J$21</f>
        <v>1</v>
      </c>
      <c r="L21" s="1"/>
      <c r="M21" s="1" t="s">
        <v>17</v>
      </c>
      <c r="N21" s="1">
        <v>26.2</v>
      </c>
      <c r="O21" s="1">
        <v>2.91</v>
      </c>
      <c r="P21" s="1">
        <f t="shared" ref="P21:P22" si="15">N21/O21</f>
        <v>9.0034364261168385</v>
      </c>
      <c r="Q21" s="1">
        <f t="shared" ref="Q21:Q22" si="16">P21/P$21</f>
        <v>1</v>
      </c>
      <c r="R21" s="1"/>
      <c r="S21" s="1"/>
      <c r="T21" s="1">
        <f>AVERAGE(E21,K21,Q21)</f>
        <v>1</v>
      </c>
      <c r="U21" s="1">
        <f>_xlfn.STDEV.P(E21,K21,Q21)</f>
        <v>0</v>
      </c>
      <c r="V21" s="1"/>
      <c r="W21" s="1"/>
      <c r="X21" s="1"/>
      <c r="Y21" s="1"/>
    </row>
    <row r="22" spans="1:25" x14ac:dyDescent="0.25">
      <c r="A22" s="1" t="s">
        <v>8</v>
      </c>
      <c r="B22" s="1">
        <v>5.8</v>
      </c>
      <c r="C22" s="1">
        <v>2.48</v>
      </c>
      <c r="D22" s="1">
        <f t="shared" si="12"/>
        <v>2.338709677419355</v>
      </c>
      <c r="E22" s="1">
        <f>D22/D$21</f>
        <v>0.17145965376974742</v>
      </c>
      <c r="F22" s="1"/>
      <c r="G22" s="1" t="s">
        <v>8</v>
      </c>
      <c r="H22" s="1">
        <v>2.14</v>
      </c>
      <c r="I22" s="1">
        <v>3.25</v>
      </c>
      <c r="J22" s="1">
        <f t="shared" si="13"/>
        <v>0.65846153846153854</v>
      </c>
      <c r="K22" s="1">
        <f t="shared" si="14"/>
        <v>0.16063106320431167</v>
      </c>
      <c r="L22" s="1"/>
      <c r="M22" s="1" t="s">
        <v>8</v>
      </c>
      <c r="N22" s="1">
        <v>4.1399999999999997</v>
      </c>
      <c r="O22" s="1">
        <v>3.01</v>
      </c>
      <c r="P22" s="1">
        <f t="shared" si="15"/>
        <v>1.3754152823920265</v>
      </c>
      <c r="Q22" s="1">
        <f t="shared" si="16"/>
        <v>0.15276559052522126</v>
      </c>
      <c r="R22" s="1"/>
      <c r="S22" s="1"/>
      <c r="T22" s="1">
        <f>AVERAGE(E22,K22,Q22)</f>
        <v>0.16161876916642678</v>
      </c>
      <c r="U22" s="1">
        <f>_xlfn.STDEV.P(E22,K22,Q22)</f>
        <v>7.663709826112689E-3</v>
      </c>
      <c r="V22" s="1"/>
      <c r="W22" s="1"/>
      <c r="X22" s="1"/>
      <c r="Y22" s="1"/>
    </row>
    <row r="23" spans="1:2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x14ac:dyDescent="0.25">
      <c r="A25" s="2" t="s">
        <v>19</v>
      </c>
      <c r="B25" s="1"/>
      <c r="C25" s="1"/>
      <c r="D25" s="1"/>
      <c r="E25" s="1"/>
      <c r="F25" s="1"/>
      <c r="G25" s="2" t="s">
        <v>20</v>
      </c>
      <c r="H25" s="1"/>
      <c r="I25" s="1"/>
      <c r="J25" s="1"/>
      <c r="K25" s="1"/>
      <c r="L25" s="1"/>
      <c r="M25" s="2" t="s">
        <v>21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x14ac:dyDescent="0.25">
      <c r="A26" s="1"/>
      <c r="B26" s="1" t="s">
        <v>3</v>
      </c>
      <c r="C26" s="1" t="s">
        <v>4</v>
      </c>
      <c r="D26" s="1" t="s">
        <v>5</v>
      </c>
      <c r="E26" s="1" t="s">
        <v>22</v>
      </c>
      <c r="F26" s="1"/>
      <c r="G26" s="1"/>
      <c r="H26" s="1" t="s">
        <v>3</v>
      </c>
      <c r="I26" s="1" t="s">
        <v>4</v>
      </c>
      <c r="J26" s="1" t="s">
        <v>5</v>
      </c>
      <c r="K26" s="1" t="s">
        <v>22</v>
      </c>
      <c r="L26" s="1"/>
      <c r="M26" s="1"/>
      <c r="N26" s="1" t="s">
        <v>3</v>
      </c>
      <c r="O26" s="1" t="s">
        <v>4</v>
      </c>
      <c r="P26" s="1" t="s">
        <v>5</v>
      </c>
      <c r="Q26" s="1" t="s">
        <v>22</v>
      </c>
      <c r="R26" s="1"/>
      <c r="S26" s="1"/>
      <c r="T26" s="1" t="s">
        <v>14</v>
      </c>
      <c r="U26" s="1" t="s">
        <v>15</v>
      </c>
      <c r="V26" s="1"/>
      <c r="W26" s="1"/>
      <c r="X26" s="1"/>
      <c r="Y26" s="1"/>
    </row>
    <row r="27" spans="1:25" x14ac:dyDescent="0.25">
      <c r="A27" s="1" t="s">
        <v>6</v>
      </c>
      <c r="B27" s="1">
        <v>19.8</v>
      </c>
      <c r="C27" s="1">
        <v>2.2200000000000002</v>
      </c>
      <c r="D27" s="1">
        <f t="shared" ref="D27:D29" si="17">B27/C27</f>
        <v>8.9189189189189193</v>
      </c>
      <c r="E27" s="1">
        <f>D27/D$28</f>
        <v>0.47291011942174727</v>
      </c>
      <c r="F27" s="1"/>
      <c r="G27" s="1" t="s">
        <v>6</v>
      </c>
      <c r="H27" s="1">
        <v>19.3</v>
      </c>
      <c r="I27" s="1">
        <v>2.06</v>
      </c>
      <c r="J27" s="1">
        <f>H27/I27</f>
        <v>9.3689320388349522</v>
      </c>
      <c r="K27" s="1">
        <f>J27/J$28</f>
        <v>0.37167828980354622</v>
      </c>
      <c r="L27" s="1"/>
      <c r="M27" s="1" t="s">
        <v>6</v>
      </c>
      <c r="N27" s="1">
        <v>11</v>
      </c>
      <c r="O27" s="1">
        <v>3.56</v>
      </c>
      <c r="P27" s="1">
        <f>N27/O27</f>
        <v>3.089887640449438</v>
      </c>
      <c r="Q27" s="1">
        <f>P27/P$28</f>
        <v>0.43284501967477357</v>
      </c>
      <c r="R27" s="1"/>
      <c r="S27" s="1"/>
      <c r="T27" s="1">
        <f>AVERAGE(E27,K27,Q27)</f>
        <v>0.42581114296668904</v>
      </c>
      <c r="U27" s="1">
        <f>_xlfn.STDEV.P(E27,K27,Q27)</f>
        <v>4.1625932607134236E-2</v>
      </c>
      <c r="V27" s="1"/>
      <c r="W27" s="1"/>
      <c r="X27" s="1"/>
      <c r="Y27" s="1"/>
    </row>
    <row r="28" spans="1:25" x14ac:dyDescent="0.25">
      <c r="A28" s="1" t="s">
        <v>7</v>
      </c>
      <c r="B28" s="1">
        <v>43</v>
      </c>
      <c r="C28" s="1">
        <v>2.2799999999999998</v>
      </c>
      <c r="D28" s="1">
        <f t="shared" si="17"/>
        <v>18.859649122807021</v>
      </c>
      <c r="E28" s="1">
        <f t="shared" ref="E28:E29" si="18">D28/D$28</f>
        <v>1</v>
      </c>
      <c r="F28" s="1"/>
      <c r="G28" s="1" t="s">
        <v>7</v>
      </c>
      <c r="H28" s="1">
        <v>42.6</v>
      </c>
      <c r="I28" s="1">
        <v>1.69</v>
      </c>
      <c r="J28" s="1">
        <f t="shared" ref="J28:J29" si="19">H28/I28</f>
        <v>25.207100591715978</v>
      </c>
      <c r="K28" s="1">
        <f t="shared" ref="K28:K29" si="20">J28/J$28</f>
        <v>1</v>
      </c>
      <c r="L28" s="1"/>
      <c r="M28" s="1" t="s">
        <v>17</v>
      </c>
      <c r="N28" s="1">
        <v>23.7</v>
      </c>
      <c r="O28" s="1">
        <v>3.32</v>
      </c>
      <c r="P28" s="1">
        <f t="shared" ref="P28:P29" si="21">N28/O28</f>
        <v>7.1385542168674698</v>
      </c>
      <c r="Q28" s="1">
        <f t="shared" ref="Q28:Q29" si="22">P28/P$28</f>
        <v>1</v>
      </c>
      <c r="R28" s="1"/>
      <c r="S28" s="1"/>
      <c r="T28" s="1">
        <f>AVERAGE(E28,K28,Q28)</f>
        <v>1</v>
      </c>
      <c r="U28" s="1">
        <f>_xlfn.STDEV.P(E28,K28,Q28)</f>
        <v>0</v>
      </c>
      <c r="V28" s="1"/>
      <c r="W28" s="1"/>
      <c r="X28" s="1"/>
      <c r="Y28" s="1"/>
    </row>
    <row r="29" spans="1:25" x14ac:dyDescent="0.25">
      <c r="A29" s="1" t="s">
        <v>8</v>
      </c>
      <c r="B29" s="1">
        <v>15.5</v>
      </c>
      <c r="C29" s="1">
        <v>1.78</v>
      </c>
      <c r="D29" s="1">
        <f t="shared" si="17"/>
        <v>8.7078651685393265</v>
      </c>
      <c r="E29" s="1">
        <f t="shared" si="18"/>
        <v>0.46171936242487582</v>
      </c>
      <c r="F29" s="1"/>
      <c r="G29" s="1" t="s">
        <v>8</v>
      </c>
      <c r="H29" s="1">
        <v>14.7</v>
      </c>
      <c r="I29" s="1">
        <v>1.71</v>
      </c>
      <c r="J29" s="1">
        <f t="shared" si="19"/>
        <v>8.5964912280701746</v>
      </c>
      <c r="K29" s="1">
        <f t="shared" si="20"/>
        <v>0.34103451116053035</v>
      </c>
      <c r="L29" s="1"/>
      <c r="M29" s="1" t="s">
        <v>8</v>
      </c>
      <c r="N29" s="1">
        <v>8.58</v>
      </c>
      <c r="O29" s="1">
        <v>3.25</v>
      </c>
      <c r="P29" s="1">
        <f t="shared" si="21"/>
        <v>2.64</v>
      </c>
      <c r="Q29" s="1">
        <f t="shared" si="22"/>
        <v>0.36982278481012659</v>
      </c>
      <c r="R29" s="1"/>
      <c r="S29" s="1"/>
      <c r="T29" s="1">
        <f>AVERAGE(E29,K29,Q29)</f>
        <v>0.39085888613184427</v>
      </c>
      <c r="U29" s="1">
        <f>_xlfn.STDEV.P(E29,K29,Q29)</f>
        <v>5.1465823613264183E-2</v>
      </c>
      <c r="V29" s="1"/>
      <c r="W29" s="1"/>
      <c r="X29" s="1"/>
      <c r="Y29" s="1"/>
    </row>
    <row r="30" spans="1:2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1 - Supplement3</vt:lpstr>
    </vt:vector>
  </TitlesOfParts>
  <Company>UNM Health Sciences Center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UNM HSC</dc:creator>
  <cp:lastModifiedBy>HSC Employee</cp:lastModifiedBy>
  <dcterms:created xsi:type="dcterms:W3CDTF">2020-06-06T18:32:06Z</dcterms:created>
  <dcterms:modified xsi:type="dcterms:W3CDTF">2021-09-08T16:16:26Z</dcterms:modified>
</cp:coreProperties>
</file>