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Cell Path\Lidke Lab\Rachel\RonEGFR_Colocalization\figures\Revised Figures - Final\SourceData\"/>
    </mc:Choice>
  </mc:AlternateContent>
  <bookViews>
    <workbookView xWindow="0" yWindow="0" windowWidth="23100" windowHeight="9840" activeTab="2"/>
  </bookViews>
  <sheets>
    <sheet name="Figure 5A" sheetId="1" r:id="rId1"/>
    <sheet name="Figure 5B" sheetId="2" r:id="rId2"/>
    <sheet name="Figure 5a 5b Statistic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2" l="1"/>
  <c r="L13" i="2"/>
  <c r="E13" i="2"/>
  <c r="R12" i="2"/>
  <c r="L12" i="2"/>
  <c r="M12" i="2" s="1"/>
  <c r="E12" i="2"/>
  <c r="F12" i="2" s="1"/>
  <c r="R11" i="2"/>
  <c r="S11" i="2" s="1"/>
  <c r="L11" i="2"/>
  <c r="E11" i="2"/>
  <c r="R10" i="2"/>
  <c r="S10" i="2" s="1"/>
  <c r="L10" i="2"/>
  <c r="E10" i="2"/>
  <c r="F10" i="2" s="1"/>
  <c r="R9" i="2"/>
  <c r="S9" i="2" s="1"/>
  <c r="L9" i="2"/>
  <c r="M9" i="2" s="1"/>
  <c r="F9" i="2"/>
  <c r="E9" i="2"/>
  <c r="R8" i="2"/>
  <c r="S13" i="2" s="1"/>
  <c r="L8" i="2"/>
  <c r="M8" i="2" s="1"/>
  <c r="E8" i="2"/>
  <c r="F8" i="2" s="1"/>
  <c r="R7" i="2"/>
  <c r="S7" i="2" s="1"/>
  <c r="L7" i="2"/>
  <c r="M7" i="2" s="1"/>
  <c r="E7" i="2"/>
  <c r="F7" i="2" s="1"/>
  <c r="F13" i="2" l="1"/>
  <c r="F11" i="2"/>
  <c r="M11" i="2"/>
  <c r="M13" i="2"/>
  <c r="S8" i="2"/>
  <c r="X8" i="2" s="1"/>
  <c r="M10" i="2"/>
  <c r="X10" i="2" s="1"/>
  <c r="W12" i="2"/>
  <c r="W11" i="2"/>
  <c r="X11" i="2"/>
  <c r="W7" i="2"/>
  <c r="X7" i="2"/>
  <c r="X9" i="2"/>
  <c r="W9" i="2"/>
  <c r="W8" i="2"/>
  <c r="X13" i="2"/>
  <c r="W13" i="2"/>
  <c r="S12" i="2"/>
  <c r="X12" i="2" s="1"/>
  <c r="R13" i="1"/>
  <c r="R12" i="1"/>
  <c r="R11" i="1"/>
  <c r="R10" i="1"/>
  <c r="R9" i="1"/>
  <c r="R8" i="1"/>
  <c r="S8" i="1" s="1"/>
  <c r="R7" i="1"/>
  <c r="S7" i="1" s="1"/>
  <c r="L13" i="1"/>
  <c r="M13" i="1" s="1"/>
  <c r="L10" i="1"/>
  <c r="L12" i="1"/>
  <c r="L9" i="1"/>
  <c r="L11" i="1"/>
  <c r="L8" i="1"/>
  <c r="M8" i="1" s="1"/>
  <c r="L7" i="1"/>
  <c r="E13" i="1"/>
  <c r="E12" i="1"/>
  <c r="F12" i="1" s="1"/>
  <c r="E11" i="1"/>
  <c r="E10" i="1"/>
  <c r="E9" i="1"/>
  <c r="E8" i="1"/>
  <c r="F8" i="1" s="1"/>
  <c r="E7" i="1"/>
  <c r="W10" i="2" l="1"/>
  <c r="M10" i="1"/>
  <c r="M9" i="1"/>
  <c r="M12" i="1"/>
  <c r="S11" i="1"/>
  <c r="S10" i="1"/>
  <c r="F9" i="1"/>
  <c r="F10" i="1"/>
  <c r="F11" i="1"/>
  <c r="F13" i="1"/>
  <c r="M7" i="1"/>
  <c r="F7" i="1"/>
  <c r="W8" i="1"/>
  <c r="X8" i="1"/>
  <c r="S13" i="1"/>
  <c r="S12" i="1"/>
  <c r="M11" i="1"/>
  <c r="S9" i="1"/>
  <c r="X10" i="1" l="1"/>
  <c r="W10" i="1"/>
  <c r="W12" i="1"/>
  <c r="W11" i="1"/>
  <c r="W13" i="1"/>
  <c r="W7" i="1"/>
  <c r="X12" i="1"/>
  <c r="X7" i="1"/>
  <c r="W9" i="1"/>
  <c r="X9" i="1"/>
  <c r="X13" i="1"/>
  <c r="X11" i="1"/>
</calcChain>
</file>

<file path=xl/sharedStrings.xml><?xml version="1.0" encoding="utf-8"?>
<sst xmlns="http://schemas.openxmlformats.org/spreadsheetml/2006/main" count="418" uniqueCount="116">
  <si>
    <t>PY20+PY99</t>
  </si>
  <si>
    <t>RON</t>
  </si>
  <si>
    <t>PY/RON</t>
  </si>
  <si>
    <t>normalized</t>
  </si>
  <si>
    <t>No Tx</t>
  </si>
  <si>
    <t>EGF</t>
  </si>
  <si>
    <t>EGF + Afatinib</t>
  </si>
  <si>
    <t>EGF + 1uM BMS</t>
  </si>
  <si>
    <t>MSP</t>
  </si>
  <si>
    <t>MSP + Afatinib</t>
  </si>
  <si>
    <t>MSP + 1uM BMS</t>
  </si>
  <si>
    <t>EGFR</t>
  </si>
  <si>
    <t>PY1068</t>
  </si>
  <si>
    <t>PY1068/EGFR</t>
  </si>
  <si>
    <t>EGF + 10uM Afatinib</t>
  </si>
  <si>
    <t>PY20 + PY99</t>
  </si>
  <si>
    <t>50 nM EGF</t>
  </si>
  <si>
    <t>5 nM MSP</t>
  </si>
  <si>
    <t>EGF + 5nM BMS777607</t>
  </si>
  <si>
    <t>MSP + 10uM Afatinib</t>
  </si>
  <si>
    <t>MSP + 5nM BMS777607</t>
  </si>
  <si>
    <t>EGF + 1 uM BMS</t>
  </si>
  <si>
    <t>MSP + 1 uM BMS</t>
  </si>
  <si>
    <t xml:space="preserve">MSP </t>
  </si>
  <si>
    <t>50 nM EGF + 10 uM Afatinib</t>
  </si>
  <si>
    <t>50 nM EGF + 1 uM BMS777607</t>
  </si>
  <si>
    <t>5 nM MSP + 10 uM Afatinib</t>
  </si>
  <si>
    <t>5 nM MSP + 1 uM BMS777607</t>
  </si>
  <si>
    <t>average</t>
  </si>
  <si>
    <t>std dev(S)</t>
  </si>
  <si>
    <t>EGF + 10 Afatinib</t>
  </si>
  <si>
    <t>EGF + 1 BMS</t>
  </si>
  <si>
    <t>MSP + 10 Afatinib</t>
  </si>
  <si>
    <t>MSP + 1 BMS</t>
  </si>
  <si>
    <t>Replicate3</t>
  </si>
  <si>
    <t>Replicate2</t>
  </si>
  <si>
    <t>Replicate1</t>
  </si>
  <si>
    <t>Replicate 2</t>
  </si>
  <si>
    <t>Figure 5A - Source data 1</t>
  </si>
  <si>
    <t>Figure 5B - Source data 1</t>
  </si>
  <si>
    <t>Parameter</t>
  </si>
  <si>
    <t>Table Analyzed</t>
  </si>
  <si>
    <t>Data 3</t>
  </si>
  <si>
    <t>Two-way ANOVA</t>
  </si>
  <si>
    <t>Source of Variation</t>
  </si>
  <si>
    <t>% of total variation</t>
  </si>
  <si>
    <t>P value</t>
  </si>
  <si>
    <t>Interaction</t>
  </si>
  <si>
    <t>&lt; 0.0001</t>
  </si>
  <si>
    <t>inhibitors</t>
  </si>
  <si>
    <t>phosphorylation</t>
  </si>
  <si>
    <t>P value summary</t>
  </si>
  <si>
    <t>Significant?</t>
  </si>
  <si>
    <t>***</t>
  </si>
  <si>
    <t>Yes</t>
  </si>
  <si>
    <t>Df</t>
  </si>
  <si>
    <t>Sum-of-squares</t>
  </si>
  <si>
    <t>Mean square</t>
  </si>
  <si>
    <t>F</t>
  </si>
  <si>
    <t>Residual</t>
  </si>
  <si>
    <t>Number of missing values</t>
  </si>
  <si>
    <t>Bonferroni posttests</t>
  </si>
  <si>
    <t>No Treatment vs 50 nM EGF</t>
  </si>
  <si>
    <t>No Treatment</t>
  </si>
  <si>
    <t>Difference</t>
  </si>
  <si>
    <t>95% CI of diff.</t>
  </si>
  <si>
    <t>0.4179 to 1.001</t>
  </si>
  <si>
    <t>0.6334 to 1.216</t>
  </si>
  <si>
    <t>t</t>
  </si>
  <si>
    <t>Summary</t>
  </si>
  <si>
    <t>P&lt;0.001</t>
  </si>
  <si>
    <t>No Treatment vs EGF + 10 uM Afatinib</t>
  </si>
  <si>
    <t>EGF + 10 uM Afatinib</t>
  </si>
  <si>
    <t>-0.3857 to 0.1971</t>
  </si>
  <si>
    <t>-0.2958 to 0.2870</t>
  </si>
  <si>
    <t>P &gt; 0.05</t>
  </si>
  <si>
    <t>ns</t>
  </si>
  <si>
    <t>No Treatment vs EGF + 1 um BMS777607</t>
  </si>
  <si>
    <t>EGF + 1 um BMS777607</t>
  </si>
  <si>
    <t>0.4480 to 1.031</t>
  </si>
  <si>
    <t>0.03109 to 0.6139</t>
  </si>
  <si>
    <t>P&lt;0.01</t>
  </si>
  <si>
    <t>**</t>
  </si>
  <si>
    <t>No Treatment vs 5 nM MSP</t>
  </si>
  <si>
    <t>-0.2675 to 0.3153</t>
  </si>
  <si>
    <t>0.08870 to 0.6715</t>
  </si>
  <si>
    <t>No Treatment vs MSP + 10 uM Afatinib</t>
  </si>
  <si>
    <t>MSP + 10 uM Afatinib</t>
  </si>
  <si>
    <t>-0.4620 to 0.1208</t>
  </si>
  <si>
    <t>-0.04338 to 0.5394</t>
  </si>
  <si>
    <t>P &lt; 0.05</t>
  </si>
  <si>
    <t>*</t>
  </si>
  <si>
    <t>No Treatment vs MSP + 1 uM BMS777607</t>
  </si>
  <si>
    <t>MSP + 1 uM BMS777607</t>
  </si>
  <si>
    <t>-0.2676 to 0.3152</t>
  </si>
  <si>
    <t>-0.3441 to 0.2387</t>
  </si>
  <si>
    <t>Compared to no treatment</t>
  </si>
  <si>
    <t>Compared to 50 nM EGF</t>
  </si>
  <si>
    <t>50 nM EGF vs No Treatment</t>
  </si>
  <si>
    <t>-1.001 to -0.4179</t>
  </si>
  <si>
    <t>-1.216 to -0.6334</t>
  </si>
  <si>
    <t>50 nM EGF vs EGF + 10 uM Afatinib</t>
  </si>
  <si>
    <t>-1.095 to -0.5122</t>
  </si>
  <si>
    <t>-1.221 to -0.6379</t>
  </si>
  <si>
    <t>50 nM EGF vs EGF + 1 um BMS777607</t>
  </si>
  <si>
    <t>-0.2613 to 0.3215</t>
  </si>
  <si>
    <t>-0.8937 to -0.3109</t>
  </si>
  <si>
    <t>50 nM EGF vs 5 nM MSP</t>
  </si>
  <si>
    <t>-0.9768 to -0.3940</t>
  </si>
  <si>
    <t>-0.8361 to -0.2533</t>
  </si>
  <si>
    <t>50 nM EGF vs MSP + 10 uM Afatinib</t>
  </si>
  <si>
    <t>-1.171 to -0.5885</t>
  </si>
  <si>
    <t>-0.9682 to -0.3854</t>
  </si>
  <si>
    <t>50 nM EGF vs MSP + 1 uM BMS777607</t>
  </si>
  <si>
    <t>-0.9769 to -0.3941</t>
  </si>
  <si>
    <t>-1.269 to -0.6861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</si>
</sst>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3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2"/>
  <sheetViews>
    <sheetView zoomScaleNormal="100" workbookViewId="0">
      <selection activeCell="I42" sqref="I42"/>
    </sheetView>
  </sheetViews>
  <sheetFormatPr defaultRowHeight="12" x14ac:dyDescent="0.2"/>
  <cols>
    <col min="1" max="1" width="9.140625" style="1"/>
    <col min="2" max="2" width="14.140625" style="1" customWidth="1"/>
    <col min="3" max="16384" width="9.140625" style="1"/>
  </cols>
  <sheetData>
    <row r="1" spans="2:25" ht="12.75" thickBot="1" x14ac:dyDescent="0.25"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2:25" ht="12.75" thickBot="1" x14ac:dyDescent="0.25">
      <c r="B2" s="4" t="s">
        <v>38</v>
      </c>
      <c r="C2" s="5"/>
      <c r="D2" s="5"/>
      <c r="E2" s="5"/>
      <c r="F2" s="5"/>
      <c r="G2" s="5"/>
      <c r="H2" s="5"/>
      <c r="I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25" x14ac:dyDescent="0.2"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25" x14ac:dyDescent="0.2">
      <c r="B4" s="1" t="s">
        <v>36</v>
      </c>
      <c r="E4" s="2"/>
      <c r="F4" s="2"/>
      <c r="G4" s="2"/>
      <c r="H4" s="2"/>
      <c r="I4" s="2" t="s">
        <v>37</v>
      </c>
      <c r="J4" s="2"/>
      <c r="K4" s="2"/>
      <c r="L4" s="2"/>
      <c r="M4" s="2"/>
      <c r="N4" s="2"/>
      <c r="O4" s="2" t="s">
        <v>34</v>
      </c>
      <c r="P4" s="2"/>
      <c r="Q4" s="2"/>
      <c r="R4" s="2"/>
      <c r="S4" s="2"/>
      <c r="T4" s="2"/>
      <c r="U4" s="2"/>
      <c r="V4" s="2"/>
    </row>
    <row r="5" spans="2:25" x14ac:dyDescent="0.2"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2:25" x14ac:dyDescent="0.2">
      <c r="C6" s="1" t="s">
        <v>12</v>
      </c>
      <c r="D6" s="1" t="s">
        <v>11</v>
      </c>
      <c r="E6" s="2" t="s">
        <v>13</v>
      </c>
      <c r="F6" s="2" t="s">
        <v>3</v>
      </c>
      <c r="G6" s="2"/>
      <c r="H6" s="2"/>
      <c r="I6" s="2"/>
      <c r="J6" s="2" t="s">
        <v>12</v>
      </c>
      <c r="K6" s="2" t="s">
        <v>11</v>
      </c>
      <c r="L6" s="2" t="s">
        <v>13</v>
      </c>
      <c r="M6" s="2" t="s">
        <v>3</v>
      </c>
      <c r="N6" s="2"/>
      <c r="O6" s="2"/>
      <c r="P6" s="2" t="s">
        <v>12</v>
      </c>
      <c r="Q6" s="2" t="s">
        <v>11</v>
      </c>
      <c r="R6" s="2" t="s">
        <v>13</v>
      </c>
      <c r="S6" s="2" t="s">
        <v>3</v>
      </c>
      <c r="T6" s="2"/>
      <c r="U6" s="2"/>
      <c r="V6" s="2" t="s">
        <v>13</v>
      </c>
      <c r="W6" s="1" t="s">
        <v>28</v>
      </c>
      <c r="X6" s="1" t="s">
        <v>29</v>
      </c>
    </row>
    <row r="7" spans="2:25" x14ac:dyDescent="0.2">
      <c r="B7" s="1" t="s">
        <v>4</v>
      </c>
      <c r="C7" s="1">
        <v>29.4</v>
      </c>
      <c r="D7" s="1">
        <v>12.2</v>
      </c>
      <c r="E7" s="2">
        <f>C7/D7</f>
        <v>2.4098360655737707</v>
      </c>
      <c r="F7" s="2">
        <f>E7/$E$8</f>
        <v>0.38511620668188423</v>
      </c>
      <c r="G7" s="2"/>
      <c r="H7" s="2"/>
      <c r="I7" s="2" t="s">
        <v>4</v>
      </c>
      <c r="J7" s="2">
        <v>20.399999999999999</v>
      </c>
      <c r="K7" s="2">
        <v>21.9</v>
      </c>
      <c r="L7" s="2">
        <f>J7/K7</f>
        <v>0.93150684931506844</v>
      </c>
      <c r="M7" s="2">
        <f>L7/$L$8</f>
        <v>0.21982104266757158</v>
      </c>
      <c r="N7" s="2"/>
      <c r="O7" s="2" t="s">
        <v>4</v>
      </c>
      <c r="P7" s="2">
        <v>77.8</v>
      </c>
      <c r="Q7" s="2">
        <v>16</v>
      </c>
      <c r="R7" s="2">
        <f>P7/Q7</f>
        <v>4.8624999999999998</v>
      </c>
      <c r="S7" s="2">
        <f>R7/$R$8</f>
        <v>0.26727649006622517</v>
      </c>
      <c r="T7" s="2"/>
      <c r="U7" s="2"/>
      <c r="V7" s="2" t="s">
        <v>4</v>
      </c>
      <c r="W7" s="1">
        <f t="shared" ref="W7:W13" si="0">AVERAGE(F7,M7,S7)</f>
        <v>0.29073791313856034</v>
      </c>
      <c r="X7" s="1">
        <f t="shared" ref="X7:X13" si="1">_xlfn.STDEV.S(F7,M7,S7)</f>
        <v>8.5108469561283567E-2</v>
      </c>
    </row>
    <row r="8" spans="2:25" x14ac:dyDescent="0.2">
      <c r="B8" s="1" t="s">
        <v>16</v>
      </c>
      <c r="C8" s="1">
        <v>63.2</v>
      </c>
      <c r="D8" s="1">
        <v>10.1</v>
      </c>
      <c r="E8" s="2">
        <f t="shared" ref="E8:E13" si="2">C8/D8</f>
        <v>6.2574257425742577</v>
      </c>
      <c r="F8" s="2">
        <f t="shared" ref="F8:F13" si="3">E8/$E$8</f>
        <v>1</v>
      </c>
      <c r="G8" s="2"/>
      <c r="H8" s="2"/>
      <c r="I8" s="2" t="s">
        <v>16</v>
      </c>
      <c r="J8" s="2">
        <v>76.7</v>
      </c>
      <c r="K8" s="2">
        <v>18.100000000000001</v>
      </c>
      <c r="L8" s="2">
        <f t="shared" ref="L8" si="4">J8/K8</f>
        <v>4.2375690607734802</v>
      </c>
      <c r="M8" s="2">
        <f t="shared" ref="M8:M13" si="5">L8/$L$8</f>
        <v>1</v>
      </c>
      <c r="N8" s="2"/>
      <c r="O8" s="2" t="s">
        <v>5</v>
      </c>
      <c r="P8" s="2">
        <v>302</v>
      </c>
      <c r="Q8" s="2">
        <v>16.600000000000001</v>
      </c>
      <c r="R8" s="2">
        <f t="shared" ref="R8:R13" si="6">P8/Q8</f>
        <v>18.192771084337348</v>
      </c>
      <c r="S8" s="2">
        <f t="shared" ref="S8:S13" si="7">R8/$R$8</f>
        <v>1</v>
      </c>
      <c r="T8" s="2"/>
      <c r="U8" s="2"/>
      <c r="V8" s="2" t="s">
        <v>16</v>
      </c>
      <c r="W8" s="1">
        <f t="shared" si="0"/>
        <v>1</v>
      </c>
      <c r="X8" s="1">
        <f t="shared" si="1"/>
        <v>0</v>
      </c>
    </row>
    <row r="9" spans="2:25" x14ac:dyDescent="0.2">
      <c r="B9" s="1" t="s">
        <v>14</v>
      </c>
      <c r="C9" s="1">
        <v>9.7899999999999991</v>
      </c>
      <c r="D9" s="1">
        <v>11.3</v>
      </c>
      <c r="E9" s="2">
        <f t="shared" si="2"/>
        <v>0.86637168141592913</v>
      </c>
      <c r="F9" s="2">
        <f t="shared" si="3"/>
        <v>0.13845496807438107</v>
      </c>
      <c r="G9" s="2"/>
      <c r="H9" s="2"/>
      <c r="I9" s="2" t="s">
        <v>6</v>
      </c>
      <c r="J9" s="2">
        <v>7.91</v>
      </c>
      <c r="K9" s="2">
        <v>20.100000000000001</v>
      </c>
      <c r="L9" s="2">
        <f t="shared" ref="L9:L13" si="8">J9/K9</f>
        <v>0.39353233830845769</v>
      </c>
      <c r="M9" s="2">
        <f t="shared" si="5"/>
        <v>9.2867474881135392E-2</v>
      </c>
      <c r="N9" s="2"/>
      <c r="O9" s="2" t="s">
        <v>30</v>
      </c>
      <c r="P9" s="2">
        <v>127</v>
      </c>
      <c r="Q9" s="2">
        <v>19.5</v>
      </c>
      <c r="R9" s="2">
        <f t="shared" si="6"/>
        <v>6.5128205128205128</v>
      </c>
      <c r="S9" s="2">
        <f t="shared" si="7"/>
        <v>0.35798947189675667</v>
      </c>
      <c r="T9" s="2"/>
      <c r="U9" s="2"/>
      <c r="V9" s="2" t="s">
        <v>24</v>
      </c>
      <c r="W9" s="1">
        <f t="shared" si="0"/>
        <v>0.19643730495075773</v>
      </c>
      <c r="X9" s="1">
        <f t="shared" si="1"/>
        <v>0.14175289015615161</v>
      </c>
    </row>
    <row r="10" spans="2:25" x14ac:dyDescent="0.2">
      <c r="B10" s="1" t="s">
        <v>18</v>
      </c>
      <c r="C10" s="1">
        <v>54</v>
      </c>
      <c r="D10" s="1">
        <v>10.1</v>
      </c>
      <c r="E10" s="2">
        <f t="shared" si="2"/>
        <v>5.3465346534653468</v>
      </c>
      <c r="F10" s="2">
        <f t="shared" si="3"/>
        <v>0.85443037974683544</v>
      </c>
      <c r="G10" s="2"/>
      <c r="H10" s="2"/>
      <c r="I10" s="2" t="s">
        <v>21</v>
      </c>
      <c r="J10" s="2">
        <v>94.2</v>
      </c>
      <c r="K10" s="2">
        <v>17.2</v>
      </c>
      <c r="L10" s="2">
        <f t="shared" si="8"/>
        <v>5.4767441860465116</v>
      </c>
      <c r="M10" s="2">
        <f t="shared" si="5"/>
        <v>1.2924259422091509</v>
      </c>
      <c r="N10" s="2"/>
      <c r="O10" s="2" t="s">
        <v>31</v>
      </c>
      <c r="P10" s="2">
        <v>321</v>
      </c>
      <c r="Q10" s="2">
        <v>18.7</v>
      </c>
      <c r="R10" s="2">
        <f t="shared" si="6"/>
        <v>17.165775401069521</v>
      </c>
      <c r="S10" s="2">
        <f t="shared" si="7"/>
        <v>0.94354924389984784</v>
      </c>
      <c r="T10" s="2"/>
      <c r="U10" s="2"/>
      <c r="V10" s="2" t="s">
        <v>25</v>
      </c>
      <c r="W10" s="1">
        <f t="shared" si="0"/>
        <v>1.0301351886186114</v>
      </c>
      <c r="X10" s="1">
        <f t="shared" si="1"/>
        <v>0.2314797454450401</v>
      </c>
    </row>
    <row r="11" spans="2:25" x14ac:dyDescent="0.2">
      <c r="B11" s="1" t="s">
        <v>17</v>
      </c>
      <c r="C11" s="1">
        <v>22.6</v>
      </c>
      <c r="D11" s="1">
        <v>8.86</v>
      </c>
      <c r="E11" s="2">
        <f t="shared" si="2"/>
        <v>2.5507900677200905</v>
      </c>
      <c r="F11" s="2">
        <f t="shared" si="3"/>
        <v>0.40764208360716636</v>
      </c>
      <c r="G11" s="2"/>
      <c r="H11" s="2"/>
      <c r="I11" s="2" t="s">
        <v>17</v>
      </c>
      <c r="J11" s="2">
        <v>21.8</v>
      </c>
      <c r="K11" s="2">
        <v>20.100000000000001</v>
      </c>
      <c r="L11" s="2">
        <f t="shared" si="8"/>
        <v>1.0845771144278606</v>
      </c>
      <c r="M11" s="2">
        <f t="shared" si="5"/>
        <v>0.25594323039301536</v>
      </c>
      <c r="N11" s="2"/>
      <c r="O11" s="2" t="s">
        <v>23</v>
      </c>
      <c r="P11" s="2">
        <v>104</v>
      </c>
      <c r="Q11" s="2">
        <v>20.399999999999999</v>
      </c>
      <c r="R11" s="2">
        <f t="shared" si="6"/>
        <v>5.098039215686275</v>
      </c>
      <c r="S11" s="2">
        <f t="shared" si="7"/>
        <v>0.28022334761719264</v>
      </c>
      <c r="T11" s="2"/>
      <c r="U11" s="2"/>
      <c r="V11" s="2" t="s">
        <v>17</v>
      </c>
      <c r="W11" s="1">
        <f t="shared" si="0"/>
        <v>0.31460288720579149</v>
      </c>
      <c r="X11" s="1">
        <f t="shared" si="1"/>
        <v>8.1483741159602774E-2</v>
      </c>
    </row>
    <row r="12" spans="2:25" x14ac:dyDescent="0.2">
      <c r="B12" s="1" t="s">
        <v>19</v>
      </c>
      <c r="C12" s="1">
        <v>7.71</v>
      </c>
      <c r="D12" s="1">
        <v>11</v>
      </c>
      <c r="E12" s="2">
        <f t="shared" si="2"/>
        <v>0.70090909090909093</v>
      </c>
      <c r="F12" s="2">
        <f t="shared" si="3"/>
        <v>0.11201237054085156</v>
      </c>
      <c r="G12" s="2"/>
      <c r="H12" s="2"/>
      <c r="I12" s="2" t="s">
        <v>9</v>
      </c>
      <c r="J12" s="2">
        <v>7.74</v>
      </c>
      <c r="K12" s="2">
        <v>16.8</v>
      </c>
      <c r="L12" s="2">
        <f t="shared" si="8"/>
        <v>0.46071428571428569</v>
      </c>
      <c r="M12" s="2">
        <f t="shared" si="5"/>
        <v>0.10872136338238034</v>
      </c>
      <c r="N12" s="2"/>
      <c r="O12" s="2" t="s">
        <v>32</v>
      </c>
      <c r="P12" s="2">
        <v>48.5</v>
      </c>
      <c r="Q12" s="2">
        <v>19.100000000000001</v>
      </c>
      <c r="R12" s="2">
        <f t="shared" si="6"/>
        <v>2.5392670157068062</v>
      </c>
      <c r="S12" s="2">
        <f t="shared" si="7"/>
        <v>0.13957560417461254</v>
      </c>
      <c r="T12" s="2"/>
      <c r="U12" s="2"/>
      <c r="V12" s="2" t="s">
        <v>26</v>
      </c>
      <c r="W12" s="1">
        <f t="shared" si="0"/>
        <v>0.12010311269928148</v>
      </c>
      <c r="X12" s="1">
        <f t="shared" si="1"/>
        <v>1.694376360853482E-2</v>
      </c>
    </row>
    <row r="13" spans="2:25" x14ac:dyDescent="0.2">
      <c r="B13" s="1" t="s">
        <v>20</v>
      </c>
      <c r="C13" s="1">
        <v>18.5</v>
      </c>
      <c r="D13" s="1">
        <v>12.1</v>
      </c>
      <c r="E13" s="2">
        <f t="shared" si="2"/>
        <v>1.5289256198347108</v>
      </c>
      <c r="F13" s="2">
        <f t="shared" si="3"/>
        <v>0.24433779684067369</v>
      </c>
      <c r="G13" s="2"/>
      <c r="H13" s="2"/>
      <c r="I13" s="2" t="s">
        <v>22</v>
      </c>
      <c r="J13" s="2">
        <v>29.2</v>
      </c>
      <c r="K13" s="2">
        <v>17.600000000000001</v>
      </c>
      <c r="L13" s="2">
        <f t="shared" si="8"/>
        <v>1.6590909090909089</v>
      </c>
      <c r="M13" s="2">
        <f t="shared" si="5"/>
        <v>0.39151949745170084</v>
      </c>
      <c r="N13" s="2"/>
      <c r="O13" s="2" t="s">
        <v>33</v>
      </c>
      <c r="P13" s="2">
        <v>103</v>
      </c>
      <c r="Q13" s="2">
        <v>18.399999999999999</v>
      </c>
      <c r="R13" s="2">
        <f t="shared" si="6"/>
        <v>5.5978260869565224</v>
      </c>
      <c r="S13" s="2">
        <f t="shared" si="7"/>
        <v>0.30769507630290821</v>
      </c>
      <c r="T13" s="2"/>
      <c r="U13" s="2"/>
      <c r="V13" s="2" t="s">
        <v>27</v>
      </c>
      <c r="W13" s="1">
        <f t="shared" si="0"/>
        <v>0.3145174568650943</v>
      </c>
      <c r="X13" s="1">
        <f t="shared" si="1"/>
        <v>7.3827650010615531E-2</v>
      </c>
    </row>
    <row r="14" spans="2:25" x14ac:dyDescent="0.2"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2:25" x14ac:dyDescent="0.2"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2:25" x14ac:dyDescent="0.2">
      <c r="I16" s="2"/>
      <c r="J16" s="2"/>
      <c r="K16" s="2"/>
      <c r="L16" s="2"/>
      <c r="M16" s="2"/>
      <c r="N16" s="2"/>
      <c r="O16" s="2"/>
      <c r="P16" s="2"/>
    </row>
    <row r="17" spans="9:25" x14ac:dyDescent="0.2"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9:25" x14ac:dyDescent="0.2"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9:25" x14ac:dyDescent="0.2"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9:25" x14ac:dyDescent="0.2"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9:25" x14ac:dyDescent="0.2"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9:25" x14ac:dyDescent="0.2"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0"/>
  <sheetViews>
    <sheetView workbookViewId="0">
      <selection activeCell="B43" sqref="B43"/>
    </sheetView>
  </sheetViews>
  <sheetFormatPr defaultRowHeight="12" x14ac:dyDescent="0.2"/>
  <cols>
    <col min="1" max="1" width="9.140625" style="1"/>
    <col min="2" max="2" width="14.140625" style="1" customWidth="1"/>
    <col min="3" max="16384" width="9.140625" style="1"/>
  </cols>
  <sheetData>
    <row r="1" spans="2:25" ht="12.75" thickBot="1" x14ac:dyDescent="0.25"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2:25" ht="12.75" thickBot="1" x14ac:dyDescent="0.25">
      <c r="B2" s="4" t="s">
        <v>39</v>
      </c>
      <c r="C2" s="5"/>
      <c r="D2" s="5"/>
      <c r="E2" s="5"/>
      <c r="F2" s="5"/>
      <c r="G2" s="5"/>
      <c r="H2" s="5"/>
      <c r="I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25" x14ac:dyDescent="0.2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2"/>
      <c r="Y3" s="2"/>
    </row>
    <row r="4" spans="2:25" x14ac:dyDescent="0.2">
      <c r="B4" s="1" t="s">
        <v>36</v>
      </c>
      <c r="D4" s="3"/>
      <c r="E4" s="3"/>
      <c r="F4" s="3"/>
      <c r="G4" s="3"/>
      <c r="H4" s="3"/>
      <c r="I4" s="3" t="s">
        <v>35</v>
      </c>
      <c r="J4" s="3"/>
      <c r="K4" s="3"/>
      <c r="L4" s="3"/>
      <c r="M4" s="3"/>
      <c r="N4" s="3"/>
      <c r="O4" s="3" t="s">
        <v>34</v>
      </c>
      <c r="P4" s="3"/>
      <c r="Q4" s="3"/>
      <c r="R4" s="3"/>
      <c r="S4" s="3"/>
      <c r="T4" s="3"/>
    </row>
    <row r="5" spans="2:25" x14ac:dyDescent="0.2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5" x14ac:dyDescent="0.2">
      <c r="C6" s="1" t="s">
        <v>15</v>
      </c>
      <c r="D6" s="3" t="s">
        <v>1</v>
      </c>
      <c r="E6" s="3" t="s">
        <v>2</v>
      </c>
      <c r="F6" s="3" t="s">
        <v>3</v>
      </c>
      <c r="G6" s="3"/>
      <c r="H6" s="3"/>
      <c r="I6" s="3"/>
      <c r="J6" s="3" t="s">
        <v>0</v>
      </c>
      <c r="K6" s="3" t="s">
        <v>1</v>
      </c>
      <c r="L6" s="3" t="s">
        <v>2</v>
      </c>
      <c r="M6" s="3" t="s">
        <v>3</v>
      </c>
      <c r="N6" s="3"/>
      <c r="O6" s="3"/>
      <c r="P6" s="3" t="s">
        <v>0</v>
      </c>
      <c r="Q6" s="3" t="s">
        <v>1</v>
      </c>
      <c r="R6" s="3" t="s">
        <v>2</v>
      </c>
      <c r="S6" s="3" t="s">
        <v>3</v>
      </c>
      <c r="T6" s="3"/>
      <c r="V6" s="1" t="s">
        <v>2</v>
      </c>
      <c r="W6" s="1" t="s">
        <v>28</v>
      </c>
      <c r="X6" s="1" t="s">
        <v>29</v>
      </c>
    </row>
    <row r="7" spans="2:25" x14ac:dyDescent="0.2">
      <c r="B7" s="1" t="s">
        <v>4</v>
      </c>
      <c r="C7" s="1">
        <v>0.22</v>
      </c>
      <c r="D7" s="3">
        <v>3.56</v>
      </c>
      <c r="E7" s="3">
        <f>C7/D7</f>
        <v>6.1797752808988762E-2</v>
      </c>
      <c r="F7" s="3">
        <f>E7/$E$8</f>
        <v>3.3681582232735395E-2</v>
      </c>
      <c r="G7" s="3"/>
      <c r="H7" s="3"/>
      <c r="I7" s="3" t="s">
        <v>4</v>
      </c>
      <c r="J7" s="3">
        <v>0.128</v>
      </c>
      <c r="K7" s="3">
        <v>4.1100000000000003</v>
      </c>
      <c r="L7" s="3">
        <f>J7/K7</f>
        <v>3.1143552311435521E-2</v>
      </c>
      <c r="M7" s="3">
        <f>L7/$L$8</f>
        <v>2.4207652015002284E-2</v>
      </c>
      <c r="N7" s="3"/>
      <c r="O7" s="3" t="s">
        <v>4</v>
      </c>
      <c r="P7" s="3">
        <v>1.63</v>
      </c>
      <c r="Q7" s="3">
        <v>2.64</v>
      </c>
      <c r="R7" s="3">
        <f>P7/Q7</f>
        <v>0.61742424242424232</v>
      </c>
      <c r="S7" s="3">
        <f>R7/$R$8</f>
        <v>0.16759694477085779</v>
      </c>
      <c r="T7" s="3"/>
      <c r="V7" s="1" t="s">
        <v>4</v>
      </c>
      <c r="W7" s="1">
        <f t="shared" ref="W7:W13" si="0">AVERAGE(F7,M7,S7)</f>
        <v>7.5162059672865156E-2</v>
      </c>
      <c r="X7" s="1">
        <f t="shared" ref="X7:X13" si="1">_xlfn.STDEV.S(F7,M7,S7)</f>
        <v>8.0190989679339575E-2</v>
      </c>
    </row>
    <row r="8" spans="2:25" x14ac:dyDescent="0.2">
      <c r="B8" s="1" t="s">
        <v>16</v>
      </c>
      <c r="C8" s="1">
        <v>8.5500000000000007</v>
      </c>
      <c r="D8" s="3">
        <v>4.66</v>
      </c>
      <c r="E8" s="3">
        <f t="shared" ref="E8:E13" si="2">C8/D8</f>
        <v>1.8347639484978542</v>
      </c>
      <c r="F8" s="3">
        <f t="shared" ref="F8:F13" si="3">E8/$E$8</f>
        <v>1</v>
      </c>
      <c r="G8" s="3"/>
      <c r="H8" s="3"/>
      <c r="I8" s="3" t="s">
        <v>5</v>
      </c>
      <c r="J8" s="3">
        <v>4.58</v>
      </c>
      <c r="K8" s="3">
        <v>3.56</v>
      </c>
      <c r="L8" s="3">
        <f t="shared" ref="L8:L9" si="4">J8/K8</f>
        <v>1.2865168539325842</v>
      </c>
      <c r="M8" s="3">
        <f t="shared" ref="M8:M13" si="5">L8/$L$8</f>
        <v>1</v>
      </c>
      <c r="N8" s="3"/>
      <c r="O8" s="3" t="s">
        <v>5</v>
      </c>
      <c r="P8" s="3">
        <v>8.51</v>
      </c>
      <c r="Q8" s="3">
        <v>2.31</v>
      </c>
      <c r="R8" s="3">
        <f t="shared" ref="R8:R13" si="6">P8/Q8</f>
        <v>3.6839826839826837</v>
      </c>
      <c r="S8" s="3">
        <f t="shared" ref="S8:S13" si="7">R8/$R$8</f>
        <v>1</v>
      </c>
      <c r="T8" s="3"/>
      <c r="V8" s="1" t="s">
        <v>16</v>
      </c>
      <c r="W8" s="1">
        <f t="shared" si="0"/>
        <v>1</v>
      </c>
      <c r="X8" s="1">
        <f t="shared" si="1"/>
        <v>0</v>
      </c>
    </row>
    <row r="9" spans="2:25" x14ac:dyDescent="0.2">
      <c r="B9" s="1" t="s">
        <v>14</v>
      </c>
      <c r="C9" s="1">
        <v>0.51900000000000002</v>
      </c>
      <c r="D9" s="3">
        <v>5.47</v>
      </c>
      <c r="E9" s="3">
        <f t="shared" si="2"/>
        <v>9.4881170018281544E-2</v>
      </c>
      <c r="F9" s="3">
        <f t="shared" si="3"/>
        <v>5.1713011963180344E-2</v>
      </c>
      <c r="G9" s="3"/>
      <c r="H9" s="3"/>
      <c r="I9" s="3" t="s">
        <v>6</v>
      </c>
      <c r="J9" s="3">
        <v>0.377</v>
      </c>
      <c r="K9" s="3">
        <v>4.53</v>
      </c>
      <c r="L9" s="3">
        <f t="shared" si="4"/>
        <v>8.3222958057395144E-2</v>
      </c>
      <c r="M9" s="3">
        <f t="shared" si="5"/>
        <v>6.4688587485660864E-2</v>
      </c>
      <c r="N9" s="3"/>
      <c r="O9" s="3" t="s">
        <v>30</v>
      </c>
      <c r="P9" s="3">
        <v>1.0900000000000001</v>
      </c>
      <c r="Q9" s="3">
        <v>3.09</v>
      </c>
      <c r="R9" s="3">
        <f t="shared" si="6"/>
        <v>0.3527508090614887</v>
      </c>
      <c r="S9" s="3">
        <f t="shared" si="7"/>
        <v>9.5752569792248998E-2</v>
      </c>
      <c r="T9" s="3"/>
      <c r="V9" s="1" t="s">
        <v>24</v>
      </c>
      <c r="W9" s="1">
        <f t="shared" si="0"/>
        <v>7.0718056413696731E-2</v>
      </c>
      <c r="X9" s="1">
        <f t="shared" si="1"/>
        <v>2.2630433825063613E-2</v>
      </c>
    </row>
    <row r="10" spans="2:25" x14ac:dyDescent="0.2">
      <c r="B10" s="1" t="s">
        <v>18</v>
      </c>
      <c r="C10" s="1">
        <v>1.48</v>
      </c>
      <c r="D10" s="3">
        <v>4.9800000000000004</v>
      </c>
      <c r="E10" s="3">
        <f t="shared" si="2"/>
        <v>0.2971887550200803</v>
      </c>
      <c r="F10" s="3">
        <f t="shared" si="3"/>
        <v>0.16197656121562271</v>
      </c>
      <c r="G10" s="3"/>
      <c r="H10" s="3"/>
      <c r="I10" s="3" t="s">
        <v>7</v>
      </c>
      <c r="J10" s="3">
        <v>2.0499999999999998</v>
      </c>
      <c r="K10" s="3">
        <v>4.17</v>
      </c>
      <c r="L10" s="3">
        <f>J10/K10</f>
        <v>0.4916067146282973</v>
      </c>
      <c r="M10" s="3">
        <f t="shared" si="5"/>
        <v>0.38212224979841453</v>
      </c>
      <c r="N10" s="3"/>
      <c r="O10" s="3" t="s">
        <v>31</v>
      </c>
      <c r="P10" s="3">
        <v>6.98</v>
      </c>
      <c r="Q10" s="3">
        <v>2.92</v>
      </c>
      <c r="R10" s="3">
        <f t="shared" si="6"/>
        <v>2.3904109589041096</v>
      </c>
      <c r="S10" s="3">
        <f t="shared" si="7"/>
        <v>0.64886595946750802</v>
      </c>
      <c r="T10" s="3"/>
      <c r="V10" s="1" t="s">
        <v>25</v>
      </c>
      <c r="W10" s="1">
        <f t="shared" si="0"/>
        <v>0.3976549234938484</v>
      </c>
      <c r="X10" s="1">
        <f t="shared" si="1"/>
        <v>0.24381605668334774</v>
      </c>
    </row>
    <row r="11" spans="2:25" x14ac:dyDescent="0.2">
      <c r="B11" s="1" t="s">
        <v>17</v>
      </c>
      <c r="C11" s="1">
        <v>4.04</v>
      </c>
      <c r="D11" s="3">
        <v>4.6900000000000004</v>
      </c>
      <c r="E11" s="3">
        <f t="shared" si="2"/>
        <v>0.86140724946695091</v>
      </c>
      <c r="F11" s="3">
        <f t="shared" si="3"/>
        <v>0.46949213830596387</v>
      </c>
      <c r="G11" s="3"/>
      <c r="H11" s="3"/>
      <c r="I11" s="3" t="s">
        <v>8</v>
      </c>
      <c r="J11" s="3">
        <v>1.92</v>
      </c>
      <c r="K11" s="3">
        <v>4.8</v>
      </c>
      <c r="L11" s="3">
        <f>J11/K11</f>
        <v>0.4</v>
      </c>
      <c r="M11" s="3">
        <f t="shared" si="5"/>
        <v>0.3109170305676856</v>
      </c>
      <c r="N11" s="3"/>
      <c r="O11" s="3" t="s">
        <v>23</v>
      </c>
      <c r="P11" s="3">
        <v>6.75</v>
      </c>
      <c r="Q11" s="3">
        <v>3.13</v>
      </c>
      <c r="R11" s="3">
        <f t="shared" si="6"/>
        <v>2.1565495207667733</v>
      </c>
      <c r="S11" s="3">
        <f t="shared" si="7"/>
        <v>0.58538535757593968</v>
      </c>
      <c r="T11" s="3"/>
      <c r="V11" s="1" t="s">
        <v>17</v>
      </c>
      <c r="W11" s="1">
        <f t="shared" si="0"/>
        <v>0.45526484214986301</v>
      </c>
      <c r="X11" s="1">
        <f t="shared" si="1"/>
        <v>0.13778616621276815</v>
      </c>
    </row>
    <row r="12" spans="2:25" x14ac:dyDescent="0.2">
      <c r="B12" s="1" t="s">
        <v>19</v>
      </c>
      <c r="C12" s="1">
        <v>1.79</v>
      </c>
      <c r="D12" s="3">
        <v>3.84</v>
      </c>
      <c r="E12" s="3">
        <f t="shared" si="2"/>
        <v>0.46614583333333337</v>
      </c>
      <c r="F12" s="3">
        <f t="shared" si="3"/>
        <v>0.25406310916179337</v>
      </c>
      <c r="G12" s="3"/>
      <c r="H12" s="3"/>
      <c r="I12" s="3" t="s">
        <v>9</v>
      </c>
      <c r="J12" s="3">
        <v>2.0099999999999998</v>
      </c>
      <c r="K12" s="3">
        <v>4.6399999999999997</v>
      </c>
      <c r="L12" s="3">
        <f>J12/K12</f>
        <v>0.43318965517241376</v>
      </c>
      <c r="M12" s="3">
        <f t="shared" si="5"/>
        <v>0.33671510314711639</v>
      </c>
      <c r="N12" s="3"/>
      <c r="O12" s="3" t="s">
        <v>32</v>
      </c>
      <c r="P12" s="3">
        <v>3.6</v>
      </c>
      <c r="Q12" s="3">
        <v>2.58</v>
      </c>
      <c r="R12" s="3">
        <f t="shared" si="6"/>
        <v>1.3953488372093024</v>
      </c>
      <c r="S12" s="3">
        <f t="shared" si="7"/>
        <v>0.37876096521192582</v>
      </c>
      <c r="T12" s="3"/>
      <c r="V12" s="1" t="s">
        <v>26</v>
      </c>
      <c r="W12" s="1">
        <f t="shared" si="0"/>
        <v>0.32317972584027854</v>
      </c>
      <c r="X12" s="1">
        <f t="shared" si="1"/>
        <v>6.3441261455016135E-2</v>
      </c>
    </row>
    <row r="13" spans="2:25" x14ac:dyDescent="0.2">
      <c r="B13" s="1" t="s">
        <v>20</v>
      </c>
      <c r="C13" s="1">
        <v>0.35</v>
      </c>
      <c r="D13" s="3">
        <v>4.25</v>
      </c>
      <c r="E13" s="3">
        <f t="shared" si="2"/>
        <v>8.2352941176470587E-2</v>
      </c>
      <c r="F13" s="3">
        <f t="shared" si="3"/>
        <v>4.4884760921912618E-2</v>
      </c>
      <c r="G13" s="3"/>
      <c r="H13" s="3"/>
      <c r="I13" s="3" t="s">
        <v>10</v>
      </c>
      <c r="J13" s="3">
        <v>4.4299999999999998E-4</v>
      </c>
      <c r="K13" s="3">
        <v>3.75</v>
      </c>
      <c r="L13" s="3">
        <f>J13/K13</f>
        <v>1.1813333333333332E-4</v>
      </c>
      <c r="M13" s="3">
        <f t="shared" si="5"/>
        <v>9.1824163027656472E-5</v>
      </c>
      <c r="N13" s="3"/>
      <c r="O13" s="3" t="s">
        <v>33</v>
      </c>
      <c r="P13" s="3">
        <v>0.29699999999999999</v>
      </c>
      <c r="Q13" s="3">
        <v>3.58</v>
      </c>
      <c r="R13" s="3">
        <f t="shared" si="6"/>
        <v>8.2960893854748599E-2</v>
      </c>
      <c r="S13" s="3">
        <f t="shared" si="7"/>
        <v>2.2519349565742572E-2</v>
      </c>
      <c r="T13" s="3"/>
      <c r="V13" s="1" t="s">
        <v>27</v>
      </c>
      <c r="W13" s="1">
        <f t="shared" si="0"/>
        <v>2.2498644883560948E-2</v>
      </c>
      <c r="X13" s="1">
        <f t="shared" si="1"/>
        <v>2.2396475557200177E-2</v>
      </c>
    </row>
    <row r="14" spans="2:25" x14ac:dyDescent="0.2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2:25" x14ac:dyDescent="0.2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2:25" x14ac:dyDescent="0.2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4:20" x14ac:dyDescent="0.2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4:20" x14ac:dyDescent="0.2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4:20" x14ac:dyDescent="0.2">
      <c r="H19" s="2"/>
      <c r="I19" s="2"/>
      <c r="J19" s="2"/>
      <c r="K19" s="2"/>
      <c r="L19" s="2"/>
      <c r="M19" s="2"/>
      <c r="N19" s="2"/>
      <c r="O19" s="2"/>
      <c r="P19" s="2"/>
    </row>
    <row r="20" spans="4:20" x14ac:dyDescent="0.2">
      <c r="H20" s="2"/>
      <c r="I20" s="2"/>
      <c r="J20" s="2"/>
      <c r="K20" s="2"/>
      <c r="L20" s="2"/>
      <c r="M20" s="2"/>
      <c r="N20" s="2"/>
      <c r="O20" s="2"/>
      <c r="P20" s="2"/>
    </row>
  </sheetData>
  <mergeCells count="1">
    <mergeCell ref="B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2"/>
  <sheetViews>
    <sheetView tabSelected="1" workbookViewId="0">
      <selection activeCell="U46" sqref="U46"/>
    </sheetView>
  </sheetViews>
  <sheetFormatPr defaultRowHeight="15" x14ac:dyDescent="0.25"/>
  <sheetData>
    <row r="3" spans="1:13" x14ac:dyDescent="0.25">
      <c r="A3" t="s">
        <v>96</v>
      </c>
      <c r="I3" t="s">
        <v>97</v>
      </c>
    </row>
    <row r="5" spans="1:13" x14ac:dyDescent="0.25">
      <c r="A5" s="7" t="s">
        <v>40</v>
      </c>
      <c r="B5" s="7"/>
      <c r="C5" s="7"/>
      <c r="D5" s="7"/>
      <c r="E5" s="7"/>
      <c r="I5" s="7" t="s">
        <v>40</v>
      </c>
      <c r="J5" s="7"/>
      <c r="K5" s="7"/>
      <c r="L5" s="7"/>
      <c r="M5" s="7"/>
    </row>
    <row r="6" spans="1:13" x14ac:dyDescent="0.25">
      <c r="A6" s="8" t="s">
        <v>41</v>
      </c>
      <c r="B6" s="9" t="s">
        <v>42</v>
      </c>
      <c r="C6" s="9"/>
      <c r="D6" s="9"/>
      <c r="E6" s="9"/>
      <c r="I6" s="8" t="s">
        <v>41</v>
      </c>
      <c r="J6" s="9" t="s">
        <v>42</v>
      </c>
      <c r="K6" s="9"/>
      <c r="L6" s="9"/>
      <c r="M6" s="9"/>
    </row>
    <row r="7" spans="1:13" x14ac:dyDescent="0.25">
      <c r="A7" s="8"/>
      <c r="B7" s="9"/>
      <c r="C7" s="9"/>
      <c r="D7" s="9"/>
      <c r="E7" s="9"/>
      <c r="I7" s="8"/>
      <c r="J7" s="9"/>
      <c r="K7" s="9"/>
      <c r="L7" s="9"/>
      <c r="M7" s="9"/>
    </row>
    <row r="8" spans="1:13" x14ac:dyDescent="0.25">
      <c r="A8" s="8" t="s">
        <v>43</v>
      </c>
      <c r="B8" s="9"/>
      <c r="C8" s="9"/>
      <c r="D8" s="9"/>
      <c r="E8" s="9"/>
      <c r="I8" s="8" t="s">
        <v>43</v>
      </c>
      <c r="J8" s="9"/>
      <c r="K8" s="9"/>
      <c r="L8" s="9"/>
      <c r="M8" s="9"/>
    </row>
    <row r="9" spans="1:13" x14ac:dyDescent="0.25">
      <c r="A9" s="8"/>
      <c r="B9" s="9"/>
      <c r="C9" s="9"/>
      <c r="D9" s="9"/>
      <c r="E9" s="9"/>
      <c r="I9" s="8"/>
      <c r="J9" s="9"/>
      <c r="K9" s="9"/>
      <c r="L9" s="9"/>
      <c r="M9" s="9"/>
    </row>
    <row r="10" spans="1:13" x14ac:dyDescent="0.25">
      <c r="A10" s="8" t="s">
        <v>44</v>
      </c>
      <c r="B10" s="9" t="s">
        <v>45</v>
      </c>
      <c r="C10" s="9" t="s">
        <v>46</v>
      </c>
      <c r="D10" s="9"/>
      <c r="E10" s="9"/>
      <c r="I10" s="8" t="s">
        <v>44</v>
      </c>
      <c r="J10" s="9" t="s">
        <v>45</v>
      </c>
      <c r="K10" s="9" t="s">
        <v>46</v>
      </c>
      <c r="L10" s="9"/>
      <c r="M10" s="9"/>
    </row>
    <row r="11" spans="1:13" x14ac:dyDescent="0.25">
      <c r="A11" s="8" t="s">
        <v>47</v>
      </c>
      <c r="B11" s="9">
        <v>13.91</v>
      </c>
      <c r="C11" s="9" t="s">
        <v>48</v>
      </c>
      <c r="D11" s="9"/>
      <c r="E11" s="9"/>
      <c r="I11" s="8" t="s">
        <v>47</v>
      </c>
      <c r="J11" s="9">
        <v>13.91</v>
      </c>
      <c r="K11" s="9" t="s">
        <v>48</v>
      </c>
      <c r="L11" s="9"/>
      <c r="M11" s="9"/>
    </row>
    <row r="12" spans="1:13" x14ac:dyDescent="0.25">
      <c r="A12" s="8" t="s">
        <v>49</v>
      </c>
      <c r="B12" s="9">
        <v>75.650000000000006</v>
      </c>
      <c r="C12" s="9" t="s">
        <v>48</v>
      </c>
      <c r="D12" s="9"/>
      <c r="E12" s="9"/>
      <c r="I12" s="8" t="s">
        <v>49</v>
      </c>
      <c r="J12" s="9">
        <v>75.650000000000006</v>
      </c>
      <c r="K12" s="9" t="s">
        <v>48</v>
      </c>
      <c r="L12" s="9"/>
      <c r="M12" s="9"/>
    </row>
    <row r="13" spans="1:13" x14ac:dyDescent="0.25">
      <c r="A13" s="8" t="s">
        <v>50</v>
      </c>
      <c r="B13" s="9">
        <v>3.47</v>
      </c>
      <c r="C13" s="9">
        <v>8.9999999999999998E-4</v>
      </c>
      <c r="D13" s="9"/>
      <c r="E13" s="9"/>
      <c r="I13" s="8" t="s">
        <v>50</v>
      </c>
      <c r="J13" s="9">
        <v>3.47</v>
      </c>
      <c r="K13" s="9">
        <v>8.9999999999999998E-4</v>
      </c>
      <c r="L13" s="9"/>
      <c r="M13" s="9"/>
    </row>
    <row r="14" spans="1:13" x14ac:dyDescent="0.25">
      <c r="A14" s="8"/>
      <c r="B14" s="9"/>
      <c r="C14" s="9"/>
      <c r="D14" s="9"/>
      <c r="E14" s="9"/>
      <c r="I14" s="8"/>
      <c r="J14" s="9"/>
      <c r="K14" s="9"/>
      <c r="L14" s="9"/>
      <c r="M14" s="9"/>
    </row>
    <row r="15" spans="1:13" x14ac:dyDescent="0.25">
      <c r="A15" s="8" t="s">
        <v>44</v>
      </c>
      <c r="B15" s="9" t="s">
        <v>51</v>
      </c>
      <c r="C15" s="9" t="s">
        <v>52</v>
      </c>
      <c r="D15" s="9"/>
      <c r="E15" s="9"/>
      <c r="I15" s="8" t="s">
        <v>44</v>
      </c>
      <c r="J15" s="9" t="s">
        <v>51</v>
      </c>
      <c r="K15" s="9" t="s">
        <v>52</v>
      </c>
      <c r="L15" s="9"/>
      <c r="M15" s="9"/>
    </row>
    <row r="16" spans="1:13" x14ac:dyDescent="0.25">
      <c r="A16" s="8" t="s">
        <v>47</v>
      </c>
      <c r="B16" s="9" t="s">
        <v>53</v>
      </c>
      <c r="C16" s="9" t="s">
        <v>54</v>
      </c>
      <c r="D16" s="9"/>
      <c r="E16" s="9"/>
      <c r="I16" s="8" t="s">
        <v>47</v>
      </c>
      <c r="J16" s="9" t="s">
        <v>53</v>
      </c>
      <c r="K16" s="9" t="s">
        <v>54</v>
      </c>
      <c r="L16" s="9"/>
      <c r="M16" s="9"/>
    </row>
    <row r="17" spans="1:13" x14ac:dyDescent="0.25">
      <c r="A17" s="8" t="s">
        <v>49</v>
      </c>
      <c r="B17" s="9" t="s">
        <v>53</v>
      </c>
      <c r="C17" s="9" t="s">
        <v>54</v>
      </c>
      <c r="D17" s="9"/>
      <c r="E17" s="9"/>
      <c r="I17" s="8" t="s">
        <v>49</v>
      </c>
      <c r="J17" s="9" t="s">
        <v>53</v>
      </c>
      <c r="K17" s="9" t="s">
        <v>54</v>
      </c>
      <c r="L17" s="9"/>
      <c r="M17" s="9"/>
    </row>
    <row r="18" spans="1:13" x14ac:dyDescent="0.25">
      <c r="A18" s="8" t="s">
        <v>50</v>
      </c>
      <c r="B18" s="9" t="s">
        <v>53</v>
      </c>
      <c r="C18" s="9" t="s">
        <v>54</v>
      </c>
      <c r="D18" s="9"/>
      <c r="E18" s="9"/>
      <c r="I18" s="8" t="s">
        <v>50</v>
      </c>
      <c r="J18" s="9" t="s">
        <v>53</v>
      </c>
      <c r="K18" s="9" t="s">
        <v>54</v>
      </c>
      <c r="L18" s="9"/>
      <c r="M18" s="9"/>
    </row>
    <row r="19" spans="1:13" x14ac:dyDescent="0.25">
      <c r="A19" s="8"/>
      <c r="B19" s="9"/>
      <c r="C19" s="9"/>
      <c r="D19" s="9"/>
      <c r="E19" s="9"/>
      <c r="I19" s="8"/>
      <c r="J19" s="9"/>
      <c r="K19" s="9"/>
      <c r="L19" s="9"/>
      <c r="M19" s="9"/>
    </row>
    <row r="20" spans="1:13" x14ac:dyDescent="0.25">
      <c r="A20" s="8" t="s">
        <v>44</v>
      </c>
      <c r="B20" s="9" t="s">
        <v>55</v>
      </c>
      <c r="C20" s="9" t="s">
        <v>56</v>
      </c>
      <c r="D20" s="9" t="s">
        <v>57</v>
      </c>
      <c r="E20" s="9" t="s">
        <v>58</v>
      </c>
      <c r="I20" s="8" t="s">
        <v>44</v>
      </c>
      <c r="J20" s="9" t="s">
        <v>55</v>
      </c>
      <c r="K20" s="9" t="s">
        <v>56</v>
      </c>
      <c r="L20" s="9" t="s">
        <v>57</v>
      </c>
      <c r="M20" s="9" t="s">
        <v>58</v>
      </c>
    </row>
    <row r="21" spans="1:13" x14ac:dyDescent="0.25">
      <c r="A21" s="8" t="s">
        <v>47</v>
      </c>
      <c r="B21" s="9">
        <v>6</v>
      </c>
      <c r="C21" s="9">
        <v>0.73070000000000002</v>
      </c>
      <c r="D21" s="9">
        <v>0.12180000000000001</v>
      </c>
      <c r="E21" s="9">
        <v>9.3070000000000004</v>
      </c>
      <c r="I21" s="8" t="s">
        <v>47</v>
      </c>
      <c r="J21" s="9">
        <v>6</v>
      </c>
      <c r="K21" s="9">
        <v>0.73070000000000002</v>
      </c>
      <c r="L21" s="9">
        <v>0.12180000000000001</v>
      </c>
      <c r="M21" s="9">
        <v>9.3070000000000004</v>
      </c>
    </row>
    <row r="22" spans="1:13" x14ac:dyDescent="0.25">
      <c r="A22" s="8" t="s">
        <v>49</v>
      </c>
      <c r="B22" s="9">
        <v>6</v>
      </c>
      <c r="C22" s="9">
        <v>3.9729999999999999</v>
      </c>
      <c r="D22" s="9">
        <v>0.66220000000000001</v>
      </c>
      <c r="E22" s="9">
        <v>50.61</v>
      </c>
      <c r="I22" s="8" t="s">
        <v>49</v>
      </c>
      <c r="J22" s="9">
        <v>6</v>
      </c>
      <c r="K22" s="9">
        <v>3.9729999999999999</v>
      </c>
      <c r="L22" s="9">
        <v>0.66220000000000001</v>
      </c>
      <c r="M22" s="9">
        <v>50.61</v>
      </c>
    </row>
    <row r="23" spans="1:13" x14ac:dyDescent="0.25">
      <c r="A23" s="8" t="s">
        <v>50</v>
      </c>
      <c r="B23" s="9">
        <v>1</v>
      </c>
      <c r="C23" s="9">
        <v>0.1822</v>
      </c>
      <c r="D23" s="9">
        <v>0.1822</v>
      </c>
      <c r="E23" s="9">
        <v>13.92</v>
      </c>
      <c r="I23" s="8" t="s">
        <v>50</v>
      </c>
      <c r="J23" s="9">
        <v>1</v>
      </c>
      <c r="K23" s="9">
        <v>0.1822</v>
      </c>
      <c r="L23" s="9">
        <v>0.1822</v>
      </c>
      <c r="M23" s="9">
        <v>13.92</v>
      </c>
    </row>
    <row r="24" spans="1:13" x14ac:dyDescent="0.25">
      <c r="A24" s="8" t="s">
        <v>59</v>
      </c>
      <c r="B24" s="9">
        <v>28</v>
      </c>
      <c r="C24" s="9">
        <v>0.3664</v>
      </c>
      <c r="D24" s="9">
        <v>1.3089999999999999E-2</v>
      </c>
      <c r="E24" s="9"/>
      <c r="I24" s="8" t="s">
        <v>59</v>
      </c>
      <c r="J24" s="9">
        <v>28</v>
      </c>
      <c r="K24" s="9">
        <v>0.3664</v>
      </c>
      <c r="L24" s="9">
        <v>1.3089999999999999E-2</v>
      </c>
      <c r="M24" s="9"/>
    </row>
    <row r="25" spans="1:13" x14ac:dyDescent="0.25">
      <c r="A25" s="8"/>
      <c r="B25" s="9"/>
      <c r="C25" s="9"/>
      <c r="D25" s="9"/>
      <c r="E25" s="9"/>
      <c r="I25" s="8"/>
      <c r="J25" s="9"/>
      <c r="K25" s="9"/>
      <c r="L25" s="9"/>
      <c r="M25" s="9"/>
    </row>
    <row r="26" spans="1:13" x14ac:dyDescent="0.25">
      <c r="A26" s="8" t="s">
        <v>60</v>
      </c>
      <c r="B26" s="9">
        <v>0</v>
      </c>
      <c r="C26" s="9"/>
      <c r="D26" s="9"/>
      <c r="E26" s="9"/>
      <c r="I26" s="8" t="s">
        <v>60</v>
      </c>
      <c r="J26" s="9">
        <v>0</v>
      </c>
      <c r="K26" s="9"/>
      <c r="L26" s="9"/>
      <c r="M26" s="9"/>
    </row>
    <row r="27" spans="1:13" x14ac:dyDescent="0.25">
      <c r="A27" s="8"/>
      <c r="B27" s="9"/>
      <c r="C27" s="9"/>
      <c r="D27" s="9"/>
      <c r="E27" s="9"/>
      <c r="I27" s="8"/>
      <c r="J27" s="9"/>
      <c r="K27" s="9"/>
      <c r="L27" s="9"/>
      <c r="M27" s="9"/>
    </row>
    <row r="28" spans="1:13" x14ac:dyDescent="0.25">
      <c r="A28" s="8" t="s">
        <v>61</v>
      </c>
      <c r="B28" s="9"/>
      <c r="C28" s="9"/>
      <c r="D28" s="9"/>
      <c r="E28" s="9"/>
      <c r="I28" s="8" t="s">
        <v>61</v>
      </c>
      <c r="J28" s="9"/>
      <c r="K28" s="9"/>
      <c r="L28" s="9"/>
      <c r="M28" s="9"/>
    </row>
    <row r="29" spans="1:13" x14ac:dyDescent="0.25">
      <c r="A29" s="8"/>
      <c r="B29" s="9"/>
      <c r="C29" s="9"/>
      <c r="D29" s="9"/>
      <c r="E29" s="9"/>
      <c r="I29" s="8"/>
      <c r="J29" s="9"/>
      <c r="K29" s="9"/>
      <c r="L29" s="9"/>
      <c r="M29" s="9"/>
    </row>
    <row r="30" spans="1:13" x14ac:dyDescent="0.25">
      <c r="A30" s="8" t="s">
        <v>62</v>
      </c>
      <c r="B30" s="9"/>
      <c r="C30" s="9"/>
      <c r="D30" s="9"/>
      <c r="E30" s="9"/>
      <c r="I30" s="8" t="s">
        <v>98</v>
      </c>
      <c r="J30" s="9"/>
      <c r="K30" s="9"/>
      <c r="L30" s="9"/>
      <c r="M30" s="9"/>
    </row>
    <row r="31" spans="1:13" x14ac:dyDescent="0.25">
      <c r="A31" s="8" t="s">
        <v>50</v>
      </c>
      <c r="B31" s="10" t="s">
        <v>63</v>
      </c>
      <c r="C31" s="10" t="s">
        <v>16</v>
      </c>
      <c r="D31" s="9" t="s">
        <v>64</v>
      </c>
      <c r="E31" s="9" t="s">
        <v>65</v>
      </c>
      <c r="I31" s="8" t="s">
        <v>50</v>
      </c>
      <c r="J31" s="10" t="s">
        <v>16</v>
      </c>
      <c r="K31" s="10" t="s">
        <v>63</v>
      </c>
      <c r="L31" s="9" t="s">
        <v>64</v>
      </c>
      <c r="M31" s="9" t="s">
        <v>65</v>
      </c>
    </row>
    <row r="32" spans="1:13" x14ac:dyDescent="0.25">
      <c r="A32" s="8" t="s">
        <v>13</v>
      </c>
      <c r="B32" s="9">
        <v>0.29070000000000001</v>
      </c>
      <c r="C32" s="9">
        <v>1</v>
      </c>
      <c r="D32" s="9">
        <v>0.70930000000000004</v>
      </c>
      <c r="E32" s="9" t="s">
        <v>66</v>
      </c>
      <c r="I32" s="8" t="s">
        <v>13</v>
      </c>
      <c r="J32" s="9">
        <v>1</v>
      </c>
      <c r="K32" s="9">
        <v>0.29070000000000001</v>
      </c>
      <c r="L32" s="9">
        <v>-0.70930000000000004</v>
      </c>
      <c r="M32" s="9" t="s">
        <v>99</v>
      </c>
    </row>
    <row r="33" spans="1:13" x14ac:dyDescent="0.25">
      <c r="A33" s="8" t="s">
        <v>2</v>
      </c>
      <c r="B33" s="9">
        <v>7.5160000000000005E-2</v>
      </c>
      <c r="C33" s="9">
        <v>1</v>
      </c>
      <c r="D33" s="9">
        <v>0.92479999999999996</v>
      </c>
      <c r="E33" s="9" t="s">
        <v>67</v>
      </c>
      <c r="I33" s="8" t="s">
        <v>2</v>
      </c>
      <c r="J33" s="9">
        <v>1</v>
      </c>
      <c r="K33" s="9">
        <v>7.5160000000000005E-2</v>
      </c>
      <c r="L33" s="9">
        <v>-0.92479999999999996</v>
      </c>
      <c r="M33" s="9" t="s">
        <v>100</v>
      </c>
    </row>
    <row r="34" spans="1:13" x14ac:dyDescent="0.25">
      <c r="A34" s="8"/>
      <c r="B34" s="9"/>
      <c r="C34" s="9"/>
      <c r="D34" s="9"/>
      <c r="E34" s="9"/>
      <c r="I34" s="8"/>
      <c r="J34" s="9"/>
      <c r="K34" s="9"/>
      <c r="L34" s="9"/>
      <c r="M34" s="9"/>
    </row>
    <row r="35" spans="1:13" x14ac:dyDescent="0.25">
      <c r="A35" s="8" t="s">
        <v>50</v>
      </c>
      <c r="B35" s="9" t="s">
        <v>64</v>
      </c>
      <c r="C35" s="9" t="s">
        <v>68</v>
      </c>
      <c r="D35" s="9" t="s">
        <v>46</v>
      </c>
      <c r="E35" s="9" t="s">
        <v>69</v>
      </c>
      <c r="I35" s="8" t="s">
        <v>50</v>
      </c>
      <c r="J35" s="9" t="s">
        <v>64</v>
      </c>
      <c r="K35" s="9" t="s">
        <v>68</v>
      </c>
      <c r="L35" s="9" t="s">
        <v>46</v>
      </c>
      <c r="M35" s="9" t="s">
        <v>69</v>
      </c>
    </row>
    <row r="36" spans="1:13" x14ac:dyDescent="0.25">
      <c r="A36" s="11" t="s">
        <v>13</v>
      </c>
      <c r="B36" s="10">
        <v>0.70930000000000004</v>
      </c>
      <c r="C36" s="10">
        <v>7.5940000000000003</v>
      </c>
      <c r="D36" s="10" t="s">
        <v>70</v>
      </c>
      <c r="E36" s="12" t="s">
        <v>53</v>
      </c>
      <c r="I36" s="11" t="s">
        <v>13</v>
      </c>
      <c r="J36" s="10">
        <v>-0.70930000000000004</v>
      </c>
      <c r="K36" s="10">
        <v>7.5940000000000003</v>
      </c>
      <c r="L36" s="10" t="s">
        <v>70</v>
      </c>
      <c r="M36" s="12" t="s">
        <v>53</v>
      </c>
    </row>
    <row r="37" spans="1:13" x14ac:dyDescent="0.25">
      <c r="A37" s="11" t="s">
        <v>2</v>
      </c>
      <c r="B37" s="10">
        <v>0.92479999999999996</v>
      </c>
      <c r="C37" s="10">
        <v>9.9019999999999992</v>
      </c>
      <c r="D37" s="10" t="s">
        <v>70</v>
      </c>
      <c r="E37" s="12" t="s">
        <v>53</v>
      </c>
      <c r="I37" s="11" t="s">
        <v>2</v>
      </c>
      <c r="J37" s="10">
        <v>-0.92479999999999996</v>
      </c>
      <c r="K37" s="10">
        <v>9.9019999999999992</v>
      </c>
      <c r="L37" s="10" t="s">
        <v>70</v>
      </c>
      <c r="M37" s="12" t="s">
        <v>53</v>
      </c>
    </row>
    <row r="38" spans="1:13" x14ac:dyDescent="0.25">
      <c r="A38" s="8"/>
      <c r="B38" s="9"/>
      <c r="C38" s="9"/>
      <c r="D38" s="9"/>
      <c r="E38" s="9"/>
      <c r="I38" s="8"/>
      <c r="J38" s="9"/>
      <c r="K38" s="9"/>
      <c r="L38" s="9"/>
      <c r="M38" s="9"/>
    </row>
    <row r="39" spans="1:13" x14ac:dyDescent="0.25">
      <c r="A39" s="8" t="s">
        <v>71</v>
      </c>
      <c r="B39" s="9"/>
      <c r="C39" s="9"/>
      <c r="D39" s="9"/>
      <c r="E39" s="9"/>
      <c r="I39" s="8" t="s">
        <v>101</v>
      </c>
      <c r="J39" s="9"/>
      <c r="K39" s="9"/>
      <c r="L39" s="9"/>
      <c r="M39" s="9"/>
    </row>
    <row r="40" spans="1:13" x14ac:dyDescent="0.25">
      <c r="A40" s="8" t="s">
        <v>50</v>
      </c>
      <c r="B40" s="10" t="s">
        <v>63</v>
      </c>
      <c r="C40" s="10" t="s">
        <v>72</v>
      </c>
      <c r="D40" s="9" t="s">
        <v>64</v>
      </c>
      <c r="E40" s="9" t="s">
        <v>65</v>
      </c>
      <c r="I40" s="8" t="s">
        <v>50</v>
      </c>
      <c r="J40" s="10" t="s">
        <v>16</v>
      </c>
      <c r="K40" s="10" t="s">
        <v>72</v>
      </c>
      <c r="L40" s="9" t="s">
        <v>64</v>
      </c>
      <c r="M40" s="9" t="s">
        <v>65</v>
      </c>
    </row>
    <row r="41" spans="1:13" x14ac:dyDescent="0.25">
      <c r="A41" s="8" t="s">
        <v>13</v>
      </c>
      <c r="B41" s="9">
        <v>0.29070000000000001</v>
      </c>
      <c r="C41" s="9">
        <v>0.19639999999999999</v>
      </c>
      <c r="D41" s="9">
        <v>-9.4299999999999995E-2</v>
      </c>
      <c r="E41" s="9" t="s">
        <v>73</v>
      </c>
      <c r="I41" s="8" t="s">
        <v>13</v>
      </c>
      <c r="J41" s="9">
        <v>1</v>
      </c>
      <c r="K41" s="9">
        <v>0.19639999999999999</v>
      </c>
      <c r="L41" s="9">
        <v>-0.80359999999999998</v>
      </c>
      <c r="M41" s="9" t="s">
        <v>102</v>
      </c>
    </row>
    <row r="42" spans="1:13" x14ac:dyDescent="0.25">
      <c r="A42" s="8" t="s">
        <v>2</v>
      </c>
      <c r="B42" s="9">
        <v>7.5160000000000005E-2</v>
      </c>
      <c r="C42" s="9">
        <v>7.0720000000000005E-2</v>
      </c>
      <c r="D42" s="9">
        <v>-4.444E-3</v>
      </c>
      <c r="E42" s="9" t="s">
        <v>74</v>
      </c>
      <c r="I42" s="8" t="s">
        <v>2</v>
      </c>
      <c r="J42" s="9">
        <v>1</v>
      </c>
      <c r="K42" s="9">
        <v>7.0720000000000005E-2</v>
      </c>
      <c r="L42" s="9">
        <v>-0.92930000000000001</v>
      </c>
      <c r="M42" s="9" t="s">
        <v>103</v>
      </c>
    </row>
    <row r="43" spans="1:13" x14ac:dyDescent="0.25">
      <c r="A43" s="8"/>
      <c r="B43" s="9"/>
      <c r="C43" s="9"/>
      <c r="D43" s="9"/>
      <c r="E43" s="9"/>
      <c r="I43" s="8"/>
      <c r="J43" s="9"/>
      <c r="K43" s="9"/>
      <c r="L43" s="9"/>
      <c r="M43" s="9"/>
    </row>
    <row r="44" spans="1:13" x14ac:dyDescent="0.25">
      <c r="A44" s="8" t="s">
        <v>50</v>
      </c>
      <c r="B44" s="9" t="s">
        <v>64</v>
      </c>
      <c r="C44" s="9" t="s">
        <v>68</v>
      </c>
      <c r="D44" s="9" t="s">
        <v>46</v>
      </c>
      <c r="E44" s="9" t="s">
        <v>69</v>
      </c>
      <c r="I44" s="8" t="s">
        <v>50</v>
      </c>
      <c r="J44" s="9" t="s">
        <v>64</v>
      </c>
      <c r="K44" s="9" t="s">
        <v>68</v>
      </c>
      <c r="L44" s="9" t="s">
        <v>46</v>
      </c>
      <c r="M44" s="9" t="s">
        <v>69</v>
      </c>
    </row>
    <row r="45" spans="1:13" x14ac:dyDescent="0.25">
      <c r="A45" s="13" t="s">
        <v>13</v>
      </c>
      <c r="B45" s="14">
        <v>-9.4299999999999995E-2</v>
      </c>
      <c r="C45" s="14">
        <v>1.01</v>
      </c>
      <c r="D45" s="14" t="s">
        <v>75</v>
      </c>
      <c r="E45" s="14" t="s">
        <v>76</v>
      </c>
      <c r="I45" s="11" t="s">
        <v>13</v>
      </c>
      <c r="J45" s="10">
        <v>-0.80359999999999998</v>
      </c>
      <c r="K45" s="10">
        <v>8.6029999999999998</v>
      </c>
      <c r="L45" s="10" t="s">
        <v>70</v>
      </c>
      <c r="M45" s="12" t="s">
        <v>53</v>
      </c>
    </row>
    <row r="46" spans="1:13" x14ac:dyDescent="0.25">
      <c r="A46" s="13" t="s">
        <v>2</v>
      </c>
      <c r="B46" s="14">
        <v>-4.444E-3</v>
      </c>
      <c r="C46" s="14">
        <v>4.7579999999999997E-2</v>
      </c>
      <c r="D46" s="14" t="s">
        <v>75</v>
      </c>
      <c r="E46" s="14" t="s">
        <v>76</v>
      </c>
      <c r="I46" s="11" t="s">
        <v>2</v>
      </c>
      <c r="J46" s="10">
        <v>-0.92930000000000001</v>
      </c>
      <c r="K46" s="10">
        <v>9.9489999999999998</v>
      </c>
      <c r="L46" s="10" t="s">
        <v>70</v>
      </c>
      <c r="M46" s="12" t="s">
        <v>53</v>
      </c>
    </row>
    <row r="47" spans="1:13" x14ac:dyDescent="0.25">
      <c r="A47" s="8"/>
      <c r="B47" s="9"/>
      <c r="C47" s="9"/>
      <c r="D47" s="9"/>
      <c r="E47" s="9"/>
      <c r="I47" s="8"/>
      <c r="J47" s="9"/>
      <c r="K47" s="9"/>
      <c r="L47" s="9"/>
      <c r="M47" s="9"/>
    </row>
    <row r="48" spans="1:13" x14ac:dyDescent="0.25">
      <c r="A48" s="8" t="s">
        <v>77</v>
      </c>
      <c r="B48" s="9"/>
      <c r="C48" s="9"/>
      <c r="D48" s="9"/>
      <c r="E48" s="9"/>
      <c r="I48" s="8" t="s">
        <v>104</v>
      </c>
      <c r="J48" s="9"/>
      <c r="K48" s="9"/>
      <c r="L48" s="9"/>
      <c r="M48" s="9"/>
    </row>
    <row r="49" spans="1:13" x14ac:dyDescent="0.25">
      <c r="A49" s="8" t="s">
        <v>50</v>
      </c>
      <c r="B49" s="10" t="s">
        <v>63</v>
      </c>
      <c r="C49" s="10" t="s">
        <v>78</v>
      </c>
      <c r="D49" s="9" t="s">
        <v>64</v>
      </c>
      <c r="E49" s="9" t="s">
        <v>65</v>
      </c>
      <c r="I49" s="8" t="s">
        <v>50</v>
      </c>
      <c r="J49" s="10" t="s">
        <v>16</v>
      </c>
      <c r="K49" s="10" t="s">
        <v>78</v>
      </c>
      <c r="L49" s="9" t="s">
        <v>64</v>
      </c>
      <c r="M49" s="9" t="s">
        <v>65</v>
      </c>
    </row>
    <row r="50" spans="1:13" x14ac:dyDescent="0.25">
      <c r="A50" s="8" t="s">
        <v>13</v>
      </c>
      <c r="B50" s="9">
        <v>0.29070000000000001</v>
      </c>
      <c r="C50" s="9">
        <v>1.03</v>
      </c>
      <c r="D50" s="9">
        <v>0.73939999999999995</v>
      </c>
      <c r="E50" s="9" t="s">
        <v>79</v>
      </c>
      <c r="I50" s="8" t="s">
        <v>13</v>
      </c>
      <c r="J50" s="9">
        <v>1</v>
      </c>
      <c r="K50" s="9">
        <v>1.03</v>
      </c>
      <c r="L50" s="9">
        <v>3.014E-2</v>
      </c>
      <c r="M50" s="9" t="s">
        <v>105</v>
      </c>
    </row>
    <row r="51" spans="1:13" x14ac:dyDescent="0.25">
      <c r="A51" s="8" t="s">
        <v>2</v>
      </c>
      <c r="B51" s="9">
        <v>7.5160000000000005E-2</v>
      </c>
      <c r="C51" s="9">
        <v>0.3977</v>
      </c>
      <c r="D51" s="9">
        <v>0.32250000000000001</v>
      </c>
      <c r="E51" s="9" t="s">
        <v>80</v>
      </c>
      <c r="I51" s="8" t="s">
        <v>2</v>
      </c>
      <c r="J51" s="9">
        <v>1</v>
      </c>
      <c r="K51" s="9">
        <v>0.3977</v>
      </c>
      <c r="L51" s="9">
        <v>-0.60229999999999995</v>
      </c>
      <c r="M51" s="9" t="s">
        <v>106</v>
      </c>
    </row>
    <row r="52" spans="1:13" x14ac:dyDescent="0.25">
      <c r="A52" s="8"/>
      <c r="B52" s="9"/>
      <c r="C52" s="9"/>
      <c r="D52" s="9"/>
      <c r="E52" s="9"/>
      <c r="I52" s="8"/>
      <c r="J52" s="9"/>
      <c r="K52" s="9"/>
      <c r="L52" s="9"/>
      <c r="M52" s="9"/>
    </row>
    <row r="53" spans="1:13" x14ac:dyDescent="0.25">
      <c r="A53" s="8" t="s">
        <v>50</v>
      </c>
      <c r="B53" s="9" t="s">
        <v>64</v>
      </c>
      <c r="C53" s="9" t="s">
        <v>68</v>
      </c>
      <c r="D53" s="9" t="s">
        <v>46</v>
      </c>
      <c r="E53" s="9" t="s">
        <v>69</v>
      </c>
      <c r="I53" s="8" t="s">
        <v>50</v>
      </c>
      <c r="J53" s="9" t="s">
        <v>64</v>
      </c>
      <c r="K53" s="9" t="s">
        <v>68</v>
      </c>
      <c r="L53" s="9" t="s">
        <v>46</v>
      </c>
      <c r="M53" s="9" t="s">
        <v>69</v>
      </c>
    </row>
    <row r="54" spans="1:13" x14ac:dyDescent="0.25">
      <c r="A54" s="11" t="s">
        <v>13</v>
      </c>
      <c r="B54" s="10">
        <v>0.73939999999999995</v>
      </c>
      <c r="C54" s="10">
        <v>7.9160000000000004</v>
      </c>
      <c r="D54" s="10" t="s">
        <v>70</v>
      </c>
      <c r="E54" s="12" t="s">
        <v>53</v>
      </c>
      <c r="I54" s="13" t="s">
        <v>13</v>
      </c>
      <c r="J54" s="14">
        <v>3.014E-2</v>
      </c>
      <c r="K54" s="14">
        <v>0.3226</v>
      </c>
      <c r="L54" s="14" t="s">
        <v>75</v>
      </c>
      <c r="M54" s="12" t="s">
        <v>76</v>
      </c>
    </row>
    <row r="55" spans="1:13" x14ac:dyDescent="0.25">
      <c r="A55" s="11" t="s">
        <v>2</v>
      </c>
      <c r="B55" s="10">
        <v>0.32250000000000001</v>
      </c>
      <c r="C55" s="10">
        <v>3.4529999999999998</v>
      </c>
      <c r="D55" s="10" t="s">
        <v>81</v>
      </c>
      <c r="E55" s="12" t="s">
        <v>82</v>
      </c>
      <c r="I55" s="11" t="s">
        <v>2</v>
      </c>
      <c r="J55" s="10">
        <v>-0.60229999999999995</v>
      </c>
      <c r="K55" s="10">
        <v>6.4489999999999998</v>
      </c>
      <c r="L55" s="10" t="s">
        <v>70</v>
      </c>
      <c r="M55" s="10" t="s">
        <v>53</v>
      </c>
    </row>
    <row r="56" spans="1:13" x14ac:dyDescent="0.25">
      <c r="A56" s="8"/>
      <c r="B56" s="9"/>
      <c r="C56" s="9"/>
      <c r="D56" s="9"/>
      <c r="E56" s="9"/>
      <c r="I56" s="8"/>
      <c r="J56" s="9"/>
      <c r="K56" s="9"/>
      <c r="L56" s="9"/>
      <c r="M56" s="9"/>
    </row>
    <row r="57" spans="1:13" x14ac:dyDescent="0.25">
      <c r="A57" s="8" t="s">
        <v>83</v>
      </c>
      <c r="B57" s="9"/>
      <c r="C57" s="9"/>
      <c r="D57" s="9"/>
      <c r="E57" s="9"/>
      <c r="I57" s="8" t="s">
        <v>107</v>
      </c>
      <c r="J57" s="9"/>
      <c r="K57" s="9"/>
      <c r="L57" s="9"/>
      <c r="M57" s="9"/>
    </row>
    <row r="58" spans="1:13" x14ac:dyDescent="0.25">
      <c r="A58" s="8" t="s">
        <v>50</v>
      </c>
      <c r="B58" s="10" t="s">
        <v>63</v>
      </c>
      <c r="C58" s="10" t="s">
        <v>17</v>
      </c>
      <c r="D58" s="9" t="s">
        <v>64</v>
      </c>
      <c r="E58" s="9" t="s">
        <v>65</v>
      </c>
      <c r="I58" s="8" t="s">
        <v>50</v>
      </c>
      <c r="J58" s="10" t="s">
        <v>16</v>
      </c>
      <c r="K58" s="10" t="s">
        <v>17</v>
      </c>
      <c r="L58" s="9" t="s">
        <v>64</v>
      </c>
      <c r="M58" s="9" t="s">
        <v>65</v>
      </c>
    </row>
    <row r="59" spans="1:13" x14ac:dyDescent="0.25">
      <c r="A59" s="8" t="s">
        <v>13</v>
      </c>
      <c r="B59" s="9">
        <v>0.29070000000000001</v>
      </c>
      <c r="C59" s="9">
        <v>0.31459999999999999</v>
      </c>
      <c r="D59" s="9">
        <v>2.3859999999999999E-2</v>
      </c>
      <c r="E59" s="9" t="s">
        <v>84</v>
      </c>
      <c r="I59" s="8" t="s">
        <v>13</v>
      </c>
      <c r="J59" s="9">
        <v>1</v>
      </c>
      <c r="K59" s="9">
        <v>0.31459999999999999</v>
      </c>
      <c r="L59" s="9">
        <v>-0.68540000000000001</v>
      </c>
      <c r="M59" s="9" t="s">
        <v>108</v>
      </c>
    </row>
    <row r="60" spans="1:13" x14ac:dyDescent="0.25">
      <c r="A60" s="8" t="s">
        <v>2</v>
      </c>
      <c r="B60" s="9">
        <v>7.5160000000000005E-2</v>
      </c>
      <c r="C60" s="9">
        <v>0.45529999999999998</v>
      </c>
      <c r="D60" s="9">
        <v>0.38009999999999999</v>
      </c>
      <c r="E60" s="9" t="s">
        <v>85</v>
      </c>
      <c r="I60" s="8" t="s">
        <v>2</v>
      </c>
      <c r="J60" s="9">
        <v>1</v>
      </c>
      <c r="K60" s="9">
        <v>0.45529999999999998</v>
      </c>
      <c r="L60" s="9">
        <v>-0.54469999999999996</v>
      </c>
      <c r="M60" s="9" t="s">
        <v>109</v>
      </c>
    </row>
    <row r="61" spans="1:13" x14ac:dyDescent="0.25">
      <c r="A61" s="8"/>
      <c r="B61" s="9"/>
      <c r="C61" s="9"/>
      <c r="D61" s="9"/>
      <c r="E61" s="9"/>
      <c r="I61" s="8"/>
      <c r="J61" s="9"/>
      <c r="K61" s="9"/>
      <c r="L61" s="9"/>
      <c r="M61" s="9"/>
    </row>
    <row r="62" spans="1:13" x14ac:dyDescent="0.25">
      <c r="A62" s="8" t="s">
        <v>50</v>
      </c>
      <c r="B62" s="9" t="s">
        <v>64</v>
      </c>
      <c r="C62" s="9" t="s">
        <v>68</v>
      </c>
      <c r="D62" s="9" t="s">
        <v>46</v>
      </c>
      <c r="E62" s="9" t="s">
        <v>69</v>
      </c>
      <c r="I62" s="8" t="s">
        <v>50</v>
      </c>
      <c r="J62" s="9" t="s">
        <v>64</v>
      </c>
      <c r="K62" s="9" t="s">
        <v>68</v>
      </c>
      <c r="L62" s="9" t="s">
        <v>46</v>
      </c>
      <c r="M62" s="9" t="s">
        <v>69</v>
      </c>
    </row>
    <row r="63" spans="1:13" x14ac:dyDescent="0.25">
      <c r="A63" s="13" t="s">
        <v>13</v>
      </c>
      <c r="B63" s="14">
        <v>2.3859999999999999E-2</v>
      </c>
      <c r="C63" s="14">
        <v>0.2555</v>
      </c>
      <c r="D63" s="14" t="s">
        <v>75</v>
      </c>
      <c r="E63" s="14" t="s">
        <v>76</v>
      </c>
      <c r="I63" s="11" t="s">
        <v>13</v>
      </c>
      <c r="J63" s="10">
        <v>-0.68540000000000001</v>
      </c>
      <c r="K63" s="10">
        <v>7.3380000000000001</v>
      </c>
      <c r="L63" s="10" t="s">
        <v>70</v>
      </c>
      <c r="M63" s="10" t="s">
        <v>53</v>
      </c>
    </row>
    <row r="64" spans="1:13" x14ac:dyDescent="0.25">
      <c r="A64" s="11" t="s">
        <v>2</v>
      </c>
      <c r="B64" s="10">
        <v>0.38009999999999999</v>
      </c>
      <c r="C64" s="10">
        <v>4.07</v>
      </c>
      <c r="D64" s="10" t="s">
        <v>70</v>
      </c>
      <c r="E64" s="12" t="s">
        <v>53</v>
      </c>
      <c r="I64" s="11" t="s">
        <v>2</v>
      </c>
      <c r="J64" s="10">
        <v>-0.54469999999999996</v>
      </c>
      <c r="K64" s="10">
        <v>5.8319999999999999</v>
      </c>
      <c r="L64" s="10" t="s">
        <v>70</v>
      </c>
      <c r="M64" s="10" t="s">
        <v>53</v>
      </c>
    </row>
    <row r="65" spans="1:13" x14ac:dyDescent="0.25">
      <c r="A65" s="8"/>
      <c r="B65" s="9"/>
      <c r="C65" s="9"/>
      <c r="D65" s="9"/>
      <c r="E65" s="9"/>
      <c r="I65" s="8"/>
      <c r="J65" s="9"/>
      <c r="K65" s="9"/>
      <c r="L65" s="9"/>
      <c r="M65" s="9"/>
    </row>
    <row r="66" spans="1:13" x14ac:dyDescent="0.25">
      <c r="A66" s="8" t="s">
        <v>86</v>
      </c>
      <c r="B66" s="9"/>
      <c r="C66" s="9"/>
      <c r="D66" s="9"/>
      <c r="E66" s="9"/>
      <c r="I66" s="8" t="s">
        <v>110</v>
      </c>
      <c r="J66" s="9"/>
      <c r="K66" s="9"/>
      <c r="L66" s="9"/>
      <c r="M66" s="9"/>
    </row>
    <row r="67" spans="1:13" x14ac:dyDescent="0.25">
      <c r="A67" s="8" t="s">
        <v>50</v>
      </c>
      <c r="B67" s="10" t="s">
        <v>63</v>
      </c>
      <c r="C67" s="10" t="s">
        <v>87</v>
      </c>
      <c r="D67" s="9" t="s">
        <v>64</v>
      </c>
      <c r="E67" s="9" t="s">
        <v>65</v>
      </c>
      <c r="I67" s="8" t="s">
        <v>50</v>
      </c>
      <c r="J67" s="10" t="s">
        <v>16</v>
      </c>
      <c r="K67" s="10" t="s">
        <v>87</v>
      </c>
      <c r="L67" s="9" t="s">
        <v>64</v>
      </c>
      <c r="M67" s="9" t="s">
        <v>65</v>
      </c>
    </row>
    <row r="68" spans="1:13" x14ac:dyDescent="0.25">
      <c r="A68" s="8" t="s">
        <v>13</v>
      </c>
      <c r="B68" s="9">
        <v>0.29070000000000001</v>
      </c>
      <c r="C68" s="9">
        <v>0.1201</v>
      </c>
      <c r="D68" s="9">
        <v>-0.1706</v>
      </c>
      <c r="E68" s="9" t="s">
        <v>88</v>
      </c>
      <c r="I68" s="8" t="s">
        <v>13</v>
      </c>
      <c r="J68" s="9">
        <v>1</v>
      </c>
      <c r="K68" s="9">
        <v>0.1201</v>
      </c>
      <c r="L68" s="9">
        <v>-0.87990000000000002</v>
      </c>
      <c r="M68" s="9" t="s">
        <v>111</v>
      </c>
    </row>
    <row r="69" spans="1:13" x14ac:dyDescent="0.25">
      <c r="A69" s="8" t="s">
        <v>2</v>
      </c>
      <c r="B69" s="9">
        <v>7.5160000000000005E-2</v>
      </c>
      <c r="C69" s="9">
        <v>0.32319999999999999</v>
      </c>
      <c r="D69" s="9">
        <v>0.248</v>
      </c>
      <c r="E69" s="9" t="s">
        <v>89</v>
      </c>
      <c r="I69" s="8" t="s">
        <v>2</v>
      </c>
      <c r="J69" s="9">
        <v>1</v>
      </c>
      <c r="K69" s="9">
        <v>0.32319999999999999</v>
      </c>
      <c r="L69" s="9">
        <v>-0.67679999999999996</v>
      </c>
      <c r="M69" s="9" t="s">
        <v>112</v>
      </c>
    </row>
    <row r="70" spans="1:13" x14ac:dyDescent="0.25">
      <c r="A70" s="8"/>
      <c r="B70" s="9"/>
      <c r="C70" s="9"/>
      <c r="D70" s="9"/>
      <c r="E70" s="9"/>
      <c r="I70" s="8"/>
      <c r="J70" s="9"/>
      <c r="K70" s="9"/>
      <c r="L70" s="9"/>
      <c r="M70" s="9"/>
    </row>
    <row r="71" spans="1:13" x14ac:dyDescent="0.25">
      <c r="A71" s="8" t="s">
        <v>50</v>
      </c>
      <c r="B71" s="9" t="s">
        <v>64</v>
      </c>
      <c r="C71" s="9" t="s">
        <v>68</v>
      </c>
      <c r="D71" s="9" t="s">
        <v>46</v>
      </c>
      <c r="E71" s="9" t="s">
        <v>69</v>
      </c>
      <c r="I71" s="8" t="s">
        <v>50</v>
      </c>
      <c r="J71" s="9" t="s">
        <v>64</v>
      </c>
      <c r="K71" s="9" t="s">
        <v>68</v>
      </c>
      <c r="L71" s="9" t="s">
        <v>46</v>
      </c>
      <c r="M71" s="9" t="s">
        <v>69</v>
      </c>
    </row>
    <row r="72" spans="1:13" x14ac:dyDescent="0.25">
      <c r="A72" s="13" t="s">
        <v>13</v>
      </c>
      <c r="B72" s="14">
        <v>-0.1706</v>
      </c>
      <c r="C72" s="14">
        <v>1.827</v>
      </c>
      <c r="D72" s="14" t="s">
        <v>75</v>
      </c>
      <c r="E72" s="14" t="s">
        <v>76</v>
      </c>
      <c r="I72" s="11" t="s">
        <v>13</v>
      </c>
      <c r="J72" s="10">
        <v>-0.87990000000000002</v>
      </c>
      <c r="K72" s="10">
        <v>9.4209999999999994</v>
      </c>
      <c r="L72" s="10" t="s">
        <v>70</v>
      </c>
      <c r="M72" s="10" t="s">
        <v>53</v>
      </c>
    </row>
    <row r="73" spans="1:13" x14ac:dyDescent="0.25">
      <c r="A73" s="11" t="s">
        <v>2</v>
      </c>
      <c r="B73" s="10">
        <v>0.248</v>
      </c>
      <c r="C73" s="10">
        <v>2.6549999999999998</v>
      </c>
      <c r="D73" s="10" t="s">
        <v>90</v>
      </c>
      <c r="E73" s="12" t="s">
        <v>91</v>
      </c>
      <c r="I73" s="11" t="s">
        <v>2</v>
      </c>
      <c r="J73" s="10">
        <v>-0.67679999999999996</v>
      </c>
      <c r="K73" s="10">
        <v>7.2460000000000004</v>
      </c>
      <c r="L73" s="10" t="s">
        <v>70</v>
      </c>
      <c r="M73" s="10" t="s">
        <v>53</v>
      </c>
    </row>
    <row r="74" spans="1:13" x14ac:dyDescent="0.25">
      <c r="A74" s="8"/>
      <c r="B74" s="9"/>
      <c r="C74" s="9"/>
      <c r="D74" s="9"/>
      <c r="E74" s="9"/>
      <c r="I74" s="8"/>
      <c r="J74" s="9"/>
      <c r="K74" s="9"/>
      <c r="L74" s="9"/>
      <c r="M74" s="9"/>
    </row>
    <row r="75" spans="1:13" x14ac:dyDescent="0.25">
      <c r="A75" s="8" t="s">
        <v>92</v>
      </c>
      <c r="B75" s="9"/>
      <c r="C75" s="9"/>
      <c r="D75" s="9"/>
      <c r="E75" s="9"/>
      <c r="I75" s="8" t="s">
        <v>113</v>
      </c>
      <c r="J75" s="9"/>
      <c r="K75" s="9"/>
      <c r="L75" s="9"/>
      <c r="M75" s="9"/>
    </row>
    <row r="76" spans="1:13" x14ac:dyDescent="0.25">
      <c r="A76" s="8" t="s">
        <v>50</v>
      </c>
      <c r="B76" s="10" t="s">
        <v>63</v>
      </c>
      <c r="C76" s="10" t="s">
        <v>93</v>
      </c>
      <c r="D76" s="9" t="s">
        <v>64</v>
      </c>
      <c r="E76" s="9" t="s">
        <v>65</v>
      </c>
      <c r="I76" s="8" t="s">
        <v>50</v>
      </c>
      <c r="J76" s="10" t="s">
        <v>16</v>
      </c>
      <c r="K76" s="10" t="s">
        <v>93</v>
      </c>
      <c r="L76" s="9" t="s">
        <v>64</v>
      </c>
      <c r="M76" s="9" t="s">
        <v>65</v>
      </c>
    </row>
    <row r="77" spans="1:13" x14ac:dyDescent="0.25">
      <c r="A77" s="8" t="s">
        <v>13</v>
      </c>
      <c r="B77" s="9">
        <v>0.29070000000000001</v>
      </c>
      <c r="C77" s="9">
        <v>0.3145</v>
      </c>
      <c r="D77" s="9">
        <v>2.3779999999999999E-2</v>
      </c>
      <c r="E77" s="9" t="s">
        <v>94</v>
      </c>
      <c r="I77" s="8" t="s">
        <v>13</v>
      </c>
      <c r="J77" s="9">
        <v>1</v>
      </c>
      <c r="K77" s="9">
        <v>0.3145</v>
      </c>
      <c r="L77" s="9">
        <v>-0.6855</v>
      </c>
      <c r="M77" s="9" t="s">
        <v>114</v>
      </c>
    </row>
    <row r="78" spans="1:13" x14ac:dyDescent="0.25">
      <c r="A78" s="8" t="s">
        <v>2</v>
      </c>
      <c r="B78" s="9">
        <v>7.5160000000000005E-2</v>
      </c>
      <c r="C78" s="9">
        <v>2.2499999999999999E-2</v>
      </c>
      <c r="D78" s="9">
        <v>-5.2659999999999998E-2</v>
      </c>
      <c r="E78" s="9" t="s">
        <v>95</v>
      </c>
      <c r="I78" s="8" t="s">
        <v>2</v>
      </c>
      <c r="J78" s="9">
        <v>1</v>
      </c>
      <c r="K78" s="9">
        <v>2.2499999999999999E-2</v>
      </c>
      <c r="L78" s="9">
        <v>-0.97750000000000004</v>
      </c>
      <c r="M78" s="9" t="s">
        <v>115</v>
      </c>
    </row>
    <row r="79" spans="1:13" x14ac:dyDescent="0.25">
      <c r="A79" s="8"/>
      <c r="B79" s="9"/>
      <c r="C79" s="9"/>
      <c r="D79" s="9"/>
      <c r="E79" s="9"/>
      <c r="I79" s="8"/>
      <c r="J79" s="9"/>
      <c r="K79" s="9"/>
      <c r="L79" s="9"/>
      <c r="M79" s="9"/>
    </row>
    <row r="80" spans="1:13" x14ac:dyDescent="0.25">
      <c r="A80" s="8" t="s">
        <v>50</v>
      </c>
      <c r="B80" s="9" t="s">
        <v>64</v>
      </c>
      <c r="C80" s="9" t="s">
        <v>68</v>
      </c>
      <c r="D80" s="9" t="s">
        <v>46</v>
      </c>
      <c r="E80" s="9" t="s">
        <v>69</v>
      </c>
      <c r="I80" s="8" t="s">
        <v>50</v>
      </c>
      <c r="J80" s="9" t="s">
        <v>64</v>
      </c>
      <c r="K80" s="9" t="s">
        <v>68</v>
      </c>
      <c r="L80" s="9" t="s">
        <v>46</v>
      </c>
      <c r="M80" s="9" t="s">
        <v>69</v>
      </c>
    </row>
    <row r="81" spans="1:13" x14ac:dyDescent="0.25">
      <c r="A81" s="13" t="s">
        <v>13</v>
      </c>
      <c r="B81" s="14">
        <v>2.3779999999999999E-2</v>
      </c>
      <c r="C81" s="14">
        <v>0.25459999999999999</v>
      </c>
      <c r="D81" s="14" t="s">
        <v>75</v>
      </c>
      <c r="E81" s="14" t="s">
        <v>76</v>
      </c>
      <c r="I81" s="11" t="s">
        <v>13</v>
      </c>
      <c r="J81" s="10">
        <v>-0.6855</v>
      </c>
      <c r="K81" s="10">
        <v>7.3390000000000004</v>
      </c>
      <c r="L81" s="10" t="s">
        <v>70</v>
      </c>
      <c r="M81" s="10" t="s">
        <v>53</v>
      </c>
    </row>
    <row r="82" spans="1:13" x14ac:dyDescent="0.25">
      <c r="A82" s="13" t="s">
        <v>2</v>
      </c>
      <c r="B82" s="14">
        <v>-5.2659999999999998E-2</v>
      </c>
      <c r="C82" s="14">
        <v>0.56379999999999997</v>
      </c>
      <c r="D82" s="14" t="s">
        <v>75</v>
      </c>
      <c r="E82" s="14" t="s">
        <v>76</v>
      </c>
      <c r="I82" s="11" t="s">
        <v>2</v>
      </c>
      <c r="J82" s="10">
        <v>-0.97750000000000004</v>
      </c>
      <c r="K82" s="10">
        <v>10.47</v>
      </c>
      <c r="L82" s="10" t="s">
        <v>70</v>
      </c>
      <c r="M82" s="1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5A</vt:lpstr>
      <vt:lpstr>Figure 5B</vt:lpstr>
      <vt:lpstr>Figure 5a 5b Statistics</vt:lpstr>
    </vt:vector>
  </TitlesOfParts>
  <Company>UNM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UNM HSC</dc:creator>
  <cp:lastModifiedBy>HSC Employee</cp:lastModifiedBy>
  <dcterms:created xsi:type="dcterms:W3CDTF">2019-01-22T23:01:47Z</dcterms:created>
  <dcterms:modified xsi:type="dcterms:W3CDTF">2021-09-08T17:32:57Z</dcterms:modified>
</cp:coreProperties>
</file>