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Cell Path\Lidke Lab\Rachel\RonEGFR_Colocalization\figures\Revised Figures - Final\SourceData\"/>
    </mc:Choice>
  </mc:AlternateContent>
  <bookViews>
    <workbookView xWindow="0" yWindow="0" windowWidth="20730" windowHeight="10440" activeTab="1"/>
  </bookViews>
  <sheets>
    <sheet name="Figure 5 - Supplement 1" sheetId="2" r:id="rId1"/>
    <sheet name="Figure 5 - S1 - Statistic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8" i="2" l="1"/>
  <c r="AA19" i="2" l="1"/>
  <c r="AA20" i="2"/>
  <c r="AA21" i="2"/>
  <c r="Z19" i="2"/>
  <c r="Z18" i="2"/>
  <c r="Q22" i="2"/>
  <c r="AA22" i="2" s="1"/>
  <c r="P22" i="2"/>
  <c r="P21" i="2"/>
  <c r="Q21" i="2" s="1"/>
  <c r="P20" i="2"/>
  <c r="Q20" i="2" s="1"/>
  <c r="Z20" i="2" s="1"/>
  <c r="P19" i="2"/>
  <c r="Q19" i="2" s="1"/>
  <c r="P18" i="2"/>
  <c r="Q18" i="2" s="1"/>
  <c r="AA18" i="2" s="1"/>
  <c r="W20" i="2"/>
  <c r="Y20" i="2" s="1"/>
  <c r="V22" i="2"/>
  <c r="W22" i="2" s="1"/>
  <c r="V21" i="2"/>
  <c r="W21" i="2" s="1"/>
  <c r="Y21" i="2" s="1"/>
  <c r="V20" i="2"/>
  <c r="V19" i="2"/>
  <c r="W19" i="2" s="1"/>
  <c r="Y19" i="2" s="1"/>
  <c r="V18" i="2"/>
  <c r="W18" i="2" s="1"/>
  <c r="W7" i="2"/>
  <c r="V11" i="2"/>
  <c r="W11" i="2" s="1"/>
  <c r="V10" i="2"/>
  <c r="W10" i="2" s="1"/>
  <c r="V9" i="2"/>
  <c r="V8" i="2"/>
  <c r="W8" i="2" s="1"/>
  <c r="V7" i="2"/>
  <c r="P11" i="2"/>
  <c r="P10" i="2"/>
  <c r="P9" i="2"/>
  <c r="Q9" i="2" s="1"/>
  <c r="P8" i="2"/>
  <c r="Q10" i="2" s="1"/>
  <c r="P7" i="2"/>
  <c r="K9" i="2"/>
  <c r="J11" i="2"/>
  <c r="K11" i="2" s="1"/>
  <c r="J10" i="2"/>
  <c r="K10" i="2" s="1"/>
  <c r="J9" i="2"/>
  <c r="J8" i="2"/>
  <c r="K8" i="2" s="1"/>
  <c r="J7" i="2"/>
  <c r="K7" i="2" s="1"/>
  <c r="D11" i="2"/>
  <c r="D10" i="2"/>
  <c r="D9" i="2"/>
  <c r="E9" i="2" s="1"/>
  <c r="D8" i="2"/>
  <c r="E8" i="2" s="1"/>
  <c r="D7" i="2"/>
  <c r="E7" i="2" s="1"/>
  <c r="Y11" i="2" l="1"/>
  <c r="Y10" i="2"/>
  <c r="Q11" i="2"/>
  <c r="Z21" i="2"/>
  <c r="E11" i="2"/>
  <c r="Z11" i="2" s="1"/>
  <c r="E10" i="2"/>
  <c r="Z22" i="2"/>
  <c r="Y22" i="2"/>
  <c r="Q7" i="2"/>
  <c r="Z7" i="2" s="1"/>
  <c r="W9" i="2"/>
  <c r="Y9" i="2" s="1"/>
  <c r="AA8" i="2"/>
  <c r="Z8" i="2"/>
  <c r="Z10" i="2"/>
  <c r="AA10" i="2"/>
  <c r="Q8" i="2"/>
  <c r="Y8" i="2" s="1"/>
  <c r="AA7" i="2" l="1"/>
  <c r="Z9" i="2"/>
  <c r="Y7" i="2"/>
  <c r="AA9" i="2"/>
  <c r="AA11" i="2"/>
</calcChain>
</file>

<file path=xl/sharedStrings.xml><?xml version="1.0" encoding="utf-8"?>
<sst xmlns="http://schemas.openxmlformats.org/spreadsheetml/2006/main" count="304" uniqueCount="81">
  <si>
    <t>No Tx</t>
  </si>
  <si>
    <t>PY20 + PY99</t>
  </si>
  <si>
    <t>RON</t>
  </si>
  <si>
    <t>PY/RON</t>
  </si>
  <si>
    <t>EGF</t>
  </si>
  <si>
    <t>Afatinib + EGF</t>
  </si>
  <si>
    <t>BMS + EGF</t>
  </si>
  <si>
    <t>MSP</t>
  </si>
  <si>
    <t>PY1068/EGFR</t>
  </si>
  <si>
    <t>normalized</t>
  </si>
  <si>
    <t>PY1068</t>
  </si>
  <si>
    <t>EGFR</t>
  </si>
  <si>
    <t>average</t>
  </si>
  <si>
    <t>std dev (S)</t>
  </si>
  <si>
    <t>Std dev (P)</t>
  </si>
  <si>
    <t>Figure 5 - Figure Supplement 1 - Source Data</t>
  </si>
  <si>
    <t>Replicate1</t>
  </si>
  <si>
    <t>Replicate2</t>
  </si>
  <si>
    <t>Replicate3</t>
  </si>
  <si>
    <t>Replicate4</t>
  </si>
  <si>
    <t>Parameter</t>
  </si>
  <si>
    <t>Table Analyzed</t>
  </si>
  <si>
    <t>Data 2</t>
  </si>
  <si>
    <t>Two-way ANOVA</t>
  </si>
  <si>
    <t>Source of Variation</t>
  </si>
  <si>
    <t>% of total variation</t>
  </si>
  <si>
    <t>P value</t>
  </si>
  <si>
    <t>Interaction</t>
  </si>
  <si>
    <t>inhibitors</t>
  </si>
  <si>
    <t>&lt; 0.0001</t>
  </si>
  <si>
    <t>phosphorylation</t>
  </si>
  <si>
    <t>P value summary</t>
  </si>
  <si>
    <t>Significant?</t>
  </si>
  <si>
    <t>ns</t>
  </si>
  <si>
    <t>No</t>
  </si>
  <si>
    <t>***</t>
  </si>
  <si>
    <t>Yes</t>
  </si>
  <si>
    <t>Df</t>
  </si>
  <si>
    <t>Sum-of-squares</t>
  </si>
  <si>
    <t>Mean square</t>
  </si>
  <si>
    <t>F</t>
  </si>
  <si>
    <t>Residual</t>
  </si>
  <si>
    <t>Number of missing values</t>
  </si>
  <si>
    <t>Bonferroni posttests</t>
  </si>
  <si>
    <t>No Treatment vs 50 nM EGF</t>
  </si>
  <si>
    <t>No Treatment</t>
  </si>
  <si>
    <t>50 nM EGF</t>
  </si>
  <si>
    <t>Difference</t>
  </si>
  <si>
    <t>95% CI of diff.</t>
  </si>
  <si>
    <t>0.4857 to 1.156</t>
  </si>
  <si>
    <t>0.2909 to 1.239</t>
  </si>
  <si>
    <t>t</t>
  </si>
  <si>
    <t>Summary</t>
  </si>
  <si>
    <t>P&lt;0.001</t>
  </si>
  <si>
    <t>No Treatment vs EGF + 10 uM Afatinib</t>
  </si>
  <si>
    <t>EGF + 10 uM Afatinib</t>
  </si>
  <si>
    <t>-0.3803 to 0.2904</t>
  </si>
  <si>
    <t>-0.6482 to 0.3002</t>
  </si>
  <si>
    <t>P &gt; 0.05</t>
  </si>
  <si>
    <t>No Treatment vs EGF + 1 um BMS777607</t>
  </si>
  <si>
    <t>EGF + 1 um BMS777607</t>
  </si>
  <si>
    <t>0.5972 to 1.268</t>
  </si>
  <si>
    <t>0.1831 to 1.132</t>
  </si>
  <si>
    <t>No Treatment vs 5 nM MSP</t>
  </si>
  <si>
    <t>5 nM MSP</t>
  </si>
  <si>
    <t>-0.3658 to 0.3048</t>
  </si>
  <si>
    <t>-0.4172 to 0.5313</t>
  </si>
  <si>
    <t>Compared to no Treatments</t>
  </si>
  <si>
    <t>Compared to 50 nM EGF</t>
  </si>
  <si>
    <t>50 nM EGF vs No Treatment</t>
  </si>
  <si>
    <t>-1.156 to -0.4857</t>
  </si>
  <si>
    <t>-1.239 to -0.2909</t>
  </si>
  <si>
    <t>50 nM EGF vs EGF + 10 uM Afatinib</t>
  </si>
  <si>
    <t>-1.201 to -0.5307</t>
  </si>
  <si>
    <t>-1.413 to -0.4649</t>
  </si>
  <si>
    <t>50 nM EGF vs EGF + 1 um BMS777607</t>
  </si>
  <si>
    <t>-0.2239 to 0.4468</t>
  </si>
  <si>
    <t>-0.5821 to 0.3664</t>
  </si>
  <si>
    <t>50 nM EGF vs 5 nM MSP</t>
  </si>
  <si>
    <t>-1.187 to -0.5163</t>
  </si>
  <si>
    <t>-1.182 to -0.2339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</si>
</sst>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3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zoomScale="95" zoomScaleNormal="95" workbookViewId="0">
      <selection activeCell="G36" sqref="G36"/>
    </sheetView>
  </sheetViews>
  <sheetFormatPr defaultRowHeight="15" x14ac:dyDescent="0.25"/>
  <sheetData>
    <row r="1" spans="1:33" ht="15.75" thickBot="1" x14ac:dyDescent="0.3">
      <c r="A1" s="2" t="s">
        <v>15</v>
      </c>
      <c r="B1" s="3"/>
      <c r="C1" s="3"/>
      <c r="D1" s="3"/>
      <c r="E1" s="4"/>
    </row>
    <row r="3" spans="1:33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x14ac:dyDescent="0.25">
      <c r="A4" t="s">
        <v>16</v>
      </c>
      <c r="B4" s="1"/>
      <c r="C4" s="1"/>
      <c r="D4" s="1"/>
      <c r="E4" s="1"/>
      <c r="F4" s="1"/>
      <c r="G4" s="1" t="s">
        <v>17</v>
      </c>
      <c r="H4" s="1"/>
      <c r="I4" s="1"/>
      <c r="J4" s="1"/>
      <c r="K4" s="1"/>
      <c r="L4" s="1"/>
      <c r="M4" s="1" t="s">
        <v>18</v>
      </c>
      <c r="N4" s="1"/>
      <c r="O4" s="1"/>
      <c r="P4" s="1"/>
      <c r="Q4" s="1"/>
      <c r="R4" s="1"/>
      <c r="S4" s="1" t="s">
        <v>19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B6" s="1" t="s">
        <v>1</v>
      </c>
      <c r="C6" s="1" t="s">
        <v>2</v>
      </c>
      <c r="D6" s="1" t="s">
        <v>3</v>
      </c>
      <c r="E6" s="1" t="s">
        <v>9</v>
      </c>
      <c r="F6" s="1"/>
      <c r="G6" s="1"/>
      <c r="H6" s="1" t="s">
        <v>1</v>
      </c>
      <c r="I6" s="1" t="s">
        <v>2</v>
      </c>
      <c r="J6" s="1" t="s">
        <v>3</v>
      </c>
      <c r="K6" s="1" t="s">
        <v>9</v>
      </c>
      <c r="L6" s="1"/>
      <c r="M6" s="1"/>
      <c r="N6" s="1" t="s">
        <v>1</v>
      </c>
      <c r="O6" s="1" t="s">
        <v>2</v>
      </c>
      <c r="P6" s="1" t="s">
        <v>3</v>
      </c>
      <c r="Q6" s="1" t="s">
        <v>9</v>
      </c>
      <c r="R6" s="1"/>
      <c r="S6" s="1"/>
      <c r="T6" s="1" t="s">
        <v>1</v>
      </c>
      <c r="U6" s="1" t="s">
        <v>2</v>
      </c>
      <c r="V6" s="1" t="s">
        <v>3</v>
      </c>
      <c r="W6" s="1" t="s">
        <v>9</v>
      </c>
      <c r="X6" s="1"/>
      <c r="Y6" s="1" t="s">
        <v>12</v>
      </c>
      <c r="Z6" s="1" t="s">
        <v>13</v>
      </c>
      <c r="AA6" s="1" t="s">
        <v>14</v>
      </c>
      <c r="AB6" s="1"/>
      <c r="AC6" s="1"/>
      <c r="AD6" s="1"/>
      <c r="AE6" s="1"/>
      <c r="AF6" s="1"/>
      <c r="AG6" s="1"/>
    </row>
    <row r="7" spans="1:33" x14ac:dyDescent="0.25">
      <c r="A7" t="s">
        <v>0</v>
      </c>
      <c r="B7" s="1">
        <v>0.11600000000000001</v>
      </c>
      <c r="C7" s="1">
        <v>2.3199999999999998</v>
      </c>
      <c r="D7" s="1">
        <f>B7/C7</f>
        <v>0.05</v>
      </c>
      <c r="E7" s="1">
        <f>D7/$D$8</f>
        <v>0.49506578947368418</v>
      </c>
      <c r="F7" s="1"/>
      <c r="G7" s="1" t="s">
        <v>0</v>
      </c>
      <c r="H7" s="1">
        <v>4.2200000000000001E-2</v>
      </c>
      <c r="I7" s="1">
        <v>3.43</v>
      </c>
      <c r="J7" s="1">
        <f>H7/I7</f>
        <v>1.2303206997084547E-2</v>
      </c>
      <c r="K7" s="1">
        <f>J7/$J$8</f>
        <v>3.2060181736928345E-2</v>
      </c>
      <c r="L7" s="1"/>
      <c r="M7" s="1" t="s">
        <v>0</v>
      </c>
      <c r="N7" s="1">
        <v>0.36299999999999999</v>
      </c>
      <c r="O7" s="1">
        <v>11.1</v>
      </c>
      <c r="P7" s="1">
        <f>N7/O7</f>
        <v>3.2702702702702702E-2</v>
      </c>
      <c r="Q7" s="1">
        <f>P7/$P$8</f>
        <v>4.8326806002559237E-2</v>
      </c>
      <c r="R7" s="1"/>
      <c r="S7" s="1" t="s">
        <v>0</v>
      </c>
      <c r="T7" s="1">
        <v>0.2</v>
      </c>
      <c r="U7" s="1">
        <v>4.1500000000000004</v>
      </c>
      <c r="V7" s="1">
        <f>T7/U7</f>
        <v>4.8192771084337345E-2</v>
      </c>
      <c r="W7" s="1">
        <f>V7/$V$8</f>
        <v>0.14021916812980564</v>
      </c>
      <c r="X7" s="1"/>
      <c r="Y7" s="1">
        <f>AVERAGE(W7,Q7,K7,E7)</f>
        <v>0.17891798633574435</v>
      </c>
      <c r="Z7" s="1">
        <f>_xlfn.STDEV.S(E7,K7,Q7,W7)</f>
        <v>0.21607738051593178</v>
      </c>
      <c r="AA7" s="1">
        <f>_xlfn.STDEV.P(E7,K7,Q7,W7)</f>
        <v>0.18712850070999362</v>
      </c>
      <c r="AB7" s="1"/>
      <c r="AC7" s="1"/>
      <c r="AD7" s="1"/>
      <c r="AE7" s="1"/>
      <c r="AF7" s="1"/>
      <c r="AG7" s="1"/>
    </row>
    <row r="8" spans="1:33" x14ac:dyDescent="0.25">
      <c r="A8" t="s">
        <v>4</v>
      </c>
      <c r="B8" s="1">
        <v>0.30399999999999999</v>
      </c>
      <c r="C8" s="1">
        <v>3.01</v>
      </c>
      <c r="D8" s="1">
        <f t="shared" ref="D8:D11" si="0">B8/C8</f>
        <v>0.10099667774086379</v>
      </c>
      <c r="E8" s="1">
        <f t="shared" ref="E8:E11" si="1">D8/$D$8</f>
        <v>1</v>
      </c>
      <c r="F8" s="1"/>
      <c r="G8" s="1" t="s">
        <v>4</v>
      </c>
      <c r="H8" s="1">
        <v>1.37</v>
      </c>
      <c r="I8" s="1">
        <v>3.57</v>
      </c>
      <c r="J8" s="1">
        <f t="shared" ref="J8:J11" si="2">H8/I8</f>
        <v>0.38375350140056025</v>
      </c>
      <c r="K8" s="1">
        <f t="shared" ref="K8:K11" si="3">J8/$J$8</f>
        <v>1</v>
      </c>
      <c r="L8" s="1"/>
      <c r="M8" s="1" t="s">
        <v>4</v>
      </c>
      <c r="N8" s="1">
        <v>6.97</v>
      </c>
      <c r="O8" s="1">
        <v>10.3</v>
      </c>
      <c r="P8" s="1">
        <f t="shared" ref="P8:P11" si="4">N8/O8</f>
        <v>0.67669902912621349</v>
      </c>
      <c r="Q8" s="1">
        <f t="shared" ref="Q8:Q11" si="5">P8/$P$8</f>
        <v>1</v>
      </c>
      <c r="R8" s="1"/>
      <c r="S8" s="1" t="s">
        <v>4</v>
      </c>
      <c r="T8" s="1">
        <v>1.99</v>
      </c>
      <c r="U8" s="1">
        <v>5.79</v>
      </c>
      <c r="V8" s="1">
        <f t="shared" ref="V8:V11" si="6">T8/U8</f>
        <v>0.34369602763385149</v>
      </c>
      <c r="W8" s="1">
        <f t="shared" ref="W8:W11" si="7">V8/$V$8</f>
        <v>1</v>
      </c>
      <c r="X8" s="1"/>
      <c r="Y8" s="1">
        <f t="shared" ref="Y8:Y11" si="8">AVERAGE(W8,Q8,K8,E8)</f>
        <v>1</v>
      </c>
      <c r="Z8" s="1">
        <f t="shared" ref="Z8:Z11" si="9">_xlfn.STDEV.S(E8,K8,Q8,W8)</f>
        <v>0</v>
      </c>
      <c r="AA8" s="1">
        <f t="shared" ref="AA8:AA11" si="10">_xlfn.STDEV.P(E8,K8,Q8,W8)</f>
        <v>0</v>
      </c>
      <c r="AB8" s="1"/>
      <c r="AC8" s="1"/>
      <c r="AD8" s="1"/>
      <c r="AE8" s="1"/>
      <c r="AF8" s="1"/>
      <c r="AG8" s="1"/>
    </row>
    <row r="9" spans="1:33" x14ac:dyDescent="0.25">
      <c r="A9" t="s">
        <v>5</v>
      </c>
      <c r="B9" s="1">
        <v>0.108</v>
      </c>
      <c r="C9" s="1">
        <v>3.15</v>
      </c>
      <c r="D9" s="1">
        <f t="shared" si="0"/>
        <v>3.4285714285714287E-2</v>
      </c>
      <c r="E9" s="1">
        <f t="shared" si="1"/>
        <v>0.33947368421052632</v>
      </c>
      <c r="F9" s="1"/>
      <c r="G9" s="1" t="s">
        <v>5</v>
      </c>
      <c r="H9" s="1">
        <v>9.9099999999999994E-2</v>
      </c>
      <c r="I9" s="1">
        <v>3.93</v>
      </c>
      <c r="J9" s="1">
        <f t="shared" si="2"/>
        <v>2.5216284987277352E-2</v>
      </c>
      <c r="K9" s="1">
        <f t="shared" si="3"/>
        <v>6.5709589346408859E-2</v>
      </c>
      <c r="L9" s="1"/>
      <c r="M9" s="1" t="s">
        <v>5</v>
      </c>
      <c r="N9" s="1">
        <v>0.13100000000000001</v>
      </c>
      <c r="O9" s="1">
        <v>7.82</v>
      </c>
      <c r="P9" s="1">
        <f t="shared" si="4"/>
        <v>1.6751918158567775E-2</v>
      </c>
      <c r="Q9" s="1">
        <f t="shared" si="5"/>
        <v>2.4755345341929427E-2</v>
      </c>
      <c r="R9" s="1"/>
      <c r="S9" s="1" t="s">
        <v>5</v>
      </c>
      <c r="T9" s="1">
        <v>0.23699999999999999</v>
      </c>
      <c r="U9" s="1">
        <v>6.51</v>
      </c>
      <c r="V9" s="1">
        <f t="shared" si="6"/>
        <v>3.6405529953917048E-2</v>
      </c>
      <c r="W9" s="1">
        <f t="shared" si="7"/>
        <v>0.10592362735335663</v>
      </c>
      <c r="X9" s="1"/>
      <c r="Y9" s="1">
        <f t="shared" si="8"/>
        <v>0.13396556156305531</v>
      </c>
      <c r="Z9" s="1">
        <f t="shared" si="9"/>
        <v>0.1409558886302304</v>
      </c>
      <c r="AA9" s="1">
        <f t="shared" si="10"/>
        <v>0.12207138036678965</v>
      </c>
      <c r="AB9" s="1"/>
      <c r="AC9" s="1"/>
      <c r="AD9" s="1"/>
      <c r="AE9" s="1"/>
      <c r="AF9" s="1"/>
      <c r="AG9" s="1"/>
    </row>
    <row r="10" spans="1:33" x14ac:dyDescent="0.25">
      <c r="A10" t="s">
        <v>6</v>
      </c>
      <c r="B10" s="1">
        <v>0.42399999999999999</v>
      </c>
      <c r="C10" s="1">
        <v>2.77</v>
      </c>
      <c r="D10" s="1">
        <f t="shared" si="0"/>
        <v>0.15306859205776172</v>
      </c>
      <c r="E10" s="1">
        <f t="shared" si="1"/>
        <v>1.5155804674140221</v>
      </c>
      <c r="F10" s="1"/>
      <c r="G10" s="1" t="s">
        <v>6</v>
      </c>
      <c r="H10" s="1">
        <v>1.98</v>
      </c>
      <c r="I10" s="1">
        <v>5.0999999999999996</v>
      </c>
      <c r="J10" s="1">
        <f t="shared" si="2"/>
        <v>0.38823529411764707</v>
      </c>
      <c r="K10" s="1">
        <f t="shared" si="3"/>
        <v>1.0116788321167882</v>
      </c>
      <c r="L10" s="1"/>
      <c r="M10" s="1" t="s">
        <v>6</v>
      </c>
      <c r="N10" s="1">
        <v>6.03</v>
      </c>
      <c r="O10" s="1">
        <v>8.23</v>
      </c>
      <c r="P10" s="1">
        <f t="shared" si="4"/>
        <v>0.73268529769137303</v>
      </c>
      <c r="Q10" s="1">
        <f t="shared" si="5"/>
        <v>1.0827343710503792</v>
      </c>
      <c r="R10" s="1"/>
      <c r="S10" s="1" t="s">
        <v>6</v>
      </c>
      <c r="T10" s="1">
        <v>1.6</v>
      </c>
      <c r="U10" s="1">
        <v>5.57</v>
      </c>
      <c r="V10" s="1">
        <f t="shared" si="6"/>
        <v>0.28725314183123879</v>
      </c>
      <c r="W10" s="1">
        <f t="shared" si="7"/>
        <v>0.83577672924767465</v>
      </c>
      <c r="X10" s="1"/>
      <c r="Y10" s="1">
        <f t="shared" si="8"/>
        <v>1.1114425999572162</v>
      </c>
      <c r="Z10" s="1">
        <f t="shared" si="9"/>
        <v>0.28873058951628949</v>
      </c>
      <c r="AA10" s="1">
        <f t="shared" si="10"/>
        <v>0.25004802537076359</v>
      </c>
      <c r="AB10" s="1"/>
      <c r="AC10" s="1"/>
      <c r="AD10" s="1"/>
      <c r="AE10" s="1"/>
      <c r="AF10" s="1"/>
      <c r="AG10" s="1"/>
    </row>
    <row r="11" spans="1:33" x14ac:dyDescent="0.25">
      <c r="A11" t="s">
        <v>7</v>
      </c>
      <c r="B11" s="1">
        <v>8.5900000000000004E-2</v>
      </c>
      <c r="C11" s="1">
        <v>3.45</v>
      </c>
      <c r="D11" s="1">
        <f t="shared" si="0"/>
        <v>2.4898550724637682E-2</v>
      </c>
      <c r="E11" s="1">
        <f t="shared" si="1"/>
        <v>0.2465284134248665</v>
      </c>
      <c r="F11" s="1"/>
      <c r="G11" s="1" t="s">
        <v>7</v>
      </c>
      <c r="H11" s="1">
        <v>1.49E-2</v>
      </c>
      <c r="I11" s="1">
        <v>3.3</v>
      </c>
      <c r="J11" s="1">
        <f t="shared" si="2"/>
        <v>4.5151515151515154E-3</v>
      </c>
      <c r="K11" s="1">
        <f t="shared" si="3"/>
        <v>1.1765759787657598E-2</v>
      </c>
      <c r="L11" s="1"/>
      <c r="M11" s="1" t="s">
        <v>7</v>
      </c>
      <c r="N11" s="1">
        <v>0.82599999999999996</v>
      </c>
      <c r="O11" s="1">
        <v>7.71</v>
      </c>
      <c r="P11" s="1">
        <f t="shared" si="4"/>
        <v>0.10713359273670557</v>
      </c>
      <c r="Q11" s="1">
        <f t="shared" si="5"/>
        <v>0.15831793474721198</v>
      </c>
      <c r="R11" s="1"/>
      <c r="S11" s="1" t="s">
        <v>7</v>
      </c>
      <c r="T11" s="1">
        <v>0.379</v>
      </c>
      <c r="U11" s="1">
        <v>6.23</v>
      </c>
      <c r="V11" s="1">
        <f t="shared" si="6"/>
        <v>6.0834670947030496E-2</v>
      </c>
      <c r="W11" s="1">
        <f t="shared" si="7"/>
        <v>0.17700137928809376</v>
      </c>
      <c r="X11" s="1"/>
      <c r="Y11" s="1">
        <f t="shared" si="8"/>
        <v>0.14840337181195745</v>
      </c>
      <c r="Z11" s="1">
        <f t="shared" si="9"/>
        <v>9.8682158808031217E-2</v>
      </c>
      <c r="AA11" s="1">
        <f t="shared" si="10"/>
        <v>8.5461256428045335E-2</v>
      </c>
      <c r="AB11" s="1"/>
      <c r="AC11" s="1"/>
      <c r="AD11" s="1"/>
      <c r="AE11" s="1"/>
      <c r="AF11" s="1"/>
      <c r="AG11" s="1"/>
    </row>
    <row r="12" spans="1:33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 t="s">
        <v>16</v>
      </c>
      <c r="N15" s="1"/>
      <c r="O15" s="1"/>
      <c r="P15" s="1"/>
      <c r="Q15" s="1"/>
      <c r="R15" s="1"/>
      <c r="S15" s="1" t="s">
        <v>17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2:3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 t="s">
        <v>10</v>
      </c>
      <c r="O17" s="1" t="s">
        <v>11</v>
      </c>
      <c r="P17" s="1" t="s">
        <v>8</v>
      </c>
      <c r="Q17" s="1"/>
      <c r="R17" s="1"/>
      <c r="S17" s="1"/>
      <c r="T17" s="1" t="s">
        <v>10</v>
      </c>
      <c r="U17" s="1" t="s">
        <v>11</v>
      </c>
      <c r="V17" s="1" t="s">
        <v>8</v>
      </c>
      <c r="W17" s="1" t="s">
        <v>9</v>
      </c>
      <c r="X17" s="1"/>
      <c r="Y17" s="1" t="s">
        <v>12</v>
      </c>
      <c r="Z17" s="1" t="s">
        <v>13</v>
      </c>
      <c r="AA17" s="1" t="s">
        <v>14</v>
      </c>
      <c r="AB17" s="1"/>
      <c r="AC17" s="1"/>
      <c r="AD17" s="1"/>
      <c r="AE17" s="1"/>
      <c r="AF17" s="1"/>
      <c r="AG17" s="1"/>
    </row>
    <row r="18" spans="2:3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 t="s">
        <v>0</v>
      </c>
      <c r="N18" s="1">
        <v>52.1</v>
      </c>
      <c r="O18" s="1">
        <v>14.7</v>
      </c>
      <c r="P18" s="1">
        <f>N18/O18</f>
        <v>3.5442176870748301</v>
      </c>
      <c r="Q18" s="1">
        <f>P18/$P$19</f>
        <v>0.24215151899269025</v>
      </c>
      <c r="R18" s="1"/>
      <c r="S18" s="1" t="s">
        <v>0</v>
      </c>
      <c r="T18" s="1">
        <v>27.7</v>
      </c>
      <c r="U18" s="1">
        <v>13.6</v>
      </c>
      <c r="V18" s="1">
        <f>T18/U18</f>
        <v>2.0367647058823528</v>
      </c>
      <c r="W18" s="1">
        <f>V18/$V$19</f>
        <v>0.2274995351143618</v>
      </c>
      <c r="X18" s="1"/>
      <c r="Y18" s="1">
        <f>AVERAGE(W18,Q18,K18,E18)</f>
        <v>0.23482552705352602</v>
      </c>
      <c r="Z18" s="1">
        <f>_xlfn.STDEV.S(E18,K18,Q18,W18)</f>
        <v>1.0360517158202014E-2</v>
      </c>
      <c r="AA18" s="1">
        <f>_xlfn.STDEV.P(E18,K18,Q18,W18)</f>
        <v>7.3259919391642225E-3</v>
      </c>
      <c r="AB18" s="1"/>
      <c r="AC18" s="1"/>
      <c r="AD18" s="1"/>
      <c r="AE18" s="1"/>
      <c r="AF18" s="1"/>
      <c r="AG18" s="1"/>
    </row>
    <row r="19" spans="2:3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 t="s">
        <v>4</v>
      </c>
      <c r="N19" s="1">
        <v>161</v>
      </c>
      <c r="O19" s="1">
        <v>11</v>
      </c>
      <c r="P19" s="1">
        <f t="shared" ref="P19:P22" si="11">N19/O19</f>
        <v>14.636363636363637</v>
      </c>
      <c r="Q19" s="1">
        <f t="shared" ref="Q19:Q22" si="12">P19/$P$19</f>
        <v>1</v>
      </c>
      <c r="R19" s="1"/>
      <c r="S19" s="1" t="s">
        <v>4</v>
      </c>
      <c r="T19" s="1">
        <v>94.9</v>
      </c>
      <c r="U19" s="1">
        <v>10.6</v>
      </c>
      <c r="V19" s="1">
        <f t="shared" ref="V19:V22" si="13">T19/U19</f>
        <v>8.952830188679247</v>
      </c>
      <c r="W19" s="1">
        <f t="shared" ref="W19:W22" si="14">V19/$V$19</f>
        <v>1</v>
      </c>
      <c r="X19" s="1"/>
      <c r="Y19" s="1">
        <f>AVERAGE(W19,Q19,K19,E19)</f>
        <v>1</v>
      </c>
      <c r="Z19" s="1">
        <f>_xlfn.STDEV.S(E19,K19,Q19,W19)</f>
        <v>0</v>
      </c>
      <c r="AA19" s="1">
        <f>_xlfn.STDEV.P(E19,K19,Q19,W19)</f>
        <v>0</v>
      </c>
      <c r="AB19" s="1"/>
      <c r="AC19" s="1"/>
      <c r="AD19" s="1"/>
      <c r="AE19" s="1"/>
      <c r="AF19" s="1"/>
      <c r="AG19" s="1"/>
    </row>
    <row r="20" spans="2:33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 t="s">
        <v>5</v>
      </c>
      <c r="N20" s="1">
        <v>8.5299999999999994</v>
      </c>
      <c r="O20" s="1">
        <v>11.7</v>
      </c>
      <c r="P20" s="1">
        <f t="shared" si="11"/>
        <v>0.72905982905982902</v>
      </c>
      <c r="Q20" s="1">
        <f t="shared" si="12"/>
        <v>4.9811541115888938E-2</v>
      </c>
      <c r="R20" s="1"/>
      <c r="S20" s="1" t="s">
        <v>5</v>
      </c>
      <c r="T20" s="1">
        <v>9.1999999999999993</v>
      </c>
      <c r="U20" s="1">
        <v>14.3</v>
      </c>
      <c r="V20" s="1">
        <f t="shared" si="13"/>
        <v>0.64335664335664322</v>
      </c>
      <c r="W20" s="1">
        <f t="shared" si="14"/>
        <v>7.1860699890204605E-2</v>
      </c>
      <c r="X20" s="1"/>
      <c r="Y20" s="1">
        <f>AVERAGE(W20,Q20,K20,E20)</f>
        <v>6.0836120503046771E-2</v>
      </c>
      <c r="Z20" s="1">
        <f>_xlfn.STDEV.S(E20,K20,Q20,W20)</f>
        <v>1.5591109688777515E-2</v>
      </c>
      <c r="AA20" s="1">
        <f>_xlfn.STDEV.P(E20,K20,Q20,W20)</f>
        <v>1.1024579387157863E-2</v>
      </c>
      <c r="AB20" s="1"/>
      <c r="AC20" s="1"/>
      <c r="AD20" s="1"/>
      <c r="AE20" s="1"/>
      <c r="AF20" s="1"/>
      <c r="AG20" s="1"/>
    </row>
    <row r="21" spans="2:33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 t="s">
        <v>6</v>
      </c>
      <c r="N21" s="1">
        <v>145</v>
      </c>
      <c r="O21" s="1">
        <v>10.8</v>
      </c>
      <c r="P21" s="1">
        <f t="shared" si="11"/>
        <v>13.425925925925926</v>
      </c>
      <c r="Q21" s="1">
        <f t="shared" si="12"/>
        <v>0.91729928686450424</v>
      </c>
      <c r="R21" s="1"/>
      <c r="S21" s="1" t="s">
        <v>6</v>
      </c>
      <c r="T21" s="1">
        <v>111</v>
      </c>
      <c r="U21" s="1">
        <v>14.3</v>
      </c>
      <c r="V21" s="1">
        <f t="shared" si="13"/>
        <v>7.7622377622377616</v>
      </c>
      <c r="W21" s="1">
        <f t="shared" si="14"/>
        <v>0.86701496606659911</v>
      </c>
      <c r="X21" s="1"/>
      <c r="Y21" s="1">
        <f>AVERAGE(W21,Q21,K21,E21)</f>
        <v>0.89215712646555168</v>
      </c>
      <c r="Z21" s="1">
        <f>_xlfn.STDEV.S(E21,K21,Q21,W21)</f>
        <v>3.555638422355846E-2</v>
      </c>
      <c r="AA21" s="1">
        <f>_xlfn.STDEV.P(E21,K21,Q21,W21)</f>
        <v>2.5142160398952562E-2</v>
      </c>
      <c r="AB21" s="1"/>
      <c r="AC21" s="1"/>
      <c r="AD21" s="1"/>
      <c r="AE21" s="1"/>
      <c r="AF21" s="1"/>
      <c r="AG21" s="1"/>
    </row>
    <row r="22" spans="2:33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 t="s">
        <v>7</v>
      </c>
      <c r="N22" s="1">
        <v>54.4</v>
      </c>
      <c r="O22" s="1">
        <v>11.7</v>
      </c>
      <c r="P22" s="1">
        <f t="shared" si="11"/>
        <v>4.6495726495726499</v>
      </c>
      <c r="Q22" s="1">
        <f t="shared" si="12"/>
        <v>0.31767266549875245</v>
      </c>
      <c r="R22" s="1"/>
      <c r="S22" s="1" t="s">
        <v>7</v>
      </c>
      <c r="T22" s="1">
        <v>27.4</v>
      </c>
      <c r="U22" s="1">
        <v>11.5</v>
      </c>
      <c r="V22" s="1">
        <f t="shared" si="13"/>
        <v>2.3826086956521739</v>
      </c>
      <c r="W22" s="1">
        <f t="shared" si="14"/>
        <v>0.26612910615292978</v>
      </c>
      <c r="X22" s="1"/>
      <c r="Y22" s="1">
        <f>AVERAGE(W22,Q22,K22,E22)</f>
        <v>0.29190088582584112</v>
      </c>
      <c r="Z22" s="1">
        <f>_xlfn.STDEV.S(E22,K22,Q22,W22)</f>
        <v>3.6446800339922453E-2</v>
      </c>
      <c r="AA22" s="1">
        <f>_xlfn.STDEV.P(E22,K22,Q22,W22)</f>
        <v>2.5771779672911332E-2</v>
      </c>
      <c r="AB22" s="1"/>
      <c r="AC22" s="1"/>
      <c r="AD22" s="1"/>
      <c r="AE22" s="1"/>
      <c r="AF22" s="1"/>
      <c r="AG22" s="1"/>
    </row>
    <row r="23" spans="2:33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2:33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2:3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2:33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2:33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2:3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2:33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2:33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3"/>
  <sheetViews>
    <sheetView tabSelected="1" topLeftCell="A4" workbookViewId="0">
      <selection activeCell="S43" sqref="S43"/>
    </sheetView>
  </sheetViews>
  <sheetFormatPr defaultRowHeight="15" x14ac:dyDescent="0.25"/>
  <sheetData>
    <row r="2" spans="1:13" x14ac:dyDescent="0.25">
      <c r="A2" t="s">
        <v>67</v>
      </c>
      <c r="I2" t="s">
        <v>68</v>
      </c>
    </row>
    <row r="4" spans="1:13" x14ac:dyDescent="0.25">
      <c r="A4" s="5" t="s">
        <v>20</v>
      </c>
      <c r="B4" s="5"/>
      <c r="C4" s="5"/>
      <c r="D4" s="5"/>
      <c r="E4" s="5"/>
      <c r="I4" s="5" t="s">
        <v>20</v>
      </c>
      <c r="J4" s="5"/>
      <c r="K4" s="5"/>
      <c r="L4" s="5"/>
      <c r="M4" s="5"/>
    </row>
    <row r="5" spans="1:13" x14ac:dyDescent="0.25">
      <c r="A5" s="6" t="s">
        <v>21</v>
      </c>
      <c r="B5" s="7" t="s">
        <v>22</v>
      </c>
      <c r="C5" s="7"/>
      <c r="D5" s="7"/>
      <c r="E5" s="7"/>
      <c r="I5" s="6" t="s">
        <v>21</v>
      </c>
      <c r="J5" s="7" t="s">
        <v>22</v>
      </c>
      <c r="K5" s="7"/>
      <c r="L5" s="7"/>
      <c r="M5" s="7"/>
    </row>
    <row r="6" spans="1:13" x14ac:dyDescent="0.25">
      <c r="A6" s="6"/>
      <c r="B6" s="7"/>
      <c r="C6" s="7"/>
      <c r="D6" s="7"/>
      <c r="E6" s="7"/>
      <c r="I6" s="6"/>
      <c r="J6" s="7"/>
      <c r="K6" s="7"/>
      <c r="L6" s="7"/>
      <c r="M6" s="7"/>
    </row>
    <row r="7" spans="1:13" x14ac:dyDescent="0.25">
      <c r="A7" s="6" t="s">
        <v>23</v>
      </c>
      <c r="B7" s="7"/>
      <c r="C7" s="7"/>
      <c r="D7" s="7"/>
      <c r="E7" s="7"/>
      <c r="I7" s="6" t="s">
        <v>23</v>
      </c>
      <c r="J7" s="7"/>
      <c r="K7" s="7"/>
      <c r="L7" s="7"/>
      <c r="M7" s="7"/>
    </row>
    <row r="8" spans="1:13" x14ac:dyDescent="0.25">
      <c r="A8" s="6"/>
      <c r="B8" s="7"/>
      <c r="C8" s="7"/>
      <c r="D8" s="7"/>
      <c r="E8" s="7"/>
      <c r="I8" s="6"/>
      <c r="J8" s="7"/>
      <c r="K8" s="7"/>
      <c r="L8" s="7"/>
      <c r="M8" s="7"/>
    </row>
    <row r="9" spans="1:13" x14ac:dyDescent="0.25">
      <c r="A9" s="6" t="s">
        <v>24</v>
      </c>
      <c r="B9" s="7" t="s">
        <v>25</v>
      </c>
      <c r="C9" s="7" t="s">
        <v>26</v>
      </c>
      <c r="D9" s="7"/>
      <c r="E9" s="7"/>
      <c r="I9" s="6" t="s">
        <v>24</v>
      </c>
      <c r="J9" s="7" t="s">
        <v>25</v>
      </c>
      <c r="K9" s="7" t="s">
        <v>26</v>
      </c>
      <c r="L9" s="7"/>
      <c r="M9" s="7"/>
    </row>
    <row r="10" spans="1:13" x14ac:dyDescent="0.25">
      <c r="A10" s="6" t="s">
        <v>27</v>
      </c>
      <c r="B10" s="7">
        <v>1.72</v>
      </c>
      <c r="C10" s="7">
        <v>0.4098</v>
      </c>
      <c r="D10" s="7"/>
      <c r="E10" s="7"/>
      <c r="I10" s="6" t="s">
        <v>27</v>
      </c>
      <c r="J10" s="7">
        <v>1.72</v>
      </c>
      <c r="K10" s="7">
        <v>0.4098</v>
      </c>
      <c r="L10" s="7"/>
      <c r="M10" s="7"/>
    </row>
    <row r="11" spans="1:13" x14ac:dyDescent="0.25">
      <c r="A11" s="6" t="s">
        <v>28</v>
      </c>
      <c r="B11" s="7">
        <v>75.63</v>
      </c>
      <c r="C11" s="7" t="s">
        <v>29</v>
      </c>
      <c r="D11" s="7"/>
      <c r="E11" s="7"/>
      <c r="I11" s="6" t="s">
        <v>28</v>
      </c>
      <c r="J11" s="7">
        <v>75.63</v>
      </c>
      <c r="K11" s="7" t="s">
        <v>29</v>
      </c>
      <c r="L11" s="7"/>
      <c r="M11" s="7"/>
    </row>
    <row r="12" spans="1:13" x14ac:dyDescent="0.25">
      <c r="A12" s="6" t="s">
        <v>30</v>
      </c>
      <c r="B12" s="7">
        <v>0.04</v>
      </c>
      <c r="C12" s="7">
        <v>0.76019999999999999</v>
      </c>
      <c r="D12" s="7"/>
      <c r="E12" s="7"/>
      <c r="I12" s="6" t="s">
        <v>30</v>
      </c>
      <c r="J12" s="7">
        <v>0.04</v>
      </c>
      <c r="K12" s="7">
        <v>0.76019999999999999</v>
      </c>
      <c r="L12" s="7"/>
      <c r="M12" s="7"/>
    </row>
    <row r="13" spans="1:13" x14ac:dyDescent="0.25">
      <c r="A13" s="6"/>
      <c r="B13" s="7"/>
      <c r="C13" s="7"/>
      <c r="D13" s="7"/>
      <c r="E13" s="7"/>
      <c r="I13" s="6"/>
      <c r="J13" s="7"/>
      <c r="K13" s="7"/>
      <c r="L13" s="7"/>
      <c r="M13" s="7"/>
    </row>
    <row r="14" spans="1:13" x14ac:dyDescent="0.25">
      <c r="A14" s="6" t="s">
        <v>24</v>
      </c>
      <c r="B14" s="7" t="s">
        <v>31</v>
      </c>
      <c r="C14" s="7" t="s">
        <v>32</v>
      </c>
      <c r="D14" s="7"/>
      <c r="E14" s="7"/>
      <c r="I14" s="6" t="s">
        <v>24</v>
      </c>
      <c r="J14" s="7" t="s">
        <v>31</v>
      </c>
      <c r="K14" s="7" t="s">
        <v>32</v>
      </c>
      <c r="L14" s="7"/>
      <c r="M14" s="7"/>
    </row>
    <row r="15" spans="1:13" x14ac:dyDescent="0.25">
      <c r="A15" s="6" t="s">
        <v>27</v>
      </c>
      <c r="B15" s="7" t="s">
        <v>33</v>
      </c>
      <c r="C15" s="7" t="s">
        <v>34</v>
      </c>
      <c r="D15" s="7"/>
      <c r="E15" s="7"/>
      <c r="I15" s="6" t="s">
        <v>27</v>
      </c>
      <c r="J15" s="7" t="s">
        <v>33</v>
      </c>
      <c r="K15" s="7" t="s">
        <v>34</v>
      </c>
      <c r="L15" s="7"/>
      <c r="M15" s="7"/>
    </row>
    <row r="16" spans="1:13" x14ac:dyDescent="0.25">
      <c r="A16" s="6" t="s">
        <v>28</v>
      </c>
      <c r="B16" s="7" t="s">
        <v>35</v>
      </c>
      <c r="C16" s="7" t="s">
        <v>36</v>
      </c>
      <c r="D16" s="7"/>
      <c r="E16" s="7"/>
      <c r="I16" s="6" t="s">
        <v>28</v>
      </c>
      <c r="J16" s="7" t="s">
        <v>35</v>
      </c>
      <c r="K16" s="7" t="s">
        <v>36</v>
      </c>
      <c r="L16" s="7"/>
      <c r="M16" s="7"/>
    </row>
    <row r="17" spans="1:13" x14ac:dyDescent="0.25">
      <c r="A17" s="6" t="s">
        <v>30</v>
      </c>
      <c r="B17" s="7" t="s">
        <v>33</v>
      </c>
      <c r="C17" s="7" t="s">
        <v>34</v>
      </c>
      <c r="D17" s="7"/>
      <c r="E17" s="7"/>
      <c r="I17" s="6" t="s">
        <v>30</v>
      </c>
      <c r="J17" s="7" t="s">
        <v>33</v>
      </c>
      <c r="K17" s="7" t="s">
        <v>34</v>
      </c>
      <c r="L17" s="7"/>
      <c r="M17" s="7"/>
    </row>
    <row r="18" spans="1:13" x14ac:dyDescent="0.25">
      <c r="A18" s="6"/>
      <c r="B18" s="7"/>
      <c r="C18" s="7"/>
      <c r="D18" s="7"/>
      <c r="E18" s="7"/>
      <c r="I18" s="6"/>
      <c r="J18" s="7"/>
      <c r="K18" s="7"/>
      <c r="L18" s="7"/>
      <c r="M18" s="7"/>
    </row>
    <row r="19" spans="1:13" x14ac:dyDescent="0.25">
      <c r="A19" s="6" t="s">
        <v>24</v>
      </c>
      <c r="B19" s="7" t="s">
        <v>37</v>
      </c>
      <c r="C19" s="7" t="s">
        <v>38</v>
      </c>
      <c r="D19" s="7" t="s">
        <v>39</v>
      </c>
      <c r="E19" s="7" t="s">
        <v>40</v>
      </c>
      <c r="I19" s="6" t="s">
        <v>24</v>
      </c>
      <c r="J19" s="7" t="s">
        <v>37</v>
      </c>
      <c r="K19" s="7" t="s">
        <v>38</v>
      </c>
      <c r="L19" s="7" t="s">
        <v>39</v>
      </c>
      <c r="M19" s="7" t="s">
        <v>40</v>
      </c>
    </row>
    <row r="20" spans="1:13" x14ac:dyDescent="0.25">
      <c r="A20" s="6" t="s">
        <v>27</v>
      </c>
      <c r="B20" s="7">
        <v>4</v>
      </c>
      <c r="C20" s="7">
        <v>0.10059999999999999</v>
      </c>
      <c r="D20" s="7">
        <v>2.5139999999999999E-2</v>
      </c>
      <c r="E20" s="7">
        <v>1.0429999999999999</v>
      </c>
      <c r="I20" s="6" t="s">
        <v>27</v>
      </c>
      <c r="J20" s="7">
        <v>4</v>
      </c>
      <c r="K20" s="7">
        <v>0.10059999999999999</v>
      </c>
      <c r="L20" s="7">
        <v>2.5139999999999999E-2</v>
      </c>
      <c r="M20" s="7">
        <v>1.0429999999999999</v>
      </c>
    </row>
    <row r="21" spans="1:13" x14ac:dyDescent="0.25">
      <c r="A21" s="6" t="s">
        <v>28</v>
      </c>
      <c r="B21" s="7">
        <v>4</v>
      </c>
      <c r="C21" s="7">
        <v>4.4160000000000004</v>
      </c>
      <c r="D21" s="7">
        <v>1.1040000000000001</v>
      </c>
      <c r="E21" s="7">
        <v>45.82</v>
      </c>
      <c r="I21" s="6" t="s">
        <v>28</v>
      </c>
      <c r="J21" s="7">
        <v>4</v>
      </c>
      <c r="K21" s="7">
        <v>4.4160000000000004</v>
      </c>
      <c r="L21" s="7">
        <v>1.1040000000000001</v>
      </c>
      <c r="M21" s="7">
        <v>45.82</v>
      </c>
    </row>
    <row r="22" spans="1:13" x14ac:dyDescent="0.25">
      <c r="A22" s="6" t="s">
        <v>30</v>
      </c>
      <c r="B22" s="7">
        <v>1</v>
      </c>
      <c r="C22" s="7">
        <v>2.307E-3</v>
      </c>
      <c r="D22" s="7">
        <v>2.307E-3</v>
      </c>
      <c r="E22" s="7">
        <v>9.5740000000000006E-2</v>
      </c>
      <c r="I22" s="6" t="s">
        <v>30</v>
      </c>
      <c r="J22" s="7">
        <v>1</v>
      </c>
      <c r="K22" s="7">
        <v>2.307E-3</v>
      </c>
      <c r="L22" s="7">
        <v>2.307E-3</v>
      </c>
      <c r="M22" s="7">
        <v>9.5740000000000006E-2</v>
      </c>
    </row>
    <row r="23" spans="1:13" x14ac:dyDescent="0.25">
      <c r="A23" s="6" t="s">
        <v>41</v>
      </c>
      <c r="B23" s="7">
        <v>20</v>
      </c>
      <c r="C23" s="7">
        <v>0.4819</v>
      </c>
      <c r="D23" s="7">
        <v>2.41E-2</v>
      </c>
      <c r="E23" s="7"/>
      <c r="I23" s="6" t="s">
        <v>41</v>
      </c>
      <c r="J23" s="7">
        <v>20</v>
      </c>
      <c r="K23" s="7">
        <v>0.4819</v>
      </c>
      <c r="L23" s="7">
        <v>2.41E-2</v>
      </c>
      <c r="M23" s="7"/>
    </row>
    <row r="24" spans="1:13" x14ac:dyDescent="0.25">
      <c r="A24" s="6"/>
      <c r="B24" s="7"/>
      <c r="C24" s="7"/>
      <c r="D24" s="7"/>
      <c r="E24" s="7"/>
      <c r="I24" s="6"/>
      <c r="J24" s="7"/>
      <c r="K24" s="7"/>
      <c r="L24" s="7"/>
      <c r="M24" s="7"/>
    </row>
    <row r="25" spans="1:13" x14ac:dyDescent="0.25">
      <c r="A25" s="6" t="s">
        <v>42</v>
      </c>
      <c r="B25" s="7">
        <v>10</v>
      </c>
      <c r="C25" s="7"/>
      <c r="D25" s="7"/>
      <c r="E25" s="7"/>
      <c r="I25" s="6" t="s">
        <v>42</v>
      </c>
      <c r="J25" s="7">
        <v>10</v>
      </c>
      <c r="K25" s="7"/>
      <c r="L25" s="7"/>
      <c r="M25" s="7"/>
    </row>
    <row r="26" spans="1:13" x14ac:dyDescent="0.25">
      <c r="A26" s="6"/>
      <c r="B26" s="7"/>
      <c r="C26" s="7"/>
      <c r="D26" s="7"/>
      <c r="E26" s="7"/>
      <c r="I26" s="6"/>
      <c r="J26" s="7"/>
      <c r="K26" s="7"/>
      <c r="L26" s="7"/>
      <c r="M26" s="7"/>
    </row>
    <row r="27" spans="1:13" x14ac:dyDescent="0.25">
      <c r="A27" s="6" t="s">
        <v>43</v>
      </c>
      <c r="B27" s="7"/>
      <c r="C27" s="7"/>
      <c r="D27" s="7"/>
      <c r="E27" s="7"/>
      <c r="I27" s="6" t="s">
        <v>43</v>
      </c>
      <c r="J27" s="7"/>
      <c r="K27" s="7"/>
      <c r="L27" s="7"/>
      <c r="M27" s="7"/>
    </row>
    <row r="28" spans="1:13" x14ac:dyDescent="0.25">
      <c r="A28" s="6"/>
      <c r="B28" s="7"/>
      <c r="C28" s="7"/>
      <c r="D28" s="7"/>
      <c r="E28" s="7"/>
      <c r="I28" s="6"/>
      <c r="J28" s="7"/>
      <c r="K28" s="7"/>
      <c r="L28" s="7"/>
      <c r="M28" s="7"/>
    </row>
    <row r="29" spans="1:13" x14ac:dyDescent="0.25">
      <c r="A29" s="6" t="s">
        <v>44</v>
      </c>
      <c r="B29" s="7"/>
      <c r="C29" s="7"/>
      <c r="D29" s="7"/>
      <c r="E29" s="7"/>
      <c r="I29" s="6" t="s">
        <v>69</v>
      </c>
      <c r="J29" s="7"/>
      <c r="K29" s="7"/>
      <c r="L29" s="7"/>
      <c r="M29" s="7"/>
    </row>
    <row r="30" spans="1:13" x14ac:dyDescent="0.25">
      <c r="A30" s="6" t="s">
        <v>30</v>
      </c>
      <c r="B30" s="8" t="s">
        <v>45</v>
      </c>
      <c r="C30" s="8" t="s">
        <v>46</v>
      </c>
      <c r="D30" s="7" t="s">
        <v>47</v>
      </c>
      <c r="E30" s="7" t="s">
        <v>48</v>
      </c>
      <c r="I30" s="6" t="s">
        <v>30</v>
      </c>
      <c r="J30" s="8" t="s">
        <v>46</v>
      </c>
      <c r="K30" s="8" t="s">
        <v>45</v>
      </c>
      <c r="L30" s="7" t="s">
        <v>47</v>
      </c>
      <c r="M30" s="7" t="s">
        <v>48</v>
      </c>
    </row>
    <row r="31" spans="1:13" x14ac:dyDescent="0.25">
      <c r="A31" s="6" t="s">
        <v>8</v>
      </c>
      <c r="B31" s="7">
        <v>0.1789</v>
      </c>
      <c r="C31" s="7">
        <v>1</v>
      </c>
      <c r="D31" s="7">
        <v>0.82110000000000005</v>
      </c>
      <c r="E31" s="7" t="s">
        <v>49</v>
      </c>
      <c r="I31" s="6" t="s">
        <v>8</v>
      </c>
      <c r="J31" s="7">
        <v>1</v>
      </c>
      <c r="K31" s="7">
        <v>0.1789</v>
      </c>
      <c r="L31" s="7">
        <v>-0.82110000000000005</v>
      </c>
      <c r="M31" s="7" t="s">
        <v>70</v>
      </c>
    </row>
    <row r="32" spans="1:13" x14ac:dyDescent="0.25">
      <c r="A32" s="6" t="s">
        <v>3</v>
      </c>
      <c r="B32" s="7">
        <v>0.23480000000000001</v>
      </c>
      <c r="C32" s="7">
        <v>1</v>
      </c>
      <c r="D32" s="7">
        <v>0.76519999999999999</v>
      </c>
      <c r="E32" s="7" t="s">
        <v>50</v>
      </c>
      <c r="I32" s="6" t="s">
        <v>3</v>
      </c>
      <c r="J32" s="7">
        <v>1</v>
      </c>
      <c r="K32" s="7">
        <v>0.23480000000000001</v>
      </c>
      <c r="L32" s="7">
        <v>-0.76519999999999999</v>
      </c>
      <c r="M32" s="7" t="s">
        <v>71</v>
      </c>
    </row>
    <row r="33" spans="1:13" x14ac:dyDescent="0.25">
      <c r="A33" s="6"/>
      <c r="B33" s="7"/>
      <c r="C33" s="7"/>
      <c r="D33" s="7"/>
      <c r="E33" s="7"/>
      <c r="I33" s="6"/>
      <c r="J33" s="7"/>
      <c r="K33" s="7"/>
      <c r="L33" s="7"/>
      <c r="M33" s="7"/>
    </row>
    <row r="34" spans="1:13" x14ac:dyDescent="0.25">
      <c r="A34" s="6" t="s">
        <v>30</v>
      </c>
      <c r="B34" s="7" t="s">
        <v>47</v>
      </c>
      <c r="C34" s="7" t="s">
        <v>51</v>
      </c>
      <c r="D34" s="7" t="s">
        <v>26</v>
      </c>
      <c r="E34" s="7" t="s">
        <v>52</v>
      </c>
      <c r="I34" s="6" t="s">
        <v>30</v>
      </c>
      <c r="J34" s="7" t="s">
        <v>47</v>
      </c>
      <c r="K34" s="7" t="s">
        <v>51</v>
      </c>
      <c r="L34" s="7" t="s">
        <v>26</v>
      </c>
      <c r="M34" s="7" t="s">
        <v>52</v>
      </c>
    </row>
    <row r="35" spans="1:13" x14ac:dyDescent="0.25">
      <c r="A35" s="9" t="s">
        <v>8</v>
      </c>
      <c r="B35" s="8">
        <v>0.82110000000000005</v>
      </c>
      <c r="C35" s="8">
        <v>7.48</v>
      </c>
      <c r="D35" s="8" t="s">
        <v>53</v>
      </c>
      <c r="E35" s="10" t="s">
        <v>35</v>
      </c>
      <c r="I35" s="9" t="s">
        <v>8</v>
      </c>
      <c r="J35" s="8">
        <v>-0.82110000000000005</v>
      </c>
      <c r="K35" s="8">
        <v>7.48</v>
      </c>
      <c r="L35" s="8" t="s">
        <v>53</v>
      </c>
      <c r="M35" s="10" t="s">
        <v>35</v>
      </c>
    </row>
    <row r="36" spans="1:13" x14ac:dyDescent="0.25">
      <c r="A36" s="9" t="s">
        <v>3</v>
      </c>
      <c r="B36" s="8">
        <v>0.76519999999999999</v>
      </c>
      <c r="C36" s="8">
        <v>4.9290000000000003</v>
      </c>
      <c r="D36" s="8" t="s">
        <v>53</v>
      </c>
      <c r="E36" s="10" t="s">
        <v>35</v>
      </c>
      <c r="I36" s="9" t="s">
        <v>3</v>
      </c>
      <c r="J36" s="8">
        <v>-0.76519999999999999</v>
      </c>
      <c r="K36" s="8">
        <v>4.9290000000000003</v>
      </c>
      <c r="L36" s="8" t="s">
        <v>53</v>
      </c>
      <c r="M36" s="10" t="s">
        <v>35</v>
      </c>
    </row>
    <row r="37" spans="1:13" x14ac:dyDescent="0.25">
      <c r="A37" s="6"/>
      <c r="B37" s="7"/>
      <c r="C37" s="7"/>
      <c r="D37" s="7"/>
      <c r="E37" s="7"/>
      <c r="I37" s="6"/>
      <c r="J37" s="7"/>
      <c r="K37" s="7"/>
      <c r="L37" s="7"/>
      <c r="M37" s="7"/>
    </row>
    <row r="38" spans="1:13" x14ac:dyDescent="0.25">
      <c r="A38" s="6" t="s">
        <v>54</v>
      </c>
      <c r="B38" s="7"/>
      <c r="C38" s="7"/>
      <c r="D38" s="7"/>
      <c r="E38" s="7"/>
      <c r="I38" s="6" t="s">
        <v>72</v>
      </c>
      <c r="J38" s="7"/>
      <c r="K38" s="7"/>
      <c r="L38" s="7"/>
      <c r="M38" s="7"/>
    </row>
    <row r="39" spans="1:13" x14ac:dyDescent="0.25">
      <c r="A39" s="6" t="s">
        <v>30</v>
      </c>
      <c r="B39" s="8" t="s">
        <v>45</v>
      </c>
      <c r="C39" s="8" t="s">
        <v>55</v>
      </c>
      <c r="D39" s="7" t="s">
        <v>47</v>
      </c>
      <c r="E39" s="7" t="s">
        <v>48</v>
      </c>
      <c r="I39" s="6" t="s">
        <v>30</v>
      </c>
      <c r="J39" s="8" t="s">
        <v>46</v>
      </c>
      <c r="K39" s="8" t="s">
        <v>55</v>
      </c>
      <c r="L39" s="7" t="s">
        <v>47</v>
      </c>
      <c r="M39" s="7" t="s">
        <v>48</v>
      </c>
    </row>
    <row r="40" spans="1:13" x14ac:dyDescent="0.25">
      <c r="A40" s="6" t="s">
        <v>8</v>
      </c>
      <c r="B40" s="7">
        <v>0.1789</v>
      </c>
      <c r="C40" s="7">
        <v>0.13400000000000001</v>
      </c>
      <c r="D40" s="7">
        <v>-4.4949999999999997E-2</v>
      </c>
      <c r="E40" s="7" t="s">
        <v>56</v>
      </c>
      <c r="I40" s="6" t="s">
        <v>8</v>
      </c>
      <c r="J40" s="7">
        <v>1</v>
      </c>
      <c r="K40" s="7">
        <v>0.13400000000000001</v>
      </c>
      <c r="L40" s="7">
        <v>-0.86599999999999999</v>
      </c>
      <c r="M40" s="7" t="s">
        <v>73</v>
      </c>
    </row>
    <row r="41" spans="1:13" x14ac:dyDescent="0.25">
      <c r="A41" s="6" t="s">
        <v>3</v>
      </c>
      <c r="B41" s="7">
        <v>0.23480000000000001</v>
      </c>
      <c r="C41" s="7">
        <v>6.0839999999999998E-2</v>
      </c>
      <c r="D41" s="7">
        <v>-0.17399999999999999</v>
      </c>
      <c r="E41" s="7" t="s">
        <v>57</v>
      </c>
      <c r="I41" s="6" t="s">
        <v>3</v>
      </c>
      <c r="J41" s="7">
        <v>1</v>
      </c>
      <c r="K41" s="7">
        <v>6.0839999999999998E-2</v>
      </c>
      <c r="L41" s="7">
        <v>-0.93920000000000003</v>
      </c>
      <c r="M41" s="7" t="s">
        <v>74</v>
      </c>
    </row>
    <row r="42" spans="1:13" x14ac:dyDescent="0.25">
      <c r="A42" s="6"/>
      <c r="B42" s="7"/>
      <c r="C42" s="7"/>
      <c r="D42" s="7"/>
      <c r="E42" s="7"/>
      <c r="I42" s="6"/>
      <c r="J42" s="7"/>
      <c r="K42" s="7"/>
      <c r="L42" s="7"/>
      <c r="M42" s="7"/>
    </row>
    <row r="43" spans="1:13" x14ac:dyDescent="0.25">
      <c r="A43" s="6" t="s">
        <v>30</v>
      </c>
      <c r="B43" s="7" t="s">
        <v>47</v>
      </c>
      <c r="C43" s="7" t="s">
        <v>51</v>
      </c>
      <c r="D43" s="7" t="s">
        <v>26</v>
      </c>
      <c r="E43" s="7" t="s">
        <v>52</v>
      </c>
      <c r="I43" s="6" t="s">
        <v>30</v>
      </c>
      <c r="J43" s="7" t="s">
        <v>47</v>
      </c>
      <c r="K43" s="7" t="s">
        <v>51</v>
      </c>
      <c r="L43" s="7" t="s">
        <v>26</v>
      </c>
      <c r="M43" s="7" t="s">
        <v>52</v>
      </c>
    </row>
    <row r="44" spans="1:13" x14ac:dyDescent="0.25">
      <c r="A44" s="11" t="s">
        <v>8</v>
      </c>
      <c r="B44" s="12">
        <v>-4.4949999999999997E-2</v>
      </c>
      <c r="C44" s="12">
        <v>0.40949999999999998</v>
      </c>
      <c r="D44" s="12" t="s">
        <v>58</v>
      </c>
      <c r="E44" s="10" t="s">
        <v>33</v>
      </c>
      <c r="I44" s="9" t="s">
        <v>8</v>
      </c>
      <c r="J44" s="8">
        <v>-0.86599999999999999</v>
      </c>
      <c r="K44" s="8">
        <v>7.89</v>
      </c>
      <c r="L44" s="8" t="s">
        <v>53</v>
      </c>
      <c r="M44" s="10" t="s">
        <v>35</v>
      </c>
    </row>
    <row r="45" spans="1:13" x14ac:dyDescent="0.25">
      <c r="A45" s="11" t="s">
        <v>3</v>
      </c>
      <c r="B45" s="12">
        <v>-0.17399999999999999</v>
      </c>
      <c r="C45" s="12">
        <v>1.121</v>
      </c>
      <c r="D45" s="12" t="s">
        <v>58</v>
      </c>
      <c r="E45" s="10" t="s">
        <v>33</v>
      </c>
      <c r="I45" s="9" t="s">
        <v>3</v>
      </c>
      <c r="J45" s="8">
        <v>-0.93920000000000003</v>
      </c>
      <c r="K45" s="8">
        <v>6.05</v>
      </c>
      <c r="L45" s="8" t="s">
        <v>53</v>
      </c>
      <c r="M45" s="10" t="s">
        <v>35</v>
      </c>
    </row>
    <row r="46" spans="1:13" x14ac:dyDescent="0.25">
      <c r="A46" s="6"/>
      <c r="B46" s="7"/>
      <c r="C46" s="7"/>
      <c r="D46" s="7"/>
      <c r="E46" s="7"/>
      <c r="I46" s="6"/>
      <c r="J46" s="7"/>
      <c r="K46" s="7"/>
      <c r="L46" s="7"/>
      <c r="M46" s="7"/>
    </row>
    <row r="47" spans="1:13" x14ac:dyDescent="0.25">
      <c r="A47" s="6" t="s">
        <v>59</v>
      </c>
      <c r="B47" s="7"/>
      <c r="C47" s="7"/>
      <c r="D47" s="7"/>
      <c r="E47" s="7"/>
      <c r="I47" s="6" t="s">
        <v>75</v>
      </c>
      <c r="J47" s="7"/>
      <c r="K47" s="7"/>
      <c r="L47" s="7"/>
      <c r="M47" s="7"/>
    </row>
    <row r="48" spans="1:13" x14ac:dyDescent="0.25">
      <c r="A48" s="6" t="s">
        <v>30</v>
      </c>
      <c r="B48" s="8" t="s">
        <v>45</v>
      </c>
      <c r="C48" s="8" t="s">
        <v>60</v>
      </c>
      <c r="D48" s="7" t="s">
        <v>47</v>
      </c>
      <c r="E48" s="7" t="s">
        <v>48</v>
      </c>
      <c r="I48" s="6" t="s">
        <v>30</v>
      </c>
      <c r="J48" s="8" t="s">
        <v>46</v>
      </c>
      <c r="K48" s="8" t="s">
        <v>60</v>
      </c>
      <c r="L48" s="7" t="s">
        <v>47</v>
      </c>
      <c r="M48" s="7" t="s">
        <v>48</v>
      </c>
    </row>
    <row r="49" spans="1:13" x14ac:dyDescent="0.25">
      <c r="A49" s="6" t="s">
        <v>8</v>
      </c>
      <c r="B49" s="7">
        <v>0.1789</v>
      </c>
      <c r="C49" s="7">
        <v>1.111</v>
      </c>
      <c r="D49" s="7">
        <v>0.9325</v>
      </c>
      <c r="E49" s="7" t="s">
        <v>61</v>
      </c>
      <c r="I49" s="6" t="s">
        <v>8</v>
      </c>
      <c r="J49" s="7">
        <v>1</v>
      </c>
      <c r="K49" s="7">
        <v>1.111</v>
      </c>
      <c r="L49" s="7">
        <v>0.1114</v>
      </c>
      <c r="M49" s="7" t="s">
        <v>76</v>
      </c>
    </row>
    <row r="50" spans="1:13" x14ac:dyDescent="0.25">
      <c r="A50" s="6" t="s">
        <v>3</v>
      </c>
      <c r="B50" s="7">
        <v>0.23480000000000001</v>
      </c>
      <c r="C50" s="7">
        <v>0.89219999999999999</v>
      </c>
      <c r="D50" s="7">
        <v>0.6573</v>
      </c>
      <c r="E50" s="7" t="s">
        <v>62</v>
      </c>
      <c r="I50" s="6" t="s">
        <v>3</v>
      </c>
      <c r="J50" s="7">
        <v>1</v>
      </c>
      <c r="K50" s="7">
        <v>0.89219999999999999</v>
      </c>
      <c r="L50" s="7">
        <v>-0.10780000000000001</v>
      </c>
      <c r="M50" s="7" t="s">
        <v>77</v>
      </c>
    </row>
    <row r="51" spans="1:13" x14ac:dyDescent="0.25">
      <c r="A51" s="6"/>
      <c r="B51" s="7"/>
      <c r="C51" s="7"/>
      <c r="D51" s="7"/>
      <c r="E51" s="7"/>
      <c r="I51" s="6"/>
      <c r="J51" s="7"/>
      <c r="K51" s="7"/>
      <c r="L51" s="7"/>
      <c r="M51" s="7"/>
    </row>
    <row r="52" spans="1:13" x14ac:dyDescent="0.25">
      <c r="A52" s="6" t="s">
        <v>30</v>
      </c>
      <c r="B52" s="7" t="s">
        <v>47</v>
      </c>
      <c r="C52" s="7" t="s">
        <v>51</v>
      </c>
      <c r="D52" s="7" t="s">
        <v>26</v>
      </c>
      <c r="E52" s="7" t="s">
        <v>52</v>
      </c>
      <c r="I52" s="6" t="s">
        <v>30</v>
      </c>
      <c r="J52" s="7" t="s">
        <v>47</v>
      </c>
      <c r="K52" s="7" t="s">
        <v>51</v>
      </c>
      <c r="L52" s="7" t="s">
        <v>26</v>
      </c>
      <c r="M52" s="7" t="s">
        <v>52</v>
      </c>
    </row>
    <row r="53" spans="1:13" x14ac:dyDescent="0.25">
      <c r="A53" s="9" t="s">
        <v>8</v>
      </c>
      <c r="B53" s="8">
        <v>0.9325</v>
      </c>
      <c r="C53" s="8">
        <v>8.4960000000000004</v>
      </c>
      <c r="D53" s="8" t="s">
        <v>53</v>
      </c>
      <c r="E53" s="10" t="s">
        <v>35</v>
      </c>
      <c r="I53" s="11" t="s">
        <v>8</v>
      </c>
      <c r="J53" s="12">
        <v>0.1114</v>
      </c>
      <c r="K53" s="12">
        <v>1.0149999999999999</v>
      </c>
      <c r="L53" s="12" t="s">
        <v>58</v>
      </c>
      <c r="M53" s="10" t="s">
        <v>33</v>
      </c>
    </row>
    <row r="54" spans="1:13" x14ac:dyDescent="0.25">
      <c r="A54" s="9" t="s">
        <v>3</v>
      </c>
      <c r="B54" s="8">
        <v>0.6573</v>
      </c>
      <c r="C54" s="8">
        <v>4.2350000000000003</v>
      </c>
      <c r="D54" s="8" t="s">
        <v>53</v>
      </c>
      <c r="E54" s="10" t="s">
        <v>35</v>
      </c>
      <c r="I54" s="11" t="s">
        <v>3</v>
      </c>
      <c r="J54" s="12">
        <v>-0.10780000000000001</v>
      </c>
      <c r="K54" s="12">
        <v>0.69469999999999998</v>
      </c>
      <c r="L54" s="12" t="s">
        <v>58</v>
      </c>
      <c r="M54" s="10" t="s">
        <v>33</v>
      </c>
    </row>
    <row r="55" spans="1:13" x14ac:dyDescent="0.25">
      <c r="A55" s="6"/>
      <c r="B55" s="7"/>
      <c r="C55" s="7"/>
      <c r="D55" s="7"/>
      <c r="E55" s="7"/>
      <c r="I55" s="6"/>
      <c r="J55" s="7"/>
      <c r="K55" s="7"/>
      <c r="L55" s="7"/>
      <c r="M55" s="7"/>
    </row>
    <row r="56" spans="1:13" x14ac:dyDescent="0.25">
      <c r="A56" s="6" t="s">
        <v>63</v>
      </c>
      <c r="B56" s="7"/>
      <c r="C56" s="7"/>
      <c r="D56" s="7"/>
      <c r="E56" s="7"/>
      <c r="I56" s="6" t="s">
        <v>78</v>
      </c>
      <c r="J56" s="7"/>
      <c r="K56" s="7"/>
      <c r="L56" s="7"/>
      <c r="M56" s="7"/>
    </row>
    <row r="57" spans="1:13" x14ac:dyDescent="0.25">
      <c r="A57" s="6" t="s">
        <v>30</v>
      </c>
      <c r="B57" s="8" t="s">
        <v>45</v>
      </c>
      <c r="C57" s="8" t="s">
        <v>64</v>
      </c>
      <c r="D57" s="7" t="s">
        <v>47</v>
      </c>
      <c r="E57" s="7" t="s">
        <v>48</v>
      </c>
      <c r="I57" s="6" t="s">
        <v>30</v>
      </c>
      <c r="J57" s="8" t="s">
        <v>46</v>
      </c>
      <c r="K57" s="8" t="s">
        <v>64</v>
      </c>
      <c r="L57" s="7" t="s">
        <v>47</v>
      </c>
      <c r="M57" s="7" t="s">
        <v>48</v>
      </c>
    </row>
    <row r="58" spans="1:13" x14ac:dyDescent="0.25">
      <c r="A58" s="6" t="s">
        <v>8</v>
      </c>
      <c r="B58" s="7">
        <v>0.1789</v>
      </c>
      <c r="C58" s="7">
        <v>0.1484</v>
      </c>
      <c r="D58" s="7">
        <v>-3.0509999999999999E-2</v>
      </c>
      <c r="E58" s="7" t="s">
        <v>65</v>
      </c>
      <c r="I58" s="6" t="s">
        <v>8</v>
      </c>
      <c r="J58" s="7">
        <v>1</v>
      </c>
      <c r="K58" s="7">
        <v>0.1484</v>
      </c>
      <c r="L58" s="7">
        <v>-0.85160000000000002</v>
      </c>
      <c r="M58" s="7" t="s">
        <v>79</v>
      </c>
    </row>
    <row r="59" spans="1:13" x14ac:dyDescent="0.25">
      <c r="A59" s="6" t="s">
        <v>3</v>
      </c>
      <c r="B59" s="7">
        <v>0.23480000000000001</v>
      </c>
      <c r="C59" s="7">
        <v>0.29189999999999999</v>
      </c>
      <c r="D59" s="7">
        <v>5.7079999999999999E-2</v>
      </c>
      <c r="E59" s="7" t="s">
        <v>66</v>
      </c>
      <c r="I59" s="6" t="s">
        <v>3</v>
      </c>
      <c r="J59" s="7">
        <v>1</v>
      </c>
      <c r="K59" s="7">
        <v>0.29189999999999999</v>
      </c>
      <c r="L59" s="7">
        <v>-0.70809999999999995</v>
      </c>
      <c r="M59" s="7" t="s">
        <v>80</v>
      </c>
    </row>
    <row r="60" spans="1:13" x14ac:dyDescent="0.25">
      <c r="A60" s="6"/>
      <c r="B60" s="7"/>
      <c r="C60" s="7"/>
      <c r="D60" s="7"/>
      <c r="E60" s="7"/>
      <c r="I60" s="6"/>
      <c r="J60" s="7"/>
      <c r="K60" s="7"/>
      <c r="L60" s="7"/>
      <c r="M60" s="7"/>
    </row>
    <row r="61" spans="1:13" x14ac:dyDescent="0.25">
      <c r="A61" s="6" t="s">
        <v>30</v>
      </c>
      <c r="B61" s="7" t="s">
        <v>47</v>
      </c>
      <c r="C61" s="7" t="s">
        <v>51</v>
      </c>
      <c r="D61" s="7" t="s">
        <v>26</v>
      </c>
      <c r="E61" s="7" t="s">
        <v>52</v>
      </c>
      <c r="I61" s="6" t="s">
        <v>30</v>
      </c>
      <c r="J61" s="7" t="s">
        <v>47</v>
      </c>
      <c r="K61" s="7" t="s">
        <v>51</v>
      </c>
      <c r="L61" s="7" t="s">
        <v>26</v>
      </c>
      <c r="M61" s="7" t="s">
        <v>52</v>
      </c>
    </row>
    <row r="62" spans="1:13" x14ac:dyDescent="0.25">
      <c r="A62" s="11" t="s">
        <v>8</v>
      </c>
      <c r="B62" s="12">
        <v>-3.0509999999999999E-2</v>
      </c>
      <c r="C62" s="12">
        <v>0.27800000000000002</v>
      </c>
      <c r="D62" s="12" t="s">
        <v>58</v>
      </c>
      <c r="E62" s="10" t="s">
        <v>33</v>
      </c>
      <c r="I62" s="9" t="s">
        <v>8</v>
      </c>
      <c r="J62" s="8">
        <v>-0.85160000000000002</v>
      </c>
      <c r="K62" s="8">
        <v>7.758</v>
      </c>
      <c r="L62" s="8" t="s">
        <v>53</v>
      </c>
      <c r="M62" s="8" t="s">
        <v>35</v>
      </c>
    </row>
    <row r="63" spans="1:13" x14ac:dyDescent="0.25">
      <c r="A63" s="11" t="s">
        <v>3</v>
      </c>
      <c r="B63" s="12">
        <v>5.7079999999999999E-2</v>
      </c>
      <c r="C63" s="12">
        <v>0.36770000000000003</v>
      </c>
      <c r="D63" s="12" t="s">
        <v>58</v>
      </c>
      <c r="E63" s="10" t="s">
        <v>33</v>
      </c>
      <c r="I63" s="9" t="s">
        <v>3</v>
      </c>
      <c r="J63" s="8">
        <v>-0.70809999999999995</v>
      </c>
      <c r="K63" s="8">
        <v>4.5620000000000003</v>
      </c>
      <c r="L63" s="8" t="s">
        <v>53</v>
      </c>
      <c r="M63" s="8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5 - Supplement 1</vt:lpstr>
      <vt:lpstr>Figure 5 - S1 - Statistics</vt:lpstr>
    </vt:vector>
  </TitlesOfParts>
  <Company>UNM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UNM HSC</dc:creator>
  <cp:lastModifiedBy>HSC Employee</cp:lastModifiedBy>
  <dcterms:created xsi:type="dcterms:W3CDTF">2018-05-17T20:41:59Z</dcterms:created>
  <dcterms:modified xsi:type="dcterms:W3CDTF">2021-09-08T17:41:19Z</dcterms:modified>
</cp:coreProperties>
</file>