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ell Path\Lidke Lab\Rachel\RonEGFR_Colocalization\figures\Revised Figures - Final\SourceData\"/>
    </mc:Choice>
  </mc:AlternateContent>
  <bookViews>
    <workbookView xWindow="0" yWindow="0" windowWidth="14835" windowHeight="10440" activeTab="5"/>
  </bookViews>
  <sheets>
    <sheet name="Figure 6A" sheetId="2" r:id="rId1"/>
    <sheet name="Figure 6A Statistics" sheetId="5" r:id="rId2"/>
    <sheet name="Figure 6B" sheetId="3" r:id="rId3"/>
    <sheet name="Figure 6B Statistics" sheetId="6" r:id="rId4"/>
    <sheet name="Figure 6C" sheetId="4" r:id="rId5"/>
    <sheet name="Figure 6C Statistics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4" l="1"/>
  <c r="U11" i="4"/>
  <c r="V11" i="4" s="1"/>
  <c r="P11" i="4"/>
  <c r="O11" i="4"/>
  <c r="M11" i="4"/>
  <c r="L11" i="4"/>
  <c r="G11" i="4"/>
  <c r="AG11" i="4" s="1"/>
  <c r="E11" i="4"/>
  <c r="D11" i="4"/>
  <c r="X10" i="4"/>
  <c r="U10" i="4"/>
  <c r="V10" i="4" s="1"/>
  <c r="P10" i="4"/>
  <c r="O10" i="4"/>
  <c r="L10" i="4"/>
  <c r="M10" i="4" s="1"/>
  <c r="G10" i="4"/>
  <c r="AG10" i="4" s="1"/>
  <c r="E10" i="4"/>
  <c r="D10" i="4"/>
  <c r="X9" i="4"/>
  <c r="U9" i="4"/>
  <c r="V9" i="4" s="1"/>
  <c r="P9" i="4"/>
  <c r="O9" i="4"/>
  <c r="L9" i="4"/>
  <c r="M9" i="4" s="1"/>
  <c r="G9" i="4"/>
  <c r="AG9" i="4" s="1"/>
  <c r="E9" i="4"/>
  <c r="D9" i="4"/>
  <c r="X8" i="4"/>
  <c r="U8" i="4"/>
  <c r="V8" i="4" s="1"/>
  <c r="W8" i="4" s="1"/>
  <c r="P8" i="4"/>
  <c r="O8" i="4"/>
  <c r="L8" i="4"/>
  <c r="M8" i="4" s="1"/>
  <c r="G8" i="4"/>
  <c r="D8" i="4"/>
  <c r="E8" i="4" s="1"/>
  <c r="F8" i="4" s="1"/>
  <c r="X7" i="4"/>
  <c r="U7" i="4"/>
  <c r="V7" i="4" s="1"/>
  <c r="P7" i="4"/>
  <c r="O7" i="4"/>
  <c r="M7" i="4"/>
  <c r="L7" i="4"/>
  <c r="G7" i="4"/>
  <c r="D7" i="4"/>
  <c r="E7" i="4" s="1"/>
  <c r="X6" i="4"/>
  <c r="U6" i="4"/>
  <c r="V6" i="4" s="1"/>
  <c r="P6" i="4"/>
  <c r="O6" i="4"/>
  <c r="L6" i="4"/>
  <c r="M6" i="4" s="1"/>
  <c r="G6" i="4"/>
  <c r="D6" i="4"/>
  <c r="E6" i="4" s="1"/>
  <c r="AA9" i="4" l="1"/>
  <c r="Z10" i="4"/>
  <c r="F11" i="4"/>
  <c r="AG7" i="4"/>
  <c r="AG8" i="4"/>
  <c r="W7" i="4"/>
  <c r="AG6" i="4"/>
  <c r="AF7" i="4"/>
  <c r="AF9" i="4"/>
  <c r="AF6" i="4"/>
  <c r="W9" i="4"/>
  <c r="W10" i="4"/>
  <c r="W11" i="4"/>
  <c r="AD11" i="4" s="1"/>
  <c r="AF8" i="4"/>
  <c r="W6" i="4"/>
  <c r="AF11" i="4"/>
  <c r="N9" i="4"/>
  <c r="AA10" i="4"/>
  <c r="N10" i="4"/>
  <c r="N11" i="4"/>
  <c r="N8" i="4"/>
  <c r="AC8" i="4" s="1"/>
  <c r="AA7" i="4"/>
  <c r="Z7" i="4"/>
  <c r="F7" i="4"/>
  <c r="N6" i="4"/>
  <c r="Z6" i="4"/>
  <c r="F6" i="4"/>
  <c r="AA6" i="4"/>
  <c r="AA8" i="4"/>
  <c r="N7" i="4"/>
  <c r="Z8" i="4"/>
  <c r="F9" i="4"/>
  <c r="Z11" i="4"/>
  <c r="AF10" i="4"/>
  <c r="AA11" i="4"/>
  <c r="Z9" i="4"/>
  <c r="F10" i="4"/>
  <c r="P22" i="2"/>
  <c r="P21" i="2"/>
  <c r="Q21" i="2" s="1"/>
  <c r="P20" i="2"/>
  <c r="P19" i="2"/>
  <c r="P10" i="2"/>
  <c r="P9" i="2"/>
  <c r="Q9" i="2" s="1"/>
  <c r="P8" i="2"/>
  <c r="Q8" i="2" s="1"/>
  <c r="P7" i="2"/>
  <c r="J10" i="2"/>
  <c r="J9" i="2"/>
  <c r="K9" i="2" s="1"/>
  <c r="J8" i="2"/>
  <c r="J7" i="2"/>
  <c r="J22" i="2"/>
  <c r="J21" i="2"/>
  <c r="J20" i="2"/>
  <c r="J19" i="2"/>
  <c r="K19" i="2" s="1"/>
  <c r="D22" i="2"/>
  <c r="D21" i="2"/>
  <c r="E21" i="2" s="1"/>
  <c r="D20" i="2"/>
  <c r="D19" i="2"/>
  <c r="D10" i="2"/>
  <c r="D9" i="2"/>
  <c r="E9" i="2" s="1"/>
  <c r="D8" i="2"/>
  <c r="E8" i="2" s="1"/>
  <c r="D7" i="2"/>
  <c r="AD8" i="4" l="1"/>
  <c r="AC11" i="4"/>
  <c r="AC6" i="4"/>
  <c r="AD6" i="4"/>
  <c r="AC7" i="4"/>
  <c r="AD7" i="4"/>
  <c r="AD10" i="4"/>
  <c r="AC10" i="4"/>
  <c r="AD9" i="4"/>
  <c r="AC9" i="4"/>
  <c r="Q22" i="2"/>
  <c r="K22" i="2"/>
  <c r="S22" i="2" s="1"/>
  <c r="Q10" i="2"/>
  <c r="K10" i="2"/>
  <c r="T10" i="2" s="1"/>
  <c r="Q19" i="2"/>
  <c r="K20" i="2"/>
  <c r="E10" i="2"/>
  <c r="E22" i="2"/>
  <c r="E19" i="2"/>
  <c r="E20" i="2"/>
  <c r="S20" i="2" s="1"/>
  <c r="K8" i="2"/>
  <c r="Q20" i="2"/>
  <c r="S8" i="2"/>
  <c r="T8" i="2"/>
  <c r="T9" i="2"/>
  <c r="S9" i="2"/>
  <c r="T22" i="2"/>
  <c r="S10" i="2"/>
  <c r="S19" i="2"/>
  <c r="T19" i="2"/>
  <c r="E7" i="2"/>
  <c r="Q7" i="2"/>
  <c r="K21" i="2"/>
  <c r="S21" i="2" s="1"/>
  <c r="K7" i="2"/>
  <c r="T20" i="2" l="1"/>
  <c r="S7" i="2"/>
  <c r="T7" i="2"/>
  <c r="T21" i="2"/>
</calcChain>
</file>

<file path=xl/sharedStrings.xml><?xml version="1.0" encoding="utf-8"?>
<sst xmlns="http://schemas.openxmlformats.org/spreadsheetml/2006/main" count="644" uniqueCount="194">
  <si>
    <t>No Tx</t>
  </si>
  <si>
    <t>10 nM Dasatinib - No Tx</t>
  </si>
  <si>
    <t>50 nM EGF</t>
  </si>
  <si>
    <t>10 nM Dasatinib - EGF Tx</t>
  </si>
  <si>
    <t>PY1068</t>
  </si>
  <si>
    <t>EGFR</t>
  </si>
  <si>
    <t>PY1068/EGFR</t>
  </si>
  <si>
    <t>PY20+PY99</t>
  </si>
  <si>
    <t>RON</t>
  </si>
  <si>
    <t>PY/RON</t>
  </si>
  <si>
    <t>No PreTx - No Tx</t>
  </si>
  <si>
    <t>10 uM Dasatinib</t>
  </si>
  <si>
    <t>No PreTx - EGF Tx</t>
  </si>
  <si>
    <t>10 uM Dasatinib - EGF Tx</t>
  </si>
  <si>
    <t>No Pre-Tx - No Tx</t>
  </si>
  <si>
    <t>10nM Dasatinib - No Tx</t>
  </si>
  <si>
    <t>No Pre-Tx - EGF Tx</t>
  </si>
  <si>
    <t>10nM Dasatinib - EGF Tx</t>
  </si>
  <si>
    <t>10 nM Dasatinib</t>
  </si>
  <si>
    <t>normalized</t>
  </si>
  <si>
    <t>average</t>
  </si>
  <si>
    <t>std dev(S)</t>
  </si>
  <si>
    <t>Replicate1</t>
  </si>
  <si>
    <t>Replicate2</t>
  </si>
  <si>
    <t>Replicate3</t>
  </si>
  <si>
    <t>std dev (S)</t>
  </si>
  <si>
    <t>delta - No Tx</t>
  </si>
  <si>
    <t>Delta - No Tx</t>
  </si>
  <si>
    <t>delta - EGF</t>
  </si>
  <si>
    <t>Delta - EGF Tx</t>
  </si>
  <si>
    <t>Delta - EGF</t>
  </si>
  <si>
    <t>WT - No Tx</t>
  </si>
  <si>
    <t>WT - EGF</t>
  </si>
  <si>
    <t>WT - EGF Tx</t>
  </si>
  <si>
    <t xml:space="preserve">WT - EGF </t>
  </si>
  <si>
    <t>REPEAT samples 7/30 and 7/31</t>
  </si>
  <si>
    <t>PY20 + PY99</t>
  </si>
  <si>
    <t>WT - 50 nM EGF</t>
  </si>
  <si>
    <t>Replicate 1</t>
  </si>
  <si>
    <t>Replicate4</t>
  </si>
  <si>
    <t>Replicate5</t>
  </si>
  <si>
    <t>Replicate6</t>
  </si>
  <si>
    <t>Replicate7</t>
  </si>
  <si>
    <t>Replicate8</t>
  </si>
  <si>
    <t>Replicate9</t>
  </si>
  <si>
    <t>Replicate10</t>
  </si>
  <si>
    <t>Replicate11</t>
  </si>
  <si>
    <t>Replicate 12</t>
  </si>
  <si>
    <t>PY normalized</t>
  </si>
  <si>
    <t>For Blot</t>
  </si>
  <si>
    <t>averages</t>
  </si>
  <si>
    <t>std dev</t>
  </si>
  <si>
    <t>RON K1114M - No ATP</t>
  </si>
  <si>
    <t>RON K1114M - +ATP</t>
  </si>
  <si>
    <t>EGFR high+RON - No ATP</t>
  </si>
  <si>
    <t>EGFR high+RON - +ATP</t>
  </si>
  <si>
    <t>EGFR low+RON - No ATP</t>
  </si>
  <si>
    <t>EGFR low+RON - +ATP</t>
  </si>
  <si>
    <t>Figure 6C - Source Data</t>
  </si>
  <si>
    <t>Figure 6B - Source data</t>
  </si>
  <si>
    <t>Figure 6A -Source Data</t>
  </si>
  <si>
    <t>Table Analyzed</t>
  </si>
  <si>
    <t>Copy of Replicates</t>
  </si>
  <si>
    <t>Two-way ANOVA</t>
  </si>
  <si>
    <t>Source of Variation</t>
  </si>
  <si>
    <t>% of total variation</t>
  </si>
  <si>
    <t>P value</t>
  </si>
  <si>
    <t>Interaction</t>
  </si>
  <si>
    <t>Column Factor</t>
  </si>
  <si>
    <t>&lt; 0.0001</t>
  </si>
  <si>
    <t>Row Factor</t>
  </si>
  <si>
    <t>P value summary</t>
  </si>
  <si>
    <t>Significant?</t>
  </si>
  <si>
    <t>*</t>
  </si>
  <si>
    <t>Yes</t>
  </si>
  <si>
    <t>***</t>
  </si>
  <si>
    <t>ns</t>
  </si>
  <si>
    <t>No</t>
  </si>
  <si>
    <t>Df</t>
  </si>
  <si>
    <t>Sum-of-squares</t>
  </si>
  <si>
    <t>Mean square</t>
  </si>
  <si>
    <t>F</t>
  </si>
  <si>
    <t>Residual</t>
  </si>
  <si>
    <t>Number of missing values</t>
  </si>
  <si>
    <t>Bonferroni posttests</t>
  </si>
  <si>
    <t>No Tx vs 10 nM Dasatinib</t>
  </si>
  <si>
    <t>Difference</t>
  </si>
  <si>
    <t>95% CI of diff.</t>
  </si>
  <si>
    <t>-0.1762 to 0.2370</t>
  </si>
  <si>
    <t>-0.2793 to 0.1339</t>
  </si>
  <si>
    <t>t</t>
  </si>
  <si>
    <t>Summary</t>
  </si>
  <si>
    <t>P &gt; 0.05</t>
  </si>
  <si>
    <t>No Tx vs 50 nM EGF</t>
  </si>
  <si>
    <t>0.4455 to 0.8588</t>
  </si>
  <si>
    <t>0.5386 to 0.9518</t>
  </si>
  <si>
    <t>P&lt;0.001</t>
  </si>
  <si>
    <t>No Tx vs EGF + 10 nM Dasatinib</t>
  </si>
  <si>
    <t>EGF + 10 nM Dasatinib</t>
  </si>
  <si>
    <t>0.5509 to 0.9641</t>
  </si>
  <si>
    <t>0.7800 to 1.193</t>
  </si>
  <si>
    <t>Compared to No Treatment</t>
  </si>
  <si>
    <t>Compared to EGF</t>
  </si>
  <si>
    <t>50 nM EGF vs No Tx</t>
  </si>
  <si>
    <t>-0.8588 to -0.4455</t>
  </si>
  <si>
    <t>-0.9518 to -0.5386</t>
  </si>
  <si>
    <t>50 nM EGF vs 10 nM Dasatinib</t>
  </si>
  <si>
    <t>-0.8284 to -0.4151</t>
  </si>
  <si>
    <t>-1.025 to -0.6113</t>
  </si>
  <si>
    <t>50 nM EGF vs EGF + 10 nM Dasatinib</t>
  </si>
  <si>
    <t>-0.1012 to 0.3120</t>
  </si>
  <si>
    <t>0.03481 to 0.4480</t>
  </si>
  <si>
    <t>P&lt;0.01</t>
  </si>
  <si>
    <t>**</t>
  </si>
  <si>
    <t>Statistical analysis</t>
  </si>
  <si>
    <t>Data 2</t>
  </si>
  <si>
    <t>One-way analysis of variance</t>
  </si>
  <si>
    <t>Are means signif. different? (P &lt; 0.05)</t>
  </si>
  <si>
    <t>Number of groups</t>
  </si>
  <si>
    <t>R square</t>
  </si>
  <si>
    <t>ANOVA Table</t>
  </si>
  <si>
    <t>SS</t>
  </si>
  <si>
    <t>df</t>
  </si>
  <si>
    <t>MS</t>
  </si>
  <si>
    <t>Treatment (between columns)</t>
  </si>
  <si>
    <t>Residual (within columns)</t>
  </si>
  <si>
    <t>Total</t>
  </si>
  <si>
    <t>Bonferroni's Multiple Comparison Test</t>
  </si>
  <si>
    <t>Mean Diff.</t>
  </si>
  <si>
    <t>Significant? P &lt; 0.05?</t>
  </si>
  <si>
    <t>95% CI of diff</t>
  </si>
  <si>
    <t>Tukey's Multiple Comparison Test</t>
  </si>
  <si>
    <t>q</t>
  </si>
  <si>
    <r>
      <t xml:space="preserve">RON K1114M - No ATP </t>
    </r>
    <r>
      <rPr>
        <b/>
        <sz val="9"/>
        <rFont val="Arial"/>
        <family val="2"/>
      </rPr>
      <t>vs</t>
    </r>
    <r>
      <rPr>
        <sz val="9"/>
        <rFont val="Arial"/>
        <family val="2"/>
      </rPr>
      <t xml:space="preserve"> RON K1114M - +ATP</t>
    </r>
  </si>
  <si>
    <t>-48.65 to 35.77</t>
  </si>
  <si>
    <t>RON K1114M - No ATP vs RON K1114M - +ATP</t>
  </si>
  <si>
    <t>-45.31 to 32.42</t>
  </si>
  <si>
    <r>
      <t xml:space="preserve">RON K1114M - No ATP </t>
    </r>
    <r>
      <rPr>
        <b/>
        <sz val="9"/>
        <rFont val="Arial"/>
        <family val="2"/>
      </rPr>
      <t>vs</t>
    </r>
    <r>
      <rPr>
        <sz val="9"/>
        <rFont val="Arial"/>
        <family val="2"/>
      </rPr>
      <t xml:space="preserve"> EGFR high + RON - No ATP</t>
    </r>
  </si>
  <si>
    <t>-44.56 to 39.86</t>
  </si>
  <si>
    <t>RON K1114M - No ATP vs EGFR high + RON - No ATP</t>
  </si>
  <si>
    <t>-41.21 to 36.52</t>
  </si>
  <si>
    <r>
      <t xml:space="preserve">RON K1114M - No ATP </t>
    </r>
    <r>
      <rPr>
        <b/>
        <sz val="9"/>
        <rFont val="Arial"/>
        <family val="2"/>
      </rPr>
      <t>vs</t>
    </r>
    <r>
      <rPr>
        <sz val="9"/>
        <rFont val="Arial"/>
        <family val="2"/>
      </rPr>
      <t xml:space="preserve"> EGFR high + RON - +ATP</t>
    </r>
  </si>
  <si>
    <t>-93.99 to -9.574</t>
  </si>
  <si>
    <t>RON K1114M - No ATP vs EGFR high + RON - +ATP</t>
  </si>
  <si>
    <t>-90.65 to -12.92</t>
  </si>
  <si>
    <r>
      <t xml:space="preserve">RON K1114M - No ATP </t>
    </r>
    <r>
      <rPr>
        <b/>
        <sz val="9"/>
        <rFont val="Arial"/>
        <family val="2"/>
      </rPr>
      <t>vs</t>
    </r>
    <r>
      <rPr>
        <sz val="9"/>
        <rFont val="Arial"/>
        <family val="2"/>
      </rPr>
      <t xml:space="preserve"> EGFR low + RON - No ATP</t>
    </r>
  </si>
  <si>
    <t>-42.17 to 42.25</t>
  </si>
  <si>
    <t>RON K1114M - No ATP vs EGFR low + RON - No ATP</t>
  </si>
  <si>
    <t>-38.82 to 38.91</t>
  </si>
  <si>
    <r>
      <t xml:space="preserve">RON K1114M - No ATP </t>
    </r>
    <r>
      <rPr>
        <b/>
        <sz val="9"/>
        <rFont val="Arial"/>
        <family val="2"/>
      </rPr>
      <t>vs</t>
    </r>
    <r>
      <rPr>
        <sz val="9"/>
        <rFont val="Arial"/>
        <family val="2"/>
      </rPr>
      <t xml:space="preserve"> EGFR low + RON - +ATP</t>
    </r>
  </si>
  <si>
    <t>-65.23 to 19.19</t>
  </si>
  <si>
    <t>RON K1114M - No ATP vs EGFR low + RON - +ATP</t>
  </si>
  <si>
    <t>-61.88 to 15.84</t>
  </si>
  <si>
    <r>
      <t xml:space="preserve">RON K1114M - +ATP </t>
    </r>
    <r>
      <rPr>
        <b/>
        <sz val="9"/>
        <rFont val="Arial"/>
        <family val="2"/>
      </rPr>
      <t>vs</t>
    </r>
    <r>
      <rPr>
        <sz val="9"/>
        <rFont val="Arial"/>
        <family val="2"/>
      </rPr>
      <t xml:space="preserve"> EGFR high + RON - No ATP</t>
    </r>
  </si>
  <si>
    <t>-38.11 to 46.31</t>
  </si>
  <si>
    <t>RON K1114M - +ATP vs EGFR high + RON - No ATP</t>
  </si>
  <si>
    <t>-34.76 to 42.96</t>
  </si>
  <si>
    <t>RON K1114M - +ATP vs EGFR high + RON - +ATP</t>
  </si>
  <si>
    <t>-87.55 to -3.130</t>
  </si>
  <si>
    <t>-84.20 to -6.478</t>
  </si>
  <si>
    <t>RON K1114M - +ATP vs EGFR low + RON - No ATP</t>
  </si>
  <si>
    <t>-35.72 to 48.70</t>
  </si>
  <si>
    <t>-32.37 to 45.35</t>
  </si>
  <si>
    <t>RON K1114M - +ATP vs EGFR low + RON - +ATP</t>
  </si>
  <si>
    <t>-58.78 to 25.64</t>
  </si>
  <si>
    <t>-55.44 to 22.29</t>
  </si>
  <si>
    <t>EGFR high + RON - No ATP vs EGFR high + RON - +ATP</t>
  </si>
  <si>
    <t>-91.65 to -7.227</t>
  </si>
  <si>
    <t>-88.30 to -10.58</t>
  </si>
  <si>
    <t>EGFR high + RON - No ATP vs EGFR low + RON - No ATP</t>
  </si>
  <si>
    <t>-39.82 to 44.60</t>
  </si>
  <si>
    <t>-36.47 to 41.25</t>
  </si>
  <si>
    <t>EGFR high + RON - No ATP vs EGFR low + RON - +ATP</t>
  </si>
  <si>
    <t>-62.88 to 21.54</t>
  </si>
  <si>
    <t>-59.53 to 18.19</t>
  </si>
  <si>
    <t>EGFR high + RON - +ATP vs EGFR low + RON - No ATP</t>
  </si>
  <si>
    <t>9.618 to 94.04</t>
  </si>
  <si>
    <t>12.97 to 90.69</t>
  </si>
  <si>
    <t>EGFR high + RON - +ATP vs EGFR low + RON - +ATP</t>
  </si>
  <si>
    <t>-13.44 to 70.98</t>
  </si>
  <si>
    <t>-10.10 to 67.63</t>
  </si>
  <si>
    <t>EGFR low + RON - No ATP vs EGFR low + RON - +ATP</t>
  </si>
  <si>
    <t>-65.27 to 19.15</t>
  </si>
  <si>
    <t>-61.92 to 15.80</t>
  </si>
  <si>
    <t>PY/RON-delta</t>
  </si>
  <si>
    <t>ligand</t>
  </si>
  <si>
    <t>mutant</t>
  </si>
  <si>
    <t>No treatment vs 50 nM EGF</t>
  </si>
  <si>
    <t>No treatment</t>
  </si>
  <si>
    <t>EGFR-WT</t>
  </si>
  <si>
    <t>-1.096 to 2.371</t>
  </si>
  <si>
    <r>
      <t>EGF</t>
    </r>
    <r>
      <rPr>
        <sz val="9"/>
        <rFont val="Symbol"/>
        <family val="1"/>
        <charset val="2"/>
      </rPr>
      <t></t>
    </r>
    <r>
      <rPr>
        <sz val="9"/>
        <rFont val="Arial"/>
        <family val="2"/>
      </rPr>
      <t>-D9</t>
    </r>
  </si>
  <si>
    <t>0.9217 to 4.389</t>
  </si>
  <si>
    <t>EGFR-D998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</si>
</sst>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49" fontId="0" fillId="0" borderId="0" xfId="0" applyNumberFormat="1"/>
    <xf numFmtId="2" fontId="0" fillId="0" borderId="0" xfId="0" applyNumberForma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Normal="100" workbookViewId="0">
      <selection activeCell="F11" sqref="F11"/>
    </sheetView>
  </sheetViews>
  <sheetFormatPr defaultRowHeight="15" x14ac:dyDescent="0.25"/>
  <cols>
    <col min="1" max="1" width="19.7109375" customWidth="1"/>
    <col min="7" max="7" width="21" customWidth="1"/>
    <col min="13" max="13" width="16.85546875" customWidth="1"/>
  </cols>
  <sheetData>
    <row r="1" spans="1:22" ht="15.75" thickBot="1" x14ac:dyDescent="0.3">
      <c r="A1" s="9" t="s">
        <v>60</v>
      </c>
      <c r="B1" s="10"/>
      <c r="C1" s="10"/>
      <c r="D1" s="10"/>
      <c r="E1" s="1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 t="s">
        <v>22</v>
      </c>
      <c r="B4" s="1"/>
      <c r="C4" s="1"/>
      <c r="D4" s="1"/>
      <c r="E4" s="1"/>
      <c r="F4" s="1"/>
      <c r="G4" s="1" t="s">
        <v>23</v>
      </c>
      <c r="H4" s="1"/>
      <c r="I4" s="1"/>
      <c r="J4" s="1"/>
      <c r="K4" s="1"/>
      <c r="L4" s="1"/>
      <c r="M4" s="1" t="s">
        <v>24</v>
      </c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" t="s">
        <v>4</v>
      </c>
      <c r="C6" s="1" t="s">
        <v>5</v>
      </c>
      <c r="D6" s="1" t="s">
        <v>6</v>
      </c>
      <c r="E6" s="1" t="s">
        <v>19</v>
      </c>
      <c r="F6" s="1"/>
      <c r="G6" s="2"/>
      <c r="H6" s="1" t="s">
        <v>4</v>
      </c>
      <c r="I6" s="1" t="s">
        <v>5</v>
      </c>
      <c r="J6" s="1" t="s">
        <v>6</v>
      </c>
      <c r="K6" s="1" t="s">
        <v>19</v>
      </c>
      <c r="L6" s="1"/>
      <c r="M6" s="1"/>
      <c r="N6" s="1" t="s">
        <v>4</v>
      </c>
      <c r="O6" s="1" t="s">
        <v>5</v>
      </c>
      <c r="P6" s="1" t="s">
        <v>6</v>
      </c>
      <c r="Q6" s="1" t="s">
        <v>19</v>
      </c>
      <c r="R6" s="1"/>
      <c r="S6" s="1" t="s">
        <v>20</v>
      </c>
      <c r="T6" s="1" t="s">
        <v>21</v>
      </c>
      <c r="U6" s="1"/>
      <c r="V6" s="1"/>
    </row>
    <row r="7" spans="1:22" x14ac:dyDescent="0.25">
      <c r="A7" s="1" t="s">
        <v>0</v>
      </c>
      <c r="B7" s="1">
        <v>18.100000000000001</v>
      </c>
      <c r="C7" s="1">
        <v>7.71</v>
      </c>
      <c r="D7" s="1">
        <f t="shared" ref="D7:D8" si="0">B7/C7</f>
        <v>2.3476005188067446</v>
      </c>
      <c r="E7" s="1">
        <f>D7/$D$9</f>
        <v>0.35372936250492343</v>
      </c>
      <c r="F7" s="1"/>
      <c r="G7" s="1" t="s">
        <v>10</v>
      </c>
      <c r="H7" s="1">
        <v>7.05</v>
      </c>
      <c r="I7" s="1">
        <v>4.26</v>
      </c>
      <c r="J7" s="1">
        <f t="shared" ref="J7:J10" si="1">H7/I7</f>
        <v>1.6549295774647887</v>
      </c>
      <c r="K7" s="1">
        <f>J7/$J$9</f>
        <v>0.30043336944745397</v>
      </c>
      <c r="L7" s="1"/>
      <c r="M7" s="1" t="s">
        <v>14</v>
      </c>
      <c r="N7" s="1">
        <v>13.5</v>
      </c>
      <c r="O7" s="1">
        <v>4.2</v>
      </c>
      <c r="P7" s="1">
        <f t="shared" ref="P7:P10" si="2">N7/O7</f>
        <v>3.214285714285714</v>
      </c>
      <c r="Q7" s="1">
        <f>P7/$P$9</f>
        <v>0.3894044022442813</v>
      </c>
      <c r="R7" s="1"/>
      <c r="S7" s="1">
        <f>AVERAGE(E7,K7,Q7)</f>
        <v>0.34785571139888621</v>
      </c>
      <c r="T7" s="1">
        <f>_xlfn.STDEV.S(E7,K7,Q7)</f>
        <v>4.4775395053758604E-2</v>
      </c>
      <c r="U7" s="1"/>
      <c r="V7" s="1"/>
    </row>
    <row r="8" spans="1:22" x14ac:dyDescent="0.25">
      <c r="A8" s="1" t="s">
        <v>1</v>
      </c>
      <c r="B8" s="1">
        <v>18.3</v>
      </c>
      <c r="C8" s="1">
        <v>6.6</v>
      </c>
      <c r="D8" s="1">
        <f t="shared" si="0"/>
        <v>2.7727272727272729</v>
      </c>
      <c r="E8" s="1">
        <f t="shared" ref="E8:E10" si="3">D8/$D$9</f>
        <v>0.41778617900474768</v>
      </c>
      <c r="F8" s="1"/>
      <c r="G8" s="1" t="s">
        <v>18</v>
      </c>
      <c r="H8" s="1">
        <v>6.3</v>
      </c>
      <c r="I8" s="1">
        <v>3.72</v>
      </c>
      <c r="J8" s="1">
        <f t="shared" si="1"/>
        <v>1.693548387096774</v>
      </c>
      <c r="K8" s="1">
        <f t="shared" ref="K8:K10" si="4">J8/$J$9</f>
        <v>0.30744416873449132</v>
      </c>
      <c r="L8" s="1"/>
      <c r="M8" s="1" t="s">
        <v>15</v>
      </c>
      <c r="N8" s="1">
        <v>14.5</v>
      </c>
      <c r="O8" s="1">
        <v>4.29</v>
      </c>
      <c r="P8" s="1">
        <f t="shared" si="2"/>
        <v>3.3799533799533799</v>
      </c>
      <c r="Q8" s="1">
        <f t="shared" ref="Q8:Q10" si="5">P8/$P$9</f>
        <v>0.4094747146106662</v>
      </c>
      <c r="R8" s="1"/>
      <c r="S8" s="1">
        <f>AVERAGE(E8,K8,Q8)</f>
        <v>0.37823502078330168</v>
      </c>
      <c r="T8" s="1">
        <f>_xlfn.STDEV.S(E8,K8,Q8)</f>
        <v>6.1447364959296792E-2</v>
      </c>
      <c r="U8" s="1"/>
      <c r="V8" s="1"/>
    </row>
    <row r="9" spans="1:22" x14ac:dyDescent="0.25">
      <c r="A9" s="1" t="s">
        <v>2</v>
      </c>
      <c r="B9" s="1">
        <v>51.7</v>
      </c>
      <c r="C9" s="1">
        <v>7.79</v>
      </c>
      <c r="D9" s="1">
        <f>B9/C9</f>
        <v>6.6367137355584083</v>
      </c>
      <c r="E9" s="1">
        <f t="shared" si="3"/>
        <v>1</v>
      </c>
      <c r="F9" s="1"/>
      <c r="G9" s="1" t="s">
        <v>12</v>
      </c>
      <c r="H9" s="1">
        <v>19.5</v>
      </c>
      <c r="I9" s="1">
        <v>3.54</v>
      </c>
      <c r="J9" s="1">
        <f t="shared" si="1"/>
        <v>5.508474576271186</v>
      </c>
      <c r="K9" s="1">
        <f t="shared" si="4"/>
        <v>1</v>
      </c>
      <c r="L9" s="1"/>
      <c r="M9" s="1" t="s">
        <v>16</v>
      </c>
      <c r="N9" s="1">
        <v>33.1</v>
      </c>
      <c r="O9" s="1">
        <v>4.01</v>
      </c>
      <c r="P9" s="1">
        <f t="shared" si="2"/>
        <v>8.2543640897755619</v>
      </c>
      <c r="Q9" s="1">
        <f t="shared" si="5"/>
        <v>1</v>
      </c>
      <c r="R9" s="1"/>
      <c r="S9" s="1">
        <f>AVERAGE(E9,K9,Q9)</f>
        <v>1</v>
      </c>
      <c r="T9" s="1">
        <f>_xlfn.STDEV.S(E9,K9,Q9)</f>
        <v>0</v>
      </c>
      <c r="U9" s="1"/>
      <c r="V9" s="1"/>
    </row>
    <row r="10" spans="1:22" x14ac:dyDescent="0.25">
      <c r="A10" s="1" t="s">
        <v>3</v>
      </c>
      <c r="B10" s="1">
        <v>50.6</v>
      </c>
      <c r="C10" s="1">
        <v>7.39</v>
      </c>
      <c r="D10" s="1">
        <f>B10/C10</f>
        <v>6.8470906630581876</v>
      </c>
      <c r="E10" s="1">
        <f t="shared" si="3"/>
        <v>1.0316989606426166</v>
      </c>
      <c r="F10" s="1"/>
      <c r="G10" s="1" t="s">
        <v>3</v>
      </c>
      <c r="H10" s="1">
        <v>26.6</v>
      </c>
      <c r="I10" s="1">
        <v>4.0599999999999996</v>
      </c>
      <c r="J10" s="1">
        <f t="shared" si="1"/>
        <v>6.5517241379310356</v>
      </c>
      <c r="K10" s="1">
        <f t="shared" si="4"/>
        <v>1.1893899204244034</v>
      </c>
      <c r="L10" s="1"/>
      <c r="M10" s="1" t="s">
        <v>17</v>
      </c>
      <c r="N10" s="1">
        <v>34.799999999999997</v>
      </c>
      <c r="O10" s="1">
        <v>3.85</v>
      </c>
      <c r="P10" s="1">
        <f t="shared" si="2"/>
        <v>9.0389610389610375</v>
      </c>
      <c r="Q10" s="1">
        <f t="shared" si="5"/>
        <v>1.0950523796445244</v>
      </c>
      <c r="R10" s="1"/>
      <c r="S10" s="1">
        <f>AVERAGE(E10,K10,Q10)</f>
        <v>1.1053804202371815</v>
      </c>
      <c r="T10" s="1">
        <f>_xlfn.STDEV.S(E10,K10,Q10)</f>
        <v>7.9351187868159576E-2</v>
      </c>
      <c r="U10" s="1"/>
      <c r="V10" s="1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5">
      <c r="A16" s="1" t="s">
        <v>22</v>
      </c>
      <c r="B16" s="1"/>
      <c r="C16" s="1"/>
      <c r="D16" s="1"/>
      <c r="E16" s="1"/>
      <c r="F16" s="1"/>
      <c r="G16" s="1" t="s">
        <v>23</v>
      </c>
      <c r="H16" s="1"/>
      <c r="I16" s="1"/>
      <c r="J16" s="1"/>
      <c r="K16" s="1"/>
      <c r="L16" s="1"/>
      <c r="M16" s="1" t="s">
        <v>24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1"/>
      <c r="B18" s="1" t="s">
        <v>7</v>
      </c>
      <c r="C18" s="1" t="s">
        <v>8</v>
      </c>
      <c r="D18" s="1" t="s">
        <v>9</v>
      </c>
      <c r="E18" s="1" t="s">
        <v>19</v>
      </c>
      <c r="F18" s="1"/>
      <c r="G18" s="2"/>
      <c r="H18" s="1" t="s">
        <v>7</v>
      </c>
      <c r="I18" s="1" t="s">
        <v>8</v>
      </c>
      <c r="J18" s="1" t="s">
        <v>9</v>
      </c>
      <c r="K18" s="1" t="s">
        <v>19</v>
      </c>
      <c r="L18" s="1"/>
      <c r="M18" s="1"/>
      <c r="N18" s="1" t="s">
        <v>7</v>
      </c>
      <c r="O18" s="1" t="s">
        <v>8</v>
      </c>
      <c r="P18" s="1" t="s">
        <v>9</v>
      </c>
      <c r="Q18" s="1" t="s">
        <v>19</v>
      </c>
      <c r="R18" s="1"/>
      <c r="S18" s="1" t="s">
        <v>20</v>
      </c>
      <c r="T18" s="1" t="s">
        <v>21</v>
      </c>
      <c r="U18" s="1"/>
      <c r="V18" s="1"/>
    </row>
    <row r="19" spans="1:22" x14ac:dyDescent="0.25">
      <c r="A19" s="1" t="s">
        <v>0</v>
      </c>
      <c r="B19" s="1">
        <v>0.51100000000000001</v>
      </c>
      <c r="C19" s="1">
        <v>0.76800000000000002</v>
      </c>
      <c r="D19" s="1">
        <f t="shared" ref="D19:D20" si="6">B19/C19</f>
        <v>0.66536458333333337</v>
      </c>
      <c r="E19" s="1">
        <f>D19/$D$21</f>
        <v>0.45637186164529919</v>
      </c>
      <c r="F19" s="1"/>
      <c r="G19" s="1" t="s">
        <v>10</v>
      </c>
      <c r="H19" s="1">
        <v>8.4000000000000005E-2</v>
      </c>
      <c r="I19" s="1">
        <v>0.497</v>
      </c>
      <c r="J19" s="1">
        <f t="shared" ref="J19:J22" si="7">H19/I19</f>
        <v>0.16901408450704228</v>
      </c>
      <c r="K19" s="1">
        <f>J19/$J$21</f>
        <v>5.8420085731782007E-2</v>
      </c>
      <c r="L19" s="1"/>
      <c r="M19" s="1" t="s">
        <v>14</v>
      </c>
      <c r="N19" s="1">
        <v>0.76500000000000001</v>
      </c>
      <c r="O19" s="1">
        <v>0.53800000000000003</v>
      </c>
      <c r="P19" s="1">
        <f t="shared" ref="P19:P22" si="8">N19/O19</f>
        <v>1.4219330855018586</v>
      </c>
      <c r="Q19" s="1">
        <f>P19/$P$21</f>
        <v>0.24954454811787585</v>
      </c>
      <c r="R19" s="1"/>
      <c r="S19" s="1">
        <f>AVERAGE(E19,K19,Q19)</f>
        <v>0.25477883183165234</v>
      </c>
      <c r="T19" s="1">
        <f>_xlfn.STDEV.S(E19,K19,Q19)</f>
        <v>0.19902751639579327</v>
      </c>
      <c r="U19" s="1"/>
      <c r="V19" s="1"/>
    </row>
    <row r="20" spans="1:22" x14ac:dyDescent="0.25">
      <c r="A20" s="1" t="s">
        <v>1</v>
      </c>
      <c r="B20" s="1">
        <v>0.28399999999999997</v>
      </c>
      <c r="C20" s="1">
        <v>0.98</v>
      </c>
      <c r="D20" s="1">
        <f t="shared" si="6"/>
        <v>0.28979591836734692</v>
      </c>
      <c r="E20" s="1">
        <f t="shared" ref="E20:E22" si="9">D20/$D$21</f>
        <v>0.19877027734170591</v>
      </c>
      <c r="F20" s="1"/>
      <c r="G20" s="1" t="s">
        <v>11</v>
      </c>
      <c r="H20" s="1">
        <v>0.22900000000000001</v>
      </c>
      <c r="I20" s="1">
        <v>0.68899999999999995</v>
      </c>
      <c r="J20" s="1">
        <f t="shared" si="7"/>
        <v>0.33236574746008712</v>
      </c>
      <c r="K20" s="1">
        <f t="shared" ref="K20:K22" si="10">J20/$J$21</f>
        <v>0.11488294314381273</v>
      </c>
      <c r="L20" s="1"/>
      <c r="M20" s="1" t="s">
        <v>15</v>
      </c>
      <c r="N20" s="1">
        <v>0.623</v>
      </c>
      <c r="O20" s="1">
        <v>0.47</v>
      </c>
      <c r="P20" s="1">
        <f t="shared" si="8"/>
        <v>1.3255319148936171</v>
      </c>
      <c r="Q20" s="1">
        <f t="shared" ref="Q20:Q22" si="11">P20/$P$21</f>
        <v>0.23262646188530367</v>
      </c>
      <c r="R20" s="1"/>
      <c r="S20" s="1">
        <f t="shared" ref="S20:S22" si="12">AVERAGE(E20,K20,Q20)</f>
        <v>0.18209322745694076</v>
      </c>
      <c r="T20" s="1">
        <f t="shared" ref="T20:T22" si="13">_xlfn.STDEV.S(E20,K20,Q20)</f>
        <v>6.0617464859982165E-2</v>
      </c>
      <c r="U20" s="1"/>
      <c r="V20" s="1"/>
    </row>
    <row r="21" spans="1:22" x14ac:dyDescent="0.25">
      <c r="A21" s="1" t="s">
        <v>2</v>
      </c>
      <c r="B21" s="1">
        <v>1.56</v>
      </c>
      <c r="C21" s="1">
        <v>1.07</v>
      </c>
      <c r="D21" s="1">
        <f>B21/C21</f>
        <v>1.4579439252336448</v>
      </c>
      <c r="E21" s="1">
        <f t="shared" si="9"/>
        <v>1</v>
      </c>
      <c r="F21" s="1"/>
      <c r="G21" s="1" t="s">
        <v>12</v>
      </c>
      <c r="H21" s="1">
        <v>1.38</v>
      </c>
      <c r="I21" s="1">
        <v>0.47699999999999998</v>
      </c>
      <c r="J21" s="1">
        <f t="shared" si="7"/>
        <v>2.8930817610062891</v>
      </c>
      <c r="K21" s="1">
        <f t="shared" si="10"/>
        <v>1</v>
      </c>
      <c r="L21" s="1"/>
      <c r="M21" s="1" t="s">
        <v>16</v>
      </c>
      <c r="N21" s="1">
        <v>3.02</v>
      </c>
      <c r="O21" s="1">
        <v>0.53</v>
      </c>
      <c r="P21" s="1">
        <f t="shared" si="8"/>
        <v>5.6981132075471699</v>
      </c>
      <c r="Q21" s="1">
        <f t="shared" si="11"/>
        <v>1</v>
      </c>
      <c r="R21" s="1"/>
      <c r="S21" s="1">
        <f t="shared" si="12"/>
        <v>1</v>
      </c>
      <c r="T21" s="1">
        <f t="shared" si="13"/>
        <v>0</v>
      </c>
      <c r="U21" s="1"/>
      <c r="V21" s="1"/>
    </row>
    <row r="22" spans="1:22" x14ac:dyDescent="0.25">
      <c r="A22" s="1" t="s">
        <v>3</v>
      </c>
      <c r="B22" s="1">
        <v>1.43</v>
      </c>
      <c r="C22" s="1">
        <v>0.78200000000000003</v>
      </c>
      <c r="D22" s="1">
        <f>B22/C22</f>
        <v>1.8286445012787722</v>
      </c>
      <c r="E22" s="1">
        <f t="shared" si="9"/>
        <v>1.2542625745950553</v>
      </c>
      <c r="F22" s="1"/>
      <c r="G22" s="1" t="s">
        <v>13</v>
      </c>
      <c r="H22" s="1">
        <v>1.2</v>
      </c>
      <c r="I22" s="1">
        <v>0.32700000000000001</v>
      </c>
      <c r="J22" s="1">
        <f t="shared" si="7"/>
        <v>3.6697247706422016</v>
      </c>
      <c r="K22" s="1">
        <f t="shared" si="10"/>
        <v>1.2684483446350219</v>
      </c>
      <c r="L22" s="1"/>
      <c r="M22" s="1" t="s">
        <v>17</v>
      </c>
      <c r="N22" s="1">
        <v>3.17</v>
      </c>
      <c r="O22" s="1">
        <v>0.46300000000000002</v>
      </c>
      <c r="P22" s="1">
        <f t="shared" si="8"/>
        <v>6.8466522678185742</v>
      </c>
      <c r="Q22" s="1">
        <f t="shared" si="11"/>
        <v>1.2015648019681604</v>
      </c>
      <c r="R22" s="1"/>
      <c r="S22" s="1">
        <f t="shared" si="12"/>
        <v>1.2414252403994126</v>
      </c>
      <c r="T22" s="1">
        <f t="shared" si="13"/>
        <v>3.5241310019002332E-2</v>
      </c>
      <c r="U22" s="1"/>
      <c r="V22" s="1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3"/>
  <sheetViews>
    <sheetView workbookViewId="0">
      <selection activeCell="O25" sqref="O25"/>
    </sheetView>
  </sheetViews>
  <sheetFormatPr defaultRowHeight="15" x14ac:dyDescent="0.25"/>
  <sheetData>
    <row r="2" spans="1:12" x14ac:dyDescent="0.25">
      <c r="A2" t="s">
        <v>101</v>
      </c>
      <c r="H2" t="s">
        <v>102</v>
      </c>
    </row>
    <row r="4" spans="1:12" x14ac:dyDescent="0.25">
      <c r="A4" s="5" t="s">
        <v>61</v>
      </c>
      <c r="B4" s="6" t="s">
        <v>62</v>
      </c>
      <c r="C4" s="6"/>
      <c r="D4" s="6"/>
      <c r="E4" s="6"/>
      <c r="H4" s="5" t="s">
        <v>61</v>
      </c>
      <c r="I4" s="6" t="s">
        <v>62</v>
      </c>
      <c r="J4" s="6"/>
      <c r="K4" s="6"/>
      <c r="L4" s="6"/>
    </row>
    <row r="5" spans="1:12" x14ac:dyDescent="0.25">
      <c r="A5" s="5"/>
      <c r="B5" s="6"/>
      <c r="C5" s="6"/>
      <c r="D5" s="6"/>
      <c r="E5" s="6"/>
      <c r="H5" s="5"/>
      <c r="I5" s="6"/>
      <c r="J5" s="6"/>
      <c r="K5" s="6"/>
      <c r="L5" s="6"/>
    </row>
    <row r="6" spans="1:12" x14ac:dyDescent="0.25">
      <c r="A6" s="5" t="s">
        <v>63</v>
      </c>
      <c r="B6" s="6"/>
      <c r="C6" s="6"/>
      <c r="D6" s="6"/>
      <c r="E6" s="6"/>
      <c r="H6" s="5" t="s">
        <v>63</v>
      </c>
      <c r="I6" s="6"/>
      <c r="J6" s="6"/>
      <c r="K6" s="6"/>
      <c r="L6" s="6"/>
    </row>
    <row r="7" spans="1:12" x14ac:dyDescent="0.25">
      <c r="A7" s="5"/>
      <c r="B7" s="6"/>
      <c r="C7" s="6"/>
      <c r="D7" s="6"/>
      <c r="E7" s="6"/>
      <c r="H7" s="5"/>
      <c r="I7" s="6"/>
      <c r="J7" s="6"/>
      <c r="K7" s="6"/>
      <c r="L7" s="6"/>
    </row>
    <row r="8" spans="1:12" x14ac:dyDescent="0.25">
      <c r="A8" s="5" t="s">
        <v>64</v>
      </c>
      <c r="B8" s="6" t="s">
        <v>65</v>
      </c>
      <c r="C8" s="6" t="s">
        <v>66</v>
      </c>
      <c r="D8" s="6"/>
      <c r="E8" s="6"/>
      <c r="H8" s="5" t="s">
        <v>64</v>
      </c>
      <c r="I8" s="6" t="s">
        <v>65</v>
      </c>
      <c r="J8" s="6" t="s">
        <v>66</v>
      </c>
      <c r="K8" s="6"/>
      <c r="L8" s="6"/>
    </row>
    <row r="9" spans="1:12" x14ac:dyDescent="0.25">
      <c r="A9" s="5" t="s">
        <v>67</v>
      </c>
      <c r="B9" s="6">
        <v>2.1800000000000002</v>
      </c>
      <c r="C9" s="6">
        <v>2.23E-2</v>
      </c>
      <c r="D9" s="6"/>
      <c r="E9" s="6"/>
      <c r="H9" s="5" t="s">
        <v>67</v>
      </c>
      <c r="I9" s="6">
        <v>2.1800000000000002</v>
      </c>
      <c r="J9" s="6">
        <v>2.23E-2</v>
      </c>
      <c r="K9" s="6"/>
      <c r="L9" s="6"/>
    </row>
    <row r="10" spans="1:12" x14ac:dyDescent="0.25">
      <c r="A10" s="5" t="s">
        <v>68</v>
      </c>
      <c r="B10" s="6">
        <v>94.84</v>
      </c>
      <c r="C10" s="6" t="s">
        <v>69</v>
      </c>
      <c r="D10" s="6"/>
      <c r="E10" s="6"/>
      <c r="H10" s="5" t="s">
        <v>68</v>
      </c>
      <c r="I10" s="6">
        <v>94.84</v>
      </c>
      <c r="J10" s="6" t="s">
        <v>69</v>
      </c>
      <c r="K10" s="6"/>
      <c r="L10" s="6"/>
    </row>
    <row r="11" spans="1:12" x14ac:dyDescent="0.25">
      <c r="A11" s="5" t="s">
        <v>70</v>
      </c>
      <c r="B11" s="6">
        <v>0.21</v>
      </c>
      <c r="C11" s="6">
        <v>0.28129999999999999</v>
      </c>
      <c r="D11" s="6"/>
      <c r="E11" s="6"/>
      <c r="H11" s="5" t="s">
        <v>70</v>
      </c>
      <c r="I11" s="6">
        <v>0.21</v>
      </c>
      <c r="J11" s="6">
        <v>0.28129999999999999</v>
      </c>
      <c r="K11" s="6"/>
      <c r="L11" s="6"/>
    </row>
    <row r="12" spans="1:12" x14ac:dyDescent="0.25">
      <c r="A12" s="5"/>
      <c r="B12" s="6"/>
      <c r="C12" s="6"/>
      <c r="D12" s="6"/>
      <c r="E12" s="6"/>
      <c r="H12" s="5"/>
      <c r="I12" s="6"/>
      <c r="J12" s="6"/>
      <c r="K12" s="6"/>
      <c r="L12" s="6"/>
    </row>
    <row r="13" spans="1:12" x14ac:dyDescent="0.25">
      <c r="A13" s="5" t="s">
        <v>64</v>
      </c>
      <c r="B13" s="6" t="s">
        <v>71</v>
      </c>
      <c r="C13" s="6" t="s">
        <v>72</v>
      </c>
      <c r="D13" s="6"/>
      <c r="E13" s="6"/>
      <c r="H13" s="5" t="s">
        <v>64</v>
      </c>
      <c r="I13" s="6" t="s">
        <v>71</v>
      </c>
      <c r="J13" s="6" t="s">
        <v>72</v>
      </c>
      <c r="K13" s="6"/>
      <c r="L13" s="6"/>
    </row>
    <row r="14" spans="1:12" x14ac:dyDescent="0.25">
      <c r="A14" s="5" t="s">
        <v>67</v>
      </c>
      <c r="B14" s="6" t="s">
        <v>73</v>
      </c>
      <c r="C14" s="6" t="s">
        <v>74</v>
      </c>
      <c r="D14" s="6"/>
      <c r="E14" s="6"/>
      <c r="H14" s="5" t="s">
        <v>67</v>
      </c>
      <c r="I14" s="6" t="s">
        <v>73</v>
      </c>
      <c r="J14" s="6" t="s">
        <v>74</v>
      </c>
      <c r="K14" s="6"/>
      <c r="L14" s="6"/>
    </row>
    <row r="15" spans="1:12" x14ac:dyDescent="0.25">
      <c r="A15" s="5" t="s">
        <v>68</v>
      </c>
      <c r="B15" s="6" t="s">
        <v>75</v>
      </c>
      <c r="C15" s="6" t="s">
        <v>74</v>
      </c>
      <c r="D15" s="6"/>
      <c r="E15" s="6"/>
      <c r="H15" s="5" t="s">
        <v>68</v>
      </c>
      <c r="I15" s="6" t="s">
        <v>75</v>
      </c>
      <c r="J15" s="6" t="s">
        <v>74</v>
      </c>
      <c r="K15" s="6"/>
      <c r="L15" s="6"/>
    </row>
    <row r="16" spans="1:12" x14ac:dyDescent="0.25">
      <c r="A16" s="5" t="s">
        <v>70</v>
      </c>
      <c r="B16" s="6" t="s">
        <v>76</v>
      </c>
      <c r="C16" s="6" t="s">
        <v>77</v>
      </c>
      <c r="D16" s="6"/>
      <c r="E16" s="6"/>
      <c r="H16" s="5" t="s">
        <v>70</v>
      </c>
      <c r="I16" s="6" t="s">
        <v>76</v>
      </c>
      <c r="J16" s="6" t="s">
        <v>77</v>
      </c>
      <c r="K16" s="6"/>
      <c r="L16" s="6"/>
    </row>
    <row r="17" spans="1:12" x14ac:dyDescent="0.25">
      <c r="A17" s="5"/>
      <c r="B17" s="6"/>
      <c r="C17" s="6"/>
      <c r="D17" s="6"/>
      <c r="E17" s="6"/>
      <c r="H17" s="5"/>
      <c r="I17" s="6"/>
      <c r="J17" s="6"/>
      <c r="K17" s="6"/>
      <c r="L17" s="6"/>
    </row>
    <row r="18" spans="1:12" x14ac:dyDescent="0.25">
      <c r="A18" s="5" t="s">
        <v>64</v>
      </c>
      <c r="B18" s="6" t="s">
        <v>78</v>
      </c>
      <c r="C18" s="6" t="s">
        <v>79</v>
      </c>
      <c r="D18" s="6" t="s">
        <v>80</v>
      </c>
      <c r="E18" s="6" t="s">
        <v>81</v>
      </c>
      <c r="H18" s="5" t="s">
        <v>64</v>
      </c>
      <c r="I18" s="6" t="s">
        <v>78</v>
      </c>
      <c r="J18" s="6" t="s">
        <v>79</v>
      </c>
      <c r="K18" s="6" t="s">
        <v>80</v>
      </c>
      <c r="L18" s="6" t="s">
        <v>81</v>
      </c>
    </row>
    <row r="19" spans="1:12" x14ac:dyDescent="0.25">
      <c r="A19" s="5" t="s">
        <v>67</v>
      </c>
      <c r="B19" s="6">
        <v>3</v>
      </c>
      <c r="C19" s="6">
        <v>8.967E-2</v>
      </c>
      <c r="D19" s="6">
        <v>2.989E-2</v>
      </c>
      <c r="E19" s="6">
        <v>4.2240000000000002</v>
      </c>
      <c r="H19" s="5" t="s">
        <v>67</v>
      </c>
      <c r="I19" s="6">
        <v>3</v>
      </c>
      <c r="J19" s="6">
        <v>8.967E-2</v>
      </c>
      <c r="K19" s="6">
        <v>2.989E-2</v>
      </c>
      <c r="L19" s="6">
        <v>4.2240000000000002</v>
      </c>
    </row>
    <row r="20" spans="1:12" x14ac:dyDescent="0.25">
      <c r="A20" s="5" t="s">
        <v>68</v>
      </c>
      <c r="B20" s="6">
        <v>3</v>
      </c>
      <c r="C20" s="6">
        <v>3.8929999999999998</v>
      </c>
      <c r="D20" s="6">
        <v>1.298</v>
      </c>
      <c r="E20" s="6">
        <v>183.4</v>
      </c>
      <c r="H20" s="5" t="s">
        <v>68</v>
      </c>
      <c r="I20" s="6">
        <v>3</v>
      </c>
      <c r="J20" s="6">
        <v>3.8929999999999998</v>
      </c>
      <c r="K20" s="6">
        <v>1.298</v>
      </c>
      <c r="L20" s="6">
        <v>183.4</v>
      </c>
    </row>
    <row r="21" spans="1:12" x14ac:dyDescent="0.25">
      <c r="A21" s="5" t="s">
        <v>70</v>
      </c>
      <c r="B21" s="6">
        <v>1</v>
      </c>
      <c r="C21" s="6">
        <v>8.7980000000000003E-3</v>
      </c>
      <c r="D21" s="6">
        <v>8.7980000000000003E-3</v>
      </c>
      <c r="E21" s="6">
        <v>1.2430000000000001</v>
      </c>
      <c r="H21" s="5" t="s">
        <v>70</v>
      </c>
      <c r="I21" s="6">
        <v>1</v>
      </c>
      <c r="J21" s="6">
        <v>8.7980000000000003E-3</v>
      </c>
      <c r="K21" s="6">
        <v>8.7980000000000003E-3</v>
      </c>
      <c r="L21" s="6">
        <v>1.2430000000000001</v>
      </c>
    </row>
    <row r="22" spans="1:12" x14ac:dyDescent="0.25">
      <c r="A22" s="5" t="s">
        <v>82</v>
      </c>
      <c r="B22" s="6">
        <v>16</v>
      </c>
      <c r="C22" s="6">
        <v>0.1132</v>
      </c>
      <c r="D22" s="6">
        <v>7.0759999999999998E-3</v>
      </c>
      <c r="E22" s="6"/>
      <c r="H22" s="5" t="s">
        <v>82</v>
      </c>
      <c r="I22" s="6">
        <v>16</v>
      </c>
      <c r="J22" s="6">
        <v>0.1132</v>
      </c>
      <c r="K22" s="6">
        <v>7.0759999999999998E-3</v>
      </c>
      <c r="L22" s="6"/>
    </row>
    <row r="23" spans="1:12" x14ac:dyDescent="0.25">
      <c r="A23" s="5"/>
      <c r="B23" s="6"/>
      <c r="C23" s="6"/>
      <c r="D23" s="6"/>
      <c r="E23" s="6"/>
      <c r="H23" s="5"/>
      <c r="I23" s="6"/>
      <c r="J23" s="6"/>
      <c r="K23" s="6"/>
      <c r="L23" s="6"/>
    </row>
    <row r="24" spans="1:12" x14ac:dyDescent="0.25">
      <c r="A24" s="5" t="s">
        <v>83</v>
      </c>
      <c r="B24" s="6">
        <v>0</v>
      </c>
      <c r="C24" s="6"/>
      <c r="D24" s="6"/>
      <c r="E24" s="6"/>
      <c r="H24" s="5" t="s">
        <v>83</v>
      </c>
      <c r="I24" s="6">
        <v>0</v>
      </c>
      <c r="J24" s="6"/>
      <c r="K24" s="6"/>
      <c r="L24" s="6"/>
    </row>
    <row r="25" spans="1:12" x14ac:dyDescent="0.25">
      <c r="A25" s="5"/>
      <c r="B25" s="6"/>
      <c r="C25" s="6"/>
      <c r="D25" s="6"/>
      <c r="E25" s="6"/>
      <c r="H25" s="5"/>
      <c r="I25" s="6"/>
      <c r="J25" s="6"/>
      <c r="K25" s="6"/>
      <c r="L25" s="6"/>
    </row>
    <row r="26" spans="1:12" x14ac:dyDescent="0.25">
      <c r="A26" s="5" t="s">
        <v>84</v>
      </c>
      <c r="B26" s="6"/>
      <c r="C26" s="6"/>
      <c r="D26" s="6"/>
      <c r="E26" s="6"/>
      <c r="H26" s="5" t="s">
        <v>84</v>
      </c>
      <c r="I26" s="6"/>
      <c r="J26" s="6"/>
      <c r="K26" s="6"/>
      <c r="L26" s="6"/>
    </row>
    <row r="27" spans="1:12" x14ac:dyDescent="0.25">
      <c r="A27" s="5"/>
      <c r="B27" s="6"/>
      <c r="C27" s="6"/>
      <c r="D27" s="6"/>
      <c r="E27" s="6"/>
      <c r="H27" s="5"/>
      <c r="I27" s="6"/>
      <c r="J27" s="6"/>
      <c r="K27" s="6"/>
      <c r="L27" s="6"/>
    </row>
    <row r="28" spans="1:12" x14ac:dyDescent="0.25">
      <c r="A28" s="15" t="s">
        <v>85</v>
      </c>
      <c r="B28" s="6"/>
      <c r="C28" s="6"/>
      <c r="D28" s="6"/>
      <c r="E28" s="6"/>
      <c r="H28" s="15" t="s">
        <v>103</v>
      </c>
      <c r="I28" s="6"/>
      <c r="J28" s="6"/>
      <c r="K28" s="6"/>
      <c r="L28" s="6"/>
    </row>
    <row r="29" spans="1:12" x14ac:dyDescent="0.25">
      <c r="A29" s="5" t="s">
        <v>70</v>
      </c>
      <c r="B29" s="6" t="s">
        <v>0</v>
      </c>
      <c r="C29" s="6" t="s">
        <v>18</v>
      </c>
      <c r="D29" s="6" t="s">
        <v>86</v>
      </c>
      <c r="E29" s="6" t="s">
        <v>87</v>
      </c>
      <c r="H29" s="5" t="s">
        <v>70</v>
      </c>
      <c r="I29" s="6" t="s">
        <v>2</v>
      </c>
      <c r="J29" s="6" t="s">
        <v>0</v>
      </c>
      <c r="K29" s="6" t="s">
        <v>86</v>
      </c>
      <c r="L29" s="6" t="s">
        <v>87</v>
      </c>
    </row>
    <row r="30" spans="1:12" x14ac:dyDescent="0.25">
      <c r="A30" s="5" t="s">
        <v>6</v>
      </c>
      <c r="B30" s="6">
        <v>0.34789999999999999</v>
      </c>
      <c r="C30" s="6">
        <v>0.37819999999999998</v>
      </c>
      <c r="D30" s="6">
        <v>3.0380000000000001E-2</v>
      </c>
      <c r="E30" s="6" t="s">
        <v>88</v>
      </c>
      <c r="H30" s="5" t="s">
        <v>6</v>
      </c>
      <c r="I30" s="6">
        <v>1</v>
      </c>
      <c r="J30" s="6">
        <v>0.34789999999999999</v>
      </c>
      <c r="K30" s="6">
        <v>-0.65210000000000001</v>
      </c>
      <c r="L30" s="6" t="s">
        <v>104</v>
      </c>
    </row>
    <row r="31" spans="1:12" x14ac:dyDescent="0.25">
      <c r="A31" s="5" t="s">
        <v>9</v>
      </c>
      <c r="B31" s="6">
        <v>0.25480000000000003</v>
      </c>
      <c r="C31" s="6">
        <v>0.18210000000000001</v>
      </c>
      <c r="D31" s="6">
        <v>-7.2690000000000005E-2</v>
      </c>
      <c r="E31" s="6" t="s">
        <v>89</v>
      </c>
      <c r="H31" s="5" t="s">
        <v>9</v>
      </c>
      <c r="I31" s="6">
        <v>1</v>
      </c>
      <c r="J31" s="6">
        <v>0.25480000000000003</v>
      </c>
      <c r="K31" s="6">
        <v>-0.74519999999999997</v>
      </c>
      <c r="L31" s="6" t="s">
        <v>105</v>
      </c>
    </row>
    <row r="32" spans="1:12" x14ac:dyDescent="0.25">
      <c r="A32" s="5"/>
      <c r="B32" s="6"/>
      <c r="C32" s="6"/>
      <c r="D32" s="6"/>
      <c r="E32" s="6"/>
      <c r="H32" s="5"/>
      <c r="I32" s="6"/>
      <c r="J32" s="6"/>
      <c r="K32" s="6"/>
      <c r="L32" s="6"/>
    </row>
    <row r="33" spans="1:12" x14ac:dyDescent="0.25">
      <c r="A33" s="5" t="s">
        <v>70</v>
      </c>
      <c r="B33" s="6" t="s">
        <v>86</v>
      </c>
      <c r="C33" s="6" t="s">
        <v>90</v>
      </c>
      <c r="D33" s="6" t="s">
        <v>66</v>
      </c>
      <c r="E33" s="6" t="s">
        <v>91</v>
      </c>
      <c r="H33" s="5" t="s">
        <v>70</v>
      </c>
      <c r="I33" s="6" t="s">
        <v>86</v>
      </c>
      <c r="J33" s="6" t="s">
        <v>90</v>
      </c>
      <c r="K33" s="6" t="s">
        <v>66</v>
      </c>
      <c r="L33" s="6" t="s">
        <v>91</v>
      </c>
    </row>
    <row r="34" spans="1:12" x14ac:dyDescent="0.25">
      <c r="A34" s="16" t="s">
        <v>6</v>
      </c>
      <c r="B34" s="17">
        <v>3.0380000000000001E-2</v>
      </c>
      <c r="C34" s="17">
        <v>0.44230000000000003</v>
      </c>
      <c r="D34" s="17" t="s">
        <v>92</v>
      </c>
      <c r="E34" s="17" t="s">
        <v>76</v>
      </c>
      <c r="H34" s="15" t="s">
        <v>6</v>
      </c>
      <c r="I34" s="18">
        <v>-0.65210000000000001</v>
      </c>
      <c r="J34" s="18">
        <v>9.4949999999999992</v>
      </c>
      <c r="K34" s="18" t="s">
        <v>96</v>
      </c>
      <c r="L34" s="18" t="s">
        <v>75</v>
      </c>
    </row>
    <row r="35" spans="1:12" x14ac:dyDescent="0.25">
      <c r="A35" s="16" t="s">
        <v>9</v>
      </c>
      <c r="B35" s="17">
        <v>-7.2690000000000005E-2</v>
      </c>
      <c r="C35" s="17">
        <v>1.0580000000000001</v>
      </c>
      <c r="D35" s="17" t="s">
        <v>92</v>
      </c>
      <c r="E35" s="17" t="s">
        <v>76</v>
      </c>
      <c r="H35" s="15" t="s">
        <v>9</v>
      </c>
      <c r="I35" s="18">
        <v>-0.74519999999999997</v>
      </c>
      <c r="J35" s="18">
        <v>10.85</v>
      </c>
      <c r="K35" s="18" t="s">
        <v>96</v>
      </c>
      <c r="L35" s="18" t="s">
        <v>75</v>
      </c>
    </row>
    <row r="36" spans="1:12" x14ac:dyDescent="0.25">
      <c r="A36" s="5"/>
      <c r="B36" s="6"/>
      <c r="C36" s="6"/>
      <c r="D36" s="6"/>
      <c r="E36" s="6"/>
      <c r="H36" s="5"/>
      <c r="I36" s="6"/>
      <c r="J36" s="6"/>
      <c r="K36" s="6"/>
      <c r="L36" s="6"/>
    </row>
    <row r="37" spans="1:12" x14ac:dyDescent="0.25">
      <c r="A37" s="15" t="s">
        <v>93</v>
      </c>
      <c r="B37" s="6"/>
      <c r="C37" s="6"/>
      <c r="D37" s="6"/>
      <c r="E37" s="6"/>
      <c r="H37" s="15" t="s">
        <v>106</v>
      </c>
      <c r="I37" s="6"/>
      <c r="J37" s="6"/>
      <c r="K37" s="6"/>
      <c r="L37" s="6"/>
    </row>
    <row r="38" spans="1:12" x14ac:dyDescent="0.25">
      <c r="A38" s="5" t="s">
        <v>70</v>
      </c>
      <c r="B38" s="6" t="s">
        <v>0</v>
      </c>
      <c r="C38" s="6" t="s">
        <v>2</v>
      </c>
      <c r="D38" s="6" t="s">
        <v>86</v>
      </c>
      <c r="E38" s="6" t="s">
        <v>87</v>
      </c>
      <c r="H38" s="5" t="s">
        <v>70</v>
      </c>
      <c r="I38" s="6" t="s">
        <v>2</v>
      </c>
      <c r="J38" s="6" t="s">
        <v>18</v>
      </c>
      <c r="K38" s="6" t="s">
        <v>86</v>
      </c>
      <c r="L38" s="6" t="s">
        <v>87</v>
      </c>
    </row>
    <row r="39" spans="1:12" x14ac:dyDescent="0.25">
      <c r="A39" s="5" t="s">
        <v>6</v>
      </c>
      <c r="B39" s="6">
        <v>0.34789999999999999</v>
      </c>
      <c r="C39" s="6">
        <v>1</v>
      </c>
      <c r="D39" s="6">
        <v>0.65210000000000001</v>
      </c>
      <c r="E39" s="6" t="s">
        <v>94</v>
      </c>
      <c r="H39" s="5" t="s">
        <v>6</v>
      </c>
      <c r="I39" s="6">
        <v>1</v>
      </c>
      <c r="J39" s="6">
        <v>0.37819999999999998</v>
      </c>
      <c r="K39" s="6">
        <v>-0.62180000000000002</v>
      </c>
      <c r="L39" s="6" t="s">
        <v>107</v>
      </c>
    </row>
    <row r="40" spans="1:12" x14ac:dyDescent="0.25">
      <c r="A40" s="5" t="s">
        <v>9</v>
      </c>
      <c r="B40" s="6">
        <v>0.25480000000000003</v>
      </c>
      <c r="C40" s="6">
        <v>1</v>
      </c>
      <c r="D40" s="6">
        <v>0.74519999999999997</v>
      </c>
      <c r="E40" s="6" t="s">
        <v>95</v>
      </c>
      <c r="H40" s="5" t="s">
        <v>9</v>
      </c>
      <c r="I40" s="6">
        <v>1</v>
      </c>
      <c r="J40" s="6">
        <v>0.18210000000000001</v>
      </c>
      <c r="K40" s="6">
        <v>-0.81789999999999996</v>
      </c>
      <c r="L40" s="6" t="s">
        <v>108</v>
      </c>
    </row>
    <row r="41" spans="1:12" x14ac:dyDescent="0.25">
      <c r="A41" s="5"/>
      <c r="B41" s="6"/>
      <c r="C41" s="6"/>
      <c r="D41" s="6"/>
      <c r="E41" s="6"/>
      <c r="H41" s="5"/>
      <c r="I41" s="6"/>
      <c r="J41" s="6"/>
      <c r="K41" s="6"/>
      <c r="L41" s="6"/>
    </row>
    <row r="42" spans="1:12" x14ac:dyDescent="0.25">
      <c r="A42" s="5" t="s">
        <v>70</v>
      </c>
      <c r="B42" s="6" t="s">
        <v>86</v>
      </c>
      <c r="C42" s="6" t="s">
        <v>90</v>
      </c>
      <c r="D42" s="6" t="s">
        <v>66</v>
      </c>
      <c r="E42" s="6" t="s">
        <v>91</v>
      </c>
      <c r="H42" s="5" t="s">
        <v>70</v>
      </c>
      <c r="I42" s="6" t="s">
        <v>86</v>
      </c>
      <c r="J42" s="6" t="s">
        <v>90</v>
      </c>
      <c r="K42" s="6" t="s">
        <v>66</v>
      </c>
      <c r="L42" s="6" t="s">
        <v>91</v>
      </c>
    </row>
    <row r="43" spans="1:12" x14ac:dyDescent="0.25">
      <c r="A43" s="15" t="s">
        <v>6</v>
      </c>
      <c r="B43" s="18">
        <v>0.65210000000000001</v>
      </c>
      <c r="C43" s="18">
        <v>9.4949999999999992</v>
      </c>
      <c r="D43" s="18" t="s">
        <v>96</v>
      </c>
      <c r="E43" s="18" t="s">
        <v>75</v>
      </c>
      <c r="H43" s="15" t="s">
        <v>6</v>
      </c>
      <c r="I43" s="18">
        <v>-0.62180000000000002</v>
      </c>
      <c r="J43" s="18">
        <v>9.0530000000000008</v>
      </c>
      <c r="K43" s="18" t="s">
        <v>96</v>
      </c>
      <c r="L43" s="18" t="s">
        <v>75</v>
      </c>
    </row>
    <row r="44" spans="1:12" x14ac:dyDescent="0.25">
      <c r="A44" s="15" t="s">
        <v>9</v>
      </c>
      <c r="B44" s="18">
        <v>0.74519999999999997</v>
      </c>
      <c r="C44" s="18">
        <v>10.85</v>
      </c>
      <c r="D44" s="18" t="s">
        <v>96</v>
      </c>
      <c r="E44" s="18" t="s">
        <v>75</v>
      </c>
      <c r="H44" s="15" t="s">
        <v>9</v>
      </c>
      <c r="I44" s="18">
        <v>-0.81789999999999996</v>
      </c>
      <c r="J44" s="18">
        <v>11.91</v>
      </c>
      <c r="K44" s="18" t="s">
        <v>96</v>
      </c>
      <c r="L44" s="18" t="s">
        <v>75</v>
      </c>
    </row>
    <row r="45" spans="1:12" x14ac:dyDescent="0.25">
      <c r="A45" s="5"/>
      <c r="B45" s="6"/>
      <c r="C45" s="6"/>
      <c r="D45" s="6"/>
      <c r="E45" s="6"/>
      <c r="H45" s="5"/>
      <c r="I45" s="6"/>
      <c r="J45" s="6"/>
      <c r="K45" s="6"/>
      <c r="L45" s="6"/>
    </row>
    <row r="46" spans="1:12" x14ac:dyDescent="0.25">
      <c r="A46" s="15" t="s">
        <v>97</v>
      </c>
      <c r="B46" s="6"/>
      <c r="C46" s="6"/>
      <c r="D46" s="6"/>
      <c r="E46" s="6"/>
      <c r="H46" s="15" t="s">
        <v>109</v>
      </c>
      <c r="I46" s="6"/>
      <c r="J46" s="6"/>
      <c r="K46" s="6"/>
      <c r="L46" s="6"/>
    </row>
    <row r="47" spans="1:12" x14ac:dyDescent="0.25">
      <c r="A47" s="5" t="s">
        <v>70</v>
      </c>
      <c r="B47" s="6" t="s">
        <v>0</v>
      </c>
      <c r="C47" s="6" t="s">
        <v>98</v>
      </c>
      <c r="D47" s="6" t="s">
        <v>86</v>
      </c>
      <c r="E47" s="6" t="s">
        <v>87</v>
      </c>
      <c r="H47" s="5" t="s">
        <v>70</v>
      </c>
      <c r="I47" s="6" t="s">
        <v>2</v>
      </c>
      <c r="J47" s="6" t="s">
        <v>98</v>
      </c>
      <c r="K47" s="6" t="s">
        <v>86</v>
      </c>
      <c r="L47" s="6" t="s">
        <v>87</v>
      </c>
    </row>
    <row r="48" spans="1:12" x14ac:dyDescent="0.25">
      <c r="A48" s="5" t="s">
        <v>6</v>
      </c>
      <c r="B48" s="6">
        <v>0.34789999999999999</v>
      </c>
      <c r="C48" s="6">
        <v>1.105</v>
      </c>
      <c r="D48" s="6">
        <v>0.75749999999999995</v>
      </c>
      <c r="E48" s="6" t="s">
        <v>99</v>
      </c>
      <c r="H48" s="5" t="s">
        <v>6</v>
      </c>
      <c r="I48" s="6">
        <v>1</v>
      </c>
      <c r="J48" s="6">
        <v>1.105</v>
      </c>
      <c r="K48" s="6">
        <v>0.10539999999999999</v>
      </c>
      <c r="L48" s="6" t="s">
        <v>110</v>
      </c>
    </row>
    <row r="49" spans="1:12" x14ac:dyDescent="0.25">
      <c r="A49" s="5" t="s">
        <v>9</v>
      </c>
      <c r="B49" s="6">
        <v>0.25480000000000003</v>
      </c>
      <c r="C49" s="6">
        <v>1.2410000000000001</v>
      </c>
      <c r="D49" s="6">
        <v>0.98660000000000003</v>
      </c>
      <c r="E49" s="6" t="s">
        <v>100</v>
      </c>
      <c r="H49" s="5" t="s">
        <v>9</v>
      </c>
      <c r="I49" s="6">
        <v>1</v>
      </c>
      <c r="J49" s="6">
        <v>1.2410000000000001</v>
      </c>
      <c r="K49" s="6">
        <v>0.2414</v>
      </c>
      <c r="L49" s="6" t="s">
        <v>111</v>
      </c>
    </row>
    <row r="50" spans="1:12" x14ac:dyDescent="0.25">
      <c r="A50" s="5"/>
      <c r="B50" s="6"/>
      <c r="C50" s="6"/>
      <c r="D50" s="6"/>
      <c r="E50" s="6"/>
      <c r="H50" s="5"/>
      <c r="I50" s="6"/>
      <c r="J50" s="6"/>
      <c r="K50" s="6"/>
      <c r="L50" s="6"/>
    </row>
    <row r="51" spans="1:12" x14ac:dyDescent="0.25">
      <c r="A51" s="5" t="s">
        <v>70</v>
      </c>
      <c r="B51" s="6" t="s">
        <v>86</v>
      </c>
      <c r="C51" s="6" t="s">
        <v>90</v>
      </c>
      <c r="D51" s="6" t="s">
        <v>66</v>
      </c>
      <c r="E51" s="6" t="s">
        <v>91</v>
      </c>
      <c r="H51" s="5" t="s">
        <v>70</v>
      </c>
      <c r="I51" s="6" t="s">
        <v>86</v>
      </c>
      <c r="J51" s="6" t="s">
        <v>90</v>
      </c>
      <c r="K51" s="6" t="s">
        <v>66</v>
      </c>
      <c r="L51" s="6" t="s">
        <v>91</v>
      </c>
    </row>
    <row r="52" spans="1:12" x14ac:dyDescent="0.25">
      <c r="A52" s="15" t="s">
        <v>6</v>
      </c>
      <c r="B52" s="18">
        <v>0.75749999999999995</v>
      </c>
      <c r="C52" s="18">
        <v>11.03</v>
      </c>
      <c r="D52" s="18" t="s">
        <v>96</v>
      </c>
      <c r="E52" s="18" t="s">
        <v>75</v>
      </c>
      <c r="H52" s="16" t="s">
        <v>6</v>
      </c>
      <c r="I52" s="17">
        <v>0.10539999999999999</v>
      </c>
      <c r="J52" s="17">
        <v>1.534</v>
      </c>
      <c r="K52" s="17" t="s">
        <v>92</v>
      </c>
      <c r="L52" s="17" t="s">
        <v>76</v>
      </c>
    </row>
    <row r="53" spans="1:12" x14ac:dyDescent="0.25">
      <c r="A53" s="15" t="s">
        <v>9</v>
      </c>
      <c r="B53" s="18">
        <v>0.98660000000000003</v>
      </c>
      <c r="C53" s="18">
        <v>14.37</v>
      </c>
      <c r="D53" s="18" t="s">
        <v>96</v>
      </c>
      <c r="E53" s="18" t="s">
        <v>75</v>
      </c>
      <c r="H53" s="15" t="s">
        <v>9</v>
      </c>
      <c r="I53" s="18">
        <v>0.2414</v>
      </c>
      <c r="J53" s="18">
        <v>3.5150000000000001</v>
      </c>
      <c r="K53" s="18" t="s">
        <v>112</v>
      </c>
      <c r="L53" s="18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3"/>
  <sheetViews>
    <sheetView workbookViewId="0">
      <selection sqref="A1:E1"/>
    </sheetView>
  </sheetViews>
  <sheetFormatPr defaultRowHeight="15" x14ac:dyDescent="0.25"/>
  <sheetData>
    <row r="1" spans="1:71" ht="15.75" thickBot="1" x14ac:dyDescent="0.3">
      <c r="A1" s="9" t="s">
        <v>59</v>
      </c>
      <c r="B1" s="10"/>
      <c r="C1" s="10"/>
      <c r="D1" s="10"/>
      <c r="E1" s="11"/>
    </row>
    <row r="3" spans="1:71" x14ac:dyDescent="0.25">
      <c r="A3" s="3" t="s">
        <v>38</v>
      </c>
      <c r="B3" s="3"/>
      <c r="C3" s="3"/>
      <c r="D3" s="3"/>
      <c r="E3" s="3"/>
      <c r="F3" s="3"/>
      <c r="G3" s="3" t="s">
        <v>23</v>
      </c>
      <c r="H3" s="3"/>
      <c r="I3" s="3"/>
      <c r="J3" s="3"/>
      <c r="K3" s="3"/>
      <c r="L3" s="3"/>
      <c r="M3" s="3" t="s">
        <v>24</v>
      </c>
      <c r="N3" s="3"/>
      <c r="O3" s="3"/>
      <c r="P3" s="3"/>
      <c r="Q3" s="3"/>
      <c r="R3" s="3"/>
      <c r="S3" s="3"/>
      <c r="T3" s="3"/>
      <c r="U3" s="3"/>
    </row>
    <row r="4" spans="1:7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71" x14ac:dyDescent="0.25">
      <c r="A5" s="3"/>
      <c r="B5" s="3" t="s">
        <v>7</v>
      </c>
      <c r="C5" s="3" t="s">
        <v>8</v>
      </c>
      <c r="D5" s="3" t="s">
        <v>9</v>
      </c>
      <c r="E5" s="3" t="s">
        <v>19</v>
      </c>
      <c r="F5" s="3"/>
      <c r="G5" s="3"/>
      <c r="H5" s="3" t="s">
        <v>7</v>
      </c>
      <c r="I5" s="3" t="s">
        <v>8</v>
      </c>
      <c r="J5" s="3" t="s">
        <v>9</v>
      </c>
      <c r="K5" s="3" t="s">
        <v>19</v>
      </c>
      <c r="L5" s="3"/>
      <c r="M5" s="3"/>
      <c r="N5" s="3" t="s">
        <v>7</v>
      </c>
      <c r="O5" s="3" t="s">
        <v>8</v>
      </c>
      <c r="P5" s="3" t="s">
        <v>9</v>
      </c>
      <c r="Q5" s="3" t="s">
        <v>19</v>
      </c>
      <c r="R5" s="3"/>
      <c r="S5" s="3"/>
      <c r="T5" s="3" t="s">
        <v>20</v>
      </c>
      <c r="U5" s="3" t="s">
        <v>25</v>
      </c>
    </row>
    <row r="6" spans="1:71" x14ac:dyDescent="0.25">
      <c r="A6" t="s">
        <v>26</v>
      </c>
      <c r="B6">
        <v>0.183</v>
      </c>
      <c r="C6">
        <v>0.218</v>
      </c>
      <c r="D6">
        <v>0.83944954128440363</v>
      </c>
      <c r="E6">
        <v>0.64411609033168671</v>
      </c>
      <c r="G6" t="s">
        <v>27</v>
      </c>
      <c r="H6">
        <v>1.08</v>
      </c>
      <c r="I6">
        <v>1.54</v>
      </c>
      <c r="J6">
        <v>0.70129870129870131</v>
      </c>
      <c r="K6">
        <v>0.66138739309471017</v>
      </c>
      <c r="M6" t="s">
        <v>26</v>
      </c>
      <c r="N6">
        <v>0.54500000000000004</v>
      </c>
      <c r="O6">
        <v>0.59799999999999998</v>
      </c>
      <c r="P6">
        <v>0.91137123745819404</v>
      </c>
      <c r="Q6">
        <v>0.559999194100818</v>
      </c>
      <c r="S6" t="s">
        <v>27</v>
      </c>
      <c r="T6">
        <v>0.621834225842405</v>
      </c>
      <c r="U6">
        <v>5.4242537160841819E-2</v>
      </c>
    </row>
    <row r="7" spans="1:71" x14ac:dyDescent="0.25">
      <c r="A7" t="s">
        <v>28</v>
      </c>
      <c r="B7">
        <v>1.43</v>
      </c>
      <c r="C7">
        <v>0.218</v>
      </c>
      <c r="D7">
        <v>6.5596330275229358</v>
      </c>
      <c r="E7">
        <v>5.0332568807339451</v>
      </c>
      <c r="G7" t="s">
        <v>29</v>
      </c>
      <c r="H7">
        <v>3.59</v>
      </c>
      <c r="I7">
        <v>1.34</v>
      </c>
      <c r="J7">
        <v>2.6791044776119399</v>
      </c>
      <c r="K7">
        <v>2.5266351170974395</v>
      </c>
      <c r="M7" t="s">
        <v>28</v>
      </c>
      <c r="N7">
        <v>3.46</v>
      </c>
      <c r="O7">
        <v>0.93600000000000005</v>
      </c>
      <c r="P7">
        <v>3.6965811965811963</v>
      </c>
      <c r="Q7">
        <v>2.2713932653691686</v>
      </c>
      <c r="S7" t="s">
        <v>30</v>
      </c>
      <c r="T7">
        <v>3.2770950877335174</v>
      </c>
      <c r="U7">
        <v>1.5262258296576814</v>
      </c>
    </row>
    <row r="8" spans="1:71" x14ac:dyDescent="0.25">
      <c r="A8" t="s">
        <v>31</v>
      </c>
      <c r="B8">
        <v>0.10199999999999999</v>
      </c>
      <c r="C8">
        <v>0.48499999999999999</v>
      </c>
      <c r="D8">
        <v>0.21030927835051547</v>
      </c>
      <c r="E8">
        <v>0.16137192704203016</v>
      </c>
      <c r="G8" t="s">
        <v>31</v>
      </c>
      <c r="H8">
        <v>0.96899999999999997</v>
      </c>
      <c r="I8">
        <v>1.52</v>
      </c>
      <c r="J8">
        <v>0.63749999999999996</v>
      </c>
      <c r="K8">
        <v>0.60121951219512193</v>
      </c>
      <c r="M8" t="s">
        <v>31</v>
      </c>
      <c r="N8">
        <v>0.36499999999999999</v>
      </c>
      <c r="O8">
        <v>0.69199999999999995</v>
      </c>
      <c r="P8">
        <v>0.5274566473988439</v>
      </c>
      <c r="Q8">
        <v>0.32409986767880772</v>
      </c>
      <c r="S8" t="s">
        <v>31</v>
      </c>
      <c r="T8">
        <v>0.319943302442179</v>
      </c>
      <c r="U8">
        <v>0.17212956120300923</v>
      </c>
    </row>
    <row r="9" spans="1:71" x14ac:dyDescent="0.25">
      <c r="A9" t="s">
        <v>32</v>
      </c>
      <c r="B9">
        <v>0.52</v>
      </c>
      <c r="C9">
        <v>0.39900000000000002</v>
      </c>
      <c r="D9">
        <v>1.3032581453634084</v>
      </c>
      <c r="E9">
        <v>1</v>
      </c>
      <c r="G9" t="s">
        <v>33</v>
      </c>
      <c r="H9">
        <v>1.23</v>
      </c>
      <c r="I9">
        <v>1.1599999999999999</v>
      </c>
      <c r="J9">
        <v>1.0603448275862069</v>
      </c>
      <c r="K9">
        <v>1</v>
      </c>
      <c r="M9" t="s">
        <v>34</v>
      </c>
      <c r="N9">
        <v>1.66</v>
      </c>
      <c r="O9">
        <v>1.02</v>
      </c>
      <c r="P9">
        <v>1.6274509803921569</v>
      </c>
      <c r="Q9">
        <v>1</v>
      </c>
      <c r="S9" t="s">
        <v>32</v>
      </c>
      <c r="T9">
        <v>1</v>
      </c>
      <c r="U9">
        <v>0</v>
      </c>
    </row>
    <row r="12" spans="1:71" x14ac:dyDescent="0.25">
      <c r="A12" t="s">
        <v>22</v>
      </c>
      <c r="G12" t="s">
        <v>23</v>
      </c>
      <c r="M12" t="s">
        <v>24</v>
      </c>
      <c r="S12" t="s">
        <v>39</v>
      </c>
      <c r="Y12" t="s">
        <v>40</v>
      </c>
      <c r="AE12" t="s">
        <v>41</v>
      </c>
      <c r="AK12" t="s">
        <v>42</v>
      </c>
      <c r="AQ12" t="s">
        <v>43</v>
      </c>
      <c r="AW12" t="s">
        <v>44</v>
      </c>
      <c r="BC12" t="s">
        <v>45</v>
      </c>
      <c r="BI12" t="s">
        <v>46</v>
      </c>
      <c r="BO12" t="s">
        <v>47</v>
      </c>
    </row>
    <row r="13" spans="1:71" x14ac:dyDescent="0.25">
      <c r="M13" t="s">
        <v>35</v>
      </c>
      <c r="S13" t="s">
        <v>35</v>
      </c>
    </row>
    <row r="14" spans="1:71" x14ac:dyDescent="0.25">
      <c r="B14" t="s">
        <v>36</v>
      </c>
      <c r="C14" t="s">
        <v>8</v>
      </c>
      <c r="D14" t="s">
        <v>9</v>
      </c>
      <c r="E14" t="s">
        <v>19</v>
      </c>
      <c r="H14" t="s">
        <v>7</v>
      </c>
      <c r="I14" t="s">
        <v>8</v>
      </c>
      <c r="J14" t="s">
        <v>9</v>
      </c>
      <c r="K14" t="s">
        <v>19</v>
      </c>
      <c r="N14" t="s">
        <v>7</v>
      </c>
      <c r="O14" t="s">
        <v>8</v>
      </c>
      <c r="P14" t="s">
        <v>9</v>
      </c>
      <c r="Q14" t="s">
        <v>19</v>
      </c>
      <c r="T14" t="s">
        <v>7</v>
      </c>
      <c r="U14" t="s">
        <v>8</v>
      </c>
      <c r="V14" t="s">
        <v>9</v>
      </c>
      <c r="W14" t="s">
        <v>19</v>
      </c>
      <c r="Z14" t="s">
        <v>7</v>
      </c>
      <c r="AA14" t="s">
        <v>8</v>
      </c>
      <c r="AB14" t="s">
        <v>9</v>
      </c>
      <c r="AC14" t="s">
        <v>19</v>
      </c>
      <c r="AF14" t="s">
        <v>7</v>
      </c>
      <c r="AG14" t="s">
        <v>8</v>
      </c>
      <c r="AH14" t="s">
        <v>9</v>
      </c>
      <c r="AI14" t="s">
        <v>19</v>
      </c>
      <c r="AL14" t="s">
        <v>7</v>
      </c>
      <c r="AM14" t="s">
        <v>8</v>
      </c>
      <c r="AN14" t="s">
        <v>9</v>
      </c>
      <c r="AO14" t="s">
        <v>19</v>
      </c>
      <c r="AR14" t="s">
        <v>7</v>
      </c>
      <c r="AS14" t="s">
        <v>8</v>
      </c>
      <c r="AT14" t="s">
        <v>9</v>
      </c>
      <c r="AU14" t="s">
        <v>19</v>
      </c>
      <c r="AX14" t="s">
        <v>7</v>
      </c>
      <c r="AY14" t="s">
        <v>8</v>
      </c>
      <c r="AZ14" t="s">
        <v>9</v>
      </c>
      <c r="BA14" t="s">
        <v>19</v>
      </c>
      <c r="BD14" t="s">
        <v>7</v>
      </c>
      <c r="BE14" t="s">
        <v>8</v>
      </c>
      <c r="BF14" t="s">
        <v>9</v>
      </c>
      <c r="BG14" t="s">
        <v>19</v>
      </c>
      <c r="BJ14" t="s">
        <v>7</v>
      </c>
      <c r="BK14" t="s">
        <v>8</v>
      </c>
      <c r="BL14" t="s">
        <v>9</v>
      </c>
      <c r="BM14" t="s">
        <v>19</v>
      </c>
      <c r="BP14" t="s">
        <v>7</v>
      </c>
      <c r="BQ14" t="s">
        <v>8</v>
      </c>
      <c r="BR14" t="s">
        <v>9</v>
      </c>
      <c r="BS14" t="s">
        <v>19</v>
      </c>
    </row>
    <row r="15" spans="1:71" x14ac:dyDescent="0.25">
      <c r="A15" t="s">
        <v>31</v>
      </c>
      <c r="B15">
        <v>0.14899999999999999</v>
      </c>
      <c r="C15">
        <v>1.05</v>
      </c>
      <c r="D15">
        <v>0.14190476190476189</v>
      </c>
      <c r="E15">
        <v>0.35359875097580018</v>
      </c>
      <c r="G15" t="s">
        <v>31</v>
      </c>
      <c r="H15">
        <v>0.22900000000000001</v>
      </c>
      <c r="I15">
        <v>1.42</v>
      </c>
      <c r="J15">
        <v>0.16126760563380282</v>
      </c>
      <c r="M15" t="s">
        <v>31</v>
      </c>
      <c r="N15">
        <v>0.126</v>
      </c>
      <c r="O15">
        <v>0.83899999999999997</v>
      </c>
      <c r="P15">
        <v>0.1501787842669845</v>
      </c>
      <c r="Q15">
        <v>0.38090800736807884</v>
      </c>
      <c r="S15" t="s">
        <v>31</v>
      </c>
      <c r="T15">
        <v>9.2499999999999999E-2</v>
      </c>
      <c r="U15">
        <v>0.13400000000000001</v>
      </c>
      <c r="V15">
        <v>0.69029850746268651</v>
      </c>
      <c r="Y15" t="s">
        <v>31</v>
      </c>
      <c r="Z15">
        <v>8.1000000000000003E-2</v>
      </c>
      <c r="AA15">
        <v>0.13400000000000001</v>
      </c>
      <c r="AB15">
        <v>0.60447761194029848</v>
      </c>
      <c r="AC15">
        <v>0.42959439444001368</v>
      </c>
      <c r="AE15" t="s">
        <v>31</v>
      </c>
      <c r="AF15">
        <v>0.10199999999999999</v>
      </c>
      <c r="AG15">
        <v>0.48499999999999999</v>
      </c>
      <c r="AH15">
        <v>0.21030927835051547</v>
      </c>
      <c r="AI15">
        <v>0.16137192704203016</v>
      </c>
      <c r="AK15" t="s">
        <v>31</v>
      </c>
      <c r="AL15">
        <v>0.96899999999999997</v>
      </c>
      <c r="AM15">
        <v>1.52</v>
      </c>
      <c r="AN15">
        <v>0.63749999999999996</v>
      </c>
      <c r="AO15">
        <v>0.60121951219512193</v>
      </c>
      <c r="AQ15" t="s">
        <v>31</v>
      </c>
      <c r="AR15">
        <v>0.36499999999999999</v>
      </c>
      <c r="AS15">
        <v>0.69199999999999995</v>
      </c>
      <c r="AT15">
        <v>0.5274566473988439</v>
      </c>
      <c r="AU15">
        <v>0.32409986767880772</v>
      </c>
      <c r="AW15" t="s">
        <v>31</v>
      </c>
      <c r="AX15">
        <v>0.51900000000000002</v>
      </c>
      <c r="AY15">
        <v>3.07</v>
      </c>
      <c r="AZ15">
        <v>0.1690553745928339</v>
      </c>
      <c r="BA15">
        <v>0.17624922032018855</v>
      </c>
      <c r="BC15" t="s">
        <v>31</v>
      </c>
      <c r="BD15">
        <v>0.60199999999999998</v>
      </c>
      <c r="BE15">
        <v>1.05</v>
      </c>
      <c r="BF15">
        <v>0.57333333333333325</v>
      </c>
      <c r="BG15">
        <v>0.51206106870228996</v>
      </c>
      <c r="BI15" t="s">
        <v>31</v>
      </c>
      <c r="BJ15">
        <v>3.4099999999999998E-2</v>
      </c>
      <c r="BK15">
        <v>0.443</v>
      </c>
      <c r="BL15">
        <v>7.6975169300225729E-2</v>
      </c>
      <c r="BM15">
        <v>4.0953779394683205E-2</v>
      </c>
      <c r="BO15" t="s">
        <v>31</v>
      </c>
      <c r="BP15">
        <v>0.48799999999999999</v>
      </c>
      <c r="BQ15">
        <v>0.73899999999999999</v>
      </c>
      <c r="BR15">
        <v>0.66035182679296345</v>
      </c>
      <c r="BS15">
        <v>0.21937649630477773</v>
      </c>
    </row>
    <row r="16" spans="1:71" x14ac:dyDescent="0.25">
      <c r="A16" t="s">
        <v>33</v>
      </c>
      <c r="B16">
        <v>0.30499999999999999</v>
      </c>
      <c r="C16">
        <v>0.76</v>
      </c>
      <c r="D16">
        <v>0.40131578947368418</v>
      </c>
      <c r="E16">
        <v>1</v>
      </c>
      <c r="G16" t="s">
        <v>33</v>
      </c>
      <c r="H16">
        <v>0.30299999999999999</v>
      </c>
      <c r="I16">
        <v>1.06</v>
      </c>
      <c r="J16">
        <v>0.28584905660377358</v>
      </c>
      <c r="M16" t="s">
        <v>33</v>
      </c>
      <c r="N16">
        <v>0.33</v>
      </c>
      <c r="O16">
        <v>0.83699999999999997</v>
      </c>
      <c r="P16">
        <v>0.39426523297491045</v>
      </c>
      <c r="Q16">
        <v>1</v>
      </c>
      <c r="S16" t="s">
        <v>33</v>
      </c>
      <c r="T16">
        <v>0.40200000000000002</v>
      </c>
      <c r="U16">
        <v>0.14499999999999999</v>
      </c>
      <c r="V16">
        <v>2.7724137931034485</v>
      </c>
      <c r="Y16" t="s">
        <v>33</v>
      </c>
      <c r="Z16">
        <v>0.13100000000000001</v>
      </c>
      <c r="AA16">
        <v>9.3100000000000002E-2</v>
      </c>
      <c r="AB16">
        <v>1.4070891514500536</v>
      </c>
      <c r="AC16">
        <v>1</v>
      </c>
      <c r="AE16" t="s">
        <v>32</v>
      </c>
      <c r="AF16">
        <v>0.52</v>
      </c>
      <c r="AG16">
        <v>0.39900000000000002</v>
      </c>
      <c r="AH16">
        <v>1.3032581453634084</v>
      </c>
      <c r="AI16">
        <v>1</v>
      </c>
      <c r="AK16" t="s">
        <v>33</v>
      </c>
      <c r="AL16">
        <v>1.23</v>
      </c>
      <c r="AM16">
        <v>1.1599999999999999</v>
      </c>
      <c r="AN16">
        <v>1.0603448275862069</v>
      </c>
      <c r="AO16">
        <v>1</v>
      </c>
      <c r="AQ16" t="s">
        <v>34</v>
      </c>
      <c r="AR16">
        <v>1.66</v>
      </c>
      <c r="AS16">
        <v>1.02</v>
      </c>
      <c r="AT16">
        <v>1.6274509803921569</v>
      </c>
      <c r="AU16">
        <v>1</v>
      </c>
      <c r="AW16" t="s">
        <v>37</v>
      </c>
      <c r="AX16">
        <v>2.35</v>
      </c>
      <c r="AY16">
        <v>2.4500000000000002</v>
      </c>
      <c r="AZ16">
        <v>0.95918367346938771</v>
      </c>
      <c r="BA16">
        <v>1</v>
      </c>
      <c r="BC16" t="s">
        <v>37</v>
      </c>
      <c r="BD16">
        <v>1.31</v>
      </c>
      <c r="BE16">
        <v>1.17</v>
      </c>
      <c r="BF16">
        <v>1.1196581196581197</v>
      </c>
      <c r="BG16">
        <v>1</v>
      </c>
      <c r="BI16" t="s">
        <v>33</v>
      </c>
      <c r="BJ16">
        <v>1.03</v>
      </c>
      <c r="BK16">
        <v>0.54800000000000004</v>
      </c>
      <c r="BL16">
        <v>1.8795620437956204</v>
      </c>
      <c r="BM16">
        <v>1</v>
      </c>
      <c r="BO16" t="s">
        <v>37</v>
      </c>
      <c r="BP16">
        <v>2.08</v>
      </c>
      <c r="BQ16">
        <v>0.69099999999999995</v>
      </c>
      <c r="BR16">
        <v>3.0101302460202608</v>
      </c>
      <c r="BS16">
        <v>1</v>
      </c>
    </row>
    <row r="21" spans="1:4" x14ac:dyDescent="0.25">
      <c r="C21" s="4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F40" sqref="F40"/>
    </sheetView>
  </sheetViews>
  <sheetFormatPr defaultRowHeight="15" x14ac:dyDescent="0.25"/>
  <sheetData>
    <row r="1" spans="1:5" x14ac:dyDescent="0.25">
      <c r="A1" s="5" t="s">
        <v>61</v>
      </c>
      <c r="B1" s="6" t="s">
        <v>184</v>
      </c>
      <c r="C1" s="6"/>
      <c r="D1" s="6"/>
      <c r="E1" s="6"/>
    </row>
    <row r="2" spans="1:5" x14ac:dyDescent="0.25">
      <c r="A2" s="5"/>
      <c r="B2" s="6"/>
      <c r="C2" s="6"/>
      <c r="D2" s="6"/>
      <c r="E2" s="6"/>
    </row>
    <row r="3" spans="1:5" x14ac:dyDescent="0.25">
      <c r="A3" s="5" t="s">
        <v>63</v>
      </c>
      <c r="B3" s="6"/>
      <c r="C3" s="6"/>
      <c r="D3" s="6"/>
      <c r="E3" s="6"/>
    </row>
    <row r="4" spans="1:5" x14ac:dyDescent="0.25">
      <c r="A4" s="5"/>
      <c r="B4" s="6"/>
      <c r="C4" s="6"/>
      <c r="D4" s="6"/>
      <c r="E4" s="6"/>
    </row>
    <row r="5" spans="1:5" x14ac:dyDescent="0.25">
      <c r="A5" s="5" t="s">
        <v>64</v>
      </c>
      <c r="B5" s="6" t="s">
        <v>65</v>
      </c>
      <c r="C5" s="6" t="s">
        <v>66</v>
      </c>
      <c r="D5" s="6"/>
      <c r="E5" s="6"/>
    </row>
    <row r="6" spans="1:5" x14ac:dyDescent="0.25">
      <c r="A6" s="5" t="s">
        <v>67</v>
      </c>
      <c r="B6" s="6">
        <v>14.69</v>
      </c>
      <c r="C6" s="6">
        <v>5.3400000000000003E-2</v>
      </c>
      <c r="D6" s="6"/>
      <c r="E6" s="6"/>
    </row>
    <row r="7" spans="1:5" x14ac:dyDescent="0.25">
      <c r="A7" s="5" t="s">
        <v>185</v>
      </c>
      <c r="B7" s="6">
        <v>39.15</v>
      </c>
      <c r="C7" s="6">
        <v>6.1000000000000004E-3</v>
      </c>
      <c r="D7" s="6"/>
      <c r="E7" s="6"/>
    </row>
    <row r="8" spans="1:5" x14ac:dyDescent="0.25">
      <c r="A8" s="5" t="s">
        <v>186</v>
      </c>
      <c r="B8" s="6">
        <v>23.23</v>
      </c>
      <c r="C8" s="6">
        <v>2.1600000000000001E-2</v>
      </c>
      <c r="D8" s="6"/>
      <c r="E8" s="6"/>
    </row>
    <row r="9" spans="1:5" x14ac:dyDescent="0.25">
      <c r="A9" s="5"/>
      <c r="B9" s="6"/>
      <c r="C9" s="6"/>
      <c r="D9" s="6"/>
      <c r="E9" s="6"/>
    </row>
    <row r="10" spans="1:5" x14ac:dyDescent="0.25">
      <c r="A10" s="5" t="s">
        <v>64</v>
      </c>
      <c r="B10" s="6" t="s">
        <v>71</v>
      </c>
      <c r="C10" s="6" t="s">
        <v>72</v>
      </c>
      <c r="D10" s="6"/>
      <c r="E10" s="6"/>
    </row>
    <row r="11" spans="1:5" x14ac:dyDescent="0.25">
      <c r="A11" s="5" t="s">
        <v>67</v>
      </c>
      <c r="B11" s="6" t="s">
        <v>76</v>
      </c>
      <c r="C11" s="6" t="s">
        <v>77</v>
      </c>
      <c r="D11" s="6"/>
      <c r="E11" s="6"/>
    </row>
    <row r="12" spans="1:5" x14ac:dyDescent="0.25">
      <c r="A12" s="5" t="s">
        <v>185</v>
      </c>
      <c r="B12" s="6" t="s">
        <v>113</v>
      </c>
      <c r="C12" s="6" t="s">
        <v>74</v>
      </c>
      <c r="D12" s="6"/>
      <c r="E12" s="6"/>
    </row>
    <row r="13" spans="1:5" x14ac:dyDescent="0.25">
      <c r="A13" s="5" t="s">
        <v>186</v>
      </c>
      <c r="B13" s="6" t="s">
        <v>73</v>
      </c>
      <c r="C13" s="6" t="s">
        <v>74</v>
      </c>
      <c r="D13" s="6"/>
      <c r="E13" s="6"/>
    </row>
    <row r="14" spans="1:5" x14ac:dyDescent="0.25">
      <c r="A14" s="5"/>
      <c r="B14" s="6"/>
      <c r="C14" s="6"/>
      <c r="D14" s="6"/>
      <c r="E14" s="6"/>
    </row>
    <row r="15" spans="1:5" x14ac:dyDescent="0.25">
      <c r="A15" s="5" t="s">
        <v>64</v>
      </c>
      <c r="B15" s="6" t="s">
        <v>78</v>
      </c>
      <c r="C15" s="6" t="s">
        <v>79</v>
      </c>
      <c r="D15" s="6" t="s">
        <v>80</v>
      </c>
      <c r="E15" s="6" t="s">
        <v>81</v>
      </c>
    </row>
    <row r="16" spans="1:5" x14ac:dyDescent="0.25">
      <c r="A16" s="5" t="s">
        <v>67</v>
      </c>
      <c r="B16" s="6">
        <v>1</v>
      </c>
      <c r="C16" s="6">
        <v>3.0529999999999999</v>
      </c>
      <c r="D16" s="6">
        <v>3.0529999999999999</v>
      </c>
      <c r="E16" s="6">
        <v>5.1269999999999998</v>
      </c>
    </row>
    <row r="17" spans="1:5" x14ac:dyDescent="0.25">
      <c r="A17" s="5" t="s">
        <v>185</v>
      </c>
      <c r="B17" s="6">
        <v>1</v>
      </c>
      <c r="C17" s="6">
        <v>8.1329999999999991</v>
      </c>
      <c r="D17" s="6">
        <v>8.1329999999999991</v>
      </c>
      <c r="E17" s="6">
        <v>13.66</v>
      </c>
    </row>
    <row r="18" spans="1:5" x14ac:dyDescent="0.25">
      <c r="A18" s="5" t="s">
        <v>186</v>
      </c>
      <c r="B18" s="6">
        <v>1</v>
      </c>
      <c r="C18" s="6">
        <v>4.8259999999999996</v>
      </c>
      <c r="D18" s="6">
        <v>4.8259999999999996</v>
      </c>
      <c r="E18" s="6">
        <v>8.1050000000000004</v>
      </c>
    </row>
    <row r="19" spans="1:5" x14ac:dyDescent="0.25">
      <c r="A19" s="5" t="s">
        <v>82</v>
      </c>
      <c r="B19" s="6">
        <v>8</v>
      </c>
      <c r="C19" s="6">
        <v>4.7640000000000002</v>
      </c>
      <c r="D19" s="6">
        <v>0.59540000000000004</v>
      </c>
      <c r="E19" s="6"/>
    </row>
    <row r="20" spans="1:5" x14ac:dyDescent="0.25">
      <c r="A20" s="5"/>
      <c r="B20" s="6"/>
      <c r="C20" s="6"/>
      <c r="D20" s="6"/>
      <c r="E20" s="6"/>
    </row>
    <row r="21" spans="1:5" x14ac:dyDescent="0.25">
      <c r="A21" s="5" t="s">
        <v>83</v>
      </c>
      <c r="B21" s="6">
        <v>0</v>
      </c>
      <c r="C21" s="6"/>
      <c r="D21" s="6"/>
      <c r="E21" s="6"/>
    </row>
    <row r="22" spans="1:5" x14ac:dyDescent="0.25">
      <c r="A22" s="5"/>
      <c r="B22" s="6"/>
      <c r="C22" s="6"/>
      <c r="D22" s="6"/>
      <c r="E22" s="6"/>
    </row>
    <row r="23" spans="1:5" x14ac:dyDescent="0.25">
      <c r="A23" s="5" t="s">
        <v>84</v>
      </c>
      <c r="B23" s="6"/>
      <c r="C23" s="6"/>
      <c r="D23" s="6"/>
      <c r="E23" s="6"/>
    </row>
    <row r="24" spans="1:5" x14ac:dyDescent="0.25">
      <c r="A24" s="5"/>
      <c r="B24" s="6"/>
      <c r="C24" s="6"/>
      <c r="D24" s="6"/>
      <c r="E24" s="6"/>
    </row>
    <row r="25" spans="1:5" x14ac:dyDescent="0.25">
      <c r="A25" s="5" t="s">
        <v>187</v>
      </c>
      <c r="B25" s="6"/>
      <c r="C25" s="6"/>
      <c r="D25" s="6"/>
      <c r="E25" s="6"/>
    </row>
    <row r="26" spans="1:5" x14ac:dyDescent="0.25">
      <c r="A26" s="5" t="s">
        <v>186</v>
      </c>
      <c r="B26" s="6" t="s">
        <v>188</v>
      </c>
      <c r="C26" s="6" t="s">
        <v>2</v>
      </c>
      <c r="D26" s="6" t="s">
        <v>86</v>
      </c>
      <c r="E26" s="6" t="s">
        <v>87</v>
      </c>
    </row>
    <row r="27" spans="1:5" x14ac:dyDescent="0.25">
      <c r="A27" s="5" t="s">
        <v>189</v>
      </c>
      <c r="B27" s="6">
        <v>0.36220000000000002</v>
      </c>
      <c r="C27" s="6">
        <v>1</v>
      </c>
      <c r="D27" s="6">
        <v>0.63780000000000003</v>
      </c>
      <c r="E27" s="6" t="s">
        <v>190</v>
      </c>
    </row>
    <row r="28" spans="1:5" x14ac:dyDescent="0.25">
      <c r="A28" s="5" t="s">
        <v>191</v>
      </c>
      <c r="B28" s="6">
        <v>0.62180000000000002</v>
      </c>
      <c r="C28" s="6">
        <v>3.2770000000000001</v>
      </c>
      <c r="D28" s="6">
        <v>2.6549999999999998</v>
      </c>
      <c r="E28" s="6" t="s">
        <v>192</v>
      </c>
    </row>
    <row r="29" spans="1:5" x14ac:dyDescent="0.25">
      <c r="A29" s="5"/>
      <c r="B29" s="6"/>
      <c r="C29" s="6"/>
      <c r="D29" s="6"/>
      <c r="E29" s="6"/>
    </row>
    <row r="30" spans="1:5" x14ac:dyDescent="0.25">
      <c r="A30" s="5" t="s">
        <v>186</v>
      </c>
      <c r="B30" s="6" t="s">
        <v>86</v>
      </c>
      <c r="C30" s="6" t="s">
        <v>90</v>
      </c>
      <c r="D30" s="6" t="s">
        <v>66</v>
      </c>
      <c r="E30" s="6" t="s">
        <v>91</v>
      </c>
    </row>
    <row r="31" spans="1:5" x14ac:dyDescent="0.25">
      <c r="A31" s="5" t="s">
        <v>189</v>
      </c>
      <c r="B31" s="6">
        <v>0.63780000000000003</v>
      </c>
      <c r="C31" s="6">
        <v>1.012</v>
      </c>
      <c r="D31" s="6" t="s">
        <v>92</v>
      </c>
      <c r="E31" s="6" t="s">
        <v>76</v>
      </c>
    </row>
    <row r="32" spans="1:5" x14ac:dyDescent="0.25">
      <c r="A32" s="5" t="s">
        <v>193</v>
      </c>
      <c r="B32" s="6">
        <v>2.6549999999999998</v>
      </c>
      <c r="C32" s="6">
        <v>4.2140000000000004</v>
      </c>
      <c r="D32" s="6" t="s">
        <v>112</v>
      </c>
      <c r="E32" s="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workbookViewId="0">
      <selection activeCell="I24" sqref="I24"/>
    </sheetView>
  </sheetViews>
  <sheetFormatPr defaultRowHeight="15" x14ac:dyDescent="0.25"/>
  <sheetData>
    <row r="1" spans="1:35" ht="15.75" thickBot="1" x14ac:dyDescent="0.3">
      <c r="A1" s="12" t="s">
        <v>58</v>
      </c>
      <c r="B1" s="13"/>
      <c r="C1" s="13"/>
      <c r="D1" s="13"/>
      <c r="E1" s="13"/>
      <c r="F1" s="13"/>
      <c r="G1" s="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1" t="s">
        <v>22</v>
      </c>
      <c r="B3" s="1"/>
      <c r="C3" s="1"/>
      <c r="D3" s="1"/>
      <c r="E3" s="1"/>
      <c r="F3" s="1"/>
      <c r="G3" s="1"/>
      <c r="H3" s="1"/>
      <c r="I3" s="1" t="s">
        <v>23</v>
      </c>
      <c r="J3" s="1"/>
      <c r="K3" s="1"/>
      <c r="L3" s="1"/>
      <c r="M3" s="1"/>
      <c r="N3" s="1"/>
      <c r="O3" s="1"/>
      <c r="P3" s="1"/>
      <c r="Q3" s="1"/>
      <c r="R3" s="1" t="s">
        <v>24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 t="s">
        <v>19</v>
      </c>
      <c r="AD4" s="1"/>
      <c r="AE4" s="1"/>
      <c r="AF4" s="1" t="s">
        <v>48</v>
      </c>
      <c r="AG4" s="1"/>
      <c r="AH4" s="1"/>
      <c r="AI4" s="1"/>
    </row>
    <row r="5" spans="1:35" x14ac:dyDescent="0.25">
      <c r="A5" s="1"/>
      <c r="B5" s="1" t="s">
        <v>7</v>
      </c>
      <c r="C5" s="1" t="s">
        <v>8</v>
      </c>
      <c r="D5" s="1" t="s">
        <v>9</v>
      </c>
      <c r="E5" s="1" t="s">
        <v>9</v>
      </c>
      <c r="F5" s="1" t="s">
        <v>19</v>
      </c>
      <c r="G5" s="1" t="s">
        <v>48</v>
      </c>
      <c r="H5" s="1"/>
      <c r="I5" s="1"/>
      <c r="J5" s="1" t="s">
        <v>7</v>
      </c>
      <c r="K5" s="1" t="s">
        <v>8</v>
      </c>
      <c r="L5" s="1" t="s">
        <v>9</v>
      </c>
      <c r="M5" s="1" t="s">
        <v>9</v>
      </c>
      <c r="N5" s="1" t="s">
        <v>19</v>
      </c>
      <c r="O5" s="1" t="s">
        <v>48</v>
      </c>
      <c r="P5" s="1" t="s">
        <v>49</v>
      </c>
      <c r="Q5" s="1"/>
      <c r="R5" s="1"/>
      <c r="S5" s="1" t="s">
        <v>7</v>
      </c>
      <c r="T5" s="1" t="s">
        <v>8</v>
      </c>
      <c r="U5" s="1" t="s">
        <v>9</v>
      </c>
      <c r="V5" s="1" t="s">
        <v>9</v>
      </c>
      <c r="W5" s="1" t="s">
        <v>19</v>
      </c>
      <c r="X5" s="1" t="s">
        <v>48</v>
      </c>
      <c r="Y5" s="1"/>
      <c r="Z5" s="1" t="s">
        <v>50</v>
      </c>
      <c r="AA5" s="1" t="s">
        <v>51</v>
      </c>
      <c r="AB5" s="1"/>
      <c r="AC5" s="1" t="s">
        <v>50</v>
      </c>
      <c r="AD5" s="1" t="s">
        <v>51</v>
      </c>
      <c r="AE5" s="1"/>
      <c r="AF5" s="1" t="s">
        <v>50</v>
      </c>
      <c r="AG5" s="1" t="s">
        <v>51</v>
      </c>
      <c r="AH5" s="1"/>
      <c r="AI5" s="1"/>
    </row>
    <row r="6" spans="1:35" x14ac:dyDescent="0.25">
      <c r="A6" s="1" t="s">
        <v>52</v>
      </c>
      <c r="B6" s="1">
        <v>70659</v>
      </c>
      <c r="C6" s="1">
        <v>11.6</v>
      </c>
      <c r="D6" s="1">
        <f>B6/C6</f>
        <v>6091.2931034482763</v>
      </c>
      <c r="E6" s="1">
        <f>D6/1000</f>
        <v>6.091293103448276</v>
      </c>
      <c r="F6" s="1">
        <f>E6/E$8</f>
        <v>1.4582732398059526</v>
      </c>
      <c r="G6" s="1">
        <f t="shared" ref="G6:G11" si="0">B6/B$9</f>
        <v>0.15643493334927372</v>
      </c>
      <c r="H6" s="1"/>
      <c r="I6" s="1" t="s">
        <v>52</v>
      </c>
      <c r="J6" s="1">
        <v>57344</v>
      </c>
      <c r="K6" s="1">
        <v>9.9</v>
      </c>
      <c r="L6" s="1">
        <f>J6/K6</f>
        <v>5792.3232323232323</v>
      </c>
      <c r="M6" s="1">
        <f>L6/1000</f>
        <v>5.7923232323232323</v>
      </c>
      <c r="N6" s="1">
        <f>M6/M$8</f>
        <v>0.92118110083561133</v>
      </c>
      <c r="O6" s="1">
        <f t="shared" ref="O6:O11" si="1">J6/J$9</f>
        <v>0.13805190428041794</v>
      </c>
      <c r="P6" s="8">
        <f>J6/J$6</f>
        <v>1</v>
      </c>
      <c r="Q6" s="1"/>
      <c r="R6" s="1" t="s">
        <v>52</v>
      </c>
      <c r="S6" s="1">
        <v>62370</v>
      </c>
      <c r="T6" s="1">
        <v>9.6</v>
      </c>
      <c r="U6" s="1">
        <f>S6/T6</f>
        <v>6496.875</v>
      </c>
      <c r="V6" s="1">
        <f>U6/1000</f>
        <v>6.4968750000000002</v>
      </c>
      <c r="W6" s="1">
        <f>V6/V$8</f>
        <v>0.43443251533742333</v>
      </c>
      <c r="X6" s="1">
        <f t="shared" ref="X6:X11" si="2">S6/S$9</f>
        <v>7.4353032058709925E-2</v>
      </c>
      <c r="Y6" s="1"/>
      <c r="Z6" s="1">
        <f>AVERAGE(E6,M6,V6)</f>
        <v>6.1268304452571698</v>
      </c>
      <c r="AA6" s="1">
        <f t="shared" ref="AA6:AA11" si="3">_xlfn.STDEV.S(E6,M6,V6)</f>
        <v>0.35361769657533565</v>
      </c>
      <c r="AB6" s="1"/>
      <c r="AC6" s="1">
        <f t="shared" ref="AC6:AC11" si="4">AVERAGE(F6,N6,W6)</f>
        <v>0.93796228532632908</v>
      </c>
      <c r="AD6" s="1">
        <f t="shared" ref="AD6:AD11" si="5">_xlfn.STDEV.S(F6,N6,W6)</f>
        <v>0.51212660874508775</v>
      </c>
      <c r="AE6" s="1"/>
      <c r="AF6" s="1">
        <f t="shared" ref="AF6:AF11" si="6">AVERAGE(G6,O6,X6)</f>
        <v>0.12294662322946719</v>
      </c>
      <c r="AG6" s="1">
        <f t="shared" ref="AG6:AG11" si="7">_xlfn.STDEV.S(G6,O6,X6)</f>
        <v>4.3075361479500376E-2</v>
      </c>
      <c r="AH6" s="1"/>
      <c r="AI6" s="1"/>
    </row>
    <row r="7" spans="1:35" x14ac:dyDescent="0.25">
      <c r="A7" s="1" t="s">
        <v>53</v>
      </c>
      <c r="B7" s="1">
        <v>93393</v>
      </c>
      <c r="C7" s="1">
        <v>10.1</v>
      </c>
      <c r="D7" s="1">
        <f>B7/C7</f>
        <v>9246.8316831683169</v>
      </c>
      <c r="E7" s="1">
        <f t="shared" ref="E7:E11" si="8">D7/1000</f>
        <v>9.2468316831683168</v>
      </c>
      <c r="F7" s="1">
        <f t="shared" ref="F7:F11" si="9">E7/E$8</f>
        <v>2.213718330007906</v>
      </c>
      <c r="G7" s="1">
        <f t="shared" si="0"/>
        <v>0.206766692569789</v>
      </c>
      <c r="H7" s="1"/>
      <c r="I7" s="1" t="s">
        <v>53</v>
      </c>
      <c r="J7" s="1">
        <v>102144</v>
      </c>
      <c r="K7" s="1">
        <v>10.3</v>
      </c>
      <c r="L7" s="1">
        <f t="shared" ref="L7:L11" si="10">J7/K7</f>
        <v>9916.8932038834937</v>
      </c>
      <c r="M7" s="1">
        <f t="shared" ref="M7:M11" si="11">L7/1000</f>
        <v>9.9168932038834932</v>
      </c>
      <c r="N7" s="1">
        <f t="shared" ref="N7:N11" si="12">M7/M$8</f>
        <v>1.5771313568007748</v>
      </c>
      <c r="O7" s="1">
        <f t="shared" si="1"/>
        <v>0.24590495449949443</v>
      </c>
      <c r="P7" s="8">
        <f t="shared" ref="P7:P11" si="13">J7/J$6</f>
        <v>1.78125</v>
      </c>
      <c r="Q7" s="1"/>
      <c r="R7" s="1" t="s">
        <v>53</v>
      </c>
      <c r="S7" s="1">
        <v>158598</v>
      </c>
      <c r="T7" s="1">
        <v>8.5500000000000007</v>
      </c>
      <c r="U7" s="1">
        <f t="shared" ref="U7:U11" si="14">S7/T7</f>
        <v>18549.473684210523</v>
      </c>
      <c r="V7" s="1">
        <f t="shared" ref="V7:V11" si="15">U7/1000</f>
        <v>18.549473684210522</v>
      </c>
      <c r="W7" s="1">
        <f t="shared" ref="W7:W11" si="16">V7/V$8</f>
        <v>1.2403647154696555</v>
      </c>
      <c r="X7" s="1">
        <f t="shared" si="2"/>
        <v>0.18906913866357666</v>
      </c>
      <c r="Y7" s="1"/>
      <c r="Z7" s="1">
        <f t="shared" ref="Z7:Z11" si="17">AVERAGE(E7,M7,V7)</f>
        <v>12.571066190420778</v>
      </c>
      <c r="AA7" s="1">
        <f t="shared" si="3"/>
        <v>5.1882812888023722</v>
      </c>
      <c r="AB7" s="1"/>
      <c r="AC7" s="1">
        <f t="shared" si="4"/>
        <v>1.677071467426112</v>
      </c>
      <c r="AD7" s="1">
        <f t="shared" si="5"/>
        <v>0.49431299195704143</v>
      </c>
      <c r="AE7" s="1"/>
      <c r="AF7" s="1">
        <f t="shared" si="6"/>
        <v>0.21391359524428669</v>
      </c>
      <c r="AG7" s="1">
        <f t="shared" si="7"/>
        <v>2.9084122022379276E-2</v>
      </c>
      <c r="AH7" s="1"/>
      <c r="AI7" s="1"/>
    </row>
    <row r="8" spans="1:35" x14ac:dyDescent="0.25">
      <c r="A8" s="1" t="s">
        <v>54</v>
      </c>
      <c r="B8" s="1">
        <v>56808</v>
      </c>
      <c r="C8" s="1">
        <v>13.6</v>
      </c>
      <c r="D8" s="1">
        <f t="shared" ref="D8" si="18">B8/C8</f>
        <v>4177.0588235294117</v>
      </c>
      <c r="E8" s="1">
        <f t="shared" si="8"/>
        <v>4.1770588235294115</v>
      </c>
      <c r="F8" s="1">
        <f t="shared" si="9"/>
        <v>1</v>
      </c>
      <c r="G8" s="1">
        <f t="shared" si="0"/>
        <v>0.12576962161515931</v>
      </c>
      <c r="H8" s="1"/>
      <c r="I8" s="1" t="s">
        <v>54</v>
      </c>
      <c r="J8" s="1">
        <v>72940</v>
      </c>
      <c r="K8" s="1">
        <v>11.6</v>
      </c>
      <c r="L8" s="1">
        <f t="shared" si="10"/>
        <v>6287.9310344827591</v>
      </c>
      <c r="M8" s="1">
        <f t="shared" si="11"/>
        <v>6.2879310344827593</v>
      </c>
      <c r="N8" s="1">
        <f t="shared" si="12"/>
        <v>1</v>
      </c>
      <c r="O8" s="1">
        <f t="shared" si="1"/>
        <v>0.17559824738793395</v>
      </c>
      <c r="P8" s="8">
        <f t="shared" si="13"/>
        <v>1.27197265625</v>
      </c>
      <c r="Q8" s="1"/>
      <c r="R8" s="1" t="s">
        <v>54</v>
      </c>
      <c r="S8" s="1">
        <v>154035</v>
      </c>
      <c r="T8" s="1">
        <v>10.3</v>
      </c>
      <c r="U8" s="1">
        <f t="shared" si="14"/>
        <v>14954.854368932038</v>
      </c>
      <c r="V8" s="1">
        <f t="shared" si="15"/>
        <v>14.954854368932038</v>
      </c>
      <c r="W8" s="1">
        <f t="shared" si="16"/>
        <v>1</v>
      </c>
      <c r="X8" s="1">
        <f t="shared" si="2"/>
        <v>0.18362945796317753</v>
      </c>
      <c r="Y8" s="1"/>
      <c r="Z8" s="1">
        <f t="shared" si="17"/>
        <v>8.4732814089814017</v>
      </c>
      <c r="AA8" s="1">
        <f t="shared" si="3"/>
        <v>5.7115703969325455</v>
      </c>
      <c r="AB8" s="1"/>
      <c r="AC8" s="1">
        <f t="shared" si="4"/>
        <v>1</v>
      </c>
      <c r="AD8" s="1">
        <f t="shared" si="5"/>
        <v>0</v>
      </c>
      <c r="AE8" s="1"/>
      <c r="AF8" s="1">
        <f t="shared" si="6"/>
        <v>0.16166577565542359</v>
      </c>
      <c r="AG8" s="1">
        <f t="shared" si="7"/>
        <v>3.1345262672176813E-2</v>
      </c>
      <c r="AH8" s="1"/>
      <c r="AI8" s="1"/>
    </row>
    <row r="9" spans="1:35" x14ac:dyDescent="0.25">
      <c r="A9" s="1" t="s">
        <v>55</v>
      </c>
      <c r="B9" s="1">
        <v>451683</v>
      </c>
      <c r="C9" s="1">
        <v>11.7</v>
      </c>
      <c r="D9" s="1">
        <f>B9/C9</f>
        <v>38605.384615384617</v>
      </c>
      <c r="E9" s="1">
        <f t="shared" si="8"/>
        <v>38.605384615384615</v>
      </c>
      <c r="F9" s="1">
        <f t="shared" si="9"/>
        <v>9.2422410711384106</v>
      </c>
      <c r="G9" s="1">
        <f t="shared" si="0"/>
        <v>1</v>
      </c>
      <c r="H9" s="1"/>
      <c r="I9" s="1" t="s">
        <v>55</v>
      </c>
      <c r="J9" s="1">
        <v>415380</v>
      </c>
      <c r="K9" s="1">
        <v>10.7</v>
      </c>
      <c r="L9" s="1">
        <f t="shared" si="10"/>
        <v>38820.560747663556</v>
      </c>
      <c r="M9" s="1">
        <f t="shared" si="11"/>
        <v>38.820560747663556</v>
      </c>
      <c r="N9" s="1">
        <f t="shared" si="12"/>
        <v>6.1738210127899258</v>
      </c>
      <c r="O9" s="1">
        <f t="shared" si="1"/>
        <v>1</v>
      </c>
      <c r="P9" s="8">
        <f t="shared" si="13"/>
        <v>7.24365234375</v>
      </c>
      <c r="Q9" s="1"/>
      <c r="R9" s="1" t="s">
        <v>55</v>
      </c>
      <c r="S9" s="1">
        <v>838836</v>
      </c>
      <c r="T9" s="1">
        <v>8.7100000000000009</v>
      </c>
      <c r="U9" s="1">
        <f t="shared" si="14"/>
        <v>96307.233065442008</v>
      </c>
      <c r="V9" s="1">
        <f t="shared" si="15"/>
        <v>96.307233065442006</v>
      </c>
      <c r="W9" s="1">
        <f t="shared" si="16"/>
        <v>6.4398643202782013</v>
      </c>
      <c r="X9" s="1">
        <f t="shared" si="2"/>
        <v>1</v>
      </c>
      <c r="Y9" s="1"/>
      <c r="Z9" s="1">
        <f t="shared" si="17"/>
        <v>57.911059476163395</v>
      </c>
      <c r="AA9" s="1">
        <f t="shared" si="3"/>
        <v>33.252235788221626</v>
      </c>
      <c r="AB9" s="1"/>
      <c r="AC9" s="1">
        <f t="shared" si="4"/>
        <v>7.2853088014021798</v>
      </c>
      <c r="AD9" s="1">
        <f t="shared" si="5"/>
        <v>1.6999654971840064</v>
      </c>
      <c r="AE9" s="1"/>
      <c r="AF9" s="1">
        <f t="shared" si="6"/>
        <v>1</v>
      </c>
      <c r="AG9" s="1">
        <f t="shared" si="7"/>
        <v>0</v>
      </c>
      <c r="AH9" s="1"/>
      <c r="AI9" s="1"/>
    </row>
    <row r="10" spans="1:35" x14ac:dyDescent="0.25">
      <c r="A10" s="1" t="s">
        <v>56</v>
      </c>
      <c r="B10" s="1">
        <v>57591</v>
      </c>
      <c r="C10" s="1">
        <v>11.3</v>
      </c>
      <c r="D10" s="1">
        <f t="shared" ref="D10:D11" si="19">B10/C10</f>
        <v>5096.5486725663714</v>
      </c>
      <c r="E10" s="1">
        <f t="shared" si="8"/>
        <v>5.0965486725663718</v>
      </c>
      <c r="F10" s="1">
        <f t="shared" si="9"/>
        <v>1.2201285372993709</v>
      </c>
      <c r="G10" s="1">
        <f t="shared" si="0"/>
        <v>0.12750313826289678</v>
      </c>
      <c r="H10" s="1"/>
      <c r="I10" s="1" t="s">
        <v>56</v>
      </c>
      <c r="J10" s="1">
        <v>48076</v>
      </c>
      <c r="K10" s="1">
        <v>11.2</v>
      </c>
      <c r="L10" s="1">
        <f t="shared" si="10"/>
        <v>4292.5</v>
      </c>
      <c r="M10" s="1">
        <f t="shared" si="11"/>
        <v>4.2925000000000004</v>
      </c>
      <c r="N10" s="1">
        <f t="shared" si="12"/>
        <v>0.68265697833836025</v>
      </c>
      <c r="O10" s="1">
        <f t="shared" si="1"/>
        <v>0.11573980451634648</v>
      </c>
      <c r="P10" s="8">
        <f t="shared" si="13"/>
        <v>0.83837890625</v>
      </c>
      <c r="Q10" s="1"/>
      <c r="R10" s="1" t="s">
        <v>56</v>
      </c>
      <c r="S10" s="1">
        <v>96552</v>
      </c>
      <c r="T10" s="1">
        <v>10.9</v>
      </c>
      <c r="U10" s="1">
        <f t="shared" si="14"/>
        <v>8857.9816513761471</v>
      </c>
      <c r="V10" s="1">
        <f t="shared" si="15"/>
        <v>8.8579816513761465</v>
      </c>
      <c r="W10" s="1">
        <f t="shared" si="16"/>
        <v>0.59231480513632817</v>
      </c>
      <c r="X10" s="1">
        <f t="shared" si="2"/>
        <v>0.11510235612205484</v>
      </c>
      <c r="Y10" s="1"/>
      <c r="Z10" s="1">
        <f t="shared" si="17"/>
        <v>6.0823434413141726</v>
      </c>
      <c r="AA10" s="1">
        <f t="shared" si="3"/>
        <v>2.4371600628253716</v>
      </c>
      <c r="AB10" s="1"/>
      <c r="AC10" s="1">
        <f t="shared" si="4"/>
        <v>0.83170010692468643</v>
      </c>
      <c r="AD10" s="1">
        <f t="shared" si="5"/>
        <v>0.33940817787322408</v>
      </c>
      <c r="AE10" s="1"/>
      <c r="AF10" s="1">
        <f t="shared" si="6"/>
        <v>0.11944843296709935</v>
      </c>
      <c r="AG10" s="1">
        <f t="shared" si="7"/>
        <v>6.9828570918683691E-3</v>
      </c>
      <c r="AH10" s="1"/>
      <c r="AI10" s="1"/>
    </row>
    <row r="11" spans="1:35" x14ac:dyDescent="0.25">
      <c r="A11" s="1" t="s">
        <v>57</v>
      </c>
      <c r="B11" s="1">
        <v>341091</v>
      </c>
      <c r="C11" s="1">
        <v>12.8</v>
      </c>
      <c r="D11" s="1">
        <f t="shared" si="19"/>
        <v>26647.734375</v>
      </c>
      <c r="E11" s="1">
        <f t="shared" si="8"/>
        <v>26.647734374999999</v>
      </c>
      <c r="F11" s="1">
        <f t="shared" si="9"/>
        <v>6.3795449144486698</v>
      </c>
      <c r="G11" s="1">
        <f t="shared" si="0"/>
        <v>0.75515571761611577</v>
      </c>
      <c r="H11" s="1"/>
      <c r="I11" s="1" t="s">
        <v>57</v>
      </c>
      <c r="J11" s="1">
        <v>375060</v>
      </c>
      <c r="K11" s="1">
        <v>10.5</v>
      </c>
      <c r="L11" s="1">
        <f t="shared" si="10"/>
        <v>35720</v>
      </c>
      <c r="M11" s="1">
        <f t="shared" si="11"/>
        <v>35.72</v>
      </c>
      <c r="N11" s="1">
        <f t="shared" si="12"/>
        <v>5.6807238826432673</v>
      </c>
      <c r="O11" s="1">
        <f t="shared" si="1"/>
        <v>0.90293225480283112</v>
      </c>
      <c r="P11" s="8">
        <f t="shared" si="13"/>
        <v>6.54052734375</v>
      </c>
      <c r="Q11" s="1"/>
      <c r="R11" s="1" t="s">
        <v>57</v>
      </c>
      <c r="S11" s="1">
        <v>220833</v>
      </c>
      <c r="T11" s="1">
        <v>8.81</v>
      </c>
      <c r="U11" s="1">
        <f t="shared" si="14"/>
        <v>25066.174801362085</v>
      </c>
      <c r="V11" s="1">
        <f t="shared" si="15"/>
        <v>25.066174801362084</v>
      </c>
      <c r="W11" s="1">
        <f t="shared" si="16"/>
        <v>1.676122962015318</v>
      </c>
      <c r="X11" s="1">
        <f t="shared" si="2"/>
        <v>0.2632612334234582</v>
      </c>
      <c r="Y11" s="1"/>
      <c r="Z11" s="1">
        <f t="shared" si="17"/>
        <v>29.144636392120692</v>
      </c>
      <c r="AA11" s="1">
        <f t="shared" si="3"/>
        <v>5.7490771088157455</v>
      </c>
      <c r="AB11" s="1"/>
      <c r="AC11" s="1">
        <f t="shared" si="4"/>
        <v>4.5787972530357512</v>
      </c>
      <c r="AD11" s="1">
        <f t="shared" si="5"/>
        <v>2.5379570994082288</v>
      </c>
      <c r="AE11" s="1"/>
      <c r="AF11" s="1">
        <f t="shared" si="6"/>
        <v>0.64044973528080174</v>
      </c>
      <c r="AG11" s="1">
        <f t="shared" si="7"/>
        <v>0.33490722698348058</v>
      </c>
      <c r="AH11" s="1"/>
      <c r="AI11" s="1"/>
    </row>
    <row r="12" spans="1:3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33" spans="2:9" x14ac:dyDescent="0.25">
      <c r="B33" s="5"/>
      <c r="C33" s="6"/>
      <c r="D33" s="6"/>
      <c r="E33" s="6"/>
      <c r="I33" s="7"/>
    </row>
    <row r="34" spans="2:9" x14ac:dyDescent="0.25">
      <c r="B34" s="5"/>
      <c r="C34" s="6"/>
      <c r="D34" s="6"/>
      <c r="E34" s="6"/>
    </row>
    <row r="35" spans="2:9" x14ac:dyDescent="0.25">
      <c r="B35" s="5"/>
      <c r="C35" s="6"/>
      <c r="D35" s="6"/>
      <c r="E35" s="6"/>
    </row>
    <row r="36" spans="2:9" x14ac:dyDescent="0.25">
      <c r="B36" s="5"/>
      <c r="C36" s="6"/>
      <c r="D36" s="6"/>
      <c r="E36" s="6"/>
    </row>
    <row r="37" spans="2:9" x14ac:dyDescent="0.25">
      <c r="B37" s="5"/>
      <c r="C37" s="6"/>
      <c r="D37" s="6"/>
      <c r="E37" s="6"/>
    </row>
    <row r="38" spans="2:9" x14ac:dyDescent="0.25">
      <c r="B38" s="5"/>
      <c r="C38" s="6"/>
      <c r="D38" s="6"/>
      <c r="E38" s="6"/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E41" sqref="E41"/>
    </sheetView>
  </sheetViews>
  <sheetFormatPr defaultRowHeight="15" x14ac:dyDescent="0.25"/>
  <sheetData>
    <row r="1" spans="1:14" x14ac:dyDescent="0.25">
      <c r="A1" t="s">
        <v>114</v>
      </c>
    </row>
    <row r="3" spans="1:14" x14ac:dyDescent="0.25">
      <c r="A3" s="5" t="s">
        <v>61</v>
      </c>
      <c r="B3" s="6" t="s">
        <v>115</v>
      </c>
      <c r="C3" s="6"/>
      <c r="D3" s="6"/>
      <c r="E3" s="6"/>
      <c r="F3" s="6"/>
      <c r="I3" s="5" t="s">
        <v>61</v>
      </c>
      <c r="J3" s="6" t="s">
        <v>115</v>
      </c>
      <c r="K3" s="6"/>
      <c r="L3" s="6"/>
      <c r="M3" s="6"/>
      <c r="N3" s="6"/>
    </row>
    <row r="4" spans="1:14" x14ac:dyDescent="0.25">
      <c r="A4" s="5"/>
      <c r="B4" s="6"/>
      <c r="C4" s="6"/>
      <c r="D4" s="6"/>
      <c r="E4" s="6"/>
      <c r="F4" s="6"/>
      <c r="I4" s="5"/>
      <c r="J4" s="6"/>
      <c r="K4" s="6"/>
      <c r="L4" s="6"/>
      <c r="M4" s="6"/>
      <c r="N4" s="6"/>
    </row>
    <row r="5" spans="1:14" x14ac:dyDescent="0.25">
      <c r="A5" s="5" t="s">
        <v>116</v>
      </c>
      <c r="B5" s="6"/>
      <c r="C5" s="6"/>
      <c r="D5" s="6"/>
      <c r="E5" s="6"/>
      <c r="F5" s="6"/>
      <c r="I5" s="5" t="s">
        <v>116</v>
      </c>
      <c r="J5" s="6"/>
      <c r="K5" s="6"/>
      <c r="L5" s="6"/>
      <c r="M5" s="6"/>
      <c r="N5" s="6"/>
    </row>
    <row r="6" spans="1:14" x14ac:dyDescent="0.25">
      <c r="A6" s="5" t="s">
        <v>66</v>
      </c>
      <c r="B6" s="6">
        <v>4.4000000000000003E-3</v>
      </c>
      <c r="C6" s="6"/>
      <c r="D6" s="6"/>
      <c r="E6" s="6"/>
      <c r="F6" s="6"/>
      <c r="I6" s="5" t="s">
        <v>66</v>
      </c>
      <c r="J6" s="6">
        <v>4.4000000000000003E-3</v>
      </c>
      <c r="K6" s="6"/>
      <c r="L6" s="6"/>
      <c r="M6" s="6"/>
      <c r="N6" s="6"/>
    </row>
    <row r="7" spans="1:14" x14ac:dyDescent="0.25">
      <c r="A7" s="5" t="s">
        <v>71</v>
      </c>
      <c r="B7" s="6" t="s">
        <v>113</v>
      </c>
      <c r="C7" s="6"/>
      <c r="D7" s="6"/>
      <c r="E7" s="6"/>
      <c r="F7" s="6"/>
      <c r="I7" s="5" t="s">
        <v>71</v>
      </c>
      <c r="J7" s="6" t="s">
        <v>113</v>
      </c>
      <c r="K7" s="6"/>
      <c r="L7" s="6"/>
      <c r="M7" s="6"/>
      <c r="N7" s="6"/>
    </row>
    <row r="8" spans="1:14" x14ac:dyDescent="0.25">
      <c r="A8" s="5" t="s">
        <v>117</v>
      </c>
      <c r="B8" s="6" t="s">
        <v>74</v>
      </c>
      <c r="C8" s="6"/>
      <c r="D8" s="6"/>
      <c r="E8" s="6"/>
      <c r="F8" s="6"/>
      <c r="I8" s="5" t="s">
        <v>117</v>
      </c>
      <c r="J8" s="6" t="s">
        <v>74</v>
      </c>
      <c r="K8" s="6"/>
      <c r="L8" s="6"/>
      <c r="M8" s="6"/>
      <c r="N8" s="6"/>
    </row>
    <row r="9" spans="1:14" x14ac:dyDescent="0.25">
      <c r="A9" s="5" t="s">
        <v>118</v>
      </c>
      <c r="B9" s="6">
        <v>6</v>
      </c>
      <c r="C9" s="6"/>
      <c r="D9" s="6"/>
      <c r="E9" s="6"/>
      <c r="F9" s="6"/>
      <c r="I9" s="5" t="s">
        <v>118</v>
      </c>
      <c r="J9" s="6">
        <v>6</v>
      </c>
      <c r="K9" s="6"/>
      <c r="L9" s="6"/>
      <c r="M9" s="6"/>
      <c r="N9" s="6"/>
    </row>
    <row r="10" spans="1:14" x14ac:dyDescent="0.25">
      <c r="A10" s="5" t="s">
        <v>81</v>
      </c>
      <c r="B10" s="6">
        <v>6.2619999999999996</v>
      </c>
      <c r="C10" s="6"/>
      <c r="D10" s="6"/>
      <c r="E10" s="6"/>
      <c r="F10" s="6"/>
      <c r="I10" s="5" t="s">
        <v>81</v>
      </c>
      <c r="J10" s="6">
        <v>6.2619999999999996</v>
      </c>
      <c r="K10" s="6"/>
      <c r="L10" s="6"/>
      <c r="M10" s="6"/>
      <c r="N10" s="6"/>
    </row>
    <row r="11" spans="1:14" x14ac:dyDescent="0.25">
      <c r="A11" s="5" t="s">
        <v>119</v>
      </c>
      <c r="B11" s="6">
        <v>0.72289999999999999</v>
      </c>
      <c r="C11" s="6"/>
      <c r="D11" s="6"/>
      <c r="E11" s="6"/>
      <c r="F11" s="6"/>
      <c r="I11" s="5" t="s">
        <v>119</v>
      </c>
      <c r="J11" s="6">
        <v>0.72289999999999999</v>
      </c>
      <c r="K11" s="6"/>
      <c r="L11" s="6"/>
      <c r="M11" s="6"/>
      <c r="N11" s="6"/>
    </row>
    <row r="12" spans="1:14" x14ac:dyDescent="0.25">
      <c r="A12" s="5"/>
      <c r="B12" s="6"/>
      <c r="C12" s="6"/>
      <c r="D12" s="6"/>
      <c r="E12" s="6"/>
      <c r="F12" s="6"/>
      <c r="I12" s="5"/>
      <c r="J12" s="6"/>
      <c r="K12" s="6"/>
      <c r="L12" s="6"/>
      <c r="M12" s="6"/>
      <c r="N12" s="6"/>
    </row>
    <row r="13" spans="1:14" x14ac:dyDescent="0.25">
      <c r="A13" s="5" t="s">
        <v>120</v>
      </c>
      <c r="B13" s="6" t="s">
        <v>121</v>
      </c>
      <c r="C13" s="6" t="s">
        <v>122</v>
      </c>
      <c r="D13" s="6" t="s">
        <v>123</v>
      </c>
      <c r="E13" s="6"/>
      <c r="F13" s="6"/>
      <c r="I13" s="5" t="s">
        <v>120</v>
      </c>
      <c r="J13" s="6" t="s">
        <v>121</v>
      </c>
      <c r="K13" s="6" t="s">
        <v>122</v>
      </c>
      <c r="L13" s="6" t="s">
        <v>123</v>
      </c>
      <c r="M13" s="6"/>
      <c r="N13" s="6"/>
    </row>
    <row r="14" spans="1:14" x14ac:dyDescent="0.25">
      <c r="A14" s="5" t="s">
        <v>124</v>
      </c>
      <c r="B14" s="6">
        <v>6285</v>
      </c>
      <c r="C14" s="6">
        <v>5</v>
      </c>
      <c r="D14" s="6">
        <v>1257</v>
      </c>
      <c r="E14" s="6"/>
      <c r="F14" s="6"/>
      <c r="I14" s="5" t="s">
        <v>124</v>
      </c>
      <c r="J14" s="6">
        <v>6285</v>
      </c>
      <c r="K14" s="6">
        <v>5</v>
      </c>
      <c r="L14" s="6">
        <v>1257</v>
      </c>
      <c r="M14" s="6"/>
      <c r="N14" s="6"/>
    </row>
    <row r="15" spans="1:14" x14ac:dyDescent="0.25">
      <c r="A15" s="5" t="s">
        <v>125</v>
      </c>
      <c r="B15" s="6">
        <v>2409</v>
      </c>
      <c r="C15" s="6">
        <v>12</v>
      </c>
      <c r="D15" s="6">
        <v>200.7</v>
      </c>
      <c r="E15" s="6"/>
      <c r="F15" s="6"/>
      <c r="I15" s="5" t="s">
        <v>125</v>
      </c>
      <c r="J15" s="6">
        <v>2409</v>
      </c>
      <c r="K15" s="6">
        <v>12</v>
      </c>
      <c r="L15" s="6">
        <v>200.7</v>
      </c>
      <c r="M15" s="6"/>
      <c r="N15" s="6"/>
    </row>
    <row r="16" spans="1:14" x14ac:dyDescent="0.25">
      <c r="A16" s="5" t="s">
        <v>126</v>
      </c>
      <c r="B16" s="6">
        <v>8694</v>
      </c>
      <c r="C16" s="6">
        <v>17</v>
      </c>
      <c r="D16" s="6"/>
      <c r="E16" s="6"/>
      <c r="F16" s="6"/>
      <c r="I16" s="5" t="s">
        <v>126</v>
      </c>
      <c r="J16" s="6">
        <v>8694</v>
      </c>
      <c r="K16" s="6">
        <v>17</v>
      </c>
      <c r="L16" s="6"/>
      <c r="M16" s="6"/>
      <c r="N16" s="6"/>
    </row>
    <row r="17" spans="1:15" x14ac:dyDescent="0.25">
      <c r="A17" s="5"/>
      <c r="B17" s="6"/>
      <c r="C17" s="6"/>
      <c r="D17" s="6"/>
      <c r="E17" s="6"/>
      <c r="F17" s="6"/>
      <c r="I17" s="5"/>
      <c r="J17" s="6"/>
      <c r="K17" s="6"/>
      <c r="L17" s="6"/>
      <c r="M17" s="6"/>
      <c r="N17" s="6"/>
    </row>
    <row r="18" spans="1:15" x14ac:dyDescent="0.25">
      <c r="A18" s="5" t="s">
        <v>127</v>
      </c>
      <c r="B18" s="6" t="s">
        <v>128</v>
      </c>
      <c r="C18" s="6" t="s">
        <v>90</v>
      </c>
      <c r="D18" s="6" t="s">
        <v>129</v>
      </c>
      <c r="E18" s="6" t="s">
        <v>91</v>
      </c>
      <c r="F18" s="6" t="s">
        <v>130</v>
      </c>
      <c r="I18" s="5" t="s">
        <v>131</v>
      </c>
      <c r="J18" s="6" t="s">
        <v>128</v>
      </c>
      <c r="K18" s="6" t="s">
        <v>132</v>
      </c>
      <c r="L18" s="6" t="s">
        <v>129</v>
      </c>
      <c r="M18" s="6" t="s">
        <v>91</v>
      </c>
      <c r="N18" s="6" t="s">
        <v>130</v>
      </c>
    </row>
    <row r="19" spans="1:15" x14ac:dyDescent="0.25">
      <c r="A19" s="5" t="s">
        <v>133</v>
      </c>
      <c r="B19" s="6">
        <v>-6.444</v>
      </c>
      <c r="C19" s="6">
        <v>0.55710000000000004</v>
      </c>
      <c r="D19" s="6" t="s">
        <v>77</v>
      </c>
      <c r="E19" s="6" t="s">
        <v>76</v>
      </c>
      <c r="F19" s="6" t="s">
        <v>134</v>
      </c>
      <c r="I19" s="5" t="s">
        <v>135</v>
      </c>
      <c r="J19" s="6">
        <v>-6.444</v>
      </c>
      <c r="K19" s="6">
        <v>0.78779999999999994</v>
      </c>
      <c r="L19" s="6" t="s">
        <v>77</v>
      </c>
      <c r="M19" s="6" t="s">
        <v>76</v>
      </c>
      <c r="N19" s="6" t="s">
        <v>136</v>
      </c>
    </row>
    <row r="20" spans="1:15" x14ac:dyDescent="0.25">
      <c r="A20" s="5" t="s">
        <v>137</v>
      </c>
      <c r="B20" s="6">
        <v>-2.3460000000000001</v>
      </c>
      <c r="C20" s="6">
        <v>0.20280000000000001</v>
      </c>
      <c r="D20" s="6" t="s">
        <v>77</v>
      </c>
      <c r="E20" s="6" t="s">
        <v>76</v>
      </c>
      <c r="F20" s="6" t="s">
        <v>138</v>
      </c>
      <c r="I20" s="5" t="s">
        <v>139</v>
      </c>
      <c r="J20" s="6">
        <v>-2.3460000000000001</v>
      </c>
      <c r="K20" s="6">
        <v>0.28689999999999999</v>
      </c>
      <c r="L20" s="6" t="s">
        <v>77</v>
      </c>
      <c r="M20" s="6" t="s">
        <v>76</v>
      </c>
      <c r="N20" s="6" t="s">
        <v>140</v>
      </c>
    </row>
    <row r="21" spans="1:15" x14ac:dyDescent="0.25">
      <c r="A21" s="15" t="s">
        <v>141</v>
      </c>
      <c r="B21" s="18">
        <v>-51.78</v>
      </c>
      <c r="C21" s="18">
        <v>4.4770000000000003</v>
      </c>
      <c r="D21" s="18" t="s">
        <v>74</v>
      </c>
      <c r="E21" s="18" t="s">
        <v>73</v>
      </c>
      <c r="F21" s="18" t="s">
        <v>142</v>
      </c>
      <c r="G21" s="19"/>
      <c r="I21" s="15" t="s">
        <v>143</v>
      </c>
      <c r="J21" s="18">
        <v>-51.78</v>
      </c>
      <c r="K21" s="18">
        <v>6.3310000000000004</v>
      </c>
      <c r="L21" s="18" t="s">
        <v>74</v>
      </c>
      <c r="M21" s="18" t="s">
        <v>113</v>
      </c>
      <c r="N21" s="18" t="s">
        <v>144</v>
      </c>
      <c r="O21" s="19"/>
    </row>
    <row r="22" spans="1:15" x14ac:dyDescent="0.25">
      <c r="A22" s="5" t="s">
        <v>145</v>
      </c>
      <c r="B22" s="6">
        <v>4.4490000000000002E-2</v>
      </c>
      <c r="C22" s="6">
        <v>3.846E-3</v>
      </c>
      <c r="D22" s="6" t="s">
        <v>77</v>
      </c>
      <c r="E22" s="6" t="s">
        <v>76</v>
      </c>
      <c r="F22" s="6" t="s">
        <v>146</v>
      </c>
      <c r="I22" s="5" t="s">
        <v>147</v>
      </c>
      <c r="J22" s="6">
        <v>4.4490000000000002E-2</v>
      </c>
      <c r="K22" s="6">
        <v>5.4380000000000001E-3</v>
      </c>
      <c r="L22" s="6" t="s">
        <v>77</v>
      </c>
      <c r="M22" s="6" t="s">
        <v>76</v>
      </c>
      <c r="N22" s="6" t="s">
        <v>148</v>
      </c>
    </row>
    <row r="23" spans="1:15" x14ac:dyDescent="0.25">
      <c r="A23" s="5" t="s">
        <v>149</v>
      </c>
      <c r="B23" s="6">
        <v>-23.02</v>
      </c>
      <c r="C23" s="6">
        <v>1.99</v>
      </c>
      <c r="D23" s="6" t="s">
        <v>77</v>
      </c>
      <c r="E23" s="6" t="s">
        <v>76</v>
      </c>
      <c r="F23" s="6" t="s">
        <v>150</v>
      </c>
      <c r="I23" s="5" t="s">
        <v>151</v>
      </c>
      <c r="J23" s="6">
        <v>-23.02</v>
      </c>
      <c r="K23" s="6">
        <v>2.8140000000000001</v>
      </c>
      <c r="L23" s="6" t="s">
        <v>77</v>
      </c>
      <c r="M23" s="6" t="s">
        <v>76</v>
      </c>
      <c r="N23" s="6" t="s">
        <v>152</v>
      </c>
    </row>
    <row r="24" spans="1:15" x14ac:dyDescent="0.25">
      <c r="A24" s="5" t="s">
        <v>153</v>
      </c>
      <c r="B24" s="6">
        <v>4.0979999999999999</v>
      </c>
      <c r="C24" s="6">
        <v>0.35420000000000001</v>
      </c>
      <c r="D24" s="6" t="s">
        <v>77</v>
      </c>
      <c r="E24" s="6" t="s">
        <v>76</v>
      </c>
      <c r="F24" s="6" t="s">
        <v>154</v>
      </c>
      <c r="I24" s="5" t="s">
        <v>155</v>
      </c>
      <c r="J24" s="6">
        <v>4.0979999999999999</v>
      </c>
      <c r="K24" s="6">
        <v>0.501</v>
      </c>
      <c r="L24" s="6" t="s">
        <v>77</v>
      </c>
      <c r="M24" s="6" t="s">
        <v>76</v>
      </c>
      <c r="N24" s="6" t="s">
        <v>156</v>
      </c>
    </row>
    <row r="25" spans="1:15" x14ac:dyDescent="0.25">
      <c r="A25" s="15" t="s">
        <v>157</v>
      </c>
      <c r="B25" s="18">
        <v>-45.34</v>
      </c>
      <c r="C25" s="18">
        <v>3.919</v>
      </c>
      <c r="D25" s="18" t="s">
        <v>74</v>
      </c>
      <c r="E25" s="18" t="s">
        <v>73</v>
      </c>
      <c r="F25" s="18" t="s">
        <v>158</v>
      </c>
      <c r="I25" s="15" t="s">
        <v>157</v>
      </c>
      <c r="J25" s="18">
        <v>-45.34</v>
      </c>
      <c r="K25" s="18">
        <v>5.5430000000000001</v>
      </c>
      <c r="L25" s="18" t="s">
        <v>74</v>
      </c>
      <c r="M25" s="18" t="s">
        <v>73</v>
      </c>
      <c r="N25" s="18" t="s">
        <v>159</v>
      </c>
      <c r="O25" s="19"/>
    </row>
    <row r="26" spans="1:15" x14ac:dyDescent="0.25">
      <c r="A26" s="5" t="s">
        <v>160</v>
      </c>
      <c r="B26" s="6">
        <v>6.4889999999999999</v>
      </c>
      <c r="C26" s="6">
        <v>0.56089999999999995</v>
      </c>
      <c r="D26" s="6" t="s">
        <v>77</v>
      </c>
      <c r="E26" s="6" t="s">
        <v>76</v>
      </c>
      <c r="F26" s="6" t="s">
        <v>161</v>
      </c>
      <c r="I26" s="5" t="s">
        <v>160</v>
      </c>
      <c r="J26" s="6">
        <v>6.4889999999999999</v>
      </c>
      <c r="K26" s="6">
        <v>0.79330000000000001</v>
      </c>
      <c r="L26" s="6" t="s">
        <v>77</v>
      </c>
      <c r="M26" s="6" t="s">
        <v>76</v>
      </c>
      <c r="N26" s="6" t="s">
        <v>162</v>
      </c>
    </row>
    <row r="27" spans="1:15" x14ac:dyDescent="0.25">
      <c r="A27" s="5" t="s">
        <v>163</v>
      </c>
      <c r="B27" s="6">
        <v>-16.57</v>
      </c>
      <c r="C27" s="6">
        <v>1.4330000000000001</v>
      </c>
      <c r="D27" s="6" t="s">
        <v>77</v>
      </c>
      <c r="E27" s="6" t="s">
        <v>76</v>
      </c>
      <c r="F27" s="6" t="s">
        <v>164</v>
      </c>
      <c r="I27" s="5" t="s">
        <v>163</v>
      </c>
      <c r="J27" s="6">
        <v>-16.57</v>
      </c>
      <c r="K27" s="6">
        <v>2.0259999999999998</v>
      </c>
      <c r="L27" s="6" t="s">
        <v>77</v>
      </c>
      <c r="M27" s="6" t="s">
        <v>76</v>
      </c>
      <c r="N27" s="6" t="s">
        <v>165</v>
      </c>
    </row>
    <row r="28" spans="1:15" x14ac:dyDescent="0.25">
      <c r="A28" s="15" t="s">
        <v>166</v>
      </c>
      <c r="B28" s="18">
        <v>-49.44</v>
      </c>
      <c r="C28" s="18">
        <v>4.274</v>
      </c>
      <c r="D28" s="18" t="s">
        <v>74</v>
      </c>
      <c r="E28" s="18" t="s">
        <v>73</v>
      </c>
      <c r="F28" s="18" t="s">
        <v>167</v>
      </c>
      <c r="I28" s="15" t="s">
        <v>166</v>
      </c>
      <c r="J28" s="18">
        <v>-49.44</v>
      </c>
      <c r="K28" s="18">
        <v>6.0439999999999996</v>
      </c>
      <c r="L28" s="18" t="s">
        <v>74</v>
      </c>
      <c r="M28" s="18" t="s">
        <v>73</v>
      </c>
      <c r="N28" s="18" t="s">
        <v>168</v>
      </c>
      <c r="O28" s="19"/>
    </row>
    <row r="29" spans="1:15" x14ac:dyDescent="0.25">
      <c r="A29" s="5" t="s">
        <v>169</v>
      </c>
      <c r="B29" s="6">
        <v>2.391</v>
      </c>
      <c r="C29" s="6">
        <v>0.20669999999999999</v>
      </c>
      <c r="D29" s="6" t="s">
        <v>77</v>
      </c>
      <c r="E29" s="6" t="s">
        <v>76</v>
      </c>
      <c r="F29" s="6" t="s">
        <v>170</v>
      </c>
      <c r="I29" s="5" t="s">
        <v>169</v>
      </c>
      <c r="J29" s="6">
        <v>2.391</v>
      </c>
      <c r="K29" s="6">
        <v>0.2923</v>
      </c>
      <c r="L29" s="6" t="s">
        <v>77</v>
      </c>
      <c r="M29" s="6" t="s">
        <v>76</v>
      </c>
      <c r="N29" s="6" t="s">
        <v>171</v>
      </c>
    </row>
    <row r="30" spans="1:15" x14ac:dyDescent="0.25">
      <c r="A30" s="5" t="s">
        <v>172</v>
      </c>
      <c r="B30" s="6">
        <v>-20.67</v>
      </c>
      <c r="C30" s="6">
        <v>1.7869999999999999</v>
      </c>
      <c r="D30" s="6" t="s">
        <v>77</v>
      </c>
      <c r="E30" s="6" t="s">
        <v>76</v>
      </c>
      <c r="F30" s="6" t="s">
        <v>173</v>
      </c>
      <c r="I30" s="5" t="s">
        <v>172</v>
      </c>
      <c r="J30" s="6">
        <v>-20.67</v>
      </c>
      <c r="K30" s="6">
        <v>2.5270000000000001</v>
      </c>
      <c r="L30" s="6" t="s">
        <v>77</v>
      </c>
      <c r="M30" s="6" t="s">
        <v>76</v>
      </c>
      <c r="N30" s="6" t="s">
        <v>174</v>
      </c>
    </row>
    <row r="31" spans="1:15" x14ac:dyDescent="0.25">
      <c r="A31" s="15" t="s">
        <v>175</v>
      </c>
      <c r="B31" s="18">
        <v>51.83</v>
      </c>
      <c r="C31" s="18">
        <v>4.4800000000000004</v>
      </c>
      <c r="D31" s="18" t="s">
        <v>74</v>
      </c>
      <c r="E31" s="18" t="s">
        <v>73</v>
      </c>
      <c r="F31" s="18" t="s">
        <v>176</v>
      </c>
      <c r="I31" s="15" t="s">
        <v>175</v>
      </c>
      <c r="J31" s="18">
        <v>51.83</v>
      </c>
      <c r="K31" s="18">
        <v>6.3360000000000003</v>
      </c>
      <c r="L31" s="18" t="s">
        <v>74</v>
      </c>
      <c r="M31" s="18" t="s">
        <v>113</v>
      </c>
      <c r="N31" s="18" t="s">
        <v>177</v>
      </c>
      <c r="O31" s="19"/>
    </row>
    <row r="32" spans="1:15" x14ac:dyDescent="0.25">
      <c r="A32" s="5" t="s">
        <v>178</v>
      </c>
      <c r="B32" s="6">
        <v>28.77</v>
      </c>
      <c r="C32" s="6">
        <v>2.4870000000000001</v>
      </c>
      <c r="D32" s="6" t="s">
        <v>77</v>
      </c>
      <c r="E32" s="6" t="s">
        <v>76</v>
      </c>
      <c r="F32" s="6" t="s">
        <v>179</v>
      </c>
      <c r="I32" s="5" t="s">
        <v>178</v>
      </c>
      <c r="J32" s="6">
        <v>28.77</v>
      </c>
      <c r="K32" s="6">
        <v>3.5169999999999999</v>
      </c>
      <c r="L32" s="6" t="s">
        <v>77</v>
      </c>
      <c r="M32" s="6" t="s">
        <v>76</v>
      </c>
      <c r="N32" s="6" t="s">
        <v>180</v>
      </c>
    </row>
    <row r="33" spans="1:14" x14ac:dyDescent="0.25">
      <c r="A33" s="5" t="s">
        <v>181</v>
      </c>
      <c r="B33" s="6">
        <v>-23.06</v>
      </c>
      <c r="C33" s="6">
        <v>1.994</v>
      </c>
      <c r="D33" s="6" t="s">
        <v>77</v>
      </c>
      <c r="E33" s="6" t="s">
        <v>76</v>
      </c>
      <c r="F33" s="6" t="s">
        <v>182</v>
      </c>
      <c r="I33" s="5" t="s">
        <v>181</v>
      </c>
      <c r="J33" s="6">
        <v>-23.06</v>
      </c>
      <c r="K33" s="6">
        <v>2.819</v>
      </c>
      <c r="L33" s="6" t="s">
        <v>77</v>
      </c>
      <c r="M33" s="6" t="s">
        <v>76</v>
      </c>
      <c r="N33" s="6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6A</vt:lpstr>
      <vt:lpstr>Figure 6A Statistics</vt:lpstr>
      <vt:lpstr>Figure 6B</vt:lpstr>
      <vt:lpstr>Figure 6B Statistics</vt:lpstr>
      <vt:lpstr>Figure 6C</vt:lpstr>
      <vt:lpstr>Figure 6C Statistics</vt:lpstr>
    </vt:vector>
  </TitlesOfParts>
  <Company>UNM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 HSC</dc:creator>
  <cp:lastModifiedBy>HSC Employee</cp:lastModifiedBy>
  <dcterms:created xsi:type="dcterms:W3CDTF">2018-08-01T04:16:29Z</dcterms:created>
  <dcterms:modified xsi:type="dcterms:W3CDTF">2021-09-08T17:49:30Z</dcterms:modified>
</cp:coreProperties>
</file>