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Cell Path\Lidke Lab\Rachel\RonEGFR_Colocalization\figures\Revised Figures - Final\SourceData\"/>
    </mc:Choice>
  </mc:AlternateContent>
  <bookViews>
    <workbookView xWindow="0" yWindow="0" windowWidth="28800" windowHeight="14100" activeTab="2"/>
  </bookViews>
  <sheets>
    <sheet name="Figure 7A" sheetId="1" r:id="rId1"/>
    <sheet name="Figure7B" sheetId="2" r:id="rId2"/>
    <sheet name="Figure 7A 7B Statistic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X12" i="2" l="1"/>
  <c r="BR12" i="2"/>
  <c r="BL12" i="2"/>
  <c r="BF12" i="2"/>
  <c r="AZ12" i="2"/>
  <c r="AT12" i="2"/>
  <c r="BX11" i="2"/>
  <c r="BR11" i="2"/>
  <c r="BL11" i="2"/>
  <c r="BF11" i="2"/>
  <c r="AZ11" i="2"/>
  <c r="AT11" i="2"/>
  <c r="BX10" i="2"/>
  <c r="BR10" i="2"/>
  <c r="BL10" i="2"/>
  <c r="BF10" i="2"/>
  <c r="AZ10" i="2"/>
  <c r="V10" i="2"/>
  <c r="J10" i="2"/>
  <c r="D10" i="2"/>
  <c r="BX9" i="2"/>
  <c r="BR9" i="2"/>
  <c r="BL9" i="2"/>
  <c r="BF9" i="2"/>
  <c r="AZ9" i="2"/>
  <c r="V9" i="2"/>
  <c r="J9" i="2"/>
  <c r="D9" i="2"/>
  <c r="BX8" i="2"/>
  <c r="BR8" i="2"/>
  <c r="BL8" i="2"/>
  <c r="BF8" i="2"/>
  <c r="AZ8" i="2"/>
  <c r="V8" i="2"/>
  <c r="BX7" i="2"/>
  <c r="BR7" i="2"/>
  <c r="BL7" i="2"/>
  <c r="BF7" i="2"/>
  <c r="AZ7" i="2"/>
  <c r="V7" i="2"/>
  <c r="W7" i="2" s="1"/>
  <c r="CK6" i="2"/>
  <c r="CJ6" i="2"/>
  <c r="CD6" i="2"/>
  <c r="CE6" i="2" s="1"/>
  <c r="BX6" i="2"/>
  <c r="BR6" i="2"/>
  <c r="BS6" i="2" s="1"/>
  <c r="BL6" i="2"/>
  <c r="BF6" i="2"/>
  <c r="BG6" i="2" s="1"/>
  <c r="AZ6" i="2"/>
  <c r="AT6" i="2"/>
  <c r="AU6" i="2" s="1"/>
  <c r="V6" i="2"/>
  <c r="W10" i="2" s="1"/>
  <c r="P6" i="2"/>
  <c r="Q6" i="2" s="1"/>
  <c r="J6" i="2"/>
  <c r="K6" i="2" s="1"/>
  <c r="D6" i="2"/>
  <c r="E6" i="2" s="1"/>
  <c r="CJ5" i="2"/>
  <c r="CK5" i="2" s="1"/>
  <c r="CD5" i="2"/>
  <c r="BX5" i="2"/>
  <c r="BR5" i="2"/>
  <c r="BL5" i="2"/>
  <c r="BF5" i="2"/>
  <c r="AZ5" i="2"/>
  <c r="AT5" i="2"/>
  <c r="AU5" i="2" s="1"/>
  <c r="V5" i="2"/>
  <c r="W5" i="2" s="1"/>
  <c r="P5" i="2"/>
  <c r="Q5" i="2" s="1"/>
  <c r="J5" i="2"/>
  <c r="D5" i="2"/>
  <c r="BY11" i="2" l="1"/>
  <c r="E9" i="2"/>
  <c r="E10" i="2"/>
  <c r="AU11" i="2"/>
  <c r="BG5" i="2"/>
  <c r="E5" i="2"/>
  <c r="BG7" i="2"/>
  <c r="CO7" i="2" s="1"/>
  <c r="BS8" i="2"/>
  <c r="BS9" i="2"/>
  <c r="BS10" i="2"/>
  <c r="AU12" i="2"/>
  <c r="BS5" i="2"/>
  <c r="BY7" i="2"/>
  <c r="K9" i="2"/>
  <c r="K10" i="2"/>
  <c r="BY10" i="2"/>
  <c r="BS7" i="2"/>
  <c r="BG12" i="2"/>
  <c r="BY5" i="2"/>
  <c r="BG11" i="2"/>
  <c r="CO11" i="2" s="1"/>
  <c r="K5" i="2"/>
  <c r="CE5" i="2"/>
  <c r="BY12" i="2"/>
  <c r="CN12" i="2" s="1"/>
  <c r="BG8" i="2"/>
  <c r="BG9" i="2"/>
  <c r="BG10" i="2"/>
  <c r="CN11" i="2"/>
  <c r="CN7" i="2"/>
  <c r="CN10" i="2"/>
  <c r="CO10" i="2"/>
  <c r="W6" i="2"/>
  <c r="CO6" i="2" s="1"/>
  <c r="BY6" i="2"/>
  <c r="W8" i="2"/>
  <c r="BY8" i="2"/>
  <c r="W9" i="2"/>
  <c r="BY9" i="2"/>
  <c r="CJ6" i="1"/>
  <c r="CK6" i="1" s="1"/>
  <c r="CJ5" i="1"/>
  <c r="CD6" i="1"/>
  <c r="CE6" i="1" s="1"/>
  <c r="CD5" i="1"/>
  <c r="BX12" i="1"/>
  <c r="BX11" i="1"/>
  <c r="BX10" i="1"/>
  <c r="BX9" i="1"/>
  <c r="BX8" i="1"/>
  <c r="BX7" i="1"/>
  <c r="BX6" i="1"/>
  <c r="BY6" i="1" s="1"/>
  <c r="BX5" i="1"/>
  <c r="CO5" i="2" l="1"/>
  <c r="CO12" i="2"/>
  <c r="CO9" i="2"/>
  <c r="CN6" i="2"/>
  <c r="CN9" i="2"/>
  <c r="CN5" i="2"/>
  <c r="CO8" i="2"/>
  <c r="CN8" i="2"/>
  <c r="CK5" i="1"/>
  <c r="BY10" i="1"/>
  <c r="BY11" i="1"/>
  <c r="BY7" i="1"/>
  <c r="BY8" i="1"/>
  <c r="BY9" i="1"/>
  <c r="BY12" i="1"/>
  <c r="BY5" i="1"/>
  <c r="CE5" i="1"/>
  <c r="BR12" i="1"/>
  <c r="BR11" i="1"/>
  <c r="BR10" i="1"/>
  <c r="BR9" i="1"/>
  <c r="BR8" i="1"/>
  <c r="BR7" i="1"/>
  <c r="BR6" i="1"/>
  <c r="BS6" i="1" s="1"/>
  <c r="BR5" i="1"/>
  <c r="AZ12" i="1"/>
  <c r="AZ11" i="1"/>
  <c r="AZ10" i="1"/>
  <c r="AZ9" i="1"/>
  <c r="AZ8" i="1"/>
  <c r="AZ7" i="1"/>
  <c r="AZ6" i="1"/>
  <c r="BA6" i="1" s="1"/>
  <c r="AZ5" i="1"/>
  <c r="AT12" i="1"/>
  <c r="AT11" i="1"/>
  <c r="AT6" i="1"/>
  <c r="AU6" i="1" s="1"/>
  <c r="AT5" i="1"/>
  <c r="AN10" i="1"/>
  <c r="AN9" i="1"/>
  <c r="AN8" i="1"/>
  <c r="AN7" i="1"/>
  <c r="AN6" i="1"/>
  <c r="AO6" i="1" s="1"/>
  <c r="AN5" i="1"/>
  <c r="AH12" i="1"/>
  <c r="AH11" i="1"/>
  <c r="AH10" i="1"/>
  <c r="AH9" i="1"/>
  <c r="AH8" i="1"/>
  <c r="AH7" i="1"/>
  <c r="AH6" i="1"/>
  <c r="AI6" i="1" s="1"/>
  <c r="AH5" i="1"/>
  <c r="AB8" i="1"/>
  <c r="AB7" i="1"/>
  <c r="AB10" i="1"/>
  <c r="AB9" i="1"/>
  <c r="AB6" i="1"/>
  <c r="AC6" i="1" s="1"/>
  <c r="AB5" i="1"/>
  <c r="V10" i="1"/>
  <c r="V9" i="1"/>
  <c r="V8" i="1"/>
  <c r="V7" i="1"/>
  <c r="V6" i="1"/>
  <c r="W6" i="1" s="1"/>
  <c r="V5" i="1"/>
  <c r="P6" i="1"/>
  <c r="Q6" i="1" s="1"/>
  <c r="P5" i="1"/>
  <c r="J10" i="1"/>
  <c r="J9" i="1"/>
  <c r="J6" i="1"/>
  <c r="K6" i="1" s="1"/>
  <c r="J5" i="1"/>
  <c r="D10" i="1"/>
  <c r="D9" i="1"/>
  <c r="D6" i="1"/>
  <c r="E6" i="1" s="1"/>
  <c r="D5" i="1"/>
  <c r="AO5" i="1" l="1"/>
  <c r="E10" i="1"/>
  <c r="BS8" i="1"/>
  <c r="E5" i="1"/>
  <c r="AO7" i="1"/>
  <c r="BA9" i="1"/>
  <c r="BS9" i="1"/>
  <c r="BA7" i="1"/>
  <c r="BS7" i="1"/>
  <c r="AI9" i="1"/>
  <c r="AO9" i="1"/>
  <c r="AO10" i="1"/>
  <c r="BS12" i="1"/>
  <c r="AC7" i="1"/>
  <c r="BA5" i="1"/>
  <c r="E9" i="1"/>
  <c r="BA12" i="1"/>
  <c r="W10" i="1"/>
  <c r="Q5" i="1"/>
  <c r="BA8" i="1"/>
  <c r="K9" i="1"/>
  <c r="AC5" i="1"/>
  <c r="AI5" i="1"/>
  <c r="AI11" i="1"/>
  <c r="AU5" i="1"/>
  <c r="K10" i="1"/>
  <c r="W7" i="1"/>
  <c r="AU11" i="1"/>
  <c r="BA10" i="1"/>
  <c r="BS10" i="1"/>
  <c r="K5" i="1"/>
  <c r="BA11" i="1"/>
  <c r="BS11" i="1"/>
  <c r="AI12" i="1"/>
  <c r="W8" i="1"/>
  <c r="AU12" i="1"/>
  <c r="AC9" i="1"/>
  <c r="AI7" i="1"/>
  <c r="W9" i="1"/>
  <c r="AC10" i="1"/>
  <c r="AI8" i="1"/>
  <c r="CO6" i="1"/>
  <c r="CN6" i="1"/>
  <c r="W5" i="1"/>
  <c r="AC8" i="1"/>
  <c r="AI10" i="1"/>
  <c r="AO8" i="1"/>
  <c r="BS5" i="1"/>
  <c r="CN11" i="1" l="1"/>
  <c r="CN5" i="1"/>
  <c r="CN7" i="1"/>
  <c r="CO9" i="1"/>
  <c r="CO10" i="1"/>
  <c r="CN9" i="1"/>
  <c r="CO11" i="1"/>
  <c r="CO7" i="1"/>
  <c r="CN10" i="1"/>
  <c r="CO5" i="1"/>
  <c r="CO12" i="1"/>
  <c r="CN12" i="1"/>
  <c r="CO8" i="1"/>
  <c r="CN8" i="1"/>
</calcChain>
</file>

<file path=xl/sharedStrings.xml><?xml version="1.0" encoding="utf-8"?>
<sst xmlns="http://schemas.openxmlformats.org/spreadsheetml/2006/main" count="411" uniqueCount="98">
  <si>
    <t>RON</t>
  </si>
  <si>
    <t>PY/RON</t>
  </si>
  <si>
    <t>PY1068</t>
  </si>
  <si>
    <t>EGFR</t>
  </si>
  <si>
    <t>PY1068/EGFR</t>
  </si>
  <si>
    <t>WT - No Tx</t>
  </si>
  <si>
    <t>WT - 50 nM EGF</t>
  </si>
  <si>
    <t>V924R - No Tx</t>
  </si>
  <si>
    <t>V924R - 50 nM EGF</t>
  </si>
  <si>
    <t>PY20+PY99</t>
  </si>
  <si>
    <t>WT - EGF Tx</t>
  </si>
  <si>
    <t>I682Q - No Tx</t>
  </si>
  <si>
    <t>I682Q - 50 nM EGF</t>
  </si>
  <si>
    <t>EGFR WT - No Tx</t>
  </si>
  <si>
    <t>EGFR WT - EGF Tx</t>
  </si>
  <si>
    <t>EGFR V924R - No Tx</t>
  </si>
  <si>
    <t>EGFR V924R - EGF Tx</t>
  </si>
  <si>
    <t>EGFR I682Q - No Tx</t>
  </si>
  <si>
    <t>WGFR I682Q - EGF Tx</t>
  </si>
  <si>
    <t>EGFR I682Q+V924R - No Tx</t>
  </si>
  <si>
    <t>EGFR I682Q+V924R - EGF Tx</t>
  </si>
  <si>
    <t>WT - EGF</t>
  </si>
  <si>
    <t>I682Q - EGF</t>
  </si>
  <si>
    <t>V924R - EGF</t>
  </si>
  <si>
    <t>PY20 + PY99</t>
  </si>
  <si>
    <t>I682Q+V924R - No Tx</t>
  </si>
  <si>
    <t>I682Q+V924R - EGF Tx</t>
  </si>
  <si>
    <t>I682Q - EGF Tx</t>
  </si>
  <si>
    <t>V924R - EGF Tx</t>
  </si>
  <si>
    <t>IQ+VR - No Tx</t>
  </si>
  <si>
    <t>IQ+VR - EGF Tx</t>
  </si>
  <si>
    <t>IQ+VR - EGF</t>
  </si>
  <si>
    <t xml:space="preserve">WT - EGF </t>
  </si>
  <si>
    <t>average</t>
  </si>
  <si>
    <t>std dev (S)</t>
  </si>
  <si>
    <t>normalized</t>
  </si>
  <si>
    <t>Replicate1</t>
  </si>
  <si>
    <t>Replicate2</t>
  </si>
  <si>
    <t>Figure 7A - Source Data</t>
  </si>
  <si>
    <t>Replicate3</t>
  </si>
  <si>
    <t>Replicate4</t>
  </si>
  <si>
    <t>Replicate5</t>
  </si>
  <si>
    <t>Replicate6</t>
  </si>
  <si>
    <t>Replicate7</t>
  </si>
  <si>
    <t>Replicate8</t>
  </si>
  <si>
    <t>Replicate9</t>
  </si>
  <si>
    <t>Replicate10</t>
  </si>
  <si>
    <t>Replicate11</t>
  </si>
  <si>
    <t>Replicate12</t>
  </si>
  <si>
    <t>Replicate13</t>
  </si>
  <si>
    <t>Figure 7B - Source Data</t>
  </si>
  <si>
    <t>Table Analyzed</t>
  </si>
  <si>
    <t>PY/RON-IQ+VR</t>
  </si>
  <si>
    <t>Two-way ANOVA</t>
  </si>
  <si>
    <t>Source of Variation</t>
  </si>
  <si>
    <t>% of total variation</t>
  </si>
  <si>
    <t>P value</t>
  </si>
  <si>
    <t>Interaction</t>
  </si>
  <si>
    <t>&lt; 0.0001</t>
  </si>
  <si>
    <t>Treatment</t>
  </si>
  <si>
    <t>mutants</t>
  </si>
  <si>
    <t>P value summary</t>
  </si>
  <si>
    <t>Significant?</t>
  </si>
  <si>
    <t>***</t>
  </si>
  <si>
    <t>Yes</t>
  </si>
  <si>
    <t>Df</t>
  </si>
  <si>
    <t>Sum-of-squares</t>
  </si>
  <si>
    <t>Mean square</t>
  </si>
  <si>
    <t>F</t>
  </si>
  <si>
    <t>Residual</t>
  </si>
  <si>
    <t>Number of missing values</t>
  </si>
  <si>
    <t>Bonferroni posttests</t>
  </si>
  <si>
    <t>No treatment vs 50 nM EGF</t>
  </si>
  <si>
    <t>No treatment</t>
  </si>
  <si>
    <t>50 nM EGF</t>
  </si>
  <si>
    <t>Difference</t>
  </si>
  <si>
    <t>95% CI of diff.</t>
  </si>
  <si>
    <t>EGFR-WT</t>
  </si>
  <si>
    <t>0.5435 to 0.8879</t>
  </si>
  <si>
    <t>EGFR-I682Q</t>
  </si>
  <si>
    <t>-0.2222 to 0.2649</t>
  </si>
  <si>
    <t>EGFR-V924R</t>
  </si>
  <si>
    <t>-0.1878 to 0.2098</t>
  </si>
  <si>
    <t>EGFR-I682Q+V924R</t>
  </si>
  <si>
    <t>0.1999 to 0.7623</t>
  </si>
  <si>
    <t>t</t>
  </si>
  <si>
    <t>Summary</t>
  </si>
  <si>
    <t>P&lt;0.001</t>
  </si>
  <si>
    <t>P &gt; 0.05</t>
  </si>
  <si>
    <t>ns</t>
  </si>
  <si>
    <t>PY1068/EGFR-IQ+VR</t>
  </si>
  <si>
    <t>treatment</t>
  </si>
  <si>
    <t>0.7948 to 0.9222</t>
  </si>
  <si>
    <t>0.1046 to 0.2644</t>
  </si>
  <si>
    <t>0.03514 to 0.1760</t>
  </si>
  <si>
    <t>0.4187 to 0.6078</t>
  </si>
  <si>
    <t>P&lt;0.01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</si>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</sst>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35"/>
  <sheetViews>
    <sheetView zoomScaleNormal="100" workbookViewId="0">
      <selection activeCell="V49" sqref="V49"/>
    </sheetView>
  </sheetViews>
  <sheetFormatPr defaultColWidth="7.5703125" defaultRowHeight="12" x14ac:dyDescent="0.2"/>
  <cols>
    <col min="1" max="54" width="7.5703125" style="1"/>
    <col min="55" max="55" width="0.140625" style="1" customWidth="1"/>
    <col min="56" max="65" width="7.5703125" style="1" hidden="1" customWidth="1"/>
    <col min="66" max="16384" width="7.5703125" style="1"/>
  </cols>
  <sheetData>
    <row r="1" spans="1:93" ht="15.75" customHeight="1" thickBot="1" x14ac:dyDescent="0.25">
      <c r="A1" s="4" t="s">
        <v>38</v>
      </c>
      <c r="B1" s="5"/>
      <c r="C1" s="5"/>
      <c r="D1" s="5"/>
      <c r="E1" s="5"/>
      <c r="F1" s="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</row>
    <row r="2" spans="1:93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</row>
    <row r="3" spans="1:93" x14ac:dyDescent="0.2">
      <c r="A3" s="2" t="s">
        <v>36</v>
      </c>
      <c r="B3" s="2"/>
      <c r="C3" s="2"/>
      <c r="D3" s="2"/>
      <c r="E3" s="2"/>
      <c r="F3" s="2"/>
      <c r="G3" s="2" t="s">
        <v>37</v>
      </c>
      <c r="H3" s="2"/>
      <c r="I3" s="2"/>
      <c r="J3" s="2"/>
      <c r="K3" s="2"/>
      <c r="L3" s="2"/>
      <c r="M3" s="2" t="s">
        <v>39</v>
      </c>
      <c r="N3" s="2"/>
      <c r="O3" s="2"/>
      <c r="P3" s="2"/>
      <c r="Q3" s="2"/>
      <c r="R3" s="2"/>
      <c r="S3" s="2" t="s">
        <v>40</v>
      </c>
      <c r="T3" s="2"/>
      <c r="U3" s="2"/>
      <c r="V3" s="2"/>
      <c r="W3" s="2"/>
      <c r="X3" s="2"/>
      <c r="Y3" s="2" t="s">
        <v>41</v>
      </c>
      <c r="Z3" s="2"/>
      <c r="AA3" s="2"/>
      <c r="AB3" s="2"/>
      <c r="AC3" s="2"/>
      <c r="AD3" s="2"/>
      <c r="AE3" s="2" t="s">
        <v>42</v>
      </c>
      <c r="AF3" s="2"/>
      <c r="AG3" s="2"/>
      <c r="AH3" s="2"/>
      <c r="AI3" s="2"/>
      <c r="AJ3" s="2"/>
      <c r="AK3" s="2" t="s">
        <v>43</v>
      </c>
      <c r="AL3" s="2"/>
      <c r="AM3" s="2"/>
      <c r="AN3" s="2"/>
      <c r="AO3" s="2"/>
      <c r="AP3" s="2"/>
      <c r="AQ3" s="2" t="s">
        <v>44</v>
      </c>
      <c r="AR3" s="2"/>
      <c r="AS3" s="2"/>
      <c r="AT3" s="2"/>
      <c r="AU3" s="2"/>
      <c r="AV3" s="2"/>
      <c r="AW3" s="2" t="s">
        <v>45</v>
      </c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 t="s">
        <v>46</v>
      </c>
      <c r="BP3" s="2"/>
      <c r="BQ3" s="2"/>
      <c r="BR3" s="2"/>
      <c r="BS3" s="2"/>
      <c r="BT3" s="2"/>
      <c r="BU3" s="2" t="s">
        <v>47</v>
      </c>
      <c r="BV3" s="2"/>
      <c r="BW3" s="2"/>
      <c r="BX3" s="2"/>
      <c r="BY3" s="2"/>
      <c r="BZ3" s="2"/>
      <c r="CA3" s="2" t="s">
        <v>48</v>
      </c>
      <c r="CB3" s="2"/>
      <c r="CC3" s="2"/>
      <c r="CD3" s="2"/>
      <c r="CE3" s="2"/>
      <c r="CF3" s="2"/>
      <c r="CG3" s="2" t="s">
        <v>49</v>
      </c>
      <c r="CH3" s="2"/>
      <c r="CI3" s="2"/>
      <c r="CJ3" s="2"/>
      <c r="CK3" s="2"/>
      <c r="CL3" s="2"/>
      <c r="CM3" s="2"/>
      <c r="CN3" s="2"/>
      <c r="CO3" s="2"/>
    </row>
    <row r="4" spans="1:93" x14ac:dyDescent="0.2">
      <c r="A4" s="2"/>
      <c r="B4" s="2" t="s">
        <v>2</v>
      </c>
      <c r="C4" s="2" t="s">
        <v>3</v>
      </c>
      <c r="D4" s="2" t="s">
        <v>4</v>
      </c>
      <c r="E4" s="2" t="s">
        <v>35</v>
      </c>
      <c r="F4" s="2"/>
      <c r="G4" s="2"/>
      <c r="H4" s="2" t="s">
        <v>2</v>
      </c>
      <c r="I4" s="2" t="s">
        <v>3</v>
      </c>
      <c r="J4" s="2" t="s">
        <v>4</v>
      </c>
      <c r="K4" s="2" t="s">
        <v>35</v>
      </c>
      <c r="L4" s="2"/>
      <c r="M4" s="2"/>
      <c r="N4" s="2" t="s">
        <v>2</v>
      </c>
      <c r="O4" s="2" t="s">
        <v>3</v>
      </c>
      <c r="P4" s="2" t="s">
        <v>4</v>
      </c>
      <c r="Q4" s="2" t="s">
        <v>35</v>
      </c>
      <c r="R4" s="2"/>
      <c r="S4" s="2"/>
      <c r="T4" s="2" t="s">
        <v>2</v>
      </c>
      <c r="U4" s="2" t="s">
        <v>3</v>
      </c>
      <c r="V4" s="2" t="s">
        <v>4</v>
      </c>
      <c r="W4" s="2" t="s">
        <v>35</v>
      </c>
      <c r="X4" s="2"/>
      <c r="Y4" s="2"/>
      <c r="Z4" s="2" t="s">
        <v>2</v>
      </c>
      <c r="AA4" s="2" t="s">
        <v>3</v>
      </c>
      <c r="AB4" s="2" t="s">
        <v>4</v>
      </c>
      <c r="AC4" s="2" t="s">
        <v>35</v>
      </c>
      <c r="AD4" s="2"/>
      <c r="AE4" s="2"/>
      <c r="AF4" s="2" t="s">
        <v>2</v>
      </c>
      <c r="AG4" s="2" t="s">
        <v>3</v>
      </c>
      <c r="AH4" s="2" t="s">
        <v>4</v>
      </c>
      <c r="AI4" s="2" t="s">
        <v>35</v>
      </c>
      <c r="AJ4" s="2"/>
      <c r="AK4" s="2"/>
      <c r="AL4" s="2" t="s">
        <v>2</v>
      </c>
      <c r="AM4" s="2" t="s">
        <v>3</v>
      </c>
      <c r="AN4" s="2" t="s">
        <v>4</v>
      </c>
      <c r="AO4" s="2" t="s">
        <v>35</v>
      </c>
      <c r="AP4" s="2"/>
      <c r="AQ4" s="2"/>
      <c r="AR4" s="2" t="s">
        <v>2</v>
      </c>
      <c r="AS4" s="2" t="s">
        <v>3</v>
      </c>
      <c r="AT4" s="2" t="s">
        <v>4</v>
      </c>
      <c r="AU4" s="2" t="s">
        <v>35</v>
      </c>
      <c r="AV4" s="2"/>
      <c r="AW4" s="2"/>
      <c r="AX4" s="2" t="s">
        <v>2</v>
      </c>
      <c r="AY4" s="2" t="s">
        <v>3</v>
      </c>
      <c r="AZ4" s="2" t="s">
        <v>4</v>
      </c>
      <c r="BA4" s="2" t="s">
        <v>35</v>
      </c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 t="s">
        <v>2</v>
      </c>
      <c r="BQ4" s="2" t="s">
        <v>3</v>
      </c>
      <c r="BR4" s="2" t="s">
        <v>4</v>
      </c>
      <c r="BS4" s="2" t="s">
        <v>35</v>
      </c>
      <c r="BT4" s="2"/>
      <c r="BU4" s="2"/>
      <c r="BV4" s="2" t="s">
        <v>2</v>
      </c>
      <c r="BW4" s="2" t="s">
        <v>3</v>
      </c>
      <c r="BX4" s="2" t="s">
        <v>4</v>
      </c>
      <c r="BY4" s="2" t="s">
        <v>35</v>
      </c>
      <c r="BZ4" s="2"/>
      <c r="CA4" s="2"/>
      <c r="CB4" s="2" t="s">
        <v>2</v>
      </c>
      <c r="CC4" s="2" t="s">
        <v>3</v>
      </c>
      <c r="CD4" s="2" t="s">
        <v>4</v>
      </c>
      <c r="CE4" s="2" t="s">
        <v>35</v>
      </c>
      <c r="CF4" s="2"/>
      <c r="CG4" s="2"/>
      <c r="CH4" s="2" t="s">
        <v>2</v>
      </c>
      <c r="CI4" s="2" t="s">
        <v>3</v>
      </c>
      <c r="CJ4" s="2" t="s">
        <v>4</v>
      </c>
      <c r="CK4" s="2" t="s">
        <v>35</v>
      </c>
      <c r="CL4" s="2"/>
      <c r="CM4" s="2"/>
      <c r="CN4" s="2" t="s">
        <v>33</v>
      </c>
      <c r="CO4" s="2" t="s">
        <v>34</v>
      </c>
    </row>
    <row r="5" spans="1:93" x14ac:dyDescent="0.2">
      <c r="A5" s="2" t="s">
        <v>5</v>
      </c>
      <c r="B5" s="2">
        <v>6.27</v>
      </c>
      <c r="C5" s="2">
        <v>6.7</v>
      </c>
      <c r="D5" s="2">
        <f>B5/C5</f>
        <v>0.93582089552238801</v>
      </c>
      <c r="E5" s="2">
        <f>D5/$D$6</f>
        <v>0.17750231145159159</v>
      </c>
      <c r="F5" s="2"/>
      <c r="G5" s="2" t="s">
        <v>5</v>
      </c>
      <c r="H5" s="2">
        <v>5.52</v>
      </c>
      <c r="I5" s="2">
        <v>16.7</v>
      </c>
      <c r="J5" s="2">
        <f>H5/I5</f>
        <v>0.33053892215568859</v>
      </c>
      <c r="K5" s="2">
        <f>J5/$J$6</f>
        <v>8.3980573055842708E-2</v>
      </c>
      <c r="L5" s="2"/>
      <c r="M5" s="2" t="s">
        <v>5</v>
      </c>
      <c r="N5" s="2">
        <v>2.02</v>
      </c>
      <c r="O5" s="2">
        <v>1.97</v>
      </c>
      <c r="P5" s="2">
        <f>N5/O5</f>
        <v>1.0253807106598984</v>
      </c>
      <c r="Q5" s="2">
        <f>P5/$P$6</f>
        <v>0.13581797132424969</v>
      </c>
      <c r="R5" s="2"/>
      <c r="S5" s="2" t="s">
        <v>5</v>
      </c>
      <c r="T5" s="2">
        <v>3.61</v>
      </c>
      <c r="U5" s="2">
        <v>4.78</v>
      </c>
      <c r="V5" s="2">
        <f t="shared" ref="V5:V10" si="0">T5/U5</f>
        <v>0.7552301255230125</v>
      </c>
      <c r="W5" s="2">
        <f t="shared" ref="W5:W10" si="1">V5/$V$6</f>
        <v>0.13423439559809708</v>
      </c>
      <c r="X5" s="2"/>
      <c r="Y5" s="2" t="s">
        <v>13</v>
      </c>
      <c r="Z5" s="2">
        <v>8</v>
      </c>
      <c r="AA5" s="2">
        <v>3.68</v>
      </c>
      <c r="AB5" s="2">
        <f t="shared" ref="AB5:AB10" si="2">Z5/AA5</f>
        <v>2.1739130434782608</v>
      </c>
      <c r="AC5" s="2">
        <f t="shared" ref="AC5:AC10" si="3">AB5/$AB$6</f>
        <v>0.25100851636037647</v>
      </c>
      <c r="AD5" s="2"/>
      <c r="AE5" s="2" t="s">
        <v>13</v>
      </c>
      <c r="AF5" s="2">
        <v>0.68</v>
      </c>
      <c r="AG5" s="2">
        <v>1.97</v>
      </c>
      <c r="AH5" s="2">
        <f t="shared" ref="AH5:AH12" si="4">AF5/AG5</f>
        <v>0.34517766497461932</v>
      </c>
      <c r="AI5" s="2">
        <f t="shared" ref="AI5:AI12" si="5">AH5/$AH$6</f>
        <v>5.8556925308194355E-2</v>
      </c>
      <c r="AJ5" s="2"/>
      <c r="AK5" s="2" t="s">
        <v>5</v>
      </c>
      <c r="AL5" s="2">
        <v>0.94899999999999995</v>
      </c>
      <c r="AM5" s="2">
        <v>2.89</v>
      </c>
      <c r="AN5" s="2">
        <f t="shared" ref="AN5:AN10" si="6">AL5/AM5</f>
        <v>0.32837370242214531</v>
      </c>
      <c r="AO5" s="2">
        <f t="shared" ref="AO5:AO10" si="7">AN5/$AN$6</f>
        <v>8.8362378106322734E-2</v>
      </c>
      <c r="AP5" s="2"/>
      <c r="AQ5" s="2" t="s">
        <v>5</v>
      </c>
      <c r="AR5" s="2">
        <v>0.29599999999999999</v>
      </c>
      <c r="AS5" s="2">
        <v>2.56</v>
      </c>
      <c r="AT5" s="2">
        <f>AR5/AS5</f>
        <v>0.11562499999999999</v>
      </c>
      <c r="AU5" s="2">
        <f>AT5/$AT$6</f>
        <v>5.2556818181818177E-2</v>
      </c>
      <c r="AV5" s="2"/>
      <c r="AW5" s="2" t="s">
        <v>5</v>
      </c>
      <c r="AX5" s="2">
        <v>1.04</v>
      </c>
      <c r="AY5" s="2">
        <v>4.3899999999999997</v>
      </c>
      <c r="AZ5" s="2">
        <f t="shared" ref="AZ5:AZ12" si="8">AX5/AY5</f>
        <v>0.23690205011389523</v>
      </c>
      <c r="BA5" s="2">
        <f t="shared" ref="BA5:BA12" si="9">AZ5/$AZ$6</f>
        <v>9.9401883600420959E-2</v>
      </c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 t="s">
        <v>5</v>
      </c>
      <c r="BP5" s="2">
        <v>8.34</v>
      </c>
      <c r="BQ5" s="2">
        <v>3.99</v>
      </c>
      <c r="BR5" s="2">
        <f t="shared" ref="BR5:BR12" si="10">BP5/BQ5</f>
        <v>2.0902255639097742</v>
      </c>
      <c r="BS5" s="2">
        <f t="shared" ref="BS5:BS12" si="11">BR5/$BR$6</f>
        <v>0.31581574022392223</v>
      </c>
      <c r="BT5" s="2"/>
      <c r="BU5" s="2" t="s">
        <v>5</v>
      </c>
      <c r="BV5" s="2">
        <v>2.4500000000000002</v>
      </c>
      <c r="BW5" s="2">
        <v>2.56</v>
      </c>
      <c r="BX5" s="2">
        <f t="shared" ref="BX5:BX12" si="12">BV5/BW5</f>
        <v>0.95703125</v>
      </c>
      <c r="BY5" s="2">
        <f t="shared" ref="BY5:BY12" si="13">BX5/$BX$6</f>
        <v>0.15950520833333337</v>
      </c>
      <c r="BZ5" s="2"/>
      <c r="CA5" s="2" t="s">
        <v>5</v>
      </c>
      <c r="CB5" s="2">
        <v>8.42</v>
      </c>
      <c r="CC5" s="2">
        <v>4.28</v>
      </c>
      <c r="CD5" s="2">
        <f>CB5/CC5</f>
        <v>1.9672897196261681</v>
      </c>
      <c r="CE5" s="2">
        <f>CD5/$CD$6</f>
        <v>0.21035286198772873</v>
      </c>
      <c r="CF5" s="2"/>
      <c r="CG5" s="2" t="s">
        <v>5</v>
      </c>
      <c r="CH5" s="2">
        <v>5.31</v>
      </c>
      <c r="CI5" s="2">
        <v>2.21</v>
      </c>
      <c r="CJ5" s="2">
        <f>CH5/CI5</f>
        <v>2.4027149321266967</v>
      </c>
      <c r="CK5" s="2">
        <f>CJ5/$CJ$6</f>
        <v>0.34684352649248285</v>
      </c>
      <c r="CL5" s="2"/>
      <c r="CM5" s="2" t="s">
        <v>5</v>
      </c>
      <c r="CN5" s="2">
        <f t="shared" ref="CN5:CN12" si="14">AVERAGE(E5,K5,Q5,W5,AC5,AI5,AO5,AU5,BA5,BG5,BM5,BS5,BY5,CE5,CK5)</f>
        <v>0.16261070077110623</v>
      </c>
      <c r="CO5" s="2">
        <f t="shared" ref="CO5:CO12" si="15">_xlfn.STDEV.S(E5,K5,Q5,W5,AC5,AI5,AO5,AU5,BA5,BG5,BM5,BS5,BY5,CE5,CK5)</f>
        <v>9.4820613694257594E-2</v>
      </c>
    </row>
    <row r="6" spans="1:93" x14ac:dyDescent="0.2">
      <c r="A6" s="2" t="s">
        <v>6</v>
      </c>
      <c r="B6" s="2">
        <v>33.9</v>
      </c>
      <c r="C6" s="2">
        <v>6.43</v>
      </c>
      <c r="D6" s="2">
        <f>B6/C6</f>
        <v>5.2721617418351476</v>
      </c>
      <c r="E6" s="2">
        <f>D6/$D$6</f>
        <v>1</v>
      </c>
      <c r="F6" s="2"/>
      <c r="G6" s="2" t="s">
        <v>6</v>
      </c>
      <c r="H6" s="2">
        <v>61.4</v>
      </c>
      <c r="I6" s="2">
        <v>15.6</v>
      </c>
      <c r="J6" s="2">
        <f>H6/I6</f>
        <v>3.9358974358974357</v>
      </c>
      <c r="K6" s="2">
        <f>J6/$J$6</f>
        <v>1</v>
      </c>
      <c r="L6" s="2"/>
      <c r="M6" s="2" t="s">
        <v>10</v>
      </c>
      <c r="N6" s="2">
        <v>11.4</v>
      </c>
      <c r="O6" s="2">
        <v>1.51</v>
      </c>
      <c r="P6" s="2">
        <f>N6/O6</f>
        <v>7.5496688741721858</v>
      </c>
      <c r="Q6" s="2">
        <f>P6/$P$6</f>
        <v>1</v>
      </c>
      <c r="R6" s="2"/>
      <c r="S6" s="2" t="s">
        <v>6</v>
      </c>
      <c r="T6" s="2">
        <v>29.2</v>
      </c>
      <c r="U6" s="2">
        <v>5.19</v>
      </c>
      <c r="V6" s="2">
        <f t="shared" si="0"/>
        <v>5.6262042389210016</v>
      </c>
      <c r="W6" s="2">
        <f t="shared" si="1"/>
        <v>1</v>
      </c>
      <c r="X6" s="2"/>
      <c r="Y6" s="2" t="s">
        <v>14</v>
      </c>
      <c r="Z6" s="2">
        <v>29.1</v>
      </c>
      <c r="AA6" s="2">
        <v>3.36</v>
      </c>
      <c r="AB6" s="2">
        <f t="shared" si="2"/>
        <v>8.6607142857142865</v>
      </c>
      <c r="AC6" s="2">
        <f t="shared" si="3"/>
        <v>1</v>
      </c>
      <c r="AD6" s="2"/>
      <c r="AE6" s="2" t="s">
        <v>14</v>
      </c>
      <c r="AF6" s="2">
        <v>11.2</v>
      </c>
      <c r="AG6" s="2">
        <v>1.9</v>
      </c>
      <c r="AH6" s="2">
        <f t="shared" si="4"/>
        <v>5.8947368421052628</v>
      </c>
      <c r="AI6" s="2">
        <f t="shared" si="5"/>
        <v>1</v>
      </c>
      <c r="AJ6" s="2"/>
      <c r="AK6" s="2" t="s">
        <v>21</v>
      </c>
      <c r="AL6" s="2">
        <v>11</v>
      </c>
      <c r="AM6" s="2">
        <v>2.96</v>
      </c>
      <c r="AN6" s="2">
        <f t="shared" si="6"/>
        <v>3.7162162162162162</v>
      </c>
      <c r="AO6" s="2">
        <f t="shared" si="7"/>
        <v>1</v>
      </c>
      <c r="AP6" s="2"/>
      <c r="AQ6" s="2" t="s">
        <v>10</v>
      </c>
      <c r="AR6" s="2">
        <v>4.62</v>
      </c>
      <c r="AS6" s="2">
        <v>2.1</v>
      </c>
      <c r="AT6" s="2">
        <f>AR6/AS6</f>
        <v>2.2000000000000002</v>
      </c>
      <c r="AU6" s="2">
        <f>AT6/$AT$6</f>
        <v>1</v>
      </c>
      <c r="AV6" s="2"/>
      <c r="AW6" s="2" t="s">
        <v>10</v>
      </c>
      <c r="AX6" s="2">
        <v>6.84</v>
      </c>
      <c r="AY6" s="2">
        <v>2.87</v>
      </c>
      <c r="AZ6" s="2">
        <f t="shared" si="8"/>
        <v>2.3832752613240418</v>
      </c>
      <c r="BA6" s="2">
        <f t="shared" si="9"/>
        <v>1</v>
      </c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 t="s">
        <v>10</v>
      </c>
      <c r="BP6" s="2">
        <v>22.9</v>
      </c>
      <c r="BQ6" s="2">
        <v>3.46</v>
      </c>
      <c r="BR6" s="2">
        <f t="shared" si="10"/>
        <v>6.6184971098265892</v>
      </c>
      <c r="BS6" s="2">
        <f t="shared" si="11"/>
        <v>1</v>
      </c>
      <c r="BT6" s="2"/>
      <c r="BU6" s="2" t="s">
        <v>21</v>
      </c>
      <c r="BV6" s="2">
        <v>14.7</v>
      </c>
      <c r="BW6" s="2">
        <v>2.4500000000000002</v>
      </c>
      <c r="BX6" s="2">
        <f t="shared" si="12"/>
        <v>5.9999999999999991</v>
      </c>
      <c r="BY6" s="2">
        <f t="shared" si="13"/>
        <v>1</v>
      </c>
      <c r="BZ6" s="2"/>
      <c r="CA6" s="2" t="s">
        <v>10</v>
      </c>
      <c r="CB6" s="2">
        <v>36.1</v>
      </c>
      <c r="CC6" s="2">
        <v>3.86</v>
      </c>
      <c r="CD6" s="2">
        <f>CB6/CC6</f>
        <v>9.3523316062176178</v>
      </c>
      <c r="CE6" s="2">
        <f>CD6/$CD$6</f>
        <v>1</v>
      </c>
      <c r="CF6" s="2"/>
      <c r="CG6" s="2" t="s">
        <v>32</v>
      </c>
      <c r="CH6" s="2">
        <v>12.4</v>
      </c>
      <c r="CI6" s="2">
        <v>1.79</v>
      </c>
      <c r="CJ6" s="2">
        <f>CH6/CI6</f>
        <v>6.9273743016759779</v>
      </c>
      <c r="CK6" s="2">
        <f>CJ6/$CJ$6</f>
        <v>1</v>
      </c>
      <c r="CL6" s="2"/>
      <c r="CM6" s="2" t="s">
        <v>21</v>
      </c>
      <c r="CN6" s="2">
        <f t="shared" si="14"/>
        <v>1</v>
      </c>
      <c r="CO6" s="2">
        <f t="shared" si="15"/>
        <v>0</v>
      </c>
    </row>
    <row r="7" spans="1:93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 t="s">
        <v>11</v>
      </c>
      <c r="T7" s="2">
        <v>1.33</v>
      </c>
      <c r="U7" s="2">
        <v>5.09</v>
      </c>
      <c r="V7" s="2">
        <f t="shared" si="0"/>
        <v>0.26129666011787822</v>
      </c>
      <c r="W7" s="2">
        <f t="shared" si="1"/>
        <v>4.644279678122562E-2</v>
      </c>
      <c r="X7" s="2"/>
      <c r="Y7" s="2" t="s">
        <v>17</v>
      </c>
      <c r="Z7" s="2">
        <v>0.55900000000000005</v>
      </c>
      <c r="AA7" s="2">
        <v>3.01</v>
      </c>
      <c r="AB7" s="2">
        <f t="shared" si="2"/>
        <v>0.18571428571428575</v>
      </c>
      <c r="AC7" s="2">
        <f t="shared" si="3"/>
        <v>2.1443298969072166E-2</v>
      </c>
      <c r="AD7" s="2"/>
      <c r="AE7" s="2" t="s">
        <v>17</v>
      </c>
      <c r="AF7" s="2">
        <v>0.13800000000000001</v>
      </c>
      <c r="AG7" s="2">
        <v>2.1800000000000002</v>
      </c>
      <c r="AH7" s="2">
        <f t="shared" si="4"/>
        <v>6.3302752293577985E-2</v>
      </c>
      <c r="AI7" s="2">
        <f t="shared" si="5"/>
        <v>1.0738859764089123E-2</v>
      </c>
      <c r="AJ7" s="2"/>
      <c r="AK7" s="2" t="s">
        <v>11</v>
      </c>
      <c r="AL7" s="2">
        <v>0.13600000000000001</v>
      </c>
      <c r="AM7" s="2">
        <v>2.67</v>
      </c>
      <c r="AN7" s="2">
        <f t="shared" si="6"/>
        <v>5.0936329588014986E-2</v>
      </c>
      <c r="AO7" s="2">
        <f t="shared" si="7"/>
        <v>1.3706503234593123E-2</v>
      </c>
      <c r="AP7" s="2"/>
      <c r="AQ7" s="2"/>
      <c r="AR7" s="2"/>
      <c r="AS7" s="2"/>
      <c r="AT7" s="2"/>
      <c r="AU7" s="2"/>
      <c r="AV7" s="2"/>
      <c r="AW7" s="2" t="s">
        <v>11</v>
      </c>
      <c r="AX7" s="2">
        <v>0.13500000000000001</v>
      </c>
      <c r="AY7" s="2">
        <v>2.68</v>
      </c>
      <c r="AZ7" s="2">
        <f t="shared" si="8"/>
        <v>5.0373134328358209E-2</v>
      </c>
      <c r="BA7" s="2">
        <f t="shared" si="9"/>
        <v>2.1136095836606441E-2</v>
      </c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 t="s">
        <v>11</v>
      </c>
      <c r="BP7" s="2">
        <v>0.60599999999999998</v>
      </c>
      <c r="BQ7" s="2">
        <v>3.13</v>
      </c>
      <c r="BR7" s="2">
        <f t="shared" si="10"/>
        <v>0.19361022364217254</v>
      </c>
      <c r="BS7" s="2">
        <f t="shared" si="11"/>
        <v>2.9252898419297686E-2</v>
      </c>
      <c r="BT7" s="2"/>
      <c r="BU7" s="2" t="s">
        <v>11</v>
      </c>
      <c r="BV7" s="2">
        <v>0.60799999999999998</v>
      </c>
      <c r="BW7" s="2">
        <v>2.1</v>
      </c>
      <c r="BX7" s="2">
        <f t="shared" si="12"/>
        <v>0.28952380952380952</v>
      </c>
      <c r="BY7" s="2">
        <f t="shared" si="13"/>
        <v>4.8253968253968257E-2</v>
      </c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 t="s">
        <v>11</v>
      </c>
      <c r="CN7" s="2">
        <f t="shared" si="14"/>
        <v>2.7282060179836063E-2</v>
      </c>
      <c r="CO7" s="2">
        <f t="shared" si="15"/>
        <v>1.4948111337208438E-2</v>
      </c>
    </row>
    <row r="8" spans="1:93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12</v>
      </c>
      <c r="T8" s="2">
        <v>6.59</v>
      </c>
      <c r="U8" s="2">
        <v>3.96</v>
      </c>
      <c r="V8" s="2">
        <f t="shared" si="0"/>
        <v>1.6641414141414141</v>
      </c>
      <c r="W8" s="2">
        <f t="shared" si="1"/>
        <v>0.29578403902034039</v>
      </c>
      <c r="X8" s="2"/>
      <c r="Y8" s="2" t="s">
        <v>18</v>
      </c>
      <c r="Z8" s="2">
        <v>5.2</v>
      </c>
      <c r="AA8" s="2">
        <v>2.6</v>
      </c>
      <c r="AB8" s="2">
        <f t="shared" si="2"/>
        <v>2</v>
      </c>
      <c r="AC8" s="2">
        <f t="shared" si="3"/>
        <v>0.23092783505154638</v>
      </c>
      <c r="AD8" s="2"/>
      <c r="AE8" s="2" t="s">
        <v>18</v>
      </c>
      <c r="AF8" s="2">
        <v>2.73</v>
      </c>
      <c r="AG8" s="2">
        <v>2.14</v>
      </c>
      <c r="AH8" s="2">
        <f t="shared" si="4"/>
        <v>1.2757009345794392</v>
      </c>
      <c r="AI8" s="2">
        <f t="shared" si="5"/>
        <v>0.21641355140186916</v>
      </c>
      <c r="AJ8" s="2"/>
      <c r="AK8" s="2" t="s">
        <v>22</v>
      </c>
      <c r="AL8" s="2">
        <v>2.0499999999999998</v>
      </c>
      <c r="AM8" s="2">
        <v>2.71</v>
      </c>
      <c r="AN8" s="2">
        <f t="shared" si="6"/>
        <v>0.75645756457564572</v>
      </c>
      <c r="AO8" s="2">
        <f t="shared" si="7"/>
        <v>0.20355585374035556</v>
      </c>
      <c r="AP8" s="2"/>
      <c r="AQ8" s="2"/>
      <c r="AR8" s="2"/>
      <c r="AS8" s="2"/>
      <c r="AT8" s="2"/>
      <c r="AU8" s="2"/>
      <c r="AV8" s="2"/>
      <c r="AW8" s="2" t="s">
        <v>27</v>
      </c>
      <c r="AX8" s="2">
        <v>1.45</v>
      </c>
      <c r="AY8" s="2">
        <v>2.64</v>
      </c>
      <c r="AZ8" s="2">
        <f t="shared" si="8"/>
        <v>0.5492424242424242</v>
      </c>
      <c r="BA8" s="2">
        <f t="shared" si="9"/>
        <v>0.23045698210171892</v>
      </c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 t="s">
        <v>27</v>
      </c>
      <c r="BP8" s="2">
        <v>2.71</v>
      </c>
      <c r="BQ8" s="2">
        <v>3.56</v>
      </c>
      <c r="BR8" s="2">
        <f t="shared" si="10"/>
        <v>0.7612359550561798</v>
      </c>
      <c r="BS8" s="2">
        <f t="shared" si="11"/>
        <v>0.11501643687748395</v>
      </c>
      <c r="BT8" s="2"/>
      <c r="BU8" s="2" t="s">
        <v>22</v>
      </c>
      <c r="BV8" s="2">
        <v>3.36</v>
      </c>
      <c r="BW8" s="2">
        <v>2.94</v>
      </c>
      <c r="BX8" s="2">
        <f t="shared" si="12"/>
        <v>1.1428571428571428</v>
      </c>
      <c r="BY8" s="2">
        <f t="shared" si="13"/>
        <v>0.19047619047619049</v>
      </c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 t="s">
        <v>22</v>
      </c>
      <c r="CN8" s="2">
        <f t="shared" si="14"/>
        <v>0.21180441266707212</v>
      </c>
      <c r="CO8" s="2">
        <f t="shared" si="15"/>
        <v>5.4280581973294974E-2</v>
      </c>
    </row>
    <row r="9" spans="1:93" x14ac:dyDescent="0.2">
      <c r="A9" s="2" t="s">
        <v>7</v>
      </c>
      <c r="B9" s="2">
        <v>1.1299999999999999</v>
      </c>
      <c r="C9" s="2">
        <v>6.58</v>
      </c>
      <c r="D9" s="2">
        <f>B9/C9</f>
        <v>0.17173252279635257</v>
      </c>
      <c r="E9" s="2">
        <f>D9/$D$6</f>
        <v>3.2573454913880445E-2</v>
      </c>
      <c r="F9" s="2"/>
      <c r="G9" s="2" t="s">
        <v>7</v>
      </c>
      <c r="H9" s="2">
        <v>0.96899999999999997</v>
      </c>
      <c r="I9" s="2">
        <v>14.5</v>
      </c>
      <c r="J9" s="2">
        <f>H9/I9</f>
        <v>6.682758620689655E-2</v>
      </c>
      <c r="K9" s="2">
        <f>J9/$J$6</f>
        <v>1.6978995844097497E-2</v>
      </c>
      <c r="L9" s="2"/>
      <c r="M9" s="2"/>
      <c r="N9" s="2"/>
      <c r="O9" s="2"/>
      <c r="P9" s="2"/>
      <c r="Q9" s="2"/>
      <c r="R9" s="2"/>
      <c r="S9" s="2" t="s">
        <v>7</v>
      </c>
      <c r="T9" s="2">
        <v>0.74</v>
      </c>
      <c r="U9" s="2">
        <v>3.62</v>
      </c>
      <c r="V9" s="2">
        <f t="shared" si="0"/>
        <v>0.20441988950276244</v>
      </c>
      <c r="W9" s="2">
        <f t="shared" si="1"/>
        <v>3.633353515477182E-2</v>
      </c>
      <c r="X9" s="2"/>
      <c r="Y9" s="2" t="s">
        <v>15</v>
      </c>
      <c r="Z9" s="2">
        <v>0.29299999999999998</v>
      </c>
      <c r="AA9" s="2">
        <v>2.66</v>
      </c>
      <c r="AB9" s="2">
        <f t="shared" si="2"/>
        <v>0.11015037593984961</v>
      </c>
      <c r="AC9" s="2">
        <f t="shared" si="3"/>
        <v>1.2718393922951706E-2</v>
      </c>
      <c r="AD9" s="2"/>
      <c r="AE9" s="2" t="s">
        <v>15</v>
      </c>
      <c r="AF9" s="2">
        <v>8.14E-2</v>
      </c>
      <c r="AG9" s="2">
        <v>2.23</v>
      </c>
      <c r="AH9" s="2">
        <f t="shared" si="4"/>
        <v>3.650224215246637E-2</v>
      </c>
      <c r="AI9" s="2">
        <f t="shared" si="5"/>
        <v>6.1923446508648306E-3</v>
      </c>
      <c r="AJ9" s="2"/>
      <c r="AK9" s="2" t="s">
        <v>7</v>
      </c>
      <c r="AL9" s="2">
        <v>0.106</v>
      </c>
      <c r="AM9" s="2">
        <v>2.5499999999999998</v>
      </c>
      <c r="AN9" s="2">
        <f t="shared" si="6"/>
        <v>4.1568627450980396E-2</v>
      </c>
      <c r="AO9" s="2">
        <f t="shared" si="7"/>
        <v>1.1185739750445635E-2</v>
      </c>
      <c r="AP9" s="2"/>
      <c r="AQ9" s="2"/>
      <c r="AR9" s="2"/>
      <c r="AS9" s="2"/>
      <c r="AT9" s="2"/>
      <c r="AU9" s="2"/>
      <c r="AV9" s="2"/>
      <c r="AW9" s="2" t="s">
        <v>7</v>
      </c>
      <c r="AX9" s="2">
        <v>0.109</v>
      </c>
      <c r="AY9" s="2">
        <v>2.64</v>
      </c>
      <c r="AZ9" s="2">
        <f t="shared" si="8"/>
        <v>4.1287878787878783E-2</v>
      </c>
      <c r="BA9" s="2">
        <f t="shared" si="9"/>
        <v>1.7324007620060249E-2</v>
      </c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 t="s">
        <v>7</v>
      </c>
      <c r="BP9" s="2">
        <v>0.72499999999999998</v>
      </c>
      <c r="BQ9" s="2">
        <v>3.4</v>
      </c>
      <c r="BR9" s="2">
        <f t="shared" si="10"/>
        <v>0.21323529411764705</v>
      </c>
      <c r="BS9" s="2">
        <f t="shared" si="11"/>
        <v>3.2218083740046234E-2</v>
      </c>
      <c r="BT9" s="2"/>
      <c r="BU9" s="2" t="s">
        <v>7</v>
      </c>
      <c r="BV9" s="2">
        <v>0.70599999999999996</v>
      </c>
      <c r="BW9" s="2">
        <v>2.93</v>
      </c>
      <c r="BX9" s="2">
        <f t="shared" si="12"/>
        <v>0.24095563139931739</v>
      </c>
      <c r="BY9" s="2">
        <f t="shared" si="13"/>
        <v>4.0159271899886238E-2</v>
      </c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 t="s">
        <v>7</v>
      </c>
      <c r="CN9" s="2">
        <f t="shared" si="14"/>
        <v>2.2853758610778298E-2</v>
      </c>
      <c r="CO9" s="2">
        <f t="shared" si="15"/>
        <v>1.2474525178512361E-2</v>
      </c>
    </row>
    <row r="10" spans="1:93" x14ac:dyDescent="0.2">
      <c r="A10" s="2" t="s">
        <v>8</v>
      </c>
      <c r="B10" s="2">
        <v>6.8</v>
      </c>
      <c r="C10" s="2">
        <v>6.28</v>
      </c>
      <c r="D10" s="2">
        <f>B10/C10</f>
        <v>1.0828025477707006</v>
      </c>
      <c r="E10" s="2">
        <f>D10/$D$6</f>
        <v>0.2053811322172745</v>
      </c>
      <c r="F10" s="2"/>
      <c r="G10" s="2" t="s">
        <v>8</v>
      </c>
      <c r="H10" s="2">
        <v>5.49</v>
      </c>
      <c r="I10" s="2">
        <v>15</v>
      </c>
      <c r="J10" s="2">
        <f>H10/I10</f>
        <v>0.36599999999999999</v>
      </c>
      <c r="K10" s="2">
        <f>J10/$J$6</f>
        <v>9.2990228013029322E-2</v>
      </c>
      <c r="L10" s="2"/>
      <c r="M10" s="2"/>
      <c r="N10" s="2"/>
      <c r="O10" s="2"/>
      <c r="P10" s="2"/>
      <c r="Q10" s="2"/>
      <c r="R10" s="2"/>
      <c r="S10" s="2" t="s">
        <v>8</v>
      </c>
      <c r="T10" s="2">
        <v>2.4300000000000002</v>
      </c>
      <c r="U10" s="2">
        <v>3.14</v>
      </c>
      <c r="V10" s="2">
        <f t="shared" si="0"/>
        <v>0.77388535031847139</v>
      </c>
      <c r="W10" s="2">
        <f t="shared" si="1"/>
        <v>0.13755017014222146</v>
      </c>
      <c r="X10" s="2"/>
      <c r="Y10" s="2" t="s">
        <v>16</v>
      </c>
      <c r="Z10" s="2">
        <v>2.37</v>
      </c>
      <c r="AA10" s="2">
        <v>2.71</v>
      </c>
      <c r="AB10" s="2">
        <f t="shared" si="2"/>
        <v>0.87453874538745391</v>
      </c>
      <c r="AC10" s="2">
        <f t="shared" si="3"/>
        <v>0.10097766957051013</v>
      </c>
      <c r="AD10" s="2"/>
      <c r="AE10" s="2" t="s">
        <v>16</v>
      </c>
      <c r="AF10" s="2">
        <v>1.49</v>
      </c>
      <c r="AG10" s="2">
        <v>1.96</v>
      </c>
      <c r="AH10" s="2">
        <f t="shared" si="4"/>
        <v>0.76020408163265307</v>
      </c>
      <c r="AI10" s="2">
        <f t="shared" si="5"/>
        <v>0.1289631924198251</v>
      </c>
      <c r="AJ10" s="2"/>
      <c r="AK10" s="2" t="s">
        <v>23</v>
      </c>
      <c r="AL10" s="2">
        <v>1.1399999999999999</v>
      </c>
      <c r="AM10" s="2">
        <v>2.74</v>
      </c>
      <c r="AN10" s="2">
        <f t="shared" si="6"/>
        <v>0.41605839416058388</v>
      </c>
      <c r="AO10" s="2">
        <f t="shared" si="7"/>
        <v>0.1119575315195753</v>
      </c>
      <c r="AP10" s="2"/>
      <c r="AQ10" s="2"/>
      <c r="AR10" s="2"/>
      <c r="AS10" s="2"/>
      <c r="AT10" s="2"/>
      <c r="AU10" s="2"/>
      <c r="AV10" s="2"/>
      <c r="AW10" s="2" t="s">
        <v>28</v>
      </c>
      <c r="AX10" s="2">
        <v>0.66800000000000004</v>
      </c>
      <c r="AY10" s="2">
        <v>2.35</v>
      </c>
      <c r="AZ10" s="2">
        <f t="shared" si="8"/>
        <v>0.2842553191489362</v>
      </c>
      <c r="BA10" s="2">
        <f t="shared" si="9"/>
        <v>0.11927087221600101</v>
      </c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 t="s">
        <v>28</v>
      </c>
      <c r="BP10" s="2">
        <v>2.0299999999999998</v>
      </c>
      <c r="BQ10" s="2">
        <v>3.17</v>
      </c>
      <c r="BR10" s="2">
        <f t="shared" si="10"/>
        <v>0.64037854889589896</v>
      </c>
      <c r="BS10" s="2">
        <f t="shared" si="11"/>
        <v>9.6755885553703513E-2</v>
      </c>
      <c r="BT10" s="2"/>
      <c r="BU10" s="2" t="s">
        <v>23</v>
      </c>
      <c r="BV10" s="2">
        <v>2.4900000000000002</v>
      </c>
      <c r="BW10" s="2">
        <v>2.56</v>
      </c>
      <c r="BX10" s="2">
        <f t="shared" si="12"/>
        <v>0.97265625000000011</v>
      </c>
      <c r="BY10" s="2">
        <f t="shared" si="13"/>
        <v>0.16210937500000006</v>
      </c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 t="s">
        <v>23</v>
      </c>
      <c r="CN10" s="2">
        <f t="shared" si="14"/>
        <v>0.1284395618502378</v>
      </c>
      <c r="CO10" s="2">
        <f t="shared" si="15"/>
        <v>3.6241080410715575E-2</v>
      </c>
    </row>
    <row r="11" spans="1:93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 t="s">
        <v>19</v>
      </c>
      <c r="AF11" s="2">
        <v>0.92900000000000005</v>
      </c>
      <c r="AG11" s="2">
        <v>3.09</v>
      </c>
      <c r="AH11" s="2">
        <f t="shared" si="4"/>
        <v>0.30064724919093855</v>
      </c>
      <c r="AI11" s="2">
        <f t="shared" si="5"/>
        <v>5.1002658344891365E-2</v>
      </c>
      <c r="AJ11" s="2"/>
      <c r="AK11" s="2"/>
      <c r="AL11" s="2"/>
      <c r="AM11" s="2"/>
      <c r="AN11" s="2"/>
      <c r="AO11" s="2"/>
      <c r="AP11" s="2"/>
      <c r="AQ11" s="2" t="s">
        <v>25</v>
      </c>
      <c r="AR11" s="2">
        <v>0.69799999999999995</v>
      </c>
      <c r="AS11" s="2">
        <v>3.27</v>
      </c>
      <c r="AT11" s="2">
        <f>AR11/AS11</f>
        <v>0.21345565749235473</v>
      </c>
      <c r="AU11" s="2">
        <f>AT11/$AT$6</f>
        <v>9.702529886016123E-2</v>
      </c>
      <c r="AV11" s="2"/>
      <c r="AW11" s="2" t="s">
        <v>29</v>
      </c>
      <c r="AX11" s="2">
        <v>0.57699999999999996</v>
      </c>
      <c r="AY11" s="2">
        <v>3.92</v>
      </c>
      <c r="AZ11" s="2">
        <f t="shared" si="8"/>
        <v>0.1471938775510204</v>
      </c>
      <c r="BA11" s="2">
        <f t="shared" si="9"/>
        <v>6.1761173767752711E-2</v>
      </c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 t="s">
        <v>29</v>
      </c>
      <c r="BP11" s="2">
        <v>5.53</v>
      </c>
      <c r="BQ11" s="2">
        <v>4.0199999999999996</v>
      </c>
      <c r="BR11" s="2">
        <f t="shared" si="10"/>
        <v>1.3756218905472639</v>
      </c>
      <c r="BS11" s="2">
        <f t="shared" si="11"/>
        <v>0.2078450542049578</v>
      </c>
      <c r="BT11" s="2"/>
      <c r="BU11" s="2" t="s">
        <v>29</v>
      </c>
      <c r="BV11" s="2">
        <v>2.73</v>
      </c>
      <c r="BW11" s="2">
        <v>3.25</v>
      </c>
      <c r="BX11" s="2">
        <f t="shared" si="12"/>
        <v>0.84</v>
      </c>
      <c r="BY11" s="2">
        <f t="shared" si="13"/>
        <v>0.14000000000000001</v>
      </c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 t="s">
        <v>29</v>
      </c>
      <c r="CN11" s="2">
        <f t="shared" si="14"/>
        <v>0.11152683703555262</v>
      </c>
      <c r="CO11" s="2">
        <f t="shared" si="15"/>
        <v>6.4105405435127244E-2</v>
      </c>
    </row>
    <row r="12" spans="1:93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 t="s">
        <v>20</v>
      </c>
      <c r="AF12" s="2">
        <v>9.89</v>
      </c>
      <c r="AG12" s="2">
        <v>2.85</v>
      </c>
      <c r="AH12" s="2">
        <f t="shared" si="4"/>
        <v>3.4701754385964914</v>
      </c>
      <c r="AI12" s="2">
        <f t="shared" si="5"/>
        <v>0.58869047619047621</v>
      </c>
      <c r="AJ12" s="2"/>
      <c r="AK12" s="2"/>
      <c r="AL12" s="2"/>
      <c r="AM12" s="2"/>
      <c r="AN12" s="2"/>
      <c r="AO12" s="2"/>
      <c r="AP12" s="2"/>
      <c r="AQ12" s="2" t="s">
        <v>26</v>
      </c>
      <c r="AR12" s="2">
        <v>5.74</v>
      </c>
      <c r="AS12" s="2">
        <v>3.03</v>
      </c>
      <c r="AT12" s="2">
        <f>AR12/AS12</f>
        <v>1.8943894389438947</v>
      </c>
      <c r="AU12" s="2">
        <f>AT12/$AT$6</f>
        <v>0.8610861086108611</v>
      </c>
      <c r="AV12" s="2"/>
      <c r="AW12" s="2" t="s">
        <v>30</v>
      </c>
      <c r="AX12" s="2">
        <v>3.64</v>
      </c>
      <c r="AY12" s="2">
        <v>2.97</v>
      </c>
      <c r="AZ12" s="2">
        <f t="shared" si="8"/>
        <v>1.2255892255892256</v>
      </c>
      <c r="BA12" s="2">
        <f t="shared" si="9"/>
        <v>0.51424577155571305</v>
      </c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 t="s">
        <v>30</v>
      </c>
      <c r="BP12" s="2">
        <v>15.4</v>
      </c>
      <c r="BQ12" s="2">
        <v>4.1100000000000003</v>
      </c>
      <c r="BR12" s="2">
        <f t="shared" si="10"/>
        <v>3.7469586374695862</v>
      </c>
      <c r="BS12" s="2">
        <f t="shared" si="11"/>
        <v>0.56613436181854881</v>
      </c>
      <c r="BT12" s="2"/>
      <c r="BU12" s="2" t="s">
        <v>31</v>
      </c>
      <c r="BV12" s="2">
        <v>14.5</v>
      </c>
      <c r="BW12" s="2">
        <v>4.07</v>
      </c>
      <c r="BX12" s="2">
        <f t="shared" si="12"/>
        <v>3.5626535626535625</v>
      </c>
      <c r="BY12" s="2">
        <f t="shared" si="13"/>
        <v>0.59377559377559386</v>
      </c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 t="s">
        <v>31</v>
      </c>
      <c r="CN12" s="2">
        <f t="shared" si="14"/>
        <v>0.62478646239023861</v>
      </c>
      <c r="CO12" s="2">
        <f t="shared" si="15"/>
        <v>0.13579527810973865</v>
      </c>
    </row>
    <row r="30" spans="1:93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</row>
    <row r="31" spans="1:93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</row>
    <row r="32" spans="1:93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</row>
    <row r="33" spans="1:93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</row>
    <row r="34" spans="1:93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</row>
    <row r="35" spans="1:93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7"/>
  <sheetViews>
    <sheetView workbookViewId="0">
      <selection activeCell="CG3" sqref="CG3"/>
    </sheetView>
  </sheetViews>
  <sheetFormatPr defaultRowHeight="15" x14ac:dyDescent="0.25"/>
  <cols>
    <col min="25" max="41" width="9.140625" hidden="1" customWidth="1"/>
  </cols>
  <sheetData>
    <row r="1" spans="1:94" ht="15.75" thickBot="1" x14ac:dyDescent="0.3">
      <c r="A1" s="4" t="s">
        <v>50</v>
      </c>
      <c r="B1" s="5"/>
      <c r="C1" s="5"/>
      <c r="D1" s="5"/>
      <c r="E1" s="5"/>
      <c r="F1" s="6"/>
    </row>
    <row r="2" spans="1:9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1"/>
    </row>
    <row r="3" spans="1:94" x14ac:dyDescent="0.25">
      <c r="A3" s="2" t="s">
        <v>36</v>
      </c>
      <c r="B3" s="2"/>
      <c r="C3" s="2"/>
      <c r="D3" s="2"/>
      <c r="E3" s="2"/>
      <c r="F3" s="2"/>
      <c r="G3" s="2" t="s">
        <v>37</v>
      </c>
      <c r="H3" s="2"/>
      <c r="I3" s="2"/>
      <c r="J3" s="2"/>
      <c r="K3" s="2"/>
      <c r="L3" s="2"/>
      <c r="M3" s="2" t="s">
        <v>39</v>
      </c>
      <c r="N3" s="2"/>
      <c r="O3" s="2"/>
      <c r="P3" s="2"/>
      <c r="Q3" s="2"/>
      <c r="R3" s="2"/>
      <c r="S3" s="2" t="s">
        <v>40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 t="s">
        <v>41</v>
      </c>
      <c r="AR3" s="2"/>
      <c r="AS3" s="2"/>
      <c r="AT3" s="2"/>
      <c r="AU3" s="2"/>
      <c r="AV3" s="2"/>
      <c r="AW3" s="2" t="s">
        <v>42</v>
      </c>
      <c r="AX3" s="2"/>
      <c r="AY3" s="2"/>
      <c r="AZ3" s="2"/>
      <c r="BA3" s="2"/>
      <c r="BB3" s="2"/>
      <c r="BC3" s="2" t="s">
        <v>43</v>
      </c>
      <c r="BD3" s="2"/>
      <c r="BE3" s="2"/>
      <c r="BF3" s="2"/>
      <c r="BG3" s="2"/>
      <c r="BH3" s="2"/>
      <c r="BI3" s="2" t="s">
        <v>44</v>
      </c>
      <c r="BJ3" s="2"/>
      <c r="BK3" s="2"/>
      <c r="BL3" s="2"/>
      <c r="BM3" s="2"/>
      <c r="BN3" s="2"/>
      <c r="BO3" s="2" t="s">
        <v>45</v>
      </c>
      <c r="BP3" s="2"/>
      <c r="BQ3" s="2"/>
      <c r="BR3" s="2"/>
      <c r="BS3" s="2"/>
      <c r="BT3" s="2"/>
      <c r="BU3" s="2" t="s">
        <v>46</v>
      </c>
      <c r="BV3" s="2"/>
      <c r="BW3" s="2"/>
      <c r="BX3" s="2"/>
      <c r="BY3" s="2"/>
      <c r="BZ3" s="2"/>
      <c r="CA3" s="2" t="s">
        <v>47</v>
      </c>
      <c r="CB3" s="2"/>
      <c r="CC3" s="2"/>
      <c r="CD3" s="2"/>
      <c r="CE3" s="2"/>
      <c r="CF3" s="2"/>
      <c r="CG3" s="2" t="s">
        <v>48</v>
      </c>
      <c r="CH3" s="2"/>
      <c r="CI3" s="2"/>
      <c r="CJ3" s="2"/>
      <c r="CK3" s="2"/>
      <c r="CL3" s="2"/>
      <c r="CM3" s="2"/>
      <c r="CN3" s="2"/>
      <c r="CO3" s="2"/>
      <c r="CP3" s="1"/>
    </row>
    <row r="4" spans="1:94" x14ac:dyDescent="0.25">
      <c r="A4" s="2"/>
      <c r="B4" s="2" t="s">
        <v>9</v>
      </c>
      <c r="C4" s="2" t="s">
        <v>0</v>
      </c>
      <c r="D4" s="2" t="s">
        <v>1</v>
      </c>
      <c r="E4" s="2" t="s">
        <v>35</v>
      </c>
      <c r="F4" s="2"/>
      <c r="G4" s="2"/>
      <c r="H4" s="2" t="s">
        <v>9</v>
      </c>
      <c r="I4" s="2" t="s">
        <v>0</v>
      </c>
      <c r="J4" s="2" t="s">
        <v>1</v>
      </c>
      <c r="K4" s="2" t="s">
        <v>35</v>
      </c>
      <c r="L4" s="2"/>
      <c r="M4" s="2"/>
      <c r="N4" s="2" t="s">
        <v>9</v>
      </c>
      <c r="O4" s="2" t="s">
        <v>0</v>
      </c>
      <c r="P4" s="2" t="s">
        <v>1</v>
      </c>
      <c r="Q4" s="2" t="s">
        <v>35</v>
      </c>
      <c r="R4" s="2"/>
      <c r="S4" s="2"/>
      <c r="T4" s="2" t="s">
        <v>9</v>
      </c>
      <c r="U4" s="2" t="s">
        <v>0</v>
      </c>
      <c r="V4" s="2" t="s">
        <v>1</v>
      </c>
      <c r="W4" s="2" t="s">
        <v>35</v>
      </c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 t="s">
        <v>24</v>
      </c>
      <c r="AS4" s="2" t="s">
        <v>0</v>
      </c>
      <c r="AT4" s="2" t="s">
        <v>1</v>
      </c>
      <c r="AU4" s="2" t="s">
        <v>35</v>
      </c>
      <c r="AV4" s="2"/>
      <c r="AW4" s="2"/>
      <c r="AX4" s="2" t="s">
        <v>9</v>
      </c>
      <c r="AY4" s="2" t="s">
        <v>0</v>
      </c>
      <c r="AZ4" s="2" t="s">
        <v>1</v>
      </c>
      <c r="BA4" s="2" t="s">
        <v>35</v>
      </c>
      <c r="BB4" s="2"/>
      <c r="BC4" s="2"/>
      <c r="BD4" s="2" t="s">
        <v>9</v>
      </c>
      <c r="BE4" s="2" t="s">
        <v>0</v>
      </c>
      <c r="BF4" s="2" t="s">
        <v>1</v>
      </c>
      <c r="BG4" s="2" t="s">
        <v>35</v>
      </c>
      <c r="BH4" s="2"/>
      <c r="BI4" s="2"/>
      <c r="BJ4" s="2" t="s">
        <v>9</v>
      </c>
      <c r="BK4" s="2" t="s">
        <v>0</v>
      </c>
      <c r="BL4" s="2" t="s">
        <v>1</v>
      </c>
      <c r="BM4" s="2" t="s">
        <v>35</v>
      </c>
      <c r="BN4" s="2"/>
      <c r="BO4" s="2"/>
      <c r="BP4" s="2" t="s">
        <v>9</v>
      </c>
      <c r="BQ4" s="2" t="s">
        <v>0</v>
      </c>
      <c r="BR4" s="2" t="s">
        <v>1</v>
      </c>
      <c r="BS4" s="2" t="s">
        <v>35</v>
      </c>
      <c r="BT4" s="2"/>
      <c r="BU4" s="2"/>
      <c r="BV4" s="2" t="s">
        <v>9</v>
      </c>
      <c r="BW4" s="2" t="s">
        <v>0</v>
      </c>
      <c r="BX4" s="2" t="s">
        <v>1</v>
      </c>
      <c r="BY4" s="2" t="s">
        <v>35</v>
      </c>
      <c r="BZ4" s="2"/>
      <c r="CA4" s="2"/>
      <c r="CB4" s="2" t="s">
        <v>9</v>
      </c>
      <c r="CC4" s="2" t="s">
        <v>0</v>
      </c>
      <c r="CD4" s="2" t="s">
        <v>1</v>
      </c>
      <c r="CE4" s="2" t="s">
        <v>35</v>
      </c>
      <c r="CF4" s="2"/>
      <c r="CG4" s="2"/>
      <c r="CH4" s="2" t="s">
        <v>9</v>
      </c>
      <c r="CI4" s="2" t="s">
        <v>0</v>
      </c>
      <c r="CJ4" s="2" t="s">
        <v>1</v>
      </c>
      <c r="CK4" s="2" t="s">
        <v>35</v>
      </c>
      <c r="CL4" s="2"/>
      <c r="CM4" s="2"/>
      <c r="CN4" s="2" t="s">
        <v>33</v>
      </c>
      <c r="CO4" s="2" t="s">
        <v>34</v>
      </c>
      <c r="CP4" s="1"/>
    </row>
    <row r="5" spans="1:94" x14ac:dyDescent="0.25">
      <c r="A5" s="2" t="s">
        <v>5</v>
      </c>
      <c r="B5" s="2">
        <v>0.51900000000000002</v>
      </c>
      <c r="C5" s="2">
        <v>3.07</v>
      </c>
      <c r="D5" s="2">
        <f>B5/C5</f>
        <v>0.1690553745928339</v>
      </c>
      <c r="E5" s="2">
        <f>D5/$D$6</f>
        <v>0.17624922032018855</v>
      </c>
      <c r="F5" s="2"/>
      <c r="G5" s="2" t="s">
        <v>5</v>
      </c>
      <c r="H5" s="2">
        <v>0.60199999999999998</v>
      </c>
      <c r="I5" s="2">
        <v>1.05</v>
      </c>
      <c r="J5" s="2">
        <f>H5/I5</f>
        <v>0.57333333333333325</v>
      </c>
      <c r="K5" s="2">
        <f>J5/$J$6</f>
        <v>0.51206106870228996</v>
      </c>
      <c r="L5" s="2"/>
      <c r="M5" s="2" t="s">
        <v>5</v>
      </c>
      <c r="N5" s="2">
        <v>3.4099999999999998E-2</v>
      </c>
      <c r="O5" s="2">
        <v>0.443</v>
      </c>
      <c r="P5" s="2">
        <f>N5/O5</f>
        <v>7.6975169300225729E-2</v>
      </c>
      <c r="Q5" s="2">
        <f>P5/$P$6</f>
        <v>4.0953779394683205E-2</v>
      </c>
      <c r="R5" s="2"/>
      <c r="S5" s="2" t="s">
        <v>5</v>
      </c>
      <c r="T5" s="2">
        <v>0.48799999999999999</v>
      </c>
      <c r="U5" s="2">
        <v>0.73899999999999999</v>
      </c>
      <c r="V5" s="2">
        <f t="shared" ref="V5:V10" si="0">T5/U5</f>
        <v>0.66035182679296345</v>
      </c>
      <c r="W5" s="2">
        <f t="shared" ref="W5:W10" si="1">V5/$V$6</f>
        <v>0.21937649630477773</v>
      </c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 t="s">
        <v>5</v>
      </c>
      <c r="AR5" s="2">
        <v>0.14899999999999999</v>
      </c>
      <c r="AS5" s="2">
        <v>1.05</v>
      </c>
      <c r="AT5" s="2">
        <f>AR5/AS5</f>
        <v>0.14190476190476189</v>
      </c>
      <c r="AU5" s="2">
        <f>AT5/$AT$6</f>
        <v>0.35359875097580018</v>
      </c>
      <c r="AV5" s="2"/>
      <c r="AW5" s="2" t="s">
        <v>5</v>
      </c>
      <c r="AX5" s="2">
        <v>0.22900000000000001</v>
      </c>
      <c r="AY5" s="2">
        <v>1.42</v>
      </c>
      <c r="AZ5" s="2">
        <f t="shared" ref="AZ5:AZ12" si="2">AX5/AY5</f>
        <v>0.16126760563380282</v>
      </c>
      <c r="BA5" s="2"/>
      <c r="BB5" s="2"/>
      <c r="BC5" s="2" t="s">
        <v>5</v>
      </c>
      <c r="BD5" s="2">
        <v>0.126</v>
      </c>
      <c r="BE5" s="2">
        <v>0.83899999999999997</v>
      </c>
      <c r="BF5" s="2">
        <f t="shared" ref="BF5:BF12" si="3">BD5/BE5</f>
        <v>0.1501787842669845</v>
      </c>
      <c r="BG5" s="2">
        <f t="shared" ref="BG5:BG12" si="4">BF5/$BF$6</f>
        <v>0.38090800736807884</v>
      </c>
      <c r="BH5" s="2"/>
      <c r="BI5" s="2" t="s">
        <v>5</v>
      </c>
      <c r="BJ5" s="2">
        <v>9.2499999999999999E-2</v>
      </c>
      <c r="BK5" s="2">
        <v>0.13400000000000001</v>
      </c>
      <c r="BL5" s="2">
        <f t="shared" ref="BL5:BL12" si="5">BJ5/BK5</f>
        <v>0.69029850746268651</v>
      </c>
      <c r="BM5" s="2"/>
      <c r="BN5" s="2"/>
      <c r="BO5" s="2" t="s">
        <v>5</v>
      </c>
      <c r="BP5" s="2">
        <v>8.1000000000000003E-2</v>
      </c>
      <c r="BQ5" s="2">
        <v>0.13400000000000001</v>
      </c>
      <c r="BR5" s="2">
        <f t="shared" ref="BR5:BR12" si="6">BP5/BQ5</f>
        <v>0.60447761194029848</v>
      </c>
      <c r="BS5" s="2">
        <f t="shared" ref="BS5:BS10" si="7">BR5/$BR$6</f>
        <v>0.42959439444001368</v>
      </c>
      <c r="BT5" s="2"/>
      <c r="BU5" s="2" t="s">
        <v>5</v>
      </c>
      <c r="BV5" s="2">
        <v>0.10199999999999999</v>
      </c>
      <c r="BW5" s="2">
        <v>0.48499999999999999</v>
      </c>
      <c r="BX5" s="2">
        <f t="shared" ref="BX5:BX12" si="8">BV5/BW5</f>
        <v>0.21030927835051547</v>
      </c>
      <c r="BY5" s="2">
        <f t="shared" ref="BY5:BY12" si="9">BX5/$BX$6</f>
        <v>0.16137192704203016</v>
      </c>
      <c r="BZ5" s="2"/>
      <c r="CA5" s="2" t="s">
        <v>5</v>
      </c>
      <c r="CB5" s="2">
        <v>0.96899999999999997</v>
      </c>
      <c r="CC5" s="2">
        <v>1.52</v>
      </c>
      <c r="CD5" s="2">
        <f>CB5/CC5</f>
        <v>0.63749999999999996</v>
      </c>
      <c r="CE5" s="2">
        <f>CD5/$CD$6</f>
        <v>0.60121951219512193</v>
      </c>
      <c r="CF5" s="2"/>
      <c r="CG5" s="2" t="s">
        <v>5</v>
      </c>
      <c r="CH5" s="2">
        <v>0.36499999999999999</v>
      </c>
      <c r="CI5" s="2">
        <v>0.69199999999999995</v>
      </c>
      <c r="CJ5" s="2">
        <f>CH5/CI5</f>
        <v>0.5274566473988439</v>
      </c>
      <c r="CK5" s="2">
        <f>CJ5/$CJ$6</f>
        <v>0.32409986767880772</v>
      </c>
      <c r="CL5" s="2"/>
      <c r="CM5" s="2" t="s">
        <v>5</v>
      </c>
      <c r="CN5" s="2">
        <f t="shared" ref="CN5:CN12" si="10">AVERAGE(E5,K5,Q5,W5,AC5,AI5,AO5,AU5,BA5,BG5,BM5,BS5,BY5,CE5,CK5)</f>
        <v>0.31994330244217922</v>
      </c>
      <c r="CO5" s="2">
        <f t="shared" ref="CO5:CO12" si="11">_xlfn.STDEV.S(E5,K5,Q5,W5,AC5,AI5,AO5,AU5,BA5,BG5,BM5,BS5,BY5,CE5,CK5)</f>
        <v>0.17212956120300923</v>
      </c>
      <c r="CP5" s="1"/>
    </row>
    <row r="6" spans="1:94" x14ac:dyDescent="0.25">
      <c r="A6" s="2" t="s">
        <v>6</v>
      </c>
      <c r="B6" s="2">
        <v>2.35</v>
      </c>
      <c r="C6" s="2">
        <v>2.4500000000000002</v>
      </c>
      <c r="D6" s="2">
        <f>B6/C6</f>
        <v>0.95918367346938771</v>
      </c>
      <c r="E6" s="2">
        <f>D6/$D$6</f>
        <v>1</v>
      </c>
      <c r="F6" s="2"/>
      <c r="G6" s="2" t="s">
        <v>6</v>
      </c>
      <c r="H6" s="2">
        <v>1.31</v>
      </c>
      <c r="I6" s="2">
        <v>1.17</v>
      </c>
      <c r="J6" s="2">
        <f>H6/I6</f>
        <v>1.1196581196581197</v>
      </c>
      <c r="K6" s="2">
        <f>J6/$J$6</f>
        <v>1</v>
      </c>
      <c r="L6" s="2"/>
      <c r="M6" s="2" t="s">
        <v>10</v>
      </c>
      <c r="N6" s="2">
        <v>1.03</v>
      </c>
      <c r="O6" s="2">
        <v>0.54800000000000004</v>
      </c>
      <c r="P6" s="2">
        <f>N6/O6</f>
        <v>1.8795620437956204</v>
      </c>
      <c r="Q6" s="2">
        <f>P6/$P$6</f>
        <v>1</v>
      </c>
      <c r="R6" s="2"/>
      <c r="S6" s="2" t="s">
        <v>6</v>
      </c>
      <c r="T6" s="2">
        <v>2.08</v>
      </c>
      <c r="U6" s="2">
        <v>0.69099999999999995</v>
      </c>
      <c r="V6" s="2">
        <f t="shared" si="0"/>
        <v>3.0101302460202608</v>
      </c>
      <c r="W6" s="2">
        <f t="shared" si="1"/>
        <v>1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 t="s">
        <v>10</v>
      </c>
      <c r="AR6" s="2">
        <v>0.30499999999999999</v>
      </c>
      <c r="AS6" s="2">
        <v>0.76</v>
      </c>
      <c r="AT6" s="2">
        <f>AR6/AS6</f>
        <v>0.40131578947368418</v>
      </c>
      <c r="AU6" s="2">
        <f>AT6/$AT$6</f>
        <v>1</v>
      </c>
      <c r="AV6" s="2"/>
      <c r="AW6" s="2" t="s">
        <v>10</v>
      </c>
      <c r="AX6" s="2">
        <v>0.30299999999999999</v>
      </c>
      <c r="AY6" s="2">
        <v>1.06</v>
      </c>
      <c r="AZ6" s="2">
        <f t="shared" si="2"/>
        <v>0.28584905660377358</v>
      </c>
      <c r="BA6" s="2"/>
      <c r="BB6" s="2"/>
      <c r="BC6" s="2" t="s">
        <v>10</v>
      </c>
      <c r="BD6" s="2">
        <v>0.33</v>
      </c>
      <c r="BE6" s="2">
        <v>0.83699999999999997</v>
      </c>
      <c r="BF6" s="2">
        <f t="shared" si="3"/>
        <v>0.39426523297491045</v>
      </c>
      <c r="BG6" s="2">
        <f t="shared" si="4"/>
        <v>1</v>
      </c>
      <c r="BH6" s="2"/>
      <c r="BI6" s="2" t="s">
        <v>10</v>
      </c>
      <c r="BJ6" s="2">
        <v>0.40200000000000002</v>
      </c>
      <c r="BK6" s="2">
        <v>0.14499999999999999</v>
      </c>
      <c r="BL6" s="2">
        <f t="shared" si="5"/>
        <v>2.7724137931034485</v>
      </c>
      <c r="BM6" s="2"/>
      <c r="BN6" s="2"/>
      <c r="BO6" s="2" t="s">
        <v>10</v>
      </c>
      <c r="BP6" s="2">
        <v>0.13100000000000001</v>
      </c>
      <c r="BQ6" s="2">
        <v>9.3100000000000002E-2</v>
      </c>
      <c r="BR6" s="2">
        <f t="shared" si="6"/>
        <v>1.4070891514500536</v>
      </c>
      <c r="BS6" s="2">
        <f t="shared" si="7"/>
        <v>1</v>
      </c>
      <c r="BT6" s="2"/>
      <c r="BU6" s="2" t="s">
        <v>21</v>
      </c>
      <c r="BV6" s="2">
        <v>0.52</v>
      </c>
      <c r="BW6" s="2">
        <v>0.39900000000000002</v>
      </c>
      <c r="BX6" s="2">
        <f t="shared" si="8"/>
        <v>1.3032581453634084</v>
      </c>
      <c r="BY6" s="2">
        <f t="shared" si="9"/>
        <v>1</v>
      </c>
      <c r="BZ6" s="2"/>
      <c r="CA6" s="2" t="s">
        <v>10</v>
      </c>
      <c r="CB6" s="2">
        <v>1.23</v>
      </c>
      <c r="CC6" s="2">
        <v>1.1599999999999999</v>
      </c>
      <c r="CD6" s="2">
        <f>CB6/CC6</f>
        <v>1.0603448275862069</v>
      </c>
      <c r="CE6" s="2">
        <f>CD6/$CD$6</f>
        <v>1</v>
      </c>
      <c r="CF6" s="2"/>
      <c r="CG6" s="2" t="s">
        <v>32</v>
      </c>
      <c r="CH6" s="2">
        <v>1.66</v>
      </c>
      <c r="CI6" s="2">
        <v>1.02</v>
      </c>
      <c r="CJ6" s="2">
        <f>CH6/CI6</f>
        <v>1.6274509803921569</v>
      </c>
      <c r="CK6" s="2">
        <f>CJ6/$CJ$6</f>
        <v>1</v>
      </c>
      <c r="CL6" s="2"/>
      <c r="CM6" s="2" t="s">
        <v>21</v>
      </c>
      <c r="CN6" s="2">
        <f t="shared" si="10"/>
        <v>1</v>
      </c>
      <c r="CO6" s="2">
        <f t="shared" si="11"/>
        <v>0</v>
      </c>
      <c r="CP6" s="1"/>
    </row>
    <row r="7" spans="1:9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 t="s">
        <v>11</v>
      </c>
      <c r="T7" s="2">
        <v>0.54500000000000004</v>
      </c>
      <c r="U7" s="2">
        <v>0.96</v>
      </c>
      <c r="V7" s="2">
        <f t="shared" si="0"/>
        <v>0.56770833333333337</v>
      </c>
      <c r="W7" s="2">
        <f t="shared" si="1"/>
        <v>0.18859925881410255</v>
      </c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 t="s">
        <v>11</v>
      </c>
      <c r="AX7" s="2">
        <v>0.112</v>
      </c>
      <c r="AY7" s="2">
        <v>1.54</v>
      </c>
      <c r="AZ7" s="2">
        <f t="shared" si="2"/>
        <v>7.2727272727272724E-2</v>
      </c>
      <c r="BA7" s="2"/>
      <c r="BB7" s="2"/>
      <c r="BC7" s="2" t="s">
        <v>11</v>
      </c>
      <c r="BD7" s="2">
        <v>6.2799999999999995E-2</v>
      </c>
      <c r="BE7" s="2">
        <v>0.90700000000000003</v>
      </c>
      <c r="BF7" s="2">
        <f t="shared" si="3"/>
        <v>6.9239250275633948E-2</v>
      </c>
      <c r="BG7" s="2">
        <f t="shared" si="4"/>
        <v>0.17561591660819881</v>
      </c>
      <c r="BH7" s="2"/>
      <c r="BI7" s="2" t="s">
        <v>11</v>
      </c>
      <c r="BJ7" s="2">
        <v>0.182</v>
      </c>
      <c r="BK7" s="2">
        <v>0.104</v>
      </c>
      <c r="BL7" s="2">
        <f t="shared" si="5"/>
        <v>1.75</v>
      </c>
      <c r="BM7" s="2"/>
      <c r="BN7" s="2"/>
      <c r="BO7" s="2" t="s">
        <v>11</v>
      </c>
      <c r="BP7" s="2">
        <v>6.2599999999999999E-3</v>
      </c>
      <c r="BQ7" s="2">
        <v>7.0999999999999994E-2</v>
      </c>
      <c r="BR7" s="2">
        <f t="shared" si="6"/>
        <v>8.8169014084507044E-2</v>
      </c>
      <c r="BS7" s="2">
        <f t="shared" si="7"/>
        <v>6.2660574131813793E-2</v>
      </c>
      <c r="BT7" s="2"/>
      <c r="BU7" s="2" t="s">
        <v>11</v>
      </c>
      <c r="BV7" s="2">
        <v>0.124</v>
      </c>
      <c r="BW7" s="2">
        <v>0.53500000000000003</v>
      </c>
      <c r="BX7" s="2">
        <f t="shared" si="8"/>
        <v>0.23177570093457942</v>
      </c>
      <c r="BY7" s="2">
        <f t="shared" si="9"/>
        <v>0.17784327821710999</v>
      </c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 t="s">
        <v>11</v>
      </c>
      <c r="CN7" s="2">
        <f t="shared" si="10"/>
        <v>0.15117975694280628</v>
      </c>
      <c r="CO7" s="2">
        <f t="shared" si="11"/>
        <v>5.9284438969428498E-2</v>
      </c>
      <c r="CP7" s="1"/>
    </row>
    <row r="8" spans="1:94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12</v>
      </c>
      <c r="T8" s="2">
        <v>0.313</v>
      </c>
      <c r="U8" s="2">
        <v>0.55300000000000005</v>
      </c>
      <c r="V8" s="2">
        <f t="shared" si="0"/>
        <v>0.56600361663652798</v>
      </c>
      <c r="W8" s="2">
        <f t="shared" si="1"/>
        <v>0.18803293225761578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 t="s">
        <v>27</v>
      </c>
      <c r="AX8" s="2">
        <v>5.5199999999999999E-2</v>
      </c>
      <c r="AY8" s="2">
        <v>1.65</v>
      </c>
      <c r="AZ8" s="2">
        <f t="shared" si="2"/>
        <v>3.3454545454545459E-2</v>
      </c>
      <c r="BA8" s="2"/>
      <c r="BB8" s="2"/>
      <c r="BC8" s="2" t="s">
        <v>27</v>
      </c>
      <c r="BD8" s="2">
        <v>0.121</v>
      </c>
      <c r="BE8" s="2">
        <v>0.95399999999999996</v>
      </c>
      <c r="BF8" s="2">
        <f t="shared" si="3"/>
        <v>0.12683438155136267</v>
      </c>
      <c r="BG8" s="2">
        <f t="shared" si="4"/>
        <v>0.3216981132075471</v>
      </c>
      <c r="BH8" s="2"/>
      <c r="BI8" s="2" t="s">
        <v>27</v>
      </c>
      <c r="BJ8" s="2">
        <v>0.109</v>
      </c>
      <c r="BK8" s="2">
        <v>8.9399999999999993E-2</v>
      </c>
      <c r="BL8" s="2">
        <f t="shared" si="5"/>
        <v>1.2192393736017897</v>
      </c>
      <c r="BM8" s="2"/>
      <c r="BN8" s="2"/>
      <c r="BO8" s="2" t="s">
        <v>27</v>
      </c>
      <c r="BP8" s="2">
        <v>4.4600000000000004E-3</v>
      </c>
      <c r="BQ8" s="2">
        <v>7.9000000000000001E-2</v>
      </c>
      <c r="BR8" s="2">
        <f t="shared" si="6"/>
        <v>5.6455696202531651E-2</v>
      </c>
      <c r="BS8" s="2">
        <f t="shared" si="7"/>
        <v>4.0122330659967155E-2</v>
      </c>
      <c r="BT8" s="2"/>
      <c r="BU8" s="2" t="s">
        <v>22</v>
      </c>
      <c r="BV8" s="2">
        <v>4.02E-2</v>
      </c>
      <c r="BW8" s="2">
        <v>0.22</v>
      </c>
      <c r="BX8" s="2">
        <f t="shared" si="8"/>
        <v>0.18272727272727274</v>
      </c>
      <c r="BY8" s="2">
        <f t="shared" si="9"/>
        <v>0.14020804195804198</v>
      </c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 t="s">
        <v>22</v>
      </c>
      <c r="CN8" s="2">
        <f t="shared" si="10"/>
        <v>0.17251535452079303</v>
      </c>
      <c r="CO8" s="2">
        <f t="shared" si="11"/>
        <v>0.11700137594668004</v>
      </c>
      <c r="CP8" s="1"/>
    </row>
    <row r="9" spans="1:94" x14ac:dyDescent="0.25">
      <c r="A9" s="2" t="s">
        <v>7</v>
      </c>
      <c r="B9" s="2">
        <v>0.47499999999999998</v>
      </c>
      <c r="C9" s="2">
        <v>3.16</v>
      </c>
      <c r="D9" s="2">
        <f>B9/C9</f>
        <v>0.15031645569620253</v>
      </c>
      <c r="E9" s="2">
        <f>D9/$D$6</f>
        <v>0.15671290061944521</v>
      </c>
      <c r="F9" s="2"/>
      <c r="G9" s="2" t="s">
        <v>7</v>
      </c>
      <c r="H9" s="2">
        <v>0.42099999999999999</v>
      </c>
      <c r="I9" s="2">
        <v>0.80600000000000005</v>
      </c>
      <c r="J9" s="2">
        <f>H9/I9</f>
        <v>0.52233250620347393</v>
      </c>
      <c r="K9" s="2">
        <f>J9/$J$6</f>
        <v>0.46651071164737745</v>
      </c>
      <c r="L9" s="2"/>
      <c r="M9" s="2"/>
      <c r="N9" s="2"/>
      <c r="O9" s="2"/>
      <c r="P9" s="2"/>
      <c r="Q9" s="2"/>
      <c r="R9" s="2"/>
      <c r="S9" s="2" t="s">
        <v>7</v>
      </c>
      <c r="T9" s="2">
        <v>0.315</v>
      </c>
      <c r="U9" s="2">
        <v>0.752</v>
      </c>
      <c r="V9" s="2">
        <f t="shared" si="0"/>
        <v>0.41888297872340424</v>
      </c>
      <c r="W9" s="2">
        <f t="shared" si="1"/>
        <v>0.139157758797054</v>
      </c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 t="s">
        <v>7</v>
      </c>
      <c r="AX9" s="2">
        <v>3.8899999999999997E-2</v>
      </c>
      <c r="AY9" s="2">
        <v>1.5</v>
      </c>
      <c r="AZ9" s="2">
        <f t="shared" si="2"/>
        <v>2.5933333333333333E-2</v>
      </c>
      <c r="BA9" s="2"/>
      <c r="BB9" s="2"/>
      <c r="BC9" s="2" t="s">
        <v>7</v>
      </c>
      <c r="BD9" s="2">
        <v>4.1599999999999998E-2</v>
      </c>
      <c r="BE9" s="2">
        <v>0.78600000000000003</v>
      </c>
      <c r="BF9" s="2">
        <f t="shared" si="3"/>
        <v>5.2926208651399485E-2</v>
      </c>
      <c r="BG9" s="2">
        <f t="shared" si="4"/>
        <v>0.13424011103400413</v>
      </c>
      <c r="BH9" s="2"/>
      <c r="BI9" s="2" t="s">
        <v>7</v>
      </c>
      <c r="BJ9" s="2">
        <v>0.36199999999999999</v>
      </c>
      <c r="BK9" s="2">
        <v>0.16400000000000001</v>
      </c>
      <c r="BL9" s="2">
        <f t="shared" si="5"/>
        <v>2.2073170731707314</v>
      </c>
      <c r="BM9" s="2"/>
      <c r="BN9" s="2"/>
      <c r="BO9" s="2" t="s">
        <v>7</v>
      </c>
      <c r="BP9" s="2">
        <v>2.97E-3</v>
      </c>
      <c r="BQ9" s="2">
        <v>0.10299999999999999</v>
      </c>
      <c r="BR9" s="2">
        <f t="shared" si="6"/>
        <v>2.8834951456310681E-2</v>
      </c>
      <c r="BS9" s="2">
        <f t="shared" si="7"/>
        <v>2.0492625805973469E-2</v>
      </c>
      <c r="BT9" s="2"/>
      <c r="BU9" s="2" t="s">
        <v>7</v>
      </c>
      <c r="BV9" s="2">
        <v>5.9299999999999999E-2</v>
      </c>
      <c r="BW9" s="2">
        <v>0.38500000000000001</v>
      </c>
      <c r="BX9" s="2">
        <f t="shared" si="8"/>
        <v>0.15402597402597401</v>
      </c>
      <c r="BY9" s="2">
        <f t="shared" si="9"/>
        <v>0.11818531468531468</v>
      </c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 t="s">
        <v>7</v>
      </c>
      <c r="CN9" s="2">
        <f t="shared" si="10"/>
        <v>0.17254990376486148</v>
      </c>
      <c r="CO9" s="2">
        <f t="shared" si="11"/>
        <v>0.15187058117374555</v>
      </c>
      <c r="CP9" s="1"/>
    </row>
    <row r="10" spans="1:94" x14ac:dyDescent="0.25">
      <c r="A10" s="2" t="s">
        <v>8</v>
      </c>
      <c r="B10" s="2">
        <v>0.53</v>
      </c>
      <c r="C10" s="2">
        <v>3.35</v>
      </c>
      <c r="D10" s="2">
        <f>B10/C10</f>
        <v>0.15820895522388059</v>
      </c>
      <c r="E10" s="2">
        <f>D10/$D$6</f>
        <v>0.16494125119085423</v>
      </c>
      <c r="F10" s="2"/>
      <c r="G10" s="2" t="s">
        <v>8</v>
      </c>
      <c r="H10" s="2">
        <v>0.44400000000000001</v>
      </c>
      <c r="I10" s="2">
        <v>0.79600000000000004</v>
      </c>
      <c r="J10" s="2">
        <f>H10/I10</f>
        <v>0.55778894472361806</v>
      </c>
      <c r="K10" s="2">
        <f>J10/$J$6</f>
        <v>0.49817791246307874</v>
      </c>
      <c r="L10" s="2"/>
      <c r="M10" s="2"/>
      <c r="N10" s="2"/>
      <c r="O10" s="2"/>
      <c r="P10" s="2"/>
      <c r="Q10" s="2"/>
      <c r="R10" s="2"/>
      <c r="S10" s="2" t="s">
        <v>8</v>
      </c>
      <c r="T10" s="2">
        <v>0.48799999999999999</v>
      </c>
      <c r="U10" s="2">
        <v>0.74399999999999999</v>
      </c>
      <c r="V10" s="2">
        <f t="shared" si="0"/>
        <v>0.65591397849462363</v>
      </c>
      <c r="W10" s="2">
        <f t="shared" si="1"/>
        <v>0.21790219189412735</v>
      </c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 t="s">
        <v>28</v>
      </c>
      <c r="AX10" s="2">
        <v>4.6600000000000003E-2</v>
      </c>
      <c r="AY10" s="2">
        <v>1.58</v>
      </c>
      <c r="AZ10" s="2">
        <f t="shared" si="2"/>
        <v>2.9493670886075948E-2</v>
      </c>
      <c r="BA10" s="2"/>
      <c r="BB10" s="2"/>
      <c r="BC10" s="2" t="s">
        <v>28</v>
      </c>
      <c r="BD10" s="2">
        <v>1.5100000000000001E-2</v>
      </c>
      <c r="BE10" s="2">
        <v>0.78600000000000003</v>
      </c>
      <c r="BF10" s="2">
        <f t="shared" si="3"/>
        <v>1.9211195928753179E-2</v>
      </c>
      <c r="BG10" s="2">
        <f t="shared" si="4"/>
        <v>4.8726578764746689E-2</v>
      </c>
      <c r="BH10" s="2"/>
      <c r="BI10" s="2" t="s">
        <v>28</v>
      </c>
      <c r="BJ10" s="2">
        <v>0.10299999999999999</v>
      </c>
      <c r="BK10" s="2">
        <v>9.8299999999999998E-2</v>
      </c>
      <c r="BL10" s="2">
        <f t="shared" si="5"/>
        <v>1.0478128179043744</v>
      </c>
      <c r="BM10" s="2"/>
      <c r="BN10" s="2"/>
      <c r="BO10" s="2" t="s">
        <v>28</v>
      </c>
      <c r="BP10" s="2">
        <v>2.97E-3</v>
      </c>
      <c r="BQ10" s="2">
        <v>0.19400000000000001</v>
      </c>
      <c r="BR10" s="2">
        <f t="shared" si="6"/>
        <v>1.5309278350515463E-2</v>
      </c>
      <c r="BS10" s="2">
        <f t="shared" si="7"/>
        <v>1.0880105453686943E-2</v>
      </c>
      <c r="BT10" s="2"/>
      <c r="BU10" s="2" t="s">
        <v>23</v>
      </c>
      <c r="BV10" s="2">
        <v>7.6399999999999996E-2</v>
      </c>
      <c r="BW10" s="2">
        <v>0.36499999999999999</v>
      </c>
      <c r="BX10" s="2">
        <f t="shared" si="8"/>
        <v>0.20931506849315068</v>
      </c>
      <c r="BY10" s="2">
        <f t="shared" si="9"/>
        <v>0.160609062170706</v>
      </c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 t="s">
        <v>23</v>
      </c>
      <c r="CN10" s="2">
        <f t="shared" si="10"/>
        <v>0.18353951698953333</v>
      </c>
      <c r="CO10" s="2">
        <f t="shared" si="11"/>
        <v>0.17264739516505162</v>
      </c>
      <c r="CP10" s="1"/>
    </row>
    <row r="11" spans="1:9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 t="s">
        <v>25</v>
      </c>
      <c r="AR11" s="2">
        <v>0.129</v>
      </c>
      <c r="AS11" s="2">
        <v>0.93100000000000005</v>
      </c>
      <c r="AT11" s="2">
        <f>AR11/AS11</f>
        <v>0.13856068743286787</v>
      </c>
      <c r="AU11" s="2">
        <f>AT11/$AT$6</f>
        <v>0.34526597524255603</v>
      </c>
      <c r="AV11" s="2"/>
      <c r="AW11" s="2" t="s">
        <v>29</v>
      </c>
      <c r="AX11" s="2">
        <v>2.9399999999999999E-2</v>
      </c>
      <c r="AY11" s="2">
        <v>1.63</v>
      </c>
      <c r="AZ11" s="2">
        <f t="shared" si="2"/>
        <v>1.8036809815950922E-2</v>
      </c>
      <c r="BA11" s="2"/>
      <c r="BB11" s="2"/>
      <c r="BC11" s="2" t="s">
        <v>29</v>
      </c>
      <c r="BD11" s="2">
        <v>1.0200000000000001E-3</v>
      </c>
      <c r="BE11" s="2">
        <v>0.46500000000000002</v>
      </c>
      <c r="BF11" s="2">
        <f t="shared" si="3"/>
        <v>2.1935483870967744E-3</v>
      </c>
      <c r="BG11" s="2">
        <f t="shared" si="4"/>
        <v>5.5636363636363635E-3</v>
      </c>
      <c r="BH11" s="2"/>
      <c r="BI11" s="2" t="s">
        <v>29</v>
      </c>
      <c r="BJ11" s="2">
        <v>0.29399999999999998</v>
      </c>
      <c r="BK11" s="2">
        <v>0.13</v>
      </c>
      <c r="BL11" s="2">
        <f t="shared" si="5"/>
        <v>2.2615384615384615</v>
      </c>
      <c r="BM11" s="2"/>
      <c r="BN11" s="2"/>
      <c r="BO11" s="2" t="s">
        <v>29</v>
      </c>
      <c r="BP11" s="2">
        <v>2.3900000000000001E-2</v>
      </c>
      <c r="BQ11" s="2">
        <v>1.8700000000000001E-2</v>
      </c>
      <c r="BR11" s="2">
        <f t="shared" si="6"/>
        <v>1.2780748663101604</v>
      </c>
      <c r="BS11" s="2"/>
      <c r="BT11" s="2"/>
      <c r="BU11" s="2" t="s">
        <v>29</v>
      </c>
      <c r="BV11" s="2">
        <v>7.0900000000000005E-2</v>
      </c>
      <c r="BW11" s="2">
        <v>0.19900000000000001</v>
      </c>
      <c r="BX11" s="2">
        <f t="shared" si="8"/>
        <v>0.35628140703517591</v>
      </c>
      <c r="BY11" s="2">
        <f t="shared" si="9"/>
        <v>0.27337746424429843</v>
      </c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 t="s">
        <v>29</v>
      </c>
      <c r="CN11" s="2">
        <f t="shared" si="10"/>
        <v>0.20806902528349694</v>
      </c>
      <c r="CO11" s="2">
        <f t="shared" si="11"/>
        <v>0.17902042874927612</v>
      </c>
      <c r="CP11" s="1"/>
    </row>
    <row r="12" spans="1:94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 t="s">
        <v>26</v>
      </c>
      <c r="AR12" s="2">
        <v>0.22500000000000001</v>
      </c>
      <c r="AS12" s="2">
        <v>0.69199999999999995</v>
      </c>
      <c r="AT12" s="2">
        <f>AR12/AS12</f>
        <v>0.32514450867052025</v>
      </c>
      <c r="AU12" s="2">
        <f>AT12/$AT$6</f>
        <v>0.81019615275277179</v>
      </c>
      <c r="AV12" s="2"/>
      <c r="AW12" s="2" t="s">
        <v>30</v>
      </c>
      <c r="AX12" s="2">
        <v>9.7999999999999997E-3</v>
      </c>
      <c r="AY12" s="2">
        <v>0.70899999999999996</v>
      </c>
      <c r="AZ12" s="2">
        <f t="shared" si="2"/>
        <v>1.382228490832158E-2</v>
      </c>
      <c r="BA12" s="2"/>
      <c r="BB12" s="2"/>
      <c r="BC12" s="2" t="s">
        <v>30</v>
      </c>
      <c r="BD12" s="2">
        <v>8.8900000000000007E-2</v>
      </c>
      <c r="BE12" s="2">
        <v>0.35199999999999998</v>
      </c>
      <c r="BF12" s="2">
        <f t="shared" si="3"/>
        <v>0.25255681818181824</v>
      </c>
      <c r="BG12" s="2">
        <f t="shared" si="4"/>
        <v>0.64057592975206623</v>
      </c>
      <c r="BH12" s="2"/>
      <c r="BI12" s="2" t="s">
        <v>30</v>
      </c>
      <c r="BJ12" s="2">
        <v>9.5000000000000001E-2</v>
      </c>
      <c r="BK12" s="2">
        <v>5.7700000000000001E-2</v>
      </c>
      <c r="BL12" s="2">
        <f t="shared" si="5"/>
        <v>1.6464471403812824</v>
      </c>
      <c r="BM12" s="2"/>
      <c r="BN12" s="2"/>
      <c r="BO12" s="2" t="s">
        <v>30</v>
      </c>
      <c r="BP12" s="2">
        <v>-4.0099999999999997E-2</v>
      </c>
      <c r="BQ12" s="2">
        <v>6.6299999999999996E-3</v>
      </c>
      <c r="BR12" s="2">
        <f t="shared" si="6"/>
        <v>-6.0482654600301657</v>
      </c>
      <c r="BS12" s="3"/>
      <c r="BT12" s="2"/>
      <c r="BU12" s="2" t="s">
        <v>31</v>
      </c>
      <c r="BV12" s="2">
        <v>0.373</v>
      </c>
      <c r="BW12" s="2">
        <v>0.46400000000000002</v>
      </c>
      <c r="BX12" s="2">
        <f t="shared" si="8"/>
        <v>0.80387931034482751</v>
      </c>
      <c r="BY12" s="2">
        <f t="shared" si="9"/>
        <v>0.61682277851458889</v>
      </c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 t="s">
        <v>31</v>
      </c>
      <c r="CN12" s="2">
        <f t="shared" si="10"/>
        <v>0.68919828700647567</v>
      </c>
      <c r="CO12" s="2">
        <f t="shared" si="11"/>
        <v>0.10545812289623081</v>
      </c>
      <c r="CP12" s="1"/>
    </row>
    <row r="13" spans="1:9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1"/>
    </row>
    <row r="14" spans="1:9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1"/>
    </row>
    <row r="15" spans="1:9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1"/>
    </row>
    <row r="16" spans="1:94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1"/>
    </row>
    <row r="17" spans="1:94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1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40"/>
  <sheetViews>
    <sheetView tabSelected="1" workbookViewId="0">
      <selection activeCell="J47" sqref="J47"/>
    </sheetView>
  </sheetViews>
  <sheetFormatPr defaultRowHeight="15" x14ac:dyDescent="0.25"/>
  <sheetData>
    <row r="5" spans="1:13" x14ac:dyDescent="0.25">
      <c r="A5" s="7" t="s">
        <v>51</v>
      </c>
      <c r="B5" s="8" t="s">
        <v>52</v>
      </c>
      <c r="C5" s="8"/>
      <c r="D5" s="8"/>
      <c r="E5" s="8"/>
      <c r="I5" s="7" t="s">
        <v>51</v>
      </c>
      <c r="J5" s="8" t="s">
        <v>90</v>
      </c>
      <c r="K5" s="8"/>
      <c r="L5" s="8"/>
      <c r="M5" s="8"/>
    </row>
    <row r="6" spans="1:13" x14ac:dyDescent="0.25">
      <c r="A6" s="7"/>
      <c r="B6" s="8"/>
      <c r="C6" s="8"/>
      <c r="D6" s="8"/>
      <c r="E6" s="8"/>
      <c r="I6" s="7"/>
      <c r="J6" s="8"/>
      <c r="K6" s="8"/>
      <c r="L6" s="8"/>
      <c r="M6" s="8"/>
    </row>
    <row r="7" spans="1:13" x14ac:dyDescent="0.25">
      <c r="A7" s="7" t="s">
        <v>53</v>
      </c>
      <c r="B7" s="8"/>
      <c r="C7" s="8"/>
      <c r="D7" s="8"/>
      <c r="E7" s="8"/>
      <c r="I7" s="7" t="s">
        <v>53</v>
      </c>
      <c r="J7" s="8"/>
      <c r="K7" s="8"/>
      <c r="L7" s="8"/>
      <c r="M7" s="8"/>
    </row>
    <row r="8" spans="1:13" x14ac:dyDescent="0.25">
      <c r="A8" s="7"/>
      <c r="B8" s="8"/>
      <c r="C8" s="8"/>
      <c r="D8" s="8"/>
      <c r="E8" s="8"/>
      <c r="I8" s="7"/>
      <c r="J8" s="8"/>
      <c r="K8" s="8"/>
      <c r="L8" s="8"/>
      <c r="M8" s="8"/>
    </row>
    <row r="9" spans="1:13" x14ac:dyDescent="0.25">
      <c r="A9" s="7" t="s">
        <v>54</v>
      </c>
      <c r="B9" s="8" t="s">
        <v>55</v>
      </c>
      <c r="C9" s="8" t="s">
        <v>56</v>
      </c>
      <c r="D9" s="8"/>
      <c r="E9" s="8"/>
      <c r="I9" s="7" t="s">
        <v>54</v>
      </c>
      <c r="J9" s="8" t="s">
        <v>55</v>
      </c>
      <c r="K9" s="8" t="s">
        <v>56</v>
      </c>
      <c r="L9" s="8"/>
      <c r="M9" s="8"/>
    </row>
    <row r="10" spans="1:13" x14ac:dyDescent="0.25">
      <c r="A10" s="7" t="s">
        <v>57</v>
      </c>
      <c r="B10" s="8">
        <v>22.57</v>
      </c>
      <c r="C10" s="8" t="s">
        <v>58</v>
      </c>
      <c r="D10" s="8"/>
      <c r="E10" s="8"/>
      <c r="I10" s="7" t="s">
        <v>57</v>
      </c>
      <c r="J10" s="8">
        <v>21.11</v>
      </c>
      <c r="K10" s="8" t="s">
        <v>58</v>
      </c>
      <c r="L10" s="8"/>
      <c r="M10" s="8"/>
    </row>
    <row r="11" spans="1:13" x14ac:dyDescent="0.25">
      <c r="A11" s="7" t="s">
        <v>59</v>
      </c>
      <c r="B11" s="8">
        <v>17.37</v>
      </c>
      <c r="C11" s="8" t="s">
        <v>58</v>
      </c>
      <c r="D11" s="8"/>
      <c r="E11" s="8"/>
      <c r="I11" s="7" t="s">
        <v>91</v>
      </c>
      <c r="J11" s="8">
        <v>31.33</v>
      </c>
      <c r="K11" s="8" t="s">
        <v>58</v>
      </c>
      <c r="L11" s="8"/>
      <c r="M11" s="8"/>
    </row>
    <row r="12" spans="1:13" x14ac:dyDescent="0.25">
      <c r="A12" s="7" t="s">
        <v>60</v>
      </c>
      <c r="B12" s="8">
        <v>40.1</v>
      </c>
      <c r="C12" s="8" t="s">
        <v>58</v>
      </c>
      <c r="D12" s="8"/>
      <c r="E12" s="8"/>
      <c r="I12" s="7" t="s">
        <v>60</v>
      </c>
      <c r="J12" s="8">
        <v>37.340000000000003</v>
      </c>
      <c r="K12" s="8" t="s">
        <v>58</v>
      </c>
      <c r="L12" s="8"/>
      <c r="M12" s="8"/>
    </row>
    <row r="13" spans="1:13" x14ac:dyDescent="0.25">
      <c r="A13" s="7"/>
      <c r="B13" s="8"/>
      <c r="C13" s="8"/>
      <c r="D13" s="8"/>
      <c r="E13" s="8"/>
      <c r="I13" s="7"/>
      <c r="J13" s="8"/>
      <c r="K13" s="8"/>
      <c r="L13" s="8"/>
      <c r="M13" s="8"/>
    </row>
    <row r="14" spans="1:13" x14ac:dyDescent="0.25">
      <c r="A14" s="7" t="s">
        <v>54</v>
      </c>
      <c r="B14" s="8" t="s">
        <v>61</v>
      </c>
      <c r="C14" s="8" t="s">
        <v>62</v>
      </c>
      <c r="D14" s="8"/>
      <c r="E14" s="8"/>
      <c r="I14" s="7" t="s">
        <v>54</v>
      </c>
      <c r="J14" s="8" t="s">
        <v>61</v>
      </c>
      <c r="K14" s="8" t="s">
        <v>62</v>
      </c>
      <c r="L14" s="8"/>
      <c r="M14" s="8"/>
    </row>
    <row r="15" spans="1:13" x14ac:dyDescent="0.25">
      <c r="A15" s="7" t="s">
        <v>57</v>
      </c>
      <c r="B15" s="8" t="s">
        <v>63</v>
      </c>
      <c r="C15" s="8" t="s">
        <v>64</v>
      </c>
      <c r="D15" s="8"/>
      <c r="E15" s="8"/>
      <c r="I15" s="7" t="s">
        <v>57</v>
      </c>
      <c r="J15" s="8" t="s">
        <v>63</v>
      </c>
      <c r="K15" s="8" t="s">
        <v>64</v>
      </c>
      <c r="L15" s="8"/>
      <c r="M15" s="8"/>
    </row>
    <row r="16" spans="1:13" x14ac:dyDescent="0.25">
      <c r="A16" s="7" t="s">
        <v>59</v>
      </c>
      <c r="B16" s="8" t="s">
        <v>63</v>
      </c>
      <c r="C16" s="8" t="s">
        <v>64</v>
      </c>
      <c r="D16" s="8"/>
      <c r="E16" s="8"/>
      <c r="I16" s="7" t="s">
        <v>91</v>
      </c>
      <c r="J16" s="8" t="s">
        <v>63</v>
      </c>
      <c r="K16" s="8" t="s">
        <v>64</v>
      </c>
      <c r="L16" s="8"/>
      <c r="M16" s="8"/>
    </row>
    <row r="17" spans="1:13" x14ac:dyDescent="0.25">
      <c r="A17" s="7" t="s">
        <v>60</v>
      </c>
      <c r="B17" s="8" t="s">
        <v>63</v>
      </c>
      <c r="C17" s="8" t="s">
        <v>64</v>
      </c>
      <c r="D17" s="8"/>
      <c r="E17" s="8"/>
      <c r="I17" s="7" t="s">
        <v>60</v>
      </c>
      <c r="J17" s="8" t="s">
        <v>63</v>
      </c>
      <c r="K17" s="8" t="s">
        <v>64</v>
      </c>
      <c r="L17" s="8"/>
      <c r="M17" s="8"/>
    </row>
    <row r="18" spans="1:13" x14ac:dyDescent="0.25">
      <c r="A18" s="7"/>
      <c r="B18" s="8"/>
      <c r="C18" s="8"/>
      <c r="D18" s="8"/>
      <c r="E18" s="8"/>
      <c r="I18" s="7"/>
      <c r="J18" s="8"/>
      <c r="K18" s="8"/>
      <c r="L18" s="8"/>
      <c r="M18" s="8"/>
    </row>
    <row r="19" spans="1:13" x14ac:dyDescent="0.25">
      <c r="A19" s="7" t="s">
        <v>54</v>
      </c>
      <c r="B19" s="8" t="s">
        <v>65</v>
      </c>
      <c r="C19" s="8" t="s">
        <v>66</v>
      </c>
      <c r="D19" s="8" t="s">
        <v>67</v>
      </c>
      <c r="E19" s="8" t="s">
        <v>68</v>
      </c>
      <c r="I19" s="7" t="s">
        <v>54</v>
      </c>
      <c r="J19" s="8" t="s">
        <v>65</v>
      </c>
      <c r="K19" s="8" t="s">
        <v>66</v>
      </c>
      <c r="L19" s="8" t="s">
        <v>67</v>
      </c>
      <c r="M19" s="8" t="s">
        <v>68</v>
      </c>
    </row>
    <row r="20" spans="1:13" x14ac:dyDescent="0.25">
      <c r="A20" s="7" t="s">
        <v>57</v>
      </c>
      <c r="B20" s="8">
        <v>3</v>
      </c>
      <c r="C20" s="8">
        <v>1.1220000000000001</v>
      </c>
      <c r="D20" s="8">
        <v>0.37390000000000001</v>
      </c>
      <c r="E20" s="8">
        <v>21.93</v>
      </c>
      <c r="I20" s="7" t="s">
        <v>57</v>
      </c>
      <c r="J20" s="8">
        <v>3</v>
      </c>
      <c r="K20" s="8">
        <v>1.708</v>
      </c>
      <c r="L20" s="8">
        <v>0.56930000000000003</v>
      </c>
      <c r="M20" s="8">
        <v>169.8</v>
      </c>
    </row>
    <row r="21" spans="1:13" x14ac:dyDescent="0.25">
      <c r="A21" s="7" t="s">
        <v>59</v>
      </c>
      <c r="B21" s="8">
        <v>1</v>
      </c>
      <c r="C21" s="8">
        <v>0.86339999999999995</v>
      </c>
      <c r="D21" s="8">
        <v>0.86339999999999995</v>
      </c>
      <c r="E21" s="8">
        <v>50.64</v>
      </c>
      <c r="I21" s="7" t="s">
        <v>91</v>
      </c>
      <c r="J21" s="8">
        <v>1</v>
      </c>
      <c r="K21" s="8">
        <v>2.5339999999999998</v>
      </c>
      <c r="L21" s="8">
        <v>2.5339999999999998</v>
      </c>
      <c r="M21" s="8">
        <v>755.9</v>
      </c>
    </row>
    <row r="22" spans="1:13" x14ac:dyDescent="0.25">
      <c r="A22" s="7" t="s">
        <v>60</v>
      </c>
      <c r="B22" s="8">
        <v>3</v>
      </c>
      <c r="C22" s="8">
        <v>1.9930000000000001</v>
      </c>
      <c r="D22" s="8">
        <v>0.66439999999999999</v>
      </c>
      <c r="E22" s="8">
        <v>38.97</v>
      </c>
      <c r="I22" s="7" t="s">
        <v>60</v>
      </c>
      <c r="J22" s="8">
        <v>3</v>
      </c>
      <c r="K22" s="8">
        <v>3.0209999999999999</v>
      </c>
      <c r="L22" s="8">
        <v>1.0069999999999999</v>
      </c>
      <c r="M22" s="8">
        <v>300.39999999999998</v>
      </c>
    </row>
    <row r="23" spans="1:13" x14ac:dyDescent="0.25">
      <c r="A23" s="7" t="s">
        <v>69</v>
      </c>
      <c r="B23" s="8">
        <v>34</v>
      </c>
      <c r="C23" s="8">
        <v>0.57969999999999999</v>
      </c>
      <c r="D23" s="8">
        <v>1.7049999999999999E-2</v>
      </c>
      <c r="E23" s="8"/>
      <c r="I23" s="7" t="s">
        <v>69</v>
      </c>
      <c r="J23" s="8">
        <v>56</v>
      </c>
      <c r="K23" s="8">
        <v>0.18770000000000001</v>
      </c>
      <c r="L23" s="8">
        <v>3.3530000000000001E-3</v>
      </c>
      <c r="M23" s="8"/>
    </row>
    <row r="24" spans="1:13" x14ac:dyDescent="0.25">
      <c r="A24" s="7"/>
      <c r="B24" s="8"/>
      <c r="C24" s="8"/>
      <c r="D24" s="8"/>
      <c r="E24" s="8"/>
      <c r="I24" s="7"/>
      <c r="J24" s="8"/>
      <c r="K24" s="8"/>
      <c r="L24" s="8"/>
      <c r="M24" s="8"/>
    </row>
    <row r="25" spans="1:13" x14ac:dyDescent="0.25">
      <c r="A25" s="7" t="s">
        <v>70</v>
      </c>
      <c r="B25" s="8">
        <v>22</v>
      </c>
      <c r="C25" s="8"/>
      <c r="D25" s="8"/>
      <c r="E25" s="8"/>
      <c r="I25" s="7" t="s">
        <v>70</v>
      </c>
      <c r="J25" s="8">
        <v>24</v>
      </c>
      <c r="K25" s="8"/>
      <c r="L25" s="8"/>
      <c r="M25" s="8"/>
    </row>
    <row r="26" spans="1:13" x14ac:dyDescent="0.25">
      <c r="A26" s="7"/>
      <c r="B26" s="8"/>
      <c r="C26" s="8"/>
      <c r="D26" s="8"/>
      <c r="E26" s="8"/>
      <c r="I26" s="7"/>
      <c r="J26" s="8"/>
      <c r="K26" s="8"/>
      <c r="L26" s="8"/>
      <c r="M26" s="8"/>
    </row>
    <row r="27" spans="1:13" x14ac:dyDescent="0.25">
      <c r="A27" s="7" t="s">
        <v>71</v>
      </c>
      <c r="B27" s="8"/>
      <c r="C27" s="8"/>
      <c r="D27" s="8"/>
      <c r="E27" s="8"/>
      <c r="I27" s="7" t="s">
        <v>71</v>
      </c>
      <c r="J27" s="8"/>
      <c r="K27" s="8"/>
      <c r="L27" s="8"/>
      <c r="M27" s="8"/>
    </row>
    <row r="28" spans="1:13" x14ac:dyDescent="0.25">
      <c r="A28" s="7"/>
      <c r="B28" s="8"/>
      <c r="C28" s="8"/>
      <c r="D28" s="8"/>
      <c r="E28" s="8"/>
      <c r="I28" s="7"/>
      <c r="J28" s="8"/>
      <c r="K28" s="8"/>
      <c r="L28" s="8"/>
      <c r="M28" s="8"/>
    </row>
    <row r="29" spans="1:13" x14ac:dyDescent="0.25">
      <c r="A29" s="7" t="s">
        <v>72</v>
      </c>
      <c r="B29" s="8"/>
      <c r="C29" s="8"/>
      <c r="D29" s="8"/>
      <c r="E29" s="8"/>
      <c r="I29" s="7" t="s">
        <v>72</v>
      </c>
      <c r="J29" s="8"/>
      <c r="K29" s="8"/>
      <c r="L29" s="8"/>
      <c r="M29" s="8"/>
    </row>
    <row r="30" spans="1:13" x14ac:dyDescent="0.25">
      <c r="A30" s="7" t="s">
        <v>60</v>
      </c>
      <c r="B30" s="8" t="s">
        <v>73</v>
      </c>
      <c r="C30" s="8" t="s">
        <v>74</v>
      </c>
      <c r="D30" s="8" t="s">
        <v>75</v>
      </c>
      <c r="E30" s="8" t="s">
        <v>76</v>
      </c>
      <c r="I30" s="7" t="s">
        <v>60</v>
      </c>
      <c r="J30" s="8" t="s">
        <v>73</v>
      </c>
      <c r="K30" s="8" t="s">
        <v>74</v>
      </c>
      <c r="L30" s="8" t="s">
        <v>75</v>
      </c>
      <c r="M30" s="8" t="s">
        <v>76</v>
      </c>
    </row>
    <row r="31" spans="1:13" x14ac:dyDescent="0.25">
      <c r="A31" s="7" t="s">
        <v>77</v>
      </c>
      <c r="B31" s="8">
        <v>0.2843</v>
      </c>
      <c r="C31" s="8">
        <v>1</v>
      </c>
      <c r="D31" s="8">
        <v>0.7157</v>
      </c>
      <c r="E31" s="8" t="s">
        <v>78</v>
      </c>
      <c r="I31" s="7" t="s">
        <v>77</v>
      </c>
      <c r="J31" s="8">
        <v>0.14149999999999999</v>
      </c>
      <c r="K31" s="8">
        <v>1</v>
      </c>
      <c r="L31" s="8">
        <v>0.85850000000000004</v>
      </c>
      <c r="M31" s="8" t="s">
        <v>92</v>
      </c>
    </row>
    <row r="32" spans="1:13" x14ac:dyDescent="0.25">
      <c r="A32" s="7" t="s">
        <v>79</v>
      </c>
      <c r="B32" s="8">
        <v>0.1512</v>
      </c>
      <c r="C32" s="8">
        <v>0.17249999999999999</v>
      </c>
      <c r="D32" s="8">
        <v>2.1340000000000001E-2</v>
      </c>
      <c r="E32" s="8" t="s">
        <v>80</v>
      </c>
      <c r="I32" s="7" t="s">
        <v>79</v>
      </c>
      <c r="J32" s="8">
        <v>2.7279999999999999E-2</v>
      </c>
      <c r="K32" s="8">
        <v>0.21179999999999999</v>
      </c>
      <c r="L32" s="8">
        <v>0.1845</v>
      </c>
      <c r="M32" s="8" t="s">
        <v>93</v>
      </c>
    </row>
    <row r="33" spans="1:13" x14ac:dyDescent="0.25">
      <c r="A33" s="7" t="s">
        <v>81</v>
      </c>
      <c r="B33" s="8">
        <v>0.17249999999999999</v>
      </c>
      <c r="C33" s="8">
        <v>0.1835</v>
      </c>
      <c r="D33" s="8">
        <v>1.099E-2</v>
      </c>
      <c r="E33" s="8" t="s">
        <v>82</v>
      </c>
      <c r="I33" s="7" t="s">
        <v>81</v>
      </c>
      <c r="J33" s="8">
        <v>2.2849999999999999E-2</v>
      </c>
      <c r="K33" s="8">
        <v>0.12839999999999999</v>
      </c>
      <c r="L33" s="8">
        <v>0.1056</v>
      </c>
      <c r="M33" s="8" t="s">
        <v>94</v>
      </c>
    </row>
    <row r="34" spans="1:13" x14ac:dyDescent="0.25">
      <c r="A34" s="7" t="s">
        <v>83</v>
      </c>
      <c r="B34" s="8">
        <v>0.20810000000000001</v>
      </c>
      <c r="C34" s="8">
        <v>0.68920000000000003</v>
      </c>
      <c r="D34" s="8">
        <v>0.48110000000000003</v>
      </c>
      <c r="E34" s="8" t="s">
        <v>84</v>
      </c>
      <c r="I34" s="7" t="s">
        <v>83</v>
      </c>
      <c r="J34" s="8">
        <v>0.1115</v>
      </c>
      <c r="K34" s="8">
        <v>0.62480000000000002</v>
      </c>
      <c r="L34" s="8">
        <v>0.51329999999999998</v>
      </c>
      <c r="M34" s="8" t="s">
        <v>95</v>
      </c>
    </row>
    <row r="35" spans="1:13" x14ac:dyDescent="0.25">
      <c r="A35" s="7"/>
      <c r="B35" s="8"/>
      <c r="C35" s="8"/>
      <c r="D35" s="8"/>
      <c r="E35" s="8"/>
      <c r="I35" s="7"/>
      <c r="J35" s="8"/>
      <c r="K35" s="8"/>
      <c r="L35" s="8"/>
      <c r="M35" s="8"/>
    </row>
    <row r="36" spans="1:13" x14ac:dyDescent="0.25">
      <c r="A36" s="7" t="s">
        <v>60</v>
      </c>
      <c r="B36" s="8" t="s">
        <v>75</v>
      </c>
      <c r="C36" s="8" t="s">
        <v>85</v>
      </c>
      <c r="D36" s="8" t="s">
        <v>56</v>
      </c>
      <c r="E36" s="8" t="s">
        <v>86</v>
      </c>
      <c r="I36" s="7" t="s">
        <v>60</v>
      </c>
      <c r="J36" s="8" t="s">
        <v>75</v>
      </c>
      <c r="K36" s="8" t="s">
        <v>85</v>
      </c>
      <c r="L36" s="8" t="s">
        <v>56</v>
      </c>
      <c r="M36" s="8" t="s">
        <v>86</v>
      </c>
    </row>
    <row r="37" spans="1:13" x14ac:dyDescent="0.25">
      <c r="A37" s="7" t="s">
        <v>77</v>
      </c>
      <c r="B37" s="8">
        <v>0.7157</v>
      </c>
      <c r="C37" s="8">
        <v>10.96</v>
      </c>
      <c r="D37" s="8" t="s">
        <v>87</v>
      </c>
      <c r="E37" s="8" t="s">
        <v>63</v>
      </c>
      <c r="I37" s="7" t="s">
        <v>77</v>
      </c>
      <c r="J37" s="8">
        <v>0.85850000000000004</v>
      </c>
      <c r="K37" s="8">
        <v>34.770000000000003</v>
      </c>
      <c r="L37" s="8" t="s">
        <v>87</v>
      </c>
      <c r="M37" s="8" t="s">
        <v>63</v>
      </c>
    </row>
    <row r="38" spans="1:13" x14ac:dyDescent="0.25">
      <c r="A38" s="7" t="s">
        <v>79</v>
      </c>
      <c r="B38" s="8">
        <v>2.1340000000000001E-2</v>
      </c>
      <c r="C38" s="8">
        <v>0.2311</v>
      </c>
      <c r="D38" s="8" t="s">
        <v>88</v>
      </c>
      <c r="E38" s="8" t="s">
        <v>89</v>
      </c>
      <c r="I38" s="7" t="s">
        <v>79</v>
      </c>
      <c r="J38" s="8">
        <v>0.1845</v>
      </c>
      <c r="K38" s="8">
        <v>5.9619999999999997</v>
      </c>
      <c r="L38" s="8" t="s">
        <v>87</v>
      </c>
      <c r="M38" s="8" t="s">
        <v>63</v>
      </c>
    </row>
    <row r="39" spans="1:13" x14ac:dyDescent="0.25">
      <c r="A39" s="7" t="s">
        <v>81</v>
      </c>
      <c r="B39" s="8">
        <v>1.099E-2</v>
      </c>
      <c r="C39" s="8">
        <v>0.14580000000000001</v>
      </c>
      <c r="D39" s="8" t="s">
        <v>88</v>
      </c>
      <c r="E39" s="8" t="s">
        <v>89</v>
      </c>
      <c r="I39" s="7" t="s">
        <v>81</v>
      </c>
      <c r="J39" s="8">
        <v>0.1056</v>
      </c>
      <c r="K39" s="8">
        <v>3.8679999999999999</v>
      </c>
      <c r="L39" s="8" t="s">
        <v>96</v>
      </c>
      <c r="M39" s="8" t="s">
        <v>97</v>
      </c>
    </row>
    <row r="40" spans="1:13" x14ac:dyDescent="0.25">
      <c r="A40" s="7" t="s">
        <v>83</v>
      </c>
      <c r="B40" s="8">
        <v>0.48110000000000003</v>
      </c>
      <c r="C40" s="8">
        <v>4.5129999999999999</v>
      </c>
      <c r="D40" s="8" t="s">
        <v>87</v>
      </c>
      <c r="E40" s="8" t="s">
        <v>63</v>
      </c>
      <c r="I40" s="7" t="s">
        <v>83</v>
      </c>
      <c r="J40" s="8">
        <v>0.51329999999999998</v>
      </c>
      <c r="K40" s="8">
        <v>14.02</v>
      </c>
      <c r="L40" s="8" t="s">
        <v>87</v>
      </c>
      <c r="M40" s="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7A</vt:lpstr>
      <vt:lpstr>Figure7B</vt:lpstr>
      <vt:lpstr>Figure 7A 7B Statistics</vt:lpstr>
    </vt:vector>
  </TitlesOfParts>
  <Company>UNM Health Sciences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UNM HSC</dc:creator>
  <cp:lastModifiedBy>HSC Employee</cp:lastModifiedBy>
  <dcterms:created xsi:type="dcterms:W3CDTF">2019-01-22T23:31:39Z</dcterms:created>
  <dcterms:modified xsi:type="dcterms:W3CDTF">2021-09-08T17:51:38Z</dcterms:modified>
</cp:coreProperties>
</file>