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 Exley\Dropbox\T6SS PAPER\eLife version\REVISION 2\New data\"/>
    </mc:Choice>
  </mc:AlternateContent>
  <xr:revisionPtr revIDLastSave="0" documentId="13_ncr:1_{F4987A7C-00C9-4426-BFF1-6F9D3FA9A6A7}" xr6:coauthVersionLast="46" xr6:coauthVersionMax="46" xr10:uidLastSave="{00000000-0000-0000-0000-000000000000}"/>
  <bookViews>
    <workbookView xWindow="-108" yWindow="-108" windowWidth="23256" windowHeight="12576" xr2:uid="{138725CE-9A1D-4D3D-A2F1-F48270A5BFA3}"/>
  </bookViews>
  <sheets>
    <sheet name="Figure 8 Source data 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" i="2" l="1"/>
  <c r="F40" i="2"/>
  <c r="C40" i="2"/>
  <c r="H16" i="2" s="1"/>
  <c r="A40" i="2"/>
  <c r="A37" i="2"/>
  <c r="D33" i="2"/>
  <c r="C33" i="2"/>
  <c r="B33" i="2"/>
  <c r="H32" i="2"/>
  <c r="G32" i="2"/>
  <c r="F32" i="2"/>
  <c r="H31" i="2"/>
  <c r="G31" i="2"/>
  <c r="F31" i="2"/>
  <c r="H30" i="2"/>
  <c r="G30" i="2"/>
  <c r="F30" i="2"/>
  <c r="F33" i="2" s="1"/>
  <c r="D25" i="2"/>
  <c r="C25" i="2"/>
  <c r="B25" i="2"/>
  <c r="H24" i="2"/>
  <c r="G24" i="2"/>
  <c r="F24" i="2"/>
  <c r="H23" i="2"/>
  <c r="G23" i="2"/>
  <c r="F23" i="2"/>
  <c r="H22" i="2"/>
  <c r="G22" i="2"/>
  <c r="F22" i="2"/>
  <c r="D17" i="2"/>
  <c r="C17" i="2"/>
  <c r="B17" i="2"/>
  <c r="G16" i="2"/>
  <c r="G17" i="2" s="1"/>
  <c r="F16" i="2"/>
  <c r="H15" i="2"/>
  <c r="G15" i="2"/>
  <c r="F15" i="2"/>
  <c r="H14" i="2"/>
  <c r="G14" i="2"/>
  <c r="F14" i="2"/>
  <c r="H8" i="2"/>
  <c r="D8" i="2"/>
  <c r="C8" i="2"/>
  <c r="B8" i="2"/>
  <c r="H7" i="2"/>
  <c r="G7" i="2"/>
  <c r="F7" i="2"/>
  <c r="H6" i="2"/>
  <c r="G6" i="2"/>
  <c r="F6" i="2"/>
  <c r="H5" i="2"/>
  <c r="G5" i="2"/>
  <c r="F5" i="2"/>
  <c r="F8" i="2" l="1"/>
  <c r="H33" i="2"/>
  <c r="G33" i="2"/>
  <c r="F25" i="2"/>
  <c r="F17" i="2"/>
  <c r="G25" i="2"/>
  <c r="G8" i="2"/>
  <c r="H25" i="2"/>
  <c r="H17" i="2"/>
</calcChain>
</file>

<file path=xl/sharedStrings.xml><?xml version="1.0" encoding="utf-8"?>
<sst xmlns="http://schemas.openxmlformats.org/spreadsheetml/2006/main" count="72" uniqueCount="24">
  <si>
    <t>Exp1</t>
  </si>
  <si>
    <t>Exp2</t>
  </si>
  <si>
    <t>Exp3</t>
  </si>
  <si>
    <t>average</t>
  </si>
  <si>
    <t>Input -number of CFU per ml</t>
  </si>
  <si>
    <t>exp1</t>
  </si>
  <si>
    <t>exp2</t>
  </si>
  <si>
    <t>exp3</t>
  </si>
  <si>
    <t>Average</t>
  </si>
  <si>
    <t>Prey cell strain (CFU/mL)</t>
  </si>
  <si>
    <t>N. cinerea sfCherry-expressing 346TΔnte/i3-5</t>
  </si>
  <si>
    <t>Input -number of CFU/mL</t>
  </si>
  <si>
    <t>N. cinerea sfCherry-expressing 346TΔnte/i3-5 (prey)</t>
  </si>
  <si>
    <t>N. cinerea sfCherry-expressing 346TΔnte/i3-5ΔpilE1/2  (prey)</t>
  </si>
  <si>
    <t>Time point</t>
  </si>
  <si>
    <t>24 h</t>
  </si>
  <si>
    <t>N. cinerea sfGFP-expressing 346T WT (attacker)</t>
  </si>
  <si>
    <t>N. cinerea sfGFP-expressing 346TΔpilE1/2 (attacker)</t>
  </si>
  <si>
    <t>N. cinerea sfCherry-expressing 346TΔnte/i3-5ΔpilE1/2</t>
  </si>
  <si>
    <t>Attacker strain</t>
  </si>
  <si>
    <t>N. cinerea sfGFP-expressing 346T WT</t>
  </si>
  <si>
    <t>N. cinerea sfGFP-expressing 346TΔpilE1/2</t>
  </si>
  <si>
    <t>% Survival Relative to input</t>
  </si>
  <si>
    <t> Relative survival is defined as the percentage in recovery of prey strain following incubation with attacker strain compared to input CFU of respective prey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</si>
</sst>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"/>
  </numFmts>
  <fonts count="6" x14ac:knownFonts="1"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6" xfId="0" applyBorder="1"/>
    <xf numFmtId="164" fontId="0" fillId="0" borderId="6" xfId="0" applyNumberFormat="1" applyBorder="1"/>
    <xf numFmtId="0" fontId="3" fillId="0" borderId="6" xfId="0" applyFont="1" applyBorder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0" fillId="3" borderId="6" xfId="0" applyNumberFormat="1" applyFill="1" applyBorder="1"/>
    <xf numFmtId="164" fontId="0" fillId="4" borderId="6" xfId="0" applyNumberFormat="1" applyFill="1" applyBorder="1"/>
    <xf numFmtId="164" fontId="0" fillId="5" borderId="6" xfId="0" applyNumberFormat="1" applyFill="1" applyBorder="1"/>
    <xf numFmtId="0" fontId="0" fillId="5" borderId="6" xfId="0" applyFill="1" applyBorder="1"/>
    <xf numFmtId="0" fontId="3" fillId="0" borderId="9" xfId="0" applyFont="1" applyBorder="1"/>
    <xf numFmtId="164" fontId="0" fillId="2" borderId="2" xfId="0" applyNumberFormat="1" applyFill="1" applyBorder="1"/>
    <xf numFmtId="164" fontId="0" fillId="2" borderId="10" xfId="0" applyNumberFormat="1" applyFill="1" applyBorder="1"/>
    <xf numFmtId="164" fontId="0" fillId="3" borderId="10" xfId="0" applyNumberFormat="1" applyFill="1" applyBorder="1"/>
    <xf numFmtId="164" fontId="0" fillId="4" borderId="10" xfId="0" applyNumberFormat="1" applyFill="1" applyBorder="1"/>
    <xf numFmtId="164" fontId="0" fillId="5" borderId="10" xfId="0" applyNumberFormat="1" applyFill="1" applyBorder="1"/>
    <xf numFmtId="0" fontId="0" fillId="5" borderId="10" xfId="0" applyFill="1" applyBorder="1"/>
    <xf numFmtId="0" fontId="3" fillId="0" borderId="7" xfId="0" applyFont="1" applyBorder="1"/>
    <xf numFmtId="164" fontId="0" fillId="0" borderId="5" xfId="0" applyNumberFormat="1" applyBorder="1"/>
    <xf numFmtId="0" fontId="0" fillId="0" borderId="0" xfId="0" applyFill="1"/>
    <xf numFmtId="0" fontId="1" fillId="0" borderId="0" xfId="0" applyFont="1" applyFill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164" fontId="0" fillId="0" borderId="3" xfId="0" applyNumberFormat="1" applyFill="1" applyBorder="1"/>
    <xf numFmtId="164" fontId="0" fillId="0" borderId="4" xfId="0" applyNumberFormat="1" applyFill="1" applyBorder="1"/>
    <xf numFmtId="164" fontId="0" fillId="0" borderId="6" xfId="0" applyNumberFormat="1" applyFill="1" applyBorder="1"/>
    <xf numFmtId="0" fontId="3" fillId="0" borderId="7" xfId="0" applyFont="1" applyFill="1" applyBorder="1" applyAlignment="1">
      <alignment horizontal="right"/>
    </xf>
    <xf numFmtId="164" fontId="0" fillId="0" borderId="8" xfId="0" applyNumberFormat="1" applyFill="1" applyBorder="1"/>
    <xf numFmtId="0" fontId="0" fillId="0" borderId="0" xfId="0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0" fontId="4" fillId="0" borderId="2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2" fillId="0" borderId="0" xfId="0" applyFont="1"/>
    <xf numFmtId="0" fontId="0" fillId="6" borderId="0" xfId="0" applyFill="1"/>
    <xf numFmtId="0" fontId="5" fillId="0" borderId="0" xfId="0" applyFont="1"/>
    <xf numFmtId="164" fontId="0" fillId="0" borderId="5" xfId="0" applyNumberFormat="1" applyFill="1" applyBorder="1"/>
    <xf numFmtId="164" fontId="0" fillId="0" borderId="9" xfId="0" applyNumberFormat="1" applyFill="1" applyBorder="1"/>
    <xf numFmtId="2" fontId="1" fillId="0" borderId="4" xfId="0" applyNumberFormat="1" applyFont="1" applyFill="1" applyBorder="1"/>
    <xf numFmtId="2" fontId="1" fillId="0" borderId="11" xfId="0" applyNumberFormat="1" applyFont="1" applyFill="1" applyBorder="1"/>
    <xf numFmtId="2" fontId="1" fillId="0" borderId="5" xfId="0" applyNumberFormat="1" applyFont="1" applyFill="1" applyBorder="1"/>
    <xf numFmtId="2" fontId="1" fillId="0" borderId="6" xfId="0" applyNumberFormat="1" applyFont="1" applyFill="1" applyBorder="1"/>
    <xf numFmtId="2" fontId="1" fillId="0" borderId="9" xfId="0" applyNumberFormat="1" applyFont="1" applyFill="1" applyBorder="1"/>
    <xf numFmtId="2" fontId="1" fillId="0" borderId="8" xfId="0" applyNumberFormat="1" applyFont="1" applyFill="1" applyBorder="1"/>
    <xf numFmtId="2" fontId="1" fillId="0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8DEC6-DD4A-4F3A-8309-07EF707ABC20}">
  <dimension ref="A2:K40"/>
  <sheetViews>
    <sheetView tabSelected="1" workbookViewId="0">
      <selection activeCell="F22" sqref="F22"/>
    </sheetView>
  </sheetViews>
  <sheetFormatPr defaultRowHeight="13.8" x14ac:dyDescent="0.3"/>
  <cols>
    <col min="1" max="1" width="36.109375" customWidth="1"/>
    <col min="2" max="2" width="7.109375" bestFit="1" customWidth="1"/>
    <col min="3" max="3" width="50.44140625" bestFit="1" customWidth="1"/>
    <col min="4" max="4" width="9.33203125" bestFit="1" customWidth="1"/>
    <col min="7" max="7" width="31.44140625" customWidth="1"/>
    <col min="9" max="9" width="8" customWidth="1"/>
    <col min="10" max="10" width="12.6640625" customWidth="1"/>
  </cols>
  <sheetData>
    <row r="2" spans="1:10" x14ac:dyDescent="0.3">
      <c r="C2" s="4" t="s">
        <v>9</v>
      </c>
      <c r="D2" t="s">
        <v>14</v>
      </c>
    </row>
    <row r="3" spans="1:10" x14ac:dyDescent="0.3">
      <c r="A3" s="27"/>
      <c r="B3" s="27"/>
      <c r="C3" s="42" t="s">
        <v>10</v>
      </c>
      <c r="D3" t="s">
        <v>15</v>
      </c>
      <c r="E3" s="36"/>
      <c r="F3" s="28"/>
      <c r="G3" s="28" t="s">
        <v>22</v>
      </c>
      <c r="H3" s="28"/>
    </row>
    <row r="4" spans="1:10" x14ac:dyDescent="0.3">
      <c r="A4" s="27"/>
      <c r="B4" s="29" t="s">
        <v>0</v>
      </c>
      <c r="C4" s="30" t="s">
        <v>1</v>
      </c>
      <c r="D4" s="30" t="s">
        <v>2</v>
      </c>
      <c r="E4" s="36"/>
      <c r="F4" s="40" t="s">
        <v>0</v>
      </c>
      <c r="G4" s="40" t="s">
        <v>1</v>
      </c>
      <c r="H4" s="40" t="s">
        <v>2</v>
      </c>
    </row>
    <row r="5" spans="1:10" x14ac:dyDescent="0.3">
      <c r="A5" s="43" t="s">
        <v>19</v>
      </c>
      <c r="B5" s="31">
        <v>88333.333333333314</v>
      </c>
      <c r="C5" s="32">
        <v>146666.66666666666</v>
      </c>
      <c r="D5" s="32">
        <v>159666.66666666666</v>
      </c>
      <c r="E5" s="36"/>
      <c r="F5" s="47">
        <f>B5/A37*100</f>
        <v>0.17207792207792313</v>
      </c>
      <c r="G5" s="47">
        <f>C5/A38*100</f>
        <v>0.87999999999998235</v>
      </c>
      <c r="H5" s="47">
        <f>D5/A39*100</f>
        <v>0.65616438356165285</v>
      </c>
    </row>
    <row r="6" spans="1:10" x14ac:dyDescent="0.3">
      <c r="A6" s="42" t="s">
        <v>20</v>
      </c>
      <c r="B6" s="31">
        <v>79333.333333333328</v>
      </c>
      <c r="C6" s="32">
        <v>290000</v>
      </c>
      <c r="D6" s="32">
        <v>197333.33333333337</v>
      </c>
      <c r="E6" s="36"/>
      <c r="F6" s="47">
        <f>B6/A37*100</f>
        <v>0.15454545454545554</v>
      </c>
      <c r="G6" s="47">
        <f>C6/A38*100</f>
        <v>1.7399999999999651</v>
      </c>
      <c r="H6" s="47">
        <f>D6/A39*100</f>
        <v>0.81095890410960036</v>
      </c>
    </row>
    <row r="7" spans="1:10" x14ac:dyDescent="0.3">
      <c r="A7" s="44"/>
      <c r="B7" s="31">
        <v>93000</v>
      </c>
      <c r="C7" s="32">
        <v>240000</v>
      </c>
      <c r="D7" s="32">
        <v>180000</v>
      </c>
      <c r="E7" s="36"/>
      <c r="F7" s="48">
        <f>B7/A37*100</f>
        <v>0.18116883116883234</v>
      </c>
      <c r="G7" s="48">
        <f>C7/A38*100</f>
        <v>1.4399999999999711</v>
      </c>
      <c r="H7" s="48">
        <f>D7/A39*100</f>
        <v>0.73972602739727045</v>
      </c>
    </row>
    <row r="8" spans="1:10" x14ac:dyDescent="0.3">
      <c r="A8" s="27"/>
      <c r="B8" s="45">
        <f>AVERAGE(B5:B7)</f>
        <v>86888.888888888876</v>
      </c>
      <c r="C8" s="33">
        <f>AVERAGE(C5:C7)</f>
        <v>225555.55555555553</v>
      </c>
      <c r="D8" s="46">
        <f>AVERAGE(D5:D7)</f>
        <v>179000</v>
      </c>
      <c r="E8" s="36"/>
      <c r="F8" s="49">
        <f>AVERAGE(F5:F7)</f>
        <v>0.16926406926407034</v>
      </c>
      <c r="G8" s="50">
        <f>AVERAGE(G5:G7)</f>
        <v>1.3533333333333062</v>
      </c>
      <c r="H8" s="51">
        <f>AVERAGE(H5:H7)</f>
        <v>0.73561643835617463</v>
      </c>
      <c r="I8" s="42" t="s">
        <v>8</v>
      </c>
      <c r="J8" t="s">
        <v>23</v>
      </c>
    </row>
    <row r="9" spans="1:10" x14ac:dyDescent="0.3">
      <c r="A9" s="27"/>
      <c r="B9" s="27"/>
      <c r="C9" s="27"/>
      <c r="D9" s="27"/>
      <c r="E9" s="36"/>
      <c r="F9" s="27"/>
      <c r="G9" s="27"/>
      <c r="H9" s="27"/>
      <c r="I9" s="42"/>
    </row>
    <row r="10" spans="1:10" x14ac:dyDescent="0.3">
      <c r="A10" s="27"/>
      <c r="B10" s="27"/>
      <c r="C10" s="27"/>
      <c r="D10" s="27"/>
      <c r="E10" s="27"/>
      <c r="F10" s="27"/>
      <c r="G10" s="27"/>
      <c r="H10" s="27"/>
      <c r="I10" s="42"/>
    </row>
    <row r="11" spans="1:10" x14ac:dyDescent="0.3">
      <c r="A11" s="27"/>
      <c r="B11" s="27"/>
      <c r="C11" s="4" t="s">
        <v>9</v>
      </c>
      <c r="D11" t="s">
        <v>14</v>
      </c>
      <c r="E11" s="27"/>
      <c r="F11" s="27"/>
      <c r="G11" s="27"/>
      <c r="H11" s="27"/>
      <c r="I11" s="42"/>
    </row>
    <row r="12" spans="1:10" x14ac:dyDescent="0.3">
      <c r="A12" s="27"/>
      <c r="B12" s="27"/>
      <c r="C12" s="42" t="s">
        <v>18</v>
      </c>
      <c r="D12" t="s">
        <v>15</v>
      </c>
      <c r="E12" s="27"/>
      <c r="F12" s="27"/>
      <c r="G12" s="28" t="s">
        <v>22</v>
      </c>
      <c r="H12" s="28"/>
      <c r="I12" s="42"/>
    </row>
    <row r="13" spans="1:10" x14ac:dyDescent="0.3">
      <c r="A13" s="27"/>
      <c r="B13" s="29" t="s">
        <v>0</v>
      </c>
      <c r="C13" s="30" t="s">
        <v>1</v>
      </c>
      <c r="D13" s="34" t="s">
        <v>2</v>
      </c>
      <c r="E13" s="27"/>
      <c r="F13" s="39" t="s">
        <v>0</v>
      </c>
      <c r="G13" s="40" t="s">
        <v>1</v>
      </c>
      <c r="H13" s="41" t="s">
        <v>2</v>
      </c>
      <c r="I13" s="42"/>
    </row>
    <row r="14" spans="1:10" x14ac:dyDescent="0.3">
      <c r="A14" s="43" t="s">
        <v>19</v>
      </c>
      <c r="B14" s="31">
        <v>1470000</v>
      </c>
      <c r="C14" s="32">
        <v>19100000</v>
      </c>
      <c r="D14" s="35">
        <v>53666666.666666664</v>
      </c>
      <c r="E14" s="27"/>
      <c r="F14" s="47">
        <f>B14/C37*100</f>
        <v>3.6147540983606263</v>
      </c>
      <c r="G14" s="52">
        <f>C14/C38*100</f>
        <v>102.32142857142674</v>
      </c>
      <c r="H14" s="52">
        <f>D14/C39*100</f>
        <v>102.54777070063759</v>
      </c>
      <c r="I14" s="42"/>
    </row>
    <row r="15" spans="1:10" x14ac:dyDescent="0.3">
      <c r="A15" s="42" t="s">
        <v>20</v>
      </c>
      <c r="B15" s="31">
        <v>1906666.6666666665</v>
      </c>
      <c r="C15" s="32">
        <v>20900000</v>
      </c>
      <c r="D15" s="35">
        <v>53000000</v>
      </c>
      <c r="E15" s="27"/>
      <c r="F15" s="47">
        <f>B15/C37*100</f>
        <v>4.6885245901638957</v>
      </c>
      <c r="G15" s="52">
        <f>C15/C38*100</f>
        <v>111.96428571428372</v>
      </c>
      <c r="H15" s="52">
        <f>D15/C39*100</f>
        <v>101.27388535031912</v>
      </c>
      <c r="I15" s="42"/>
    </row>
    <row r="16" spans="1:10" x14ac:dyDescent="0.3">
      <c r="A16" s="27"/>
      <c r="B16" s="31">
        <v>676666.66666666674</v>
      </c>
      <c r="C16" s="32">
        <v>16266666.666666666</v>
      </c>
      <c r="D16" s="35">
        <v>50000000</v>
      </c>
      <c r="E16" s="27"/>
      <c r="F16" s="48">
        <f>B16/C37*100</f>
        <v>1.6639344262294946</v>
      </c>
      <c r="G16" s="53">
        <f>C16/C38*100</f>
        <v>87.14285714285559</v>
      </c>
      <c r="H16" s="52">
        <f>D16/C40*100</f>
        <v>134.32835820895482</v>
      </c>
      <c r="I16" s="42"/>
    </row>
    <row r="17" spans="1:10" x14ac:dyDescent="0.3">
      <c r="A17" s="27"/>
      <c r="B17" s="45">
        <f>AVERAGE(B14:B16)</f>
        <v>1351111.111111111</v>
      </c>
      <c r="C17" s="33">
        <f>AVERAGE(C14:C16)</f>
        <v>18755555.555555556</v>
      </c>
      <c r="D17" s="46">
        <f>AVERAGE(D14:D16)</f>
        <v>52222222.222222216</v>
      </c>
      <c r="E17" s="27"/>
      <c r="F17" s="49">
        <f>AVERAGE(F14:F16)</f>
        <v>3.3224043715846725</v>
      </c>
      <c r="G17" s="50">
        <f>AVERAGE(G14:G16)</f>
        <v>100.47619047618868</v>
      </c>
      <c r="H17" s="51">
        <f>AVERAGE(H14:H16)</f>
        <v>112.71667141997051</v>
      </c>
      <c r="I17" s="42" t="s">
        <v>8</v>
      </c>
      <c r="J17" t="s">
        <v>23</v>
      </c>
    </row>
    <row r="18" spans="1:10" x14ac:dyDescent="0.3">
      <c r="A18" s="27"/>
      <c r="B18" s="36"/>
      <c r="C18" s="37"/>
      <c r="D18" s="36"/>
      <c r="E18" s="27"/>
      <c r="F18" s="36"/>
      <c r="G18" s="38"/>
      <c r="H18" s="36"/>
      <c r="I18" s="42"/>
    </row>
    <row r="19" spans="1:10" x14ac:dyDescent="0.3">
      <c r="A19" s="27"/>
      <c r="B19" s="36"/>
      <c r="C19" s="4" t="s">
        <v>9</v>
      </c>
      <c r="D19" t="s">
        <v>14</v>
      </c>
      <c r="E19" s="36"/>
      <c r="F19" s="36"/>
      <c r="G19" s="38"/>
      <c r="H19" s="36"/>
      <c r="I19" s="42"/>
    </row>
    <row r="20" spans="1:10" x14ac:dyDescent="0.3">
      <c r="A20" s="27"/>
      <c r="B20" s="27"/>
      <c r="C20" s="42" t="s">
        <v>10</v>
      </c>
      <c r="D20" t="s">
        <v>15</v>
      </c>
      <c r="E20" s="27"/>
      <c r="F20" s="27"/>
      <c r="G20" s="28" t="s">
        <v>22</v>
      </c>
      <c r="H20" s="27"/>
      <c r="I20" s="42"/>
    </row>
    <row r="21" spans="1:10" x14ac:dyDescent="0.3">
      <c r="A21" s="27"/>
      <c r="B21" s="29" t="s">
        <v>0</v>
      </c>
      <c r="C21" s="30" t="s">
        <v>1</v>
      </c>
      <c r="D21" s="30" t="s">
        <v>2</v>
      </c>
      <c r="E21" s="27"/>
      <c r="F21" s="40" t="s">
        <v>0</v>
      </c>
      <c r="G21" s="40" t="s">
        <v>1</v>
      </c>
      <c r="H21" s="41" t="s">
        <v>2</v>
      </c>
      <c r="I21" s="42"/>
    </row>
    <row r="22" spans="1:10" x14ac:dyDescent="0.3">
      <c r="A22" s="43" t="s">
        <v>19</v>
      </c>
      <c r="B22" s="31">
        <v>141000</v>
      </c>
      <c r="C22" s="32">
        <v>416666.66666666663</v>
      </c>
      <c r="D22" s="32">
        <v>290000</v>
      </c>
      <c r="E22" s="27"/>
      <c r="F22" s="47">
        <f>B22/A37*100</f>
        <v>0.27467532467532646</v>
      </c>
      <c r="G22" s="47">
        <f>C22/A38*100</f>
        <v>2.4999999999999498</v>
      </c>
      <c r="H22" s="52">
        <f>D22/A39*100</f>
        <v>1.1917808219178245</v>
      </c>
      <c r="I22" s="42"/>
    </row>
    <row r="23" spans="1:10" x14ac:dyDescent="0.3">
      <c r="A23" s="42" t="s">
        <v>21</v>
      </c>
      <c r="B23" s="31">
        <v>169000</v>
      </c>
      <c r="C23" s="32">
        <v>623333.33333333337</v>
      </c>
      <c r="D23" s="32">
        <v>210000</v>
      </c>
      <c r="E23" s="27"/>
      <c r="F23" s="47">
        <f>B23/A38*100</f>
        <v>1.0139999999999796</v>
      </c>
      <c r="G23" s="47">
        <f>C23/A38*100</f>
        <v>3.7399999999999252</v>
      </c>
      <c r="H23" s="52">
        <f>D23/A39*100</f>
        <v>0.86301369863014887</v>
      </c>
      <c r="I23" s="42"/>
    </row>
    <row r="24" spans="1:10" x14ac:dyDescent="0.3">
      <c r="A24" s="27"/>
      <c r="B24" s="31">
        <v>157666.66666666666</v>
      </c>
      <c r="C24" s="32">
        <v>566666.66666666663</v>
      </c>
      <c r="D24" s="32">
        <v>273333.33333333331</v>
      </c>
      <c r="E24" s="27"/>
      <c r="F24" s="48">
        <f>B24/A39*100</f>
        <v>0.64794520547946088</v>
      </c>
      <c r="G24" s="48">
        <f>C24/A38*100</f>
        <v>3.3999999999999315</v>
      </c>
      <c r="H24" s="52">
        <f>D24/A39*100</f>
        <v>1.1232876712328919</v>
      </c>
      <c r="I24" s="42"/>
    </row>
    <row r="25" spans="1:10" x14ac:dyDescent="0.3">
      <c r="A25" s="27"/>
      <c r="B25" s="45">
        <f>AVERAGE(B22:B24)</f>
        <v>155888.88888888888</v>
      </c>
      <c r="C25" s="33">
        <f>AVERAGE(C22:C24)</f>
        <v>535555.5555555555</v>
      </c>
      <c r="D25" s="46">
        <f>AVERAGE(D22:D24)</f>
        <v>257777.77777777775</v>
      </c>
      <c r="E25" s="27"/>
      <c r="F25" s="49">
        <f>AVERAGE(F22:F24)</f>
        <v>0.64554017671825559</v>
      </c>
      <c r="G25" s="50">
        <f>AVERAGE(G22:G24)</f>
        <v>3.213333333333269</v>
      </c>
      <c r="H25" s="51">
        <f>AVERAGE(H22:H24)</f>
        <v>1.0593607305936217</v>
      </c>
      <c r="I25" s="42" t="s">
        <v>8</v>
      </c>
      <c r="J25" t="s">
        <v>23</v>
      </c>
    </row>
    <row r="26" spans="1:10" x14ac:dyDescent="0.3">
      <c r="A26" s="36"/>
      <c r="B26" s="36"/>
      <c r="C26" s="36"/>
      <c r="D26" s="36"/>
      <c r="E26" s="27"/>
      <c r="F26" s="36"/>
      <c r="G26" s="38"/>
      <c r="H26" s="36"/>
    </row>
    <row r="27" spans="1:10" x14ac:dyDescent="0.3">
      <c r="A27" s="36"/>
      <c r="B27" s="36"/>
      <c r="C27" s="4" t="s">
        <v>9</v>
      </c>
      <c r="D27" t="s">
        <v>14</v>
      </c>
      <c r="E27" s="27"/>
      <c r="F27" s="36"/>
      <c r="G27" s="38"/>
      <c r="H27" s="36"/>
    </row>
    <row r="28" spans="1:10" x14ac:dyDescent="0.3">
      <c r="A28" s="27"/>
      <c r="B28" s="27"/>
      <c r="C28" s="42" t="s">
        <v>18</v>
      </c>
      <c r="D28" t="s">
        <v>15</v>
      </c>
      <c r="E28" s="27"/>
      <c r="F28" s="27"/>
      <c r="G28" s="28" t="s">
        <v>22</v>
      </c>
      <c r="H28" s="27"/>
    </row>
    <row r="29" spans="1:10" x14ac:dyDescent="0.3">
      <c r="A29" s="27"/>
      <c r="B29" s="29" t="s">
        <v>0</v>
      </c>
      <c r="C29" s="30" t="s">
        <v>1</v>
      </c>
      <c r="D29" s="30" t="s">
        <v>2</v>
      </c>
      <c r="E29" s="27"/>
      <c r="F29" s="40" t="s">
        <v>0</v>
      </c>
      <c r="G29" s="40" t="s">
        <v>1</v>
      </c>
      <c r="H29" s="40" t="s">
        <v>2</v>
      </c>
    </row>
    <row r="30" spans="1:10" x14ac:dyDescent="0.3">
      <c r="A30" s="43" t="s">
        <v>19</v>
      </c>
      <c r="B30" s="31">
        <v>109000</v>
      </c>
      <c r="C30" s="32">
        <v>510000</v>
      </c>
      <c r="D30" s="32">
        <v>1336666.6666666665</v>
      </c>
      <c r="E30" s="27"/>
      <c r="F30" s="47">
        <f>B30/C37*100</f>
        <v>0.26803278688524373</v>
      </c>
      <c r="G30" s="47">
        <f>C30/C38*100</f>
        <v>2.7321428571428084</v>
      </c>
      <c r="H30" s="47">
        <f>D30/C39*100</f>
        <v>2.5541401273885511</v>
      </c>
    </row>
    <row r="31" spans="1:10" x14ac:dyDescent="0.3">
      <c r="A31" s="42" t="s">
        <v>21</v>
      </c>
      <c r="B31" s="31">
        <v>119000</v>
      </c>
      <c r="C31" s="32">
        <v>710000</v>
      </c>
      <c r="D31" s="32">
        <v>1180000</v>
      </c>
      <c r="E31" s="27"/>
      <c r="F31" s="47">
        <f>B31/C37*100</f>
        <v>0.29262295081966971</v>
      </c>
      <c r="G31" s="47">
        <f>C31/C38*100</f>
        <v>3.8035714285713609</v>
      </c>
      <c r="H31" s="47">
        <f>D31/C39*100</f>
        <v>2.2547770700637084</v>
      </c>
    </row>
    <row r="32" spans="1:10" x14ac:dyDescent="0.3">
      <c r="A32" s="27"/>
      <c r="B32" s="31">
        <v>77666.666666666672</v>
      </c>
      <c r="C32" s="32">
        <v>610000</v>
      </c>
      <c r="D32" s="32">
        <v>1013333.3333333333</v>
      </c>
      <c r="E32" s="27"/>
      <c r="F32" s="48">
        <f>B32/C37*100</f>
        <v>0.19098360655737551</v>
      </c>
      <c r="G32" s="48">
        <f>C32/C39*100</f>
        <v>1.1656050955414088</v>
      </c>
      <c r="H32" s="48">
        <f>D32/C39</f>
        <v>1.9363057324840886E-2</v>
      </c>
    </row>
    <row r="33" spans="1:11" x14ac:dyDescent="0.3">
      <c r="A33" s="27"/>
      <c r="B33" s="45">
        <f>AVERAGE(B30:B32)</f>
        <v>101888.88888888889</v>
      </c>
      <c r="C33" s="33">
        <f>AVERAGE(C30:C32)</f>
        <v>610000</v>
      </c>
      <c r="D33" s="46">
        <f>AVERAGE(D30:D32)</f>
        <v>1176666.6666666667</v>
      </c>
      <c r="E33" s="27"/>
      <c r="F33" s="49">
        <f>AVERAGE(F30:F32)</f>
        <v>0.25054644808742971</v>
      </c>
      <c r="G33" s="50">
        <f>AVERAGE(G30:G32)</f>
        <v>2.5671064604185259</v>
      </c>
      <c r="H33" s="51">
        <f>AVERAGE(H30:H32)</f>
        <v>1.609426751592367</v>
      </c>
      <c r="I33" s="42" t="s">
        <v>8</v>
      </c>
      <c r="J33" t="s">
        <v>23</v>
      </c>
    </row>
    <row r="34" spans="1:11" x14ac:dyDescent="0.3">
      <c r="A34" s="27"/>
      <c r="E34" s="27"/>
    </row>
    <row r="35" spans="1:11" x14ac:dyDescent="0.3">
      <c r="A35" s="4" t="s">
        <v>11</v>
      </c>
      <c r="B35" s="4"/>
      <c r="C35" s="5" t="s">
        <v>11</v>
      </c>
      <c r="D35" s="5"/>
      <c r="E35" s="5"/>
      <c r="F35" s="6" t="s">
        <v>4</v>
      </c>
      <c r="G35" s="6"/>
      <c r="H35" s="7" t="s">
        <v>4</v>
      </c>
      <c r="I35" s="7"/>
    </row>
    <row r="36" spans="1:11" x14ac:dyDescent="0.3">
      <c r="A36" s="8" t="s">
        <v>12</v>
      </c>
      <c r="B36" s="8"/>
      <c r="C36" s="9" t="s">
        <v>13</v>
      </c>
      <c r="D36" s="5"/>
      <c r="E36" s="5"/>
      <c r="F36" s="10" t="s">
        <v>16</v>
      </c>
      <c r="G36" s="10"/>
      <c r="H36" s="11" t="s">
        <v>17</v>
      </c>
      <c r="I36" s="7"/>
    </row>
    <row r="37" spans="1:11" x14ac:dyDescent="0.3">
      <c r="A37" s="12">
        <f xml:space="preserve"> 51333333.333333</f>
        <v>51333333.333333001</v>
      </c>
      <c r="B37" s="13"/>
      <c r="C37" s="14">
        <v>40666666.666666999</v>
      </c>
      <c r="D37" s="14"/>
      <c r="E37" s="14"/>
      <c r="F37" s="15">
        <v>1766666666.6666667</v>
      </c>
      <c r="G37" s="15"/>
      <c r="H37" s="16">
        <v>1266666666.6666667</v>
      </c>
      <c r="I37" s="17"/>
      <c r="J37" s="18" t="s">
        <v>5</v>
      </c>
    </row>
    <row r="38" spans="1:11" x14ac:dyDescent="0.3">
      <c r="A38" s="12">
        <v>16666666.666666999</v>
      </c>
      <c r="B38" s="13"/>
      <c r="C38" s="14">
        <v>18666666.666666999</v>
      </c>
      <c r="D38" s="14"/>
      <c r="E38" s="14"/>
      <c r="F38" s="15">
        <v>666666666.66666663</v>
      </c>
      <c r="G38" s="15"/>
      <c r="H38" s="16">
        <v>610000000</v>
      </c>
      <c r="I38" s="17"/>
      <c r="J38" s="18" t="s">
        <v>6</v>
      </c>
    </row>
    <row r="39" spans="1:11" x14ac:dyDescent="0.3">
      <c r="A39" s="19">
        <v>24333333.333333001</v>
      </c>
      <c r="B39" s="20"/>
      <c r="C39" s="21">
        <v>52333333.333333001</v>
      </c>
      <c r="D39" s="21"/>
      <c r="E39" s="21"/>
      <c r="F39" s="22">
        <v>646666666.66666663</v>
      </c>
      <c r="G39" s="22"/>
      <c r="H39" s="23">
        <v>406666666.66666669</v>
      </c>
      <c r="I39" s="24"/>
      <c r="J39" s="25" t="s">
        <v>7</v>
      </c>
    </row>
    <row r="40" spans="1:11" x14ac:dyDescent="0.3">
      <c r="A40" s="26">
        <f>AVERAGE(A37:A39)</f>
        <v>30777777.777777668</v>
      </c>
      <c r="B40" s="1"/>
      <c r="C40" s="2">
        <f>AVERAGE(C37:C39)</f>
        <v>37222222.222222336</v>
      </c>
      <c r="D40" s="1"/>
      <c r="E40" s="1"/>
      <c r="F40" s="2">
        <f>AVERAGE(F37:F39)</f>
        <v>1026666666.6666666</v>
      </c>
      <c r="G40" s="1"/>
      <c r="H40" s="2">
        <f>AVERAGE(H37:H39)</f>
        <v>761111111.11111116</v>
      </c>
      <c r="I40" s="1"/>
      <c r="J40" s="3" t="s">
        <v>3</v>
      </c>
      <c r="K40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8 Source 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Sousa</dc:creator>
  <cp:lastModifiedBy>Rachel Exley</cp:lastModifiedBy>
  <dcterms:created xsi:type="dcterms:W3CDTF">2021-05-19T11:46:44Z</dcterms:created>
  <dcterms:modified xsi:type="dcterms:W3CDTF">2021-05-28T08:09:20Z</dcterms:modified>
</cp:coreProperties>
</file>