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julia/Desktop/Lab papers-reviews/Mate Ral:EGFR paper /Source data Files/"/>
    </mc:Choice>
  </mc:AlternateContent>
  <xr:revisionPtr revIDLastSave="0" documentId="13_ncr:1_{53594619-DFBF-4147-81A7-D8431F6D15EF}" xr6:coauthVersionLast="45" xr6:coauthVersionMax="46" xr10:uidLastSave="{00000000-0000-0000-0000-000000000000}"/>
  <bookViews>
    <workbookView xWindow="3100" yWindow="460" windowWidth="22140" windowHeight="15440" activeTab="3" xr2:uid="{00000000-000D-0000-FFFF-FFFF00000000}"/>
  </bookViews>
  <sheets>
    <sheet name="A" sheetId="1" r:id="rId1"/>
    <sheet name="D" sheetId="2" r:id="rId2"/>
    <sheet name="F" sheetId="3" r:id="rId3"/>
    <sheet name="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9" i="4" l="1"/>
  <c r="A45" i="4"/>
  <c r="A41" i="4"/>
  <c r="A37" i="4"/>
  <c r="E33" i="4"/>
  <c r="B32" i="4"/>
  <c r="C31" i="4"/>
  <c r="J33" i="4" s="1"/>
  <c r="A31" i="4"/>
  <c r="C27" i="4"/>
  <c r="H29" i="4" s="1"/>
  <c r="A27" i="4"/>
  <c r="I25" i="4"/>
  <c r="G24" i="4"/>
  <c r="C23" i="4"/>
  <c r="F25" i="4" s="1"/>
  <c r="A23" i="4"/>
  <c r="J21" i="4"/>
  <c r="G21" i="4"/>
  <c r="A21" i="4"/>
  <c r="I20" i="4"/>
  <c r="G20" i="4"/>
  <c r="D20" i="4"/>
  <c r="C19" i="4"/>
  <c r="D21" i="4" s="1"/>
  <c r="A19" i="4"/>
  <c r="I24" i="4" l="1"/>
  <c r="C32" i="4"/>
  <c r="G33" i="4"/>
  <c r="J24" i="4"/>
  <c r="E32" i="4"/>
  <c r="H33" i="4"/>
  <c r="B21" i="4"/>
  <c r="A24" i="4"/>
  <c r="C41" i="4" s="1"/>
  <c r="F42" i="4" s="1"/>
  <c r="A25" i="4"/>
  <c r="E28" i="4"/>
  <c r="G32" i="4"/>
  <c r="I33" i="4"/>
  <c r="A20" i="4"/>
  <c r="C21" i="4"/>
  <c r="B24" i="4"/>
  <c r="C25" i="4"/>
  <c r="C29" i="4"/>
  <c r="I32" i="4"/>
  <c r="C20" i="4"/>
  <c r="E21" i="4"/>
  <c r="C24" i="4"/>
  <c r="D25" i="4"/>
  <c r="J32" i="4"/>
  <c r="E24" i="4"/>
  <c r="A33" i="4"/>
  <c r="E25" i="4"/>
  <c r="E20" i="4"/>
  <c r="I21" i="4"/>
  <c r="F24" i="4"/>
  <c r="G25" i="4"/>
  <c r="A32" i="4"/>
  <c r="C33" i="4"/>
  <c r="A29" i="4"/>
  <c r="C28" i="4"/>
  <c r="I29" i="4"/>
  <c r="H20" i="4"/>
  <c r="F21" i="4"/>
  <c r="H25" i="4"/>
  <c r="D28" i="4"/>
  <c r="B29" i="4"/>
  <c r="J29" i="4"/>
  <c r="F32" i="4"/>
  <c r="D33" i="4"/>
  <c r="B20" i="4"/>
  <c r="J20" i="4"/>
  <c r="H21" i="4"/>
  <c r="D24" i="4"/>
  <c r="B25" i="4"/>
  <c r="J25" i="4"/>
  <c r="F28" i="4"/>
  <c r="D29" i="4"/>
  <c r="H32" i="4"/>
  <c r="F33" i="4"/>
  <c r="G28" i="4"/>
  <c r="E29" i="4"/>
  <c r="H28" i="4"/>
  <c r="A28" i="4"/>
  <c r="I28" i="4"/>
  <c r="G29" i="4"/>
  <c r="F29" i="4"/>
  <c r="F20" i="4"/>
  <c r="H24" i="4"/>
  <c r="B28" i="4"/>
  <c r="J28" i="4"/>
  <c r="D32" i="4"/>
  <c r="B33" i="4"/>
  <c r="H42" i="4" l="1"/>
  <c r="C49" i="4"/>
  <c r="J43" i="4"/>
  <c r="E43" i="4"/>
  <c r="E42" i="4"/>
  <c r="A43" i="4"/>
  <c r="B43" i="4"/>
  <c r="A42" i="4"/>
  <c r="D43" i="4"/>
  <c r="C43" i="4"/>
  <c r="J42" i="4"/>
  <c r="C42" i="4"/>
  <c r="F43" i="4"/>
  <c r="H43" i="4"/>
  <c r="I42" i="4"/>
  <c r="D42" i="4"/>
  <c r="G43" i="4"/>
  <c r="I43" i="4"/>
  <c r="B42" i="4"/>
  <c r="C37" i="4"/>
  <c r="F39" i="4" s="1"/>
  <c r="H38" i="4"/>
  <c r="G42" i="4"/>
  <c r="C45" i="4"/>
  <c r="C46" i="4" s="1"/>
  <c r="J38" i="4" l="1"/>
  <c r="H46" i="4"/>
  <c r="I47" i="4"/>
  <c r="D51" i="4"/>
  <c r="G61" i="4"/>
  <c r="G62" i="4"/>
  <c r="E38" i="4"/>
  <c r="D38" i="4"/>
  <c r="J39" i="4"/>
  <c r="G38" i="4"/>
  <c r="I39" i="4"/>
  <c r="B39" i="4"/>
  <c r="I38" i="4"/>
  <c r="A38" i="4"/>
  <c r="C38" i="4"/>
  <c r="C39" i="4"/>
  <c r="A39" i="4"/>
  <c r="D39" i="4"/>
  <c r="G39" i="4"/>
  <c r="E39" i="4"/>
  <c r="B38" i="4"/>
  <c r="F47" i="4"/>
  <c r="F51" i="4"/>
  <c r="E61" i="4"/>
  <c r="E62" i="4"/>
  <c r="B47" i="4"/>
  <c r="F46" i="4"/>
  <c r="D47" i="4"/>
  <c r="G47" i="4"/>
  <c r="C61" i="4"/>
  <c r="C62" i="4"/>
  <c r="A62" i="4"/>
  <c r="A61" i="4"/>
  <c r="H50" i="4"/>
  <c r="D50" i="4"/>
  <c r="D46" i="4"/>
  <c r="J47" i="4"/>
  <c r="H47" i="4"/>
  <c r="E46" i="4"/>
  <c r="I50" i="4"/>
  <c r="J50" i="4"/>
  <c r="J51" i="4"/>
  <c r="G50" i="4"/>
  <c r="A51" i="4"/>
  <c r="E51" i="4"/>
  <c r="I51" i="4"/>
  <c r="B50" i="4"/>
  <c r="E50" i="4"/>
  <c r="C50" i="4"/>
  <c r="A50" i="4"/>
  <c r="G51" i="4"/>
  <c r="C51" i="4"/>
  <c r="H51" i="4"/>
  <c r="C47" i="4"/>
  <c r="A46" i="4"/>
  <c r="B51" i="4"/>
  <c r="G46" i="4"/>
  <c r="I61" i="4"/>
  <c r="I62" i="4"/>
  <c r="H39" i="4"/>
  <c r="F50" i="4"/>
  <c r="I46" i="4"/>
  <c r="A47" i="4"/>
  <c r="F38" i="4"/>
  <c r="E47" i="4"/>
  <c r="B46" i="4"/>
  <c r="J46" i="4"/>
  <c r="C65" i="4" l="1"/>
  <c r="G57" i="4"/>
  <c r="G58" i="4"/>
  <c r="C69" i="4"/>
  <c r="C70" i="4"/>
  <c r="E70" i="4"/>
  <c r="E69" i="4"/>
  <c r="I66" i="4"/>
  <c r="I65" i="4"/>
  <c r="I57" i="4"/>
  <c r="I58" i="4"/>
  <c r="A69" i="4"/>
  <c r="A70" i="4"/>
  <c r="G65" i="4"/>
  <c r="G66" i="4"/>
  <c r="E58" i="4"/>
  <c r="E57" i="4"/>
  <c r="A58" i="4"/>
  <c r="A57" i="4"/>
  <c r="C66" i="4"/>
  <c r="I70" i="4"/>
  <c r="I69" i="4"/>
  <c r="A65" i="4"/>
  <c r="A66" i="4"/>
  <c r="E65" i="4"/>
  <c r="E66" i="4"/>
  <c r="C58" i="4"/>
  <c r="C57" i="4"/>
  <c r="G70" i="4"/>
  <c r="G69" i="4"/>
</calcChain>
</file>

<file path=xl/sharedStrings.xml><?xml version="1.0" encoding="utf-8"?>
<sst xmlns="http://schemas.openxmlformats.org/spreadsheetml/2006/main" count="41" uniqueCount="17">
  <si>
    <t>Control</t>
  </si>
  <si>
    <t>RalA-RNAi(1)</t>
  </si>
  <si>
    <t>RalAwt(1)</t>
  </si>
  <si>
    <t>EGFR1</t>
  </si>
  <si>
    <t>siNT -EGF</t>
  </si>
  <si>
    <t>siNT + EGF</t>
  </si>
  <si>
    <t>siRalA+RalB -EGF</t>
  </si>
  <si>
    <t>siRalA+RalB +EGF</t>
  </si>
  <si>
    <t>BLANK haVb3=</t>
  </si>
  <si>
    <t>tot=</t>
  </si>
  <si>
    <t>TOTAL</t>
  </si>
  <si>
    <t>0 MIN</t>
  </si>
  <si>
    <t>7.5 MIN</t>
  </si>
  <si>
    <t>15 MIN</t>
  </si>
  <si>
    <t>22.5 MIN</t>
  </si>
  <si>
    <t>Mean+-sem</t>
  </si>
  <si>
    <r>
      <t xml:space="preserve">H1299; </t>
    </r>
    <r>
      <rPr>
        <i/>
        <sz val="11"/>
        <color theme="1"/>
        <rFont val="Calibri"/>
        <family val="2"/>
        <scheme val="minor"/>
      </rPr>
      <t>siNT versus siRala+Ralb</t>
    </r>
    <r>
      <rPr>
        <sz val="11"/>
        <color theme="1"/>
        <rFont val="Calibri"/>
        <family val="2"/>
        <scheme val="minor"/>
      </rPr>
      <t>; +/-EGF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</si>
</sst>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Geneva"/>
      <family val="2"/>
    </font>
    <font>
      <i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0" borderId="0" xfId="0" quotePrefix="1" applyNumberFormat="1" applyFont="1"/>
    <xf numFmtId="2" fontId="0" fillId="2" borderId="0" xfId="0" applyNumberFormat="1" applyFill="1"/>
    <xf numFmtId="2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2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workbookViewId="0">
      <selection sqref="A1:C1"/>
    </sheetView>
  </sheetViews>
  <sheetFormatPr baseColWidth="10" defaultColWidth="8.83203125" defaultRowHeight="15" x14ac:dyDescent="0.2"/>
  <sheetData>
    <row r="1" spans="1:3" x14ac:dyDescent="0.2">
      <c r="A1" s="6" t="s">
        <v>0</v>
      </c>
      <c r="B1" s="7"/>
      <c r="C1" s="6" t="s">
        <v>1</v>
      </c>
    </row>
    <row r="2" spans="1:3" x14ac:dyDescent="0.2">
      <c r="A2" s="1">
        <v>1.0033179999999999</v>
      </c>
      <c r="C2" s="1">
        <v>1.1732450000000001</v>
      </c>
    </row>
    <row r="3" spans="1:3" x14ac:dyDescent="0.2">
      <c r="A3" s="1">
        <v>1.0367569999999999</v>
      </c>
      <c r="C3" s="1">
        <v>1.137049</v>
      </c>
    </row>
    <row r="4" spans="1:3" x14ac:dyDescent="0.2">
      <c r="A4" s="1">
        <v>0.93770799999999999</v>
      </c>
      <c r="C4" s="1">
        <v>1.1737169999999999</v>
      </c>
    </row>
    <row r="5" spans="1:3" x14ac:dyDescent="0.2">
      <c r="A5" s="1">
        <v>1.1210819999999999</v>
      </c>
      <c r="C5" s="1">
        <v>1.256615</v>
      </c>
    </row>
    <row r="6" spans="1:3" x14ac:dyDescent="0.2">
      <c r="A6" s="1">
        <v>1.1310089999999999</v>
      </c>
      <c r="C6" s="1">
        <v>0.98916099999999996</v>
      </c>
    </row>
    <row r="7" spans="1:3" x14ac:dyDescent="0.2">
      <c r="A7" s="1">
        <v>1.181837</v>
      </c>
      <c r="C7" s="1">
        <v>1.2904230000000001</v>
      </c>
    </row>
    <row r="8" spans="1:3" x14ac:dyDescent="0.2">
      <c r="A8" s="1">
        <v>1.0924309999999999</v>
      </c>
      <c r="C8" s="1">
        <v>1.4257709999999999</v>
      </c>
    </row>
    <row r="9" spans="1:3" x14ac:dyDescent="0.2">
      <c r="A9" s="1">
        <v>1.093043</v>
      </c>
      <c r="C9" s="1">
        <v>1.046748</v>
      </c>
    </row>
    <row r="10" spans="1:3" x14ac:dyDescent="0.2">
      <c r="A10" s="1">
        <v>0.99389400000000006</v>
      </c>
      <c r="C10" s="1">
        <v>1.1206940000000001</v>
      </c>
    </row>
    <row r="11" spans="1:3" x14ac:dyDescent="0.2">
      <c r="A11" s="1">
        <v>1.0669519999999999</v>
      </c>
      <c r="C11" s="1">
        <v>1.1276660000000001</v>
      </c>
    </row>
    <row r="12" spans="1:3" x14ac:dyDescent="0.2">
      <c r="A12" s="1">
        <v>1.0015849999999999</v>
      </c>
      <c r="C12" s="1">
        <v>1.1781029999999999</v>
      </c>
    </row>
    <row r="13" spans="1:3" x14ac:dyDescent="0.2">
      <c r="A13" s="1">
        <v>1.1563779999999999</v>
      </c>
      <c r="C13" s="1">
        <v>1.132155</v>
      </c>
    </row>
    <row r="14" spans="1:3" x14ac:dyDescent="0.2">
      <c r="A14" s="1">
        <v>0.74792400000000003</v>
      </c>
      <c r="C14" s="1">
        <v>0.93730000000000002</v>
      </c>
    </row>
    <row r="15" spans="1:3" x14ac:dyDescent="0.2">
      <c r="A15" s="1">
        <v>0.99074700000000004</v>
      </c>
      <c r="C15" s="1">
        <v>1.090587</v>
      </c>
    </row>
    <row r="16" spans="1:3" x14ac:dyDescent="0.2">
      <c r="A16" s="1">
        <v>1.0502819999999999</v>
      </c>
      <c r="C16" s="1">
        <v>1.1620969999999999</v>
      </c>
    </row>
    <row r="17" spans="1:3" x14ac:dyDescent="0.2">
      <c r="A17" s="1">
        <v>0.90899600000000003</v>
      </c>
      <c r="C17" s="1">
        <v>1.086036</v>
      </c>
    </row>
    <row r="18" spans="1:3" x14ac:dyDescent="0.2">
      <c r="A18" s="1">
        <v>1.2243139999999999</v>
      </c>
      <c r="C18" s="1">
        <v>1.09013</v>
      </c>
    </row>
    <row r="19" spans="1:3" x14ac:dyDescent="0.2">
      <c r="A19" s="1">
        <v>0.92242100000000005</v>
      </c>
      <c r="C19" s="1">
        <v>1.067234</v>
      </c>
    </row>
    <row r="20" spans="1:3" x14ac:dyDescent="0.2">
      <c r="A20" s="1">
        <v>1.104781</v>
      </c>
      <c r="C20" s="1">
        <v>1.132258</v>
      </c>
    </row>
    <row r="21" spans="1:3" x14ac:dyDescent="0.2">
      <c r="A21" s="1">
        <v>1.1543460000000001</v>
      </c>
      <c r="C21" s="1">
        <v>1.1343160000000001</v>
      </c>
    </row>
    <row r="22" spans="1:3" x14ac:dyDescent="0.2">
      <c r="A22" s="1">
        <v>1.0632029999999999</v>
      </c>
      <c r="C22" s="1">
        <v>0.894675</v>
      </c>
    </row>
    <row r="23" spans="1:3" x14ac:dyDescent="0.2">
      <c r="A23" s="1">
        <v>0.86473100000000003</v>
      </c>
      <c r="C23" s="1">
        <v>1.250178</v>
      </c>
    </row>
    <row r="24" spans="1:3" x14ac:dyDescent="0.2">
      <c r="A24" s="1">
        <v>1.1045180000000001</v>
      </c>
      <c r="C24" s="1">
        <v>1.492175</v>
      </c>
    </row>
    <row r="25" spans="1:3" x14ac:dyDescent="0.2">
      <c r="A25" s="1">
        <v>0.93973099999999998</v>
      </c>
      <c r="C25" s="1">
        <v>1.2072560000000001</v>
      </c>
    </row>
    <row r="26" spans="1:3" x14ac:dyDescent="0.2">
      <c r="A26" s="1">
        <v>1.175187</v>
      </c>
      <c r="C26" s="1">
        <v>1.084497</v>
      </c>
    </row>
    <row r="27" spans="1:3" x14ac:dyDescent="0.2">
      <c r="A27" s="1">
        <v>1.241744</v>
      </c>
      <c r="C27" s="1">
        <v>1.1896960000000001</v>
      </c>
    </row>
    <row r="28" spans="1:3" x14ac:dyDescent="0.2">
      <c r="A28" s="1">
        <v>1.5543819999999999</v>
      </c>
      <c r="C28" s="1">
        <v>1.1684330000000001</v>
      </c>
    </row>
    <row r="29" spans="1:3" x14ac:dyDescent="0.2">
      <c r="A29" s="1">
        <v>1.1848460000000001</v>
      </c>
      <c r="C29" s="1">
        <v>1.0014940000000001</v>
      </c>
    </row>
    <row r="30" spans="1:3" x14ac:dyDescent="0.2">
      <c r="A30" s="1">
        <v>1.089869</v>
      </c>
      <c r="C30" s="1">
        <v>1.301213</v>
      </c>
    </row>
    <row r="31" spans="1:3" x14ac:dyDescent="0.2">
      <c r="A31" s="1">
        <v>1.031196</v>
      </c>
      <c r="C31" s="1">
        <v>1.0307789999999999</v>
      </c>
    </row>
    <row r="32" spans="1:3" x14ac:dyDescent="0.2">
      <c r="A32" s="1">
        <v>0.90794900000000001</v>
      </c>
      <c r="C32" s="1">
        <v>1.083709</v>
      </c>
    </row>
    <row r="33" spans="1:3" x14ac:dyDescent="0.2">
      <c r="A33" s="1">
        <v>1.043013</v>
      </c>
      <c r="C33" s="1">
        <v>0.89071800000000001</v>
      </c>
    </row>
    <row r="34" spans="1:3" x14ac:dyDescent="0.2">
      <c r="A34" s="1">
        <v>0.982128</v>
      </c>
      <c r="C34" s="1">
        <v>0.98175000000000001</v>
      </c>
    </row>
    <row r="35" spans="1:3" x14ac:dyDescent="0.2">
      <c r="A35" s="1">
        <v>0.99071200000000004</v>
      </c>
      <c r="C35" s="1">
        <v>1.0948119999999999</v>
      </c>
    </row>
    <row r="36" spans="1:3" x14ac:dyDescent="0.2">
      <c r="A36" s="1">
        <v>1.2583690000000001</v>
      </c>
      <c r="C36" s="1">
        <v>1.1527719999999999</v>
      </c>
    </row>
    <row r="37" spans="1:3" x14ac:dyDescent="0.2">
      <c r="A37" s="1">
        <v>0.97828400000000004</v>
      </c>
      <c r="C37" s="1">
        <v>0.96028400000000003</v>
      </c>
    </row>
    <row r="38" spans="1:3" x14ac:dyDescent="0.2">
      <c r="A38" s="1">
        <v>0.92084999999999995</v>
      </c>
      <c r="C38" s="1">
        <v>1.1737610000000001</v>
      </c>
    </row>
    <row r="39" spans="1:3" x14ac:dyDescent="0.2">
      <c r="A39" s="1">
        <v>0.97664099999999998</v>
      </c>
      <c r="C39" s="1">
        <v>1.152836</v>
      </c>
    </row>
    <row r="40" spans="1:3" x14ac:dyDescent="0.2">
      <c r="A40" s="1">
        <v>0.74741999999999997</v>
      </c>
      <c r="C40" s="1">
        <v>1.065895</v>
      </c>
    </row>
    <row r="41" spans="1:3" x14ac:dyDescent="0.2">
      <c r="A41" s="1">
        <v>1.0387999999999999</v>
      </c>
      <c r="C41" s="1">
        <v>0.85175100000000004</v>
      </c>
    </row>
    <row r="42" spans="1:3" x14ac:dyDescent="0.2">
      <c r="A42" s="1">
        <v>0.95643299999999998</v>
      </c>
      <c r="C42" s="1">
        <v>0.86549600000000004</v>
      </c>
    </row>
    <row r="43" spans="1:3" x14ac:dyDescent="0.2">
      <c r="A43" s="1">
        <v>0.93758399999999997</v>
      </c>
    </row>
    <row r="44" spans="1:3" x14ac:dyDescent="0.2">
      <c r="A44" s="1">
        <v>0.84882500000000005</v>
      </c>
    </row>
    <row r="45" spans="1:3" x14ac:dyDescent="0.2">
      <c r="A45" s="1">
        <v>0.87627600000000005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CEA5-CD92-405A-96CA-94FF03487BBB}">
  <dimension ref="A1:C27"/>
  <sheetViews>
    <sheetView workbookViewId="0">
      <selection sqref="A1:C1"/>
    </sheetView>
  </sheetViews>
  <sheetFormatPr baseColWidth="10" defaultColWidth="8.83203125" defaultRowHeight="15" x14ac:dyDescent="0.2"/>
  <sheetData>
    <row r="1" spans="1:3" x14ac:dyDescent="0.2">
      <c r="A1" s="6" t="s">
        <v>0</v>
      </c>
      <c r="B1" s="7"/>
      <c r="C1" s="6" t="s">
        <v>1</v>
      </c>
    </row>
    <row r="2" spans="1:3" x14ac:dyDescent="0.2">
      <c r="A2" s="1">
        <v>0.87060400000000004</v>
      </c>
      <c r="C2" s="1">
        <v>0.83405700000000005</v>
      </c>
    </row>
    <row r="3" spans="1:3" x14ac:dyDescent="0.2">
      <c r="A3" s="1">
        <v>0.76529700000000001</v>
      </c>
      <c r="C3" s="1">
        <v>1.1115930000000001</v>
      </c>
    </row>
    <row r="4" spans="1:3" x14ac:dyDescent="0.2">
      <c r="A4" s="1">
        <v>0.74269700000000005</v>
      </c>
      <c r="C4" s="1">
        <v>0.99035700000000004</v>
      </c>
    </row>
    <row r="5" spans="1:3" x14ac:dyDescent="0.2">
      <c r="A5" s="1">
        <v>1.079523</v>
      </c>
      <c r="C5" s="1">
        <v>0.82987100000000003</v>
      </c>
    </row>
    <row r="6" spans="1:3" x14ac:dyDescent="0.2">
      <c r="A6" s="1">
        <v>0.69684999999999997</v>
      </c>
      <c r="C6" s="1">
        <v>1.3559779999999999</v>
      </c>
    </row>
    <row r="7" spans="1:3" x14ac:dyDescent="0.2">
      <c r="A7" s="1">
        <v>0.88642200000000004</v>
      </c>
      <c r="C7" s="1">
        <v>0.90951099999999996</v>
      </c>
    </row>
    <row r="8" spans="1:3" x14ac:dyDescent="0.2">
      <c r="A8" s="1">
        <v>0.71011199999999997</v>
      </c>
      <c r="C8" s="1">
        <v>0.83046799999999998</v>
      </c>
    </row>
    <row r="9" spans="1:3" x14ac:dyDescent="0.2">
      <c r="A9" s="1">
        <v>1.055631</v>
      </c>
      <c r="C9" s="1">
        <v>0.96649399999999996</v>
      </c>
    </row>
    <row r="10" spans="1:3" x14ac:dyDescent="0.2">
      <c r="A10" s="1">
        <v>0.89835399999999999</v>
      </c>
      <c r="C10" s="1">
        <v>0.87719400000000003</v>
      </c>
    </row>
    <row r="11" spans="1:3" x14ac:dyDescent="0.2">
      <c r="A11" s="1">
        <v>0.97881499999999999</v>
      </c>
      <c r="C11" s="1">
        <v>1.0852360000000001</v>
      </c>
    </row>
    <row r="12" spans="1:3" x14ac:dyDescent="0.2">
      <c r="A12" s="1">
        <v>0.91775799999999996</v>
      </c>
      <c r="C12" s="1">
        <v>1.529012</v>
      </c>
    </row>
    <row r="13" spans="1:3" x14ac:dyDescent="0.2">
      <c r="A13" s="1">
        <v>0.86812900000000004</v>
      </c>
      <c r="C13" s="1">
        <v>0.96471799999999996</v>
      </c>
    </row>
    <row r="14" spans="1:3" x14ac:dyDescent="0.2">
      <c r="A14" s="1">
        <v>0.883579</v>
      </c>
      <c r="C14" s="1">
        <v>0.93971400000000005</v>
      </c>
    </row>
    <row r="15" spans="1:3" x14ac:dyDescent="0.2">
      <c r="A15" s="1">
        <v>0.94630400000000003</v>
      </c>
      <c r="C15" s="1">
        <v>0.87889300000000004</v>
      </c>
    </row>
    <row r="16" spans="1:3" x14ac:dyDescent="0.2">
      <c r="A16" s="1">
        <v>0.75582000000000005</v>
      </c>
    </row>
    <row r="17" spans="1:2" x14ac:dyDescent="0.2">
      <c r="A17" s="1">
        <v>0.75287300000000001</v>
      </c>
      <c r="B17" s="1"/>
    </row>
    <row r="18" spans="1:2" x14ac:dyDescent="0.2">
      <c r="A18" s="1">
        <v>0.78568499999999997</v>
      </c>
    </row>
    <row r="19" spans="1:2" x14ac:dyDescent="0.2">
      <c r="A19" s="1">
        <v>0.74395</v>
      </c>
    </row>
    <row r="20" spans="1:2" x14ac:dyDescent="0.2">
      <c r="A20" s="1">
        <v>0.81487399999999999</v>
      </c>
    </row>
    <row r="21" spans="1:2" x14ac:dyDescent="0.2">
      <c r="A21" s="1">
        <v>0.95401400000000003</v>
      </c>
    </row>
    <row r="22" spans="1:2" x14ac:dyDescent="0.2">
      <c r="A22" s="1">
        <v>0.85887100000000005</v>
      </c>
    </row>
    <row r="23" spans="1:2" x14ac:dyDescent="0.2">
      <c r="A23" s="1">
        <v>1.1060319999999999</v>
      </c>
    </row>
    <row r="24" spans="1:2" x14ac:dyDescent="0.2">
      <c r="A24" s="1">
        <v>0.89703100000000002</v>
      </c>
    </row>
    <row r="25" spans="1:2" x14ac:dyDescent="0.2">
      <c r="A25" s="1">
        <v>0.74106899999999998</v>
      </c>
      <c r="B25" s="1"/>
    </row>
    <row r="26" spans="1:2" x14ac:dyDescent="0.2">
      <c r="A26" s="1">
        <v>0.93963799999999997</v>
      </c>
      <c r="B26" s="1"/>
    </row>
    <row r="27" spans="1:2" x14ac:dyDescent="0.2">
      <c r="B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F080-723C-41C5-85BF-4F3224FD23A0}">
  <dimension ref="A1:C21"/>
  <sheetViews>
    <sheetView workbookViewId="0">
      <selection activeCell="E6" sqref="E6"/>
    </sheetView>
  </sheetViews>
  <sheetFormatPr baseColWidth="10" defaultColWidth="8.83203125" defaultRowHeight="15" x14ac:dyDescent="0.2"/>
  <sheetData>
    <row r="1" spans="1:3" x14ac:dyDescent="0.2">
      <c r="A1" s="6" t="s">
        <v>0</v>
      </c>
      <c r="B1" s="7"/>
      <c r="C1" s="6" t="s">
        <v>2</v>
      </c>
    </row>
    <row r="2" spans="1:3" x14ac:dyDescent="0.2">
      <c r="A2" s="1">
        <v>1.0585</v>
      </c>
      <c r="C2" s="1">
        <v>0.92833200000000005</v>
      </c>
    </row>
    <row r="3" spans="1:3" x14ac:dyDescent="0.2">
      <c r="A3" s="1">
        <v>1.051385</v>
      </c>
      <c r="C3" s="1">
        <v>0.95174999999999998</v>
      </c>
    </row>
    <row r="4" spans="1:3" x14ac:dyDescent="0.2">
      <c r="A4" s="1">
        <v>1.091769</v>
      </c>
      <c r="C4" s="1">
        <v>1.0477080000000001</v>
      </c>
    </row>
    <row r="5" spans="1:3" x14ac:dyDescent="0.2">
      <c r="A5" s="1">
        <v>1.1711</v>
      </c>
      <c r="C5" s="1">
        <v>1.0370509999999999</v>
      </c>
    </row>
    <row r="6" spans="1:3" x14ac:dyDescent="0.2">
      <c r="A6" s="1">
        <v>1.040494</v>
      </c>
      <c r="C6" s="1">
        <v>1.0536700000000001</v>
      </c>
    </row>
    <row r="7" spans="1:3" x14ac:dyDescent="0.2">
      <c r="A7" s="1">
        <v>1.192102</v>
      </c>
      <c r="C7" s="1">
        <v>0.97129799999999999</v>
      </c>
    </row>
    <row r="8" spans="1:3" x14ac:dyDescent="0.2">
      <c r="A8" s="1">
        <v>1.0276639999999999</v>
      </c>
      <c r="C8" s="1">
        <v>0.91276199999999996</v>
      </c>
    </row>
    <row r="9" spans="1:3" x14ac:dyDescent="0.2">
      <c r="A9" s="1">
        <v>1.1171260000000001</v>
      </c>
      <c r="C9" s="1">
        <v>0.94805200000000001</v>
      </c>
    </row>
    <row r="10" spans="1:3" x14ac:dyDescent="0.2">
      <c r="A10" s="1">
        <v>1.0310189999999999</v>
      </c>
      <c r="C10" s="1">
        <v>1.0565770000000001</v>
      </c>
    </row>
    <row r="11" spans="1:3" x14ac:dyDescent="0.2">
      <c r="A11" s="1">
        <v>1.0447</v>
      </c>
      <c r="C11" s="1">
        <v>0.92881400000000003</v>
      </c>
    </row>
    <row r="12" spans="1:3" x14ac:dyDescent="0.2">
      <c r="A12" s="1">
        <v>1.0671619999999999</v>
      </c>
      <c r="C12" s="1">
        <v>0.95508700000000002</v>
      </c>
    </row>
    <row r="13" spans="1:3" x14ac:dyDescent="0.2">
      <c r="A13" s="1">
        <v>1.0798490000000001</v>
      </c>
      <c r="C13" s="1">
        <v>1.0136309999999999</v>
      </c>
    </row>
    <row r="14" spans="1:3" x14ac:dyDescent="0.2">
      <c r="A14" s="1">
        <v>1.051015</v>
      </c>
      <c r="C14" s="1">
        <v>1.1439360000000001</v>
      </c>
    </row>
    <row r="15" spans="1:3" x14ac:dyDescent="0.2">
      <c r="A15" s="1">
        <v>1.108778</v>
      </c>
      <c r="C15" s="1">
        <v>1.1153569999999999</v>
      </c>
    </row>
    <row r="16" spans="1:3" x14ac:dyDescent="0.2">
      <c r="C16" s="1">
        <v>1.0931569999999999</v>
      </c>
    </row>
    <row r="17" spans="1:3" x14ac:dyDescent="0.2">
      <c r="A17" s="1"/>
      <c r="C17" s="1">
        <v>1.0534779999999999</v>
      </c>
    </row>
    <row r="18" spans="1:3" x14ac:dyDescent="0.2">
      <c r="A18" s="1"/>
      <c r="C18" s="1">
        <v>1.01763</v>
      </c>
    </row>
    <row r="19" spans="1:3" x14ac:dyDescent="0.2">
      <c r="A19" s="1"/>
      <c r="C19" s="1">
        <v>1.0120260000000001</v>
      </c>
    </row>
    <row r="20" spans="1:3" x14ac:dyDescent="0.2">
      <c r="A20" s="1"/>
      <c r="C20" s="1">
        <v>1.0025520000000001</v>
      </c>
    </row>
    <row r="21" spans="1:3" x14ac:dyDescent="0.2">
      <c r="A21" s="1"/>
      <c r="C21" s="1">
        <v>0.99157300000000004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9526-CE2A-42DA-A5D2-79A251B49948}">
  <dimension ref="A1:K115"/>
  <sheetViews>
    <sheetView tabSelected="1" workbookViewId="0">
      <selection activeCell="J9" sqref="J9"/>
    </sheetView>
  </sheetViews>
  <sheetFormatPr baseColWidth="10" defaultColWidth="8.83203125" defaultRowHeight="15" x14ac:dyDescent="0.2"/>
  <cols>
    <col min="1" max="11" width="6.6640625" style="2" customWidth="1"/>
  </cols>
  <sheetData>
    <row r="1" spans="1:11" s="9" customFormat="1" x14ac:dyDescent="0.2">
      <c r="A1" s="8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">
      <c r="A2" s="3" t="s">
        <v>3</v>
      </c>
    </row>
    <row r="3" spans="1:11" x14ac:dyDescent="0.2">
      <c r="A3" s="3" t="s">
        <v>4</v>
      </c>
    </row>
    <row r="4" spans="1:11" x14ac:dyDescent="0.2">
      <c r="A4">
        <v>0.67900000000000005</v>
      </c>
      <c r="B4">
        <v>0.69</v>
      </c>
      <c r="C4">
        <v>0.04</v>
      </c>
      <c r="D4">
        <v>3.9E-2</v>
      </c>
      <c r="E4">
        <v>9.0999999999999998E-2</v>
      </c>
      <c r="F4">
        <v>0.1</v>
      </c>
      <c r="G4">
        <v>0.217</v>
      </c>
      <c r="H4">
        <v>0.20899999999999999</v>
      </c>
      <c r="I4">
        <v>0.20599999999999999</v>
      </c>
      <c r="J4">
        <v>0.22800000000000001</v>
      </c>
      <c r="K4"/>
    </row>
    <row r="5" spans="1:11" x14ac:dyDescent="0.2">
      <c r="A5">
        <v>0.74199999999999999</v>
      </c>
      <c r="B5">
        <v>0.75600000000000001</v>
      </c>
      <c r="C5">
        <v>3.6999999999999998E-2</v>
      </c>
      <c r="D5">
        <v>3.6999999999999998E-2</v>
      </c>
      <c r="E5">
        <v>9.6000000000000002E-2</v>
      </c>
      <c r="F5">
        <v>0.10299999999999999</v>
      </c>
      <c r="G5">
        <v>0.221</v>
      </c>
      <c r="H5">
        <v>0.215</v>
      </c>
      <c r="I5">
        <v>0.19900000000000001</v>
      </c>
      <c r="J5">
        <v>0.24199999999999999</v>
      </c>
      <c r="K5"/>
    </row>
    <row r="6" spans="1:11" x14ac:dyDescent="0.2">
      <c r="A6" s="3" t="s">
        <v>5</v>
      </c>
      <c r="B6"/>
      <c r="C6"/>
      <c r="D6"/>
      <c r="E6"/>
      <c r="F6"/>
      <c r="G6"/>
      <c r="H6"/>
      <c r="I6"/>
      <c r="J6"/>
      <c r="K6"/>
    </row>
    <row r="7" spans="1:11" x14ac:dyDescent="0.2">
      <c r="A7">
        <v>0.67900000000000005</v>
      </c>
      <c r="B7">
        <v>0.69</v>
      </c>
      <c r="C7">
        <v>0.04</v>
      </c>
      <c r="D7">
        <v>3.9E-2</v>
      </c>
      <c r="E7">
        <v>0.22900000000000001</v>
      </c>
      <c r="F7">
        <v>0.24299999999999999</v>
      </c>
      <c r="G7">
        <v>0.38200000000000001</v>
      </c>
      <c r="H7">
        <v>0.36599999999999999</v>
      </c>
      <c r="I7">
        <v>0.39300000000000002</v>
      </c>
      <c r="J7">
        <v>0.38100000000000001</v>
      </c>
      <c r="K7"/>
    </row>
    <row r="8" spans="1:11" x14ac:dyDescent="0.2">
      <c r="A8">
        <v>0.74199999999999999</v>
      </c>
      <c r="B8">
        <v>0.75600000000000001</v>
      </c>
      <c r="C8">
        <v>3.6999999999999998E-2</v>
      </c>
      <c r="D8">
        <v>3.6999999999999998E-2</v>
      </c>
      <c r="E8">
        <v>0.223</v>
      </c>
      <c r="F8">
        <v>0.25700000000000001</v>
      </c>
      <c r="G8">
        <v>0.36799999999999999</v>
      </c>
      <c r="H8">
        <v>0.38200000000000001</v>
      </c>
      <c r="I8">
        <v>0.41199999999999998</v>
      </c>
      <c r="J8">
        <v>0.39800000000000002</v>
      </c>
      <c r="K8"/>
    </row>
    <row r="9" spans="1:11" x14ac:dyDescent="0.2">
      <c r="A9" s="3" t="s">
        <v>6</v>
      </c>
      <c r="B9"/>
      <c r="C9"/>
      <c r="D9"/>
      <c r="E9"/>
      <c r="F9"/>
      <c r="G9"/>
      <c r="H9"/>
      <c r="I9"/>
      <c r="J9"/>
      <c r="K9"/>
    </row>
    <row r="10" spans="1:11" x14ac:dyDescent="0.2">
      <c r="A10">
        <v>0.77700000000000002</v>
      </c>
      <c r="B10">
        <v>0.79500000000000004</v>
      </c>
      <c r="C10">
        <v>4.2000000000000003E-2</v>
      </c>
      <c r="D10">
        <v>3.9E-2</v>
      </c>
      <c r="E10">
        <v>9.4E-2</v>
      </c>
      <c r="F10">
        <v>0.109</v>
      </c>
      <c r="G10">
        <v>0.20799999999999999</v>
      </c>
      <c r="H10">
        <v>0.20599999999999999</v>
      </c>
      <c r="I10">
        <v>0.219</v>
      </c>
      <c r="J10">
        <v>0.27</v>
      </c>
      <c r="K10"/>
    </row>
    <row r="11" spans="1:11" x14ac:dyDescent="0.2">
      <c r="A11">
        <v>0.73499999999999999</v>
      </c>
      <c r="B11">
        <v>0.80200000000000005</v>
      </c>
      <c r="C11">
        <v>0.04</v>
      </c>
      <c r="D11">
        <v>4.1000000000000002E-2</v>
      </c>
      <c r="E11">
        <v>9.4E-2</v>
      </c>
      <c r="F11">
        <v>0.111</v>
      </c>
      <c r="G11">
        <v>0.20599999999999999</v>
      </c>
      <c r="H11">
        <v>0.20799999999999999</v>
      </c>
      <c r="I11">
        <v>0.216</v>
      </c>
      <c r="J11">
        <v>0.253</v>
      </c>
      <c r="K11"/>
    </row>
    <row r="12" spans="1:11" x14ac:dyDescent="0.2">
      <c r="A12" s="3" t="s">
        <v>7</v>
      </c>
      <c r="B12"/>
      <c r="C12"/>
      <c r="D12"/>
      <c r="E12"/>
      <c r="F12"/>
      <c r="G12"/>
      <c r="H12"/>
      <c r="I12"/>
      <c r="J12"/>
      <c r="K12"/>
    </row>
    <row r="13" spans="1:11" x14ac:dyDescent="0.2">
      <c r="A13">
        <v>0.77700000000000002</v>
      </c>
      <c r="B13">
        <v>0.79500000000000004</v>
      </c>
      <c r="C13">
        <v>4.2000000000000003E-2</v>
      </c>
      <c r="D13">
        <v>3.9E-2</v>
      </c>
      <c r="E13">
        <v>0.20499999999999999</v>
      </c>
      <c r="F13">
        <v>0.23899999999999999</v>
      </c>
      <c r="G13">
        <v>0.35099999999999998</v>
      </c>
      <c r="H13">
        <v>0.36</v>
      </c>
      <c r="I13">
        <v>0.38100000000000001</v>
      </c>
      <c r="J13">
        <v>0.36799999999999999</v>
      </c>
      <c r="K13"/>
    </row>
    <row r="14" spans="1:11" x14ac:dyDescent="0.2">
      <c r="A14">
        <v>0.73499999999999999</v>
      </c>
      <c r="B14">
        <v>0.80200000000000005</v>
      </c>
      <c r="C14">
        <v>0.04</v>
      </c>
      <c r="D14">
        <v>4.1000000000000002E-2</v>
      </c>
      <c r="E14">
        <v>0.18099999999999999</v>
      </c>
      <c r="F14">
        <v>0.23799999999999999</v>
      </c>
      <c r="G14">
        <v>0.318</v>
      </c>
      <c r="H14">
        <v>0.32400000000000001</v>
      </c>
      <c r="I14">
        <v>0.34499999999999997</v>
      </c>
      <c r="J14">
        <v>0.35799999999999998</v>
      </c>
      <c r="K14"/>
    </row>
    <row r="15" spans="1:11" x14ac:dyDescent="0.2">
      <c r="E15"/>
      <c r="H15"/>
    </row>
    <row r="18" spans="1:10" x14ac:dyDescent="0.2">
      <c r="A18" s="3" t="s">
        <v>4</v>
      </c>
    </row>
    <row r="19" spans="1:10" x14ac:dyDescent="0.2">
      <c r="A19" s="2" t="str">
        <f>"-BLANK"</f>
        <v>-BLANK</v>
      </c>
      <c r="B19" s="2" t="s">
        <v>8</v>
      </c>
      <c r="C19" s="2">
        <f>+AVERAGE(C4:D5)</f>
        <v>3.8249999999999999E-2</v>
      </c>
    </row>
    <row r="20" spans="1:10" x14ac:dyDescent="0.2">
      <c r="A20" s="2">
        <f t="shared" ref="A20:I21" si="0">+A4-$C$19</f>
        <v>0.64075000000000004</v>
      </c>
      <c r="B20" s="2">
        <f t="shared" si="0"/>
        <v>0.65174999999999994</v>
      </c>
      <c r="C20" s="2">
        <f t="shared" si="0"/>
        <v>1.7500000000000016E-3</v>
      </c>
      <c r="D20" s="2">
        <f t="shared" si="0"/>
        <v>7.5000000000000067E-4</v>
      </c>
      <c r="E20" s="2">
        <f t="shared" si="0"/>
        <v>5.2749999999999998E-2</v>
      </c>
      <c r="F20" s="2">
        <f t="shared" si="0"/>
        <v>6.1750000000000006E-2</v>
      </c>
      <c r="G20" s="2">
        <f t="shared" si="0"/>
        <v>0.17874999999999999</v>
      </c>
      <c r="H20" s="2">
        <f t="shared" si="0"/>
        <v>0.17074999999999999</v>
      </c>
      <c r="I20" s="2">
        <f t="shared" si="0"/>
        <v>0.16774999999999998</v>
      </c>
      <c r="J20" s="2">
        <f>+J4-$C$19</f>
        <v>0.18975</v>
      </c>
    </row>
    <row r="21" spans="1:10" x14ac:dyDescent="0.2">
      <c r="A21" s="2">
        <f t="shared" si="0"/>
        <v>0.70374999999999999</v>
      </c>
      <c r="B21" s="2">
        <f t="shared" si="0"/>
        <v>0.71775</v>
      </c>
      <c r="C21" s="2">
        <f t="shared" si="0"/>
        <v>-1.2500000000000011E-3</v>
      </c>
      <c r="D21" s="2">
        <f t="shared" si="0"/>
        <v>-1.2500000000000011E-3</v>
      </c>
      <c r="E21" s="2">
        <f t="shared" si="0"/>
        <v>5.7750000000000003E-2</v>
      </c>
      <c r="F21" s="2">
        <f t="shared" si="0"/>
        <v>6.4750000000000002E-2</v>
      </c>
      <c r="G21" s="2">
        <f t="shared" si="0"/>
        <v>0.18275</v>
      </c>
      <c r="H21" s="2">
        <f t="shared" si="0"/>
        <v>0.17674999999999999</v>
      </c>
      <c r="I21" s="2">
        <f t="shared" si="0"/>
        <v>0.16075</v>
      </c>
      <c r="J21" s="2">
        <f>+J5-$C$19</f>
        <v>0.20374999999999999</v>
      </c>
    </row>
    <row r="22" spans="1:10" x14ac:dyDescent="0.2">
      <c r="A22" s="3" t="s">
        <v>5</v>
      </c>
    </row>
    <row r="23" spans="1:10" x14ac:dyDescent="0.2">
      <c r="A23" s="2" t="str">
        <f>"-BLANK"</f>
        <v>-BLANK</v>
      </c>
      <c r="B23" s="2" t="s">
        <v>8</v>
      </c>
      <c r="C23" s="2">
        <f>+AVERAGE(C7:D8)</f>
        <v>3.8249999999999999E-2</v>
      </c>
    </row>
    <row r="24" spans="1:10" x14ac:dyDescent="0.2">
      <c r="A24" s="2">
        <f t="shared" ref="A24:I25" si="1">+A7-$C$23</f>
        <v>0.64075000000000004</v>
      </c>
      <c r="B24" s="2">
        <f t="shared" si="1"/>
        <v>0.65174999999999994</v>
      </c>
      <c r="C24" s="2">
        <f t="shared" si="1"/>
        <v>1.7500000000000016E-3</v>
      </c>
      <c r="D24" s="2">
        <f t="shared" si="1"/>
        <v>7.5000000000000067E-4</v>
      </c>
      <c r="E24" s="2">
        <f t="shared" si="1"/>
        <v>0.19075</v>
      </c>
      <c r="F24" s="2">
        <f t="shared" si="1"/>
        <v>0.20474999999999999</v>
      </c>
      <c r="G24" s="2">
        <f t="shared" si="1"/>
        <v>0.34375</v>
      </c>
      <c r="H24" s="2">
        <f t="shared" si="1"/>
        <v>0.32774999999999999</v>
      </c>
      <c r="I24" s="2">
        <f t="shared" si="1"/>
        <v>0.35475000000000001</v>
      </c>
      <c r="J24" s="2">
        <f>+J7-$C$23</f>
        <v>0.34275</v>
      </c>
    </row>
    <row r="25" spans="1:10" x14ac:dyDescent="0.2">
      <c r="A25" s="2">
        <f t="shared" si="1"/>
        <v>0.70374999999999999</v>
      </c>
      <c r="B25" s="2">
        <f t="shared" si="1"/>
        <v>0.71775</v>
      </c>
      <c r="C25" s="2">
        <f t="shared" si="1"/>
        <v>-1.2500000000000011E-3</v>
      </c>
      <c r="D25" s="2">
        <f t="shared" si="1"/>
        <v>-1.2500000000000011E-3</v>
      </c>
      <c r="E25" s="2">
        <f t="shared" si="1"/>
        <v>0.18475</v>
      </c>
      <c r="F25" s="2">
        <f t="shared" si="1"/>
        <v>0.21875</v>
      </c>
      <c r="G25" s="2">
        <f t="shared" si="1"/>
        <v>0.32974999999999999</v>
      </c>
      <c r="H25" s="2">
        <f t="shared" si="1"/>
        <v>0.34375</v>
      </c>
      <c r="I25" s="2">
        <f t="shared" si="1"/>
        <v>0.37374999999999997</v>
      </c>
      <c r="J25" s="2">
        <f>+J8-$C$23</f>
        <v>0.35975000000000001</v>
      </c>
    </row>
    <row r="26" spans="1:10" x14ac:dyDescent="0.2">
      <c r="A26" s="3" t="s">
        <v>6</v>
      </c>
    </row>
    <row r="27" spans="1:10" x14ac:dyDescent="0.2">
      <c r="A27" s="2" t="str">
        <f>"-BLANK"</f>
        <v>-BLANK</v>
      </c>
      <c r="B27" s="2" t="s">
        <v>8</v>
      </c>
      <c r="C27" s="2">
        <f>+AVERAGE(C10:D11)</f>
        <v>4.0500000000000001E-2</v>
      </c>
    </row>
    <row r="28" spans="1:10" x14ac:dyDescent="0.2">
      <c r="A28" s="2">
        <f t="shared" ref="A28:I29" si="2">+A10-$C$27</f>
        <v>0.73650000000000004</v>
      </c>
      <c r="B28" s="2">
        <f t="shared" si="2"/>
        <v>0.75450000000000006</v>
      </c>
      <c r="C28" s="2">
        <f t="shared" si="2"/>
        <v>1.5000000000000013E-3</v>
      </c>
      <c r="D28" s="2">
        <f t="shared" si="2"/>
        <v>-1.5000000000000013E-3</v>
      </c>
      <c r="E28" s="2">
        <f t="shared" si="2"/>
        <v>5.3499999999999999E-2</v>
      </c>
      <c r="F28" s="4">
        <f t="shared" si="2"/>
        <v>6.8500000000000005E-2</v>
      </c>
      <c r="G28" s="2">
        <f t="shared" si="2"/>
        <v>0.16749999999999998</v>
      </c>
      <c r="H28" s="2">
        <f t="shared" si="2"/>
        <v>0.16549999999999998</v>
      </c>
      <c r="I28" s="2">
        <f t="shared" si="2"/>
        <v>0.17849999999999999</v>
      </c>
      <c r="J28" s="2">
        <f>+J10-$C$27</f>
        <v>0.22950000000000001</v>
      </c>
    </row>
    <row r="29" spans="1:10" x14ac:dyDescent="0.2">
      <c r="A29" s="2">
        <f t="shared" si="2"/>
        <v>0.69450000000000001</v>
      </c>
      <c r="B29" s="2">
        <f t="shared" si="2"/>
        <v>0.76150000000000007</v>
      </c>
      <c r="C29" s="2">
        <f t="shared" si="2"/>
        <v>-5.0000000000000044E-4</v>
      </c>
      <c r="D29" s="2">
        <f t="shared" si="2"/>
        <v>5.0000000000000044E-4</v>
      </c>
      <c r="E29" s="2">
        <f t="shared" si="2"/>
        <v>5.3499999999999999E-2</v>
      </c>
      <c r="F29" s="4">
        <f t="shared" si="2"/>
        <v>7.0500000000000007E-2</v>
      </c>
      <c r="G29" s="2">
        <f t="shared" si="2"/>
        <v>0.16549999999999998</v>
      </c>
      <c r="H29" s="2">
        <f t="shared" si="2"/>
        <v>0.16749999999999998</v>
      </c>
      <c r="I29" s="2">
        <f t="shared" si="2"/>
        <v>0.17549999999999999</v>
      </c>
      <c r="J29" s="2">
        <f>+J11-$C$27</f>
        <v>0.21249999999999999</v>
      </c>
    </row>
    <row r="30" spans="1:10" x14ac:dyDescent="0.2">
      <c r="A30" s="3" t="s">
        <v>7</v>
      </c>
    </row>
    <row r="31" spans="1:10" x14ac:dyDescent="0.2">
      <c r="A31" s="2" t="str">
        <f>"-BLANK"</f>
        <v>-BLANK</v>
      </c>
      <c r="B31" s="2" t="s">
        <v>8</v>
      </c>
      <c r="C31" s="2">
        <f>+AVERAGE(C13:D14)</f>
        <v>4.0500000000000001E-2</v>
      </c>
    </row>
    <row r="32" spans="1:10" x14ac:dyDescent="0.2">
      <c r="A32" s="2">
        <f>+A13-$C$31</f>
        <v>0.73650000000000004</v>
      </c>
      <c r="B32" s="2">
        <f t="shared" ref="B32:I32" si="3">+B13-$C$31</f>
        <v>0.75450000000000006</v>
      </c>
      <c r="C32" s="2">
        <f t="shared" si="3"/>
        <v>1.5000000000000013E-3</v>
      </c>
      <c r="D32" s="2">
        <f t="shared" si="3"/>
        <v>-1.5000000000000013E-3</v>
      </c>
      <c r="E32" s="2">
        <f t="shared" si="3"/>
        <v>0.16449999999999998</v>
      </c>
      <c r="F32" s="2">
        <f t="shared" si="3"/>
        <v>0.19849999999999998</v>
      </c>
      <c r="G32" s="2">
        <f t="shared" si="3"/>
        <v>0.3105</v>
      </c>
      <c r="H32" s="2">
        <f t="shared" si="3"/>
        <v>0.31950000000000001</v>
      </c>
      <c r="I32" s="2">
        <f t="shared" si="3"/>
        <v>0.34050000000000002</v>
      </c>
      <c r="J32" s="2">
        <f>+J13-$C$31</f>
        <v>0.32750000000000001</v>
      </c>
    </row>
    <row r="33" spans="1:10" x14ac:dyDescent="0.2">
      <c r="A33" s="2">
        <f t="shared" ref="A33:I33" si="4">+A14-$C$31</f>
        <v>0.69450000000000001</v>
      </c>
      <c r="B33" s="2">
        <f t="shared" si="4"/>
        <v>0.76150000000000007</v>
      </c>
      <c r="C33" s="2">
        <f t="shared" si="4"/>
        <v>-5.0000000000000044E-4</v>
      </c>
      <c r="D33" s="2">
        <f t="shared" si="4"/>
        <v>5.0000000000000044E-4</v>
      </c>
      <c r="E33" s="2">
        <f t="shared" si="4"/>
        <v>0.14049999999999999</v>
      </c>
      <c r="F33" s="2">
        <f t="shared" si="4"/>
        <v>0.19749999999999998</v>
      </c>
      <c r="G33" s="2">
        <f t="shared" si="4"/>
        <v>0.27750000000000002</v>
      </c>
      <c r="H33" s="2">
        <f t="shared" si="4"/>
        <v>0.28350000000000003</v>
      </c>
      <c r="I33" s="2">
        <f t="shared" si="4"/>
        <v>0.30449999999999999</v>
      </c>
      <c r="J33" s="2">
        <f>+J14-$C$31</f>
        <v>0.3175</v>
      </c>
    </row>
    <row r="34" spans="1:10" x14ac:dyDescent="0.2">
      <c r="A34" s="5"/>
    </row>
    <row r="36" spans="1:10" x14ac:dyDescent="0.2">
      <c r="A36" s="3" t="s">
        <v>4</v>
      </c>
    </row>
    <row r="37" spans="1:10" x14ac:dyDescent="0.2">
      <c r="A37" s="2" t="str">
        <f>"100% of tot"</f>
        <v>100% of tot</v>
      </c>
      <c r="B37" s="2" t="s">
        <v>9</v>
      </c>
      <c r="C37" s="2">
        <f>+AVERAGE(A20:B21)</f>
        <v>0.67849999999999999</v>
      </c>
    </row>
    <row r="38" spans="1:10" x14ac:dyDescent="0.2">
      <c r="A38" s="2">
        <f>+(A20/$C$37)*100</f>
        <v>94.436256448047175</v>
      </c>
      <c r="B38" s="2">
        <f t="shared" ref="B38:I38" si="5">+(B20/$C$37)*100</f>
        <v>96.057479734708906</v>
      </c>
      <c r="C38" s="2">
        <f t="shared" si="5"/>
        <v>0.2579218865143702</v>
      </c>
      <c r="D38" s="2">
        <f t="shared" si="5"/>
        <v>0.1105379513633015</v>
      </c>
      <c r="E38" s="2">
        <f t="shared" si="5"/>
        <v>7.774502579218864</v>
      </c>
      <c r="F38" s="2">
        <f t="shared" si="5"/>
        <v>9.100957995578483</v>
      </c>
      <c r="G38" s="2">
        <f t="shared" si="5"/>
        <v>26.344878408253496</v>
      </c>
      <c r="H38" s="2">
        <f t="shared" si="5"/>
        <v>25.165806927044947</v>
      </c>
      <c r="I38" s="2">
        <f t="shared" si="5"/>
        <v>24.723655121591744</v>
      </c>
      <c r="J38" s="2">
        <f>+(J20/$C$37)*100</f>
        <v>27.966101694915256</v>
      </c>
    </row>
    <row r="39" spans="1:10" x14ac:dyDescent="0.2">
      <c r="A39" s="2">
        <f t="shared" ref="A39:I39" si="6">+(A21/$C$37)*100</f>
        <v>103.72144436256447</v>
      </c>
      <c r="B39" s="2">
        <f t="shared" si="6"/>
        <v>105.78481945467944</v>
      </c>
      <c r="C39" s="2">
        <f t="shared" si="6"/>
        <v>-0.18422991893883583</v>
      </c>
      <c r="D39" s="2">
        <f t="shared" si="6"/>
        <v>-0.18422991893883583</v>
      </c>
      <c r="E39" s="2">
        <f t="shared" si="6"/>
        <v>8.5114222549742085</v>
      </c>
      <c r="F39" s="2">
        <f t="shared" si="6"/>
        <v>9.5431098010316884</v>
      </c>
      <c r="G39" s="2">
        <f t="shared" si="6"/>
        <v>26.934414148857773</v>
      </c>
      <c r="H39" s="2">
        <f t="shared" si="6"/>
        <v>26.050110537951358</v>
      </c>
      <c r="I39" s="2">
        <f t="shared" si="6"/>
        <v>23.691967575534267</v>
      </c>
      <c r="J39" s="2">
        <f>+(J21/$C$37)*100</f>
        <v>30.029476787030212</v>
      </c>
    </row>
    <row r="40" spans="1:10" x14ac:dyDescent="0.2">
      <c r="A40" s="3" t="s">
        <v>5</v>
      </c>
    </row>
    <row r="41" spans="1:10" x14ac:dyDescent="0.2">
      <c r="A41" s="2" t="str">
        <f>"100% of tot"</f>
        <v>100% of tot</v>
      </c>
      <c r="B41" s="2" t="s">
        <v>9</v>
      </c>
      <c r="C41" s="2">
        <f>+AVERAGE(A24:B25)</f>
        <v>0.67849999999999999</v>
      </c>
    </row>
    <row r="42" spans="1:10" x14ac:dyDescent="0.2">
      <c r="A42" s="2">
        <f>+(A24/$C$41)*100</f>
        <v>94.436256448047175</v>
      </c>
      <c r="B42" s="2">
        <f t="shared" ref="B42:I42" si="7">+(B24/$C$41)*100</f>
        <v>96.057479734708906</v>
      </c>
      <c r="C42" s="2">
        <f t="shared" si="7"/>
        <v>0.2579218865143702</v>
      </c>
      <c r="D42" s="2">
        <f t="shared" si="7"/>
        <v>0.1105379513633015</v>
      </c>
      <c r="E42" s="2">
        <f t="shared" si="7"/>
        <v>28.113485630066325</v>
      </c>
      <c r="F42" s="2">
        <f t="shared" si="7"/>
        <v>30.176860722181281</v>
      </c>
      <c r="G42" s="2">
        <f t="shared" si="7"/>
        <v>50.663227708179818</v>
      </c>
      <c r="H42" s="2">
        <f t="shared" si="7"/>
        <v>48.305084745762713</v>
      </c>
      <c r="I42" s="2">
        <f t="shared" si="7"/>
        <v>52.284450994841571</v>
      </c>
      <c r="J42" s="2">
        <f>+(J24/$C$41)*100</f>
        <v>50.515843773028749</v>
      </c>
    </row>
    <row r="43" spans="1:10" x14ac:dyDescent="0.2">
      <c r="A43" s="2">
        <f t="shared" ref="A43:I43" si="8">+(A25/$C$41)*100</f>
        <v>103.72144436256447</v>
      </c>
      <c r="B43" s="2">
        <f t="shared" si="8"/>
        <v>105.78481945467944</v>
      </c>
      <c r="C43" s="2">
        <f t="shared" si="8"/>
        <v>-0.18422991893883583</v>
      </c>
      <c r="D43" s="2">
        <f t="shared" si="8"/>
        <v>-0.18422991893883583</v>
      </c>
      <c r="E43" s="2">
        <f t="shared" si="8"/>
        <v>27.229182019159907</v>
      </c>
      <c r="F43" s="2">
        <f t="shared" si="8"/>
        <v>32.240235814296241</v>
      </c>
      <c r="G43" s="2">
        <f t="shared" si="8"/>
        <v>48.599852616064851</v>
      </c>
      <c r="H43" s="2">
        <f t="shared" si="8"/>
        <v>50.663227708179818</v>
      </c>
      <c r="I43" s="2">
        <f t="shared" si="8"/>
        <v>55.084745762711862</v>
      </c>
      <c r="J43" s="2">
        <f>+(J25/$C$41)*100</f>
        <v>53.021370670596909</v>
      </c>
    </row>
    <row r="44" spans="1:10" x14ac:dyDescent="0.2">
      <c r="A44" s="3" t="s">
        <v>6</v>
      </c>
    </row>
    <row r="45" spans="1:10" x14ac:dyDescent="0.2">
      <c r="A45" s="2" t="str">
        <f>"100% of tot"</f>
        <v>100% of tot</v>
      </c>
      <c r="B45" s="2" t="s">
        <v>9</v>
      </c>
      <c r="C45" s="2">
        <f>+AVERAGE(A28:B29)</f>
        <v>0.73675000000000002</v>
      </c>
    </row>
    <row r="46" spans="1:10" x14ac:dyDescent="0.2">
      <c r="A46" s="2">
        <f>+(A28/$C$45)*100</f>
        <v>99.966067186969795</v>
      </c>
      <c r="B46" s="2">
        <f t="shared" ref="B46:I46" si="9">+(B28/$C$45)*100</f>
        <v>102.40922972514421</v>
      </c>
      <c r="C46" s="2">
        <f t="shared" si="9"/>
        <v>0.2035968781812014</v>
      </c>
      <c r="D46" s="2">
        <f t="shared" si="9"/>
        <v>-0.2035968781812014</v>
      </c>
      <c r="E46" s="2">
        <f t="shared" si="9"/>
        <v>7.2616219884628439</v>
      </c>
      <c r="F46" s="2">
        <f t="shared" si="9"/>
        <v>9.2975907702748568</v>
      </c>
      <c r="G46" s="2">
        <f t="shared" si="9"/>
        <v>22.734984730234135</v>
      </c>
      <c r="H46" s="2">
        <f t="shared" si="9"/>
        <v>22.463522225992534</v>
      </c>
      <c r="I46" s="2">
        <f t="shared" si="9"/>
        <v>24.228028503562943</v>
      </c>
      <c r="J46" s="2">
        <f>+(J28/$C$45)*100</f>
        <v>31.150322361723788</v>
      </c>
    </row>
    <row r="47" spans="1:10" x14ac:dyDescent="0.2">
      <c r="A47" s="2">
        <f t="shared" ref="A47:I47" si="10">+(A29/$C$45)*100</f>
        <v>94.265354597896163</v>
      </c>
      <c r="B47" s="2">
        <f t="shared" si="10"/>
        <v>103.35934848998983</v>
      </c>
      <c r="C47" s="2">
        <f t="shared" si="10"/>
        <v>-6.7865626060400461E-2</v>
      </c>
      <c r="D47" s="2">
        <f t="shared" si="10"/>
        <v>6.7865626060400461E-2</v>
      </c>
      <c r="E47" s="2">
        <f t="shared" si="10"/>
        <v>7.2616219884628439</v>
      </c>
      <c r="F47" s="2">
        <f t="shared" si="10"/>
        <v>9.5690532745164578</v>
      </c>
      <c r="G47" s="2">
        <f t="shared" si="10"/>
        <v>22.463522225992534</v>
      </c>
      <c r="H47" s="2">
        <f t="shared" si="10"/>
        <v>22.734984730234135</v>
      </c>
      <c r="I47" s="2">
        <f t="shared" si="10"/>
        <v>23.820834747200543</v>
      </c>
      <c r="J47" s="2">
        <f>+(J29/$C$45)*100</f>
        <v>28.842891075670174</v>
      </c>
    </row>
    <row r="48" spans="1:10" x14ac:dyDescent="0.2">
      <c r="A48" s="3" t="s">
        <v>7</v>
      </c>
    </row>
    <row r="49" spans="1:10" x14ac:dyDescent="0.2">
      <c r="A49" s="2" t="str">
        <f>"100% of tot"</f>
        <v>100% of tot</v>
      </c>
      <c r="B49" s="2" t="s">
        <v>9</v>
      </c>
      <c r="C49" s="2">
        <f>+AVERAGE(A32:B33)</f>
        <v>0.73675000000000002</v>
      </c>
    </row>
    <row r="50" spans="1:10" x14ac:dyDescent="0.2">
      <c r="A50" s="2">
        <f>+(A32/$C$45)*100</f>
        <v>99.966067186969795</v>
      </c>
      <c r="B50" s="2">
        <f t="shared" ref="B50:I50" si="11">+(B32/$C$45)*100</f>
        <v>102.40922972514421</v>
      </c>
      <c r="C50" s="2">
        <f>+(C32/$C$45)*100</f>
        <v>0.2035968781812014</v>
      </c>
      <c r="D50" s="2">
        <f t="shared" si="11"/>
        <v>-0.2035968781812014</v>
      </c>
      <c r="E50" s="2">
        <f t="shared" si="11"/>
        <v>22.327790973871732</v>
      </c>
      <c r="F50" s="2">
        <f t="shared" si="11"/>
        <v>26.942653545978956</v>
      </c>
      <c r="G50" s="2">
        <f t="shared" si="11"/>
        <v>42.144553783508655</v>
      </c>
      <c r="H50" s="2">
        <f t="shared" si="11"/>
        <v>43.366135052595858</v>
      </c>
      <c r="I50" s="2">
        <f t="shared" si="11"/>
        <v>46.216491347132681</v>
      </c>
      <c r="J50" s="2">
        <f>+(J32/$C$45)*100</f>
        <v>44.451985069562269</v>
      </c>
    </row>
    <row r="51" spans="1:10" x14ac:dyDescent="0.2">
      <c r="A51" s="2">
        <f t="shared" ref="A51:I51" si="12">+(A33/$C$45)*100</f>
        <v>94.265354597896163</v>
      </c>
      <c r="B51" s="2">
        <f t="shared" si="12"/>
        <v>103.35934848998983</v>
      </c>
      <c r="C51" s="2">
        <f t="shared" si="12"/>
        <v>-6.7865626060400461E-2</v>
      </c>
      <c r="D51" s="2">
        <f t="shared" si="12"/>
        <v>6.7865626060400461E-2</v>
      </c>
      <c r="E51" s="2">
        <f t="shared" si="12"/>
        <v>19.070240922972513</v>
      </c>
      <c r="F51" s="2">
        <f t="shared" si="12"/>
        <v>26.806922293858161</v>
      </c>
      <c r="G51" s="2">
        <f t="shared" si="12"/>
        <v>37.665422463522233</v>
      </c>
      <c r="H51" s="2">
        <f t="shared" si="12"/>
        <v>38.479809976247033</v>
      </c>
      <c r="I51" s="2">
        <f t="shared" si="12"/>
        <v>41.330166270783849</v>
      </c>
      <c r="J51" s="2">
        <f>+(J33/$C$45)*100</f>
        <v>43.094672548354254</v>
      </c>
    </row>
    <row r="54" spans="1:10" x14ac:dyDescent="0.2">
      <c r="A54" s="5" t="s">
        <v>10</v>
      </c>
      <c r="B54" s="5"/>
      <c r="C54" s="5" t="s">
        <v>11</v>
      </c>
      <c r="D54" s="5"/>
      <c r="E54" s="5" t="s">
        <v>12</v>
      </c>
      <c r="F54" s="5"/>
      <c r="G54" s="5" t="s">
        <v>13</v>
      </c>
      <c r="I54" s="5" t="s">
        <v>14</v>
      </c>
      <c r="J54" s="5"/>
    </row>
    <row r="55" spans="1:10" x14ac:dyDescent="0.2">
      <c r="A55" s="3" t="s">
        <v>4</v>
      </c>
    </row>
    <row r="56" spans="1:10" x14ac:dyDescent="0.2">
      <c r="A56" s="2" t="s">
        <v>15</v>
      </c>
    </row>
    <row r="57" spans="1:10" x14ac:dyDescent="0.2">
      <c r="A57" s="2">
        <f>+(AVERAGE(A38:B39))</f>
        <v>100</v>
      </c>
      <c r="C57" s="2">
        <f>+(AVERAGE(C38:D39))</f>
        <v>0</v>
      </c>
      <c r="E57" s="2">
        <f>+(AVERAGE(E38:F39))</f>
        <v>8.7324981577008121</v>
      </c>
      <c r="G57" s="2">
        <f>+(AVERAGE(G38:H39))</f>
        <v>26.123802505526893</v>
      </c>
      <c r="I57" s="2">
        <f>+(AVERAGE(I38:J39))</f>
        <v>26.602800294767867</v>
      </c>
    </row>
    <row r="58" spans="1:10" x14ac:dyDescent="0.2">
      <c r="A58" s="2">
        <f>STDEV(A38:B39)/SQRT(COUNT(A38:B39))</f>
        <v>2.7960089505851635</v>
      </c>
      <c r="C58" s="2">
        <f>STDEV(C38:D39)/SQRT(COUNT(C38:D39))</f>
        <v>0.11053795136330151</v>
      </c>
      <c r="E58" s="2">
        <f>STDEV(E38:F39)/SQRT(COUNT(E38:F39))</f>
        <v>0.38291469585163135</v>
      </c>
      <c r="G58" s="2">
        <f>STDEV(G38:H39)/SQRT(COUNT(G38:H39))</f>
        <v>0.36845983787767189</v>
      </c>
      <c r="I58" s="2">
        <f>STDEV(I38:J39)/SQRT(COUNT(I38:J39))</f>
        <v>1.4607314432473888</v>
      </c>
    </row>
    <row r="59" spans="1:10" x14ac:dyDescent="0.2">
      <c r="A59" s="3" t="s">
        <v>5</v>
      </c>
    </row>
    <row r="60" spans="1:10" x14ac:dyDescent="0.2">
      <c r="A60" s="2" t="s">
        <v>15</v>
      </c>
    </row>
    <row r="61" spans="1:10" x14ac:dyDescent="0.2">
      <c r="A61" s="2">
        <f>+(AVERAGE(A42:B43))</f>
        <v>100</v>
      </c>
      <c r="C61" s="2">
        <f>+(AVERAGE(C42:D43))</f>
        <v>0</v>
      </c>
      <c r="E61" s="2">
        <f>+(AVERAGE(E42:F43))</f>
        <v>29.43994104642594</v>
      </c>
      <c r="G61" s="2">
        <f>+(AVERAGE(G42:H43))</f>
        <v>49.5578481945468</v>
      </c>
      <c r="I61" s="2">
        <f>+(AVERAGE(I42:J43))</f>
        <v>52.726602800294771</v>
      </c>
    </row>
    <row r="62" spans="1:10" x14ac:dyDescent="0.2">
      <c r="A62" s="2">
        <f>STDEV(A42:B43)/SQRT(COUNT(A42:B43))</f>
        <v>2.7960089505851635</v>
      </c>
      <c r="C62" s="2">
        <f>STDEV(C42:D43)/SQRT(COUNT(C42:D43))</f>
        <v>0.11053795136330151</v>
      </c>
      <c r="E62" s="2">
        <f>STDEV(E42:F43)/SQRT(COUNT(E42:F43))</f>
        <v>1.1192125521881131</v>
      </c>
      <c r="G62" s="2">
        <f>STDEV(G42:H43)/SQRT(COUNT(G42:H43))</f>
        <v>0.64102128964381899</v>
      </c>
      <c r="I62" s="2">
        <f>STDEV(I42:J43)/SQRT(COUNT(I42:J43))</f>
        <v>0.94563382731123091</v>
      </c>
    </row>
    <row r="63" spans="1:10" x14ac:dyDescent="0.2">
      <c r="A63" s="3" t="s">
        <v>6</v>
      </c>
    </row>
    <row r="64" spans="1:10" x14ac:dyDescent="0.2">
      <c r="A64" s="2" t="s">
        <v>15</v>
      </c>
    </row>
    <row r="65" spans="1:10" x14ac:dyDescent="0.2">
      <c r="A65" s="2">
        <f>+(AVERAGE(A46:B47))</f>
        <v>100</v>
      </c>
      <c r="C65" s="2">
        <f>+(AVERAGE(C46:D47))</f>
        <v>0</v>
      </c>
      <c r="E65" s="2">
        <f>+(AVERAGE(E46:F47))</f>
        <v>8.3474720054292497</v>
      </c>
      <c r="G65" s="2">
        <f>+(AVERAGE(G46:H47))</f>
        <v>22.599253478113333</v>
      </c>
      <c r="I65" s="2">
        <f>+(AVERAGE(I46:J47))</f>
        <v>27.010519172039359</v>
      </c>
    </row>
    <row r="66" spans="1:10" x14ac:dyDescent="0.2">
      <c r="A66" s="2">
        <f>STDEV(A46:B47)/SQRT(COUNT(A46:B47))</f>
        <v>2.0407702685788811</v>
      </c>
      <c r="C66" s="2">
        <f>STDEV(C46:D47)/SQRT(COUNT(C46:D47))</f>
        <v>8.7614146503957033E-2</v>
      </c>
      <c r="E66" s="2">
        <f>STDEV(E46:F47)/SQRT(COUNT(E46:F47))</f>
        <v>0.62935992504212956</v>
      </c>
      <c r="G66" s="2">
        <f>STDEV(G46:H47)/SQRT(COUNT(G46:H47))</f>
        <v>7.8364474949389126E-2</v>
      </c>
      <c r="I66" s="2">
        <f>STDEV(I46:J47)/SQRT(COUNT(I46:J47))</f>
        <v>1.7891315000290706</v>
      </c>
    </row>
    <row r="67" spans="1:10" x14ac:dyDescent="0.2">
      <c r="A67" s="3" t="s">
        <v>7</v>
      </c>
    </row>
    <row r="68" spans="1:10" x14ac:dyDescent="0.2">
      <c r="A68" s="2" t="s">
        <v>15</v>
      </c>
    </row>
    <row r="69" spans="1:10" x14ac:dyDescent="0.2">
      <c r="A69" s="2">
        <f>+(AVERAGE(A50:B51))</f>
        <v>100</v>
      </c>
      <c r="C69" s="2">
        <f>+(AVERAGE(C50:D51))</f>
        <v>0</v>
      </c>
      <c r="E69" s="2">
        <f>+(AVERAGE(E50:F51))</f>
        <v>23.786901934170341</v>
      </c>
      <c r="G69" s="2">
        <f>+(AVERAGE(G50:H51))</f>
        <v>40.413980318968449</v>
      </c>
      <c r="I69" s="2">
        <f>+(AVERAGE(I50:J51))</f>
        <v>43.773328808958262</v>
      </c>
    </row>
    <row r="70" spans="1:10" x14ac:dyDescent="0.2">
      <c r="A70" s="2">
        <f>STDEV(A50:B51)/SQRT(COUNT(A50:B51))</f>
        <v>2.0407702685788811</v>
      </c>
      <c r="C70" s="2">
        <f>STDEV(C50:D51)/SQRT(COUNT(C50:D51))</f>
        <v>8.7614146503957033E-2</v>
      </c>
      <c r="E70" s="2">
        <f>STDEV(E50:F51)/SQRT(COUNT(E50:F51))</f>
        <v>1.9029623200284933</v>
      </c>
      <c r="G70" s="2">
        <f>STDEV(G50:H51)/SQRT(COUNT(G50:H51))</f>
        <v>1.3846084671261041</v>
      </c>
      <c r="I70" s="2">
        <f>STDEV(I50:J51)/SQRT(COUNT(I50:J51))</f>
        <v>1.0351825529824736</v>
      </c>
    </row>
    <row r="73" spans="1:10" x14ac:dyDescent="0.2">
      <c r="A73"/>
      <c r="B73"/>
      <c r="C73"/>
      <c r="D73"/>
      <c r="E73"/>
      <c r="F73"/>
      <c r="G73"/>
      <c r="H73"/>
      <c r="I73"/>
      <c r="J73"/>
    </row>
    <row r="76" spans="1:10" x14ac:dyDescent="0.2">
      <c r="A76" s="5"/>
    </row>
    <row r="77" spans="1:10" x14ac:dyDescent="0.2">
      <c r="A77"/>
      <c r="B77"/>
      <c r="C77"/>
      <c r="D77"/>
      <c r="E77"/>
      <c r="F77"/>
      <c r="G77"/>
      <c r="H77"/>
    </row>
    <row r="78" spans="1:10" x14ac:dyDescent="0.2">
      <c r="A78"/>
      <c r="B78"/>
    </row>
    <row r="79" spans="1:10" x14ac:dyDescent="0.2">
      <c r="A79"/>
      <c r="B79"/>
    </row>
    <row r="80" spans="1:10" x14ac:dyDescent="0.2">
      <c r="A80"/>
      <c r="B80"/>
    </row>
    <row r="109" spans="1:9" x14ac:dyDescent="0.2">
      <c r="F109"/>
      <c r="G109"/>
      <c r="I109"/>
    </row>
    <row r="110" spans="1:9" x14ac:dyDescent="0.2">
      <c r="A110"/>
      <c r="F110"/>
    </row>
    <row r="111" spans="1:9" x14ac:dyDescent="0.2">
      <c r="B111"/>
      <c r="C111"/>
      <c r="F111"/>
    </row>
    <row r="115" spans="1:4" x14ac:dyDescent="0.2">
      <c r="A115"/>
      <c r="B115"/>
      <c r="C115"/>
      <c r="D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</vt:lpstr>
      <vt:lpstr>D</vt:lpstr>
      <vt:lpstr>F</vt:lpstr>
      <vt:lpstr>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Naszai</dc:creator>
  <cp:lastModifiedBy>Julia Cordero</cp:lastModifiedBy>
  <dcterms:created xsi:type="dcterms:W3CDTF">2015-06-05T18:17:20Z</dcterms:created>
  <dcterms:modified xsi:type="dcterms:W3CDTF">2021-05-21T14:38:05Z</dcterms:modified>
</cp:coreProperties>
</file>